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4.xml" ContentType="application/vnd.openxmlformats-officedocument.drawing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445" windowHeight="3240" tabRatio="757"/>
  </bookViews>
  <sheets>
    <sheet name="MainPage" sheetId="1" r:id="rId1"/>
    <sheet name="Input" sheetId="2" r:id="rId2"/>
    <sheet name="Input2" sheetId="3" r:id="rId3"/>
    <sheet name="MainData" sheetId="4" r:id="rId4"/>
    <sheet name="Database" sheetId="5" r:id="rId5"/>
    <sheet name="Database2" sheetId="6" r:id="rId6"/>
    <sheet name="Lookup" sheetId="7" r:id="rId7"/>
    <sheet name="CURVES" sheetId="8" r:id="rId8"/>
  </sheets>
  <definedNames>
    <definedName name="_xlnm._FilterDatabase" localSheetId="4" hidden="1">Database!$A$3:$K$400</definedName>
    <definedName name="_xlnm._FilterDatabase" localSheetId="5" hidden="1">Database2!$A$3:$AJ$398</definedName>
    <definedName name="_xlnm._FilterDatabase" localSheetId="0" hidden="1">MainPage!$DN$4:$EX$796</definedName>
    <definedName name="_Box1">CURVES!$B$14:$C$400</definedName>
    <definedName name="_Box10">CURVES!$T$14:$U$400</definedName>
    <definedName name="_Box11">CURVES!$V$14:$W$400</definedName>
    <definedName name="_Box12">CURVES!$X$14:$Y$400</definedName>
    <definedName name="_Box13">CURVES!$Z$14:$AA$400</definedName>
    <definedName name="_Box14">CURVES!$AB$14:$AC$400</definedName>
    <definedName name="_Box15">CURVES!$AD$14:$AE$400</definedName>
    <definedName name="_Box16">CURVES!$AF$14:$AG$400</definedName>
    <definedName name="_Box17">CURVES!$AH$14:$AI$400</definedName>
    <definedName name="_Box18">CURVES!$AJ$14:$AK$400</definedName>
    <definedName name="_Box19">CURVES!$AL$14:$AM$400</definedName>
    <definedName name="_Box2">CURVES!$D$14:$E$400</definedName>
    <definedName name="_Box20">CURVES!$AN$14:$AO$400</definedName>
    <definedName name="_Box21">CURVES!$AP$14:$AQ$400</definedName>
    <definedName name="_Box22">CURVES!$AR$14:$AS$400</definedName>
    <definedName name="_Box23">CURVES!$AT$14:$AU$400</definedName>
    <definedName name="_Box24">CURVES!$AV$14:$AW$400</definedName>
    <definedName name="_Box3">CURVES!$F$14:$G$400</definedName>
    <definedName name="_Box4">CURVES!$H$14:$I$400</definedName>
    <definedName name="_Box5">CURVES!$J$14:$K$400</definedName>
    <definedName name="_Box6">CURVES!$L$14:$M$400</definedName>
    <definedName name="_Box7">CURVES!$N$14:$O$400</definedName>
    <definedName name="_Box8">CURVES!$P$14:$Q$400</definedName>
    <definedName name="_Box9">CURVES!$R$14:$S$400</definedName>
    <definedName name="CheckGD">Input!$O$3</definedName>
    <definedName name="CheckGD1">Database!$R$1</definedName>
    <definedName name="CheckNum1a">Input2!$AH$3:$BL$3</definedName>
    <definedName name="CheckNums">Input!$C$13:$C$15</definedName>
    <definedName name="CheckNums1">Database!$S$3:$U$3</definedName>
    <definedName name="CheckNums2">Database2!$BF$2:$CJ$2</definedName>
    <definedName name="CheckNums2a">Input2!$AH$3:$BL$3</definedName>
    <definedName name="ClearCheck">Input2!$AA$6</definedName>
    <definedName name="ClearPath">Input2!$AI$3:$BL$3</definedName>
    <definedName name="_xlnm.Criteria" localSheetId="3">MainData!$BD$3:$BD$4</definedName>
    <definedName name="_xlnm.Criteria" localSheetId="0">MainPage!$AC$4:$AC$5</definedName>
    <definedName name="Criteria1">Input!$L$4:$N$5</definedName>
    <definedName name="Criteria1a">Input2!$AD$4:$AG$5</definedName>
    <definedName name="Criteria3">MainPage!$AB$4:$AC$5</definedName>
    <definedName name="Criteria3a">MainPage!$AB$4:$AB$5</definedName>
    <definedName name="Criteria3b">MainPage!$AC$4:$AC$5</definedName>
    <definedName name="Criteria8a">MainData!$A$3:$A$4</definedName>
    <definedName name="Criteria8b">MainData!$BD$3:$BD$4</definedName>
    <definedName name="Curve1">CURVES!$C:$C,CURVES!$E:$E,CURVES!$G:$G,CURVES!$I:$I,CURVES!$K:$K,CURVES!$M:$M,CURVES!$O:$O,CURVES!$Q:$Q,CURVES!$S:$S,CURVES!$U:$U</definedName>
    <definedName name="Curve2">CURVES!$W:$W,CURVES!$Y:$Y,CURVES!$AA:$AA,CURVES!$AC:$AC,CURVES!$AE:$AE,CURVES!$AG:$AG,CURVES!$AI:$AI,CURVES!$AK:$AK,CURVES!$AM:$AM,CURVES!$AO:$AO</definedName>
    <definedName name="Curve3">CURVES!$AQ:$AQ,CURVES!$AS:$AS,CURVES!$AU:$AU,CURVES!$AW:$AW,CURVES!$AY:$AY,CURVES!$BA:$BA,CURVES!$BC:$BC,CURVES!$BE:$BE,CURVES!$BG:$BG,CURVES!$BI:$BI,CURVES!$BK:$BK,CURVES!$BM:$BM,CURVES!$BO:$BO,CURVES!$BQ:$BQ,CURVES!$BS:$BS,CURVES!$BU:$BU,CURVES!$BW:$BW,CURVES!$BY:$BY</definedName>
    <definedName name="_xlnm.Database">Database!$A$3:$K$400</definedName>
    <definedName name="Databasea">Database2!$A$3:$AU$400</definedName>
    <definedName name="DatabaseMain">Database2!$A$3:$AJ$398</definedName>
    <definedName name="DataStart">Database!$A$3</definedName>
    <definedName name="DataStart1">Database2!$A$3</definedName>
    <definedName name="Date0">CURVES!$4:$4</definedName>
    <definedName name="Date1">CURVES!$B:$B,CURVES!$D:$D,CURVES!$F:$F,CURVES!$H:$H,CURVES!$J:$J,CURVES!$L:$L,CURVES!$N:$N,CURVES!$P:$P,CURVES!$R:$R,CURVES!$T:$T</definedName>
    <definedName name="Date2">CURVES!$V:$V,CURVES!$X:$X,CURVES!$Z:$Z,CURVES!$AB:$AB,CURVES!$AD:$AD,CURVES!$AF:$AF,CURVES!$AH:$AH,CURVES!$AJ:$AJ,CURVES!$AL:$AL,CURVES!$AN:$AN</definedName>
    <definedName name="Date3">CURVES!$AP:$AP,CURVES!$AR:$AR,CURVES!$AT:$AT,CURVES!$AV:$AV,CURVES!$AX:$AX,CURVES!$AZ:$AZ,CURVES!$BB:$BB,CURVES!$BD:$BD,CURVES!$BF:$BF,CURVES!$BH:$BH,CURVES!$BJ:$BJ,CURVES!$BL:$BL,CURVES!$BN:$BN,CURVES!$BP:$BP,CURVES!$BR:$BR,CURVES!$BT:$BT,CURVES!$BV:$BV,CURVES!$BX:$BX,CURVES!$BZ:$BZ</definedName>
    <definedName name="_xlnm.Extract" localSheetId="4">Database!$N$2:$X$3</definedName>
    <definedName name="_xlnm.Extract" localSheetId="5">Database2!$BA$3:$CU$4</definedName>
    <definedName name="_xlnm.Extract" localSheetId="3">MainData!$BF$3:$CP$400</definedName>
    <definedName name="_xlnm.Extract" localSheetId="0">MainPage!$BZ$4:$DI$400</definedName>
    <definedName name="Filter1">Database!$N$2</definedName>
    <definedName name="Filter1a">Database2!$BA$3</definedName>
    <definedName name="Filter2">Database!$N$3</definedName>
    <definedName name="Filter2a">Database2!$BA$4</definedName>
    <definedName name="Filter3">Database!$N$2:$X$3</definedName>
    <definedName name="Filter3a">Database2!$BA$3:$CU$4</definedName>
    <definedName name="Filter4">MainPage!$AJ$5:$BS$400</definedName>
    <definedName name="Filter4a">MainPage!$AJ$4</definedName>
    <definedName name="Filter4b">MainPage!$AJ$4:$BS$400</definedName>
    <definedName name="Filter5">MainPage!$BZ$5:$DI$400</definedName>
    <definedName name="Filter5a">MainPage!$BZ$4</definedName>
    <definedName name="Filter5b">MainPage!$BZ$4:$DI$400</definedName>
    <definedName name="Filter6a">MainPage!$AJ$5:$BT$400</definedName>
    <definedName name="Filter6b">MainPage!$BZ$5:$DJ$400</definedName>
    <definedName name="Filter7a">MainPage!$DN$5</definedName>
    <definedName name="Filter7b">MainPage!$DN$401</definedName>
    <definedName name="Filter7c">MainPage!$DN$4:$EX$796</definedName>
    <definedName name="Filter8a">MainData!$C$3:$AM$400</definedName>
    <definedName name="Filter8b">MainData!$BF$3:$CP$400</definedName>
    <definedName name="FilterNext">MainPage!$AI$4</definedName>
    <definedName name="GasDaily">Lookup!$B$6:$B$29</definedName>
    <definedName name="GasDaily2">Lookup!$A$6:$F$29</definedName>
    <definedName name="GasDaily3">Lookup!$B$6:$F$29</definedName>
    <definedName name="GD">CURVES!$B$8:$AW$41</definedName>
    <definedName name="Item1">Lookup!$B$2</definedName>
    <definedName name="Location">Lookup!$I$6:$I$50</definedName>
    <definedName name="Location2">Lookup!$H$6:$I$50</definedName>
    <definedName name="Location3">Lookup!$I$6:$I$51</definedName>
    <definedName name="Location3a">Lookup!$H$6:$I$51</definedName>
    <definedName name="LocCost">Lookup!$Q$6:$R$300</definedName>
    <definedName name="Name1">Input2!$AA$3</definedName>
    <definedName name="Name1a">Input2!$AB$3</definedName>
    <definedName name="Name2">Input2!$AA$4</definedName>
    <definedName name="Name2a">Input2!$AB$4</definedName>
    <definedName name="NameCheck">Database2!$F$4:$F$394</definedName>
    <definedName name="Number1">CURVES!$8:$8</definedName>
    <definedName name="PageWidth">MainPage!$A$7:$K$7</definedName>
    <definedName name="PageWidth1">Input!$A$4:$J$4</definedName>
    <definedName name="PageWidth2">Input2!$A$8:$N$8</definedName>
    <definedName name="Path">Lookup!$K$25:$K$34</definedName>
    <definedName name="PathCheck1">Input2!$J$5</definedName>
    <definedName name="PathCheck2">Input2!$AH$3</definedName>
    <definedName name="_xlnm.Print_Area" localSheetId="0">MainPage!$A$1:$K$40</definedName>
    <definedName name="Record1">Input!$L$5:$R$5</definedName>
    <definedName name="Record1a">Input2!$AD$5:$BL$5</definedName>
    <definedName name="Refresh">MainPage!$AB$20</definedName>
    <definedName name="Start">Input!$A$1</definedName>
    <definedName name="Start1">Input2!$A$1</definedName>
    <definedName name="Start2">MainPage!$A$1</definedName>
    <definedName name="Start3">MainPage!$D$5</definedName>
    <definedName name="Stop_Date">Lookup!$T$6</definedName>
    <definedName name="Stop_Date_Value">Lookup!$T$7</definedName>
    <definedName name="Transport">Lookup!$L$6:$L$21</definedName>
    <definedName name="Transport1">Lookup!$N$6:$N$8</definedName>
    <definedName name="Transport1a">Lookup!$M$6:$N$8</definedName>
    <definedName name="Transport2">Lookup!$K$6:$L$21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C4" i="8" l="1"/>
  <c r="C9" i="8"/>
  <c r="E9" i="8"/>
  <c r="G9" i="8"/>
  <c r="I9" i="8"/>
  <c r="K9" i="8"/>
  <c r="M9" i="8"/>
  <c r="O9" i="8"/>
  <c r="Q9" i="8"/>
  <c r="S9" i="8"/>
  <c r="U9" i="8"/>
  <c r="W9" i="8"/>
  <c r="Y9" i="8"/>
  <c r="AA9" i="8"/>
  <c r="AC9" i="8"/>
  <c r="AE9" i="8"/>
  <c r="AG9" i="8"/>
  <c r="AI9" i="8"/>
  <c r="AK9" i="8"/>
  <c r="AM9" i="8"/>
  <c r="AO9" i="8"/>
  <c r="AQ9" i="8"/>
  <c r="AS9" i="8"/>
  <c r="AU9" i="8"/>
  <c r="AW9" i="8"/>
  <c r="C10" i="8"/>
  <c r="E10" i="8"/>
  <c r="G10" i="8"/>
  <c r="I10" i="8"/>
  <c r="K10" i="8"/>
  <c r="M10" i="8"/>
  <c r="O10" i="8"/>
  <c r="Q10" i="8"/>
  <c r="S10" i="8"/>
  <c r="U10" i="8"/>
  <c r="W10" i="8"/>
  <c r="Y10" i="8"/>
  <c r="AA10" i="8"/>
  <c r="AC10" i="8"/>
  <c r="AE10" i="8"/>
  <c r="AG10" i="8"/>
  <c r="AI10" i="8"/>
  <c r="AK10" i="8"/>
  <c r="AM10" i="8"/>
  <c r="AO10" i="8"/>
  <c r="AQ10" i="8"/>
  <c r="AS10" i="8"/>
  <c r="AU10" i="8"/>
  <c r="AW10" i="8"/>
  <c r="C11" i="8"/>
  <c r="E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AO11" i="8"/>
  <c r="AQ11" i="8"/>
  <c r="AS11" i="8"/>
  <c r="AU11" i="8"/>
  <c r="AW11" i="8"/>
  <c r="C12" i="8"/>
  <c r="E12" i="8"/>
  <c r="G12" i="8"/>
  <c r="I12" i="8"/>
  <c r="K12" i="8"/>
  <c r="M12" i="8"/>
  <c r="O12" i="8"/>
  <c r="Q12" i="8"/>
  <c r="S12" i="8"/>
  <c r="U12" i="8"/>
  <c r="W12" i="8"/>
  <c r="Y12" i="8"/>
  <c r="AA12" i="8"/>
  <c r="AC12" i="8"/>
  <c r="AE12" i="8"/>
  <c r="AG12" i="8"/>
  <c r="AI12" i="8"/>
  <c r="AK12" i="8"/>
  <c r="AM12" i="8"/>
  <c r="AO12" i="8"/>
  <c r="AQ12" i="8"/>
  <c r="AS12" i="8"/>
  <c r="AU12" i="8"/>
  <c r="AW12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M13" i="8"/>
  <c r="AO13" i="8"/>
  <c r="AQ13" i="8"/>
  <c r="AS13" i="8"/>
  <c r="AU13" i="8"/>
  <c r="AW13" i="8"/>
  <c r="O1" i="5"/>
  <c r="P1" i="5"/>
  <c r="Q1" i="5"/>
  <c r="R1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J89" i="5"/>
  <c r="K89" i="5"/>
  <c r="I90" i="5"/>
  <c r="J90" i="5"/>
  <c r="K90" i="5"/>
  <c r="I91" i="5"/>
  <c r="J91" i="5"/>
  <c r="K91" i="5"/>
  <c r="I92" i="5"/>
  <c r="J92" i="5"/>
  <c r="K92" i="5"/>
  <c r="I93" i="5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169" i="5"/>
  <c r="J169" i="5"/>
  <c r="K169" i="5"/>
  <c r="I170" i="5"/>
  <c r="J170" i="5"/>
  <c r="K170" i="5"/>
  <c r="I171" i="5"/>
  <c r="J171" i="5"/>
  <c r="K171" i="5"/>
  <c r="I172" i="5"/>
  <c r="J172" i="5"/>
  <c r="K172" i="5"/>
  <c r="I173" i="5"/>
  <c r="J173" i="5"/>
  <c r="K173" i="5"/>
  <c r="I174" i="5"/>
  <c r="J174" i="5"/>
  <c r="K174" i="5"/>
  <c r="I175" i="5"/>
  <c r="J175" i="5"/>
  <c r="K175" i="5"/>
  <c r="I176" i="5"/>
  <c r="J176" i="5"/>
  <c r="K176" i="5"/>
  <c r="I177" i="5"/>
  <c r="J177" i="5"/>
  <c r="K177" i="5"/>
  <c r="I178" i="5"/>
  <c r="J178" i="5"/>
  <c r="K178" i="5"/>
  <c r="I179" i="5"/>
  <c r="J179" i="5"/>
  <c r="K179" i="5"/>
  <c r="I180" i="5"/>
  <c r="J180" i="5"/>
  <c r="K180" i="5"/>
  <c r="I181" i="5"/>
  <c r="J181" i="5"/>
  <c r="K181" i="5"/>
  <c r="I182" i="5"/>
  <c r="J182" i="5"/>
  <c r="K182" i="5"/>
  <c r="I183" i="5"/>
  <c r="J183" i="5"/>
  <c r="K183" i="5"/>
  <c r="I184" i="5"/>
  <c r="J184" i="5"/>
  <c r="K184" i="5"/>
  <c r="I185" i="5"/>
  <c r="J185" i="5"/>
  <c r="K185" i="5"/>
  <c r="I186" i="5"/>
  <c r="J186" i="5"/>
  <c r="K186" i="5"/>
  <c r="I187" i="5"/>
  <c r="J187" i="5"/>
  <c r="K187" i="5"/>
  <c r="I188" i="5"/>
  <c r="J188" i="5"/>
  <c r="K188" i="5"/>
  <c r="I189" i="5"/>
  <c r="J189" i="5"/>
  <c r="K189" i="5"/>
  <c r="I190" i="5"/>
  <c r="J190" i="5"/>
  <c r="K190" i="5"/>
  <c r="I191" i="5"/>
  <c r="J191" i="5"/>
  <c r="K191" i="5"/>
  <c r="I192" i="5"/>
  <c r="J192" i="5"/>
  <c r="K192" i="5"/>
  <c r="I193" i="5"/>
  <c r="J193" i="5"/>
  <c r="K193" i="5"/>
  <c r="I194" i="5"/>
  <c r="J194" i="5"/>
  <c r="K194" i="5"/>
  <c r="I195" i="5"/>
  <c r="J195" i="5"/>
  <c r="K195" i="5"/>
  <c r="I196" i="5"/>
  <c r="J196" i="5"/>
  <c r="K196" i="5"/>
  <c r="I197" i="5"/>
  <c r="J197" i="5"/>
  <c r="K197" i="5"/>
  <c r="I198" i="5"/>
  <c r="J198" i="5"/>
  <c r="K198" i="5"/>
  <c r="I199" i="5"/>
  <c r="J199" i="5"/>
  <c r="K199" i="5"/>
  <c r="I200" i="5"/>
  <c r="J200" i="5"/>
  <c r="K200" i="5"/>
  <c r="I201" i="5"/>
  <c r="J201" i="5"/>
  <c r="K201" i="5"/>
  <c r="I202" i="5"/>
  <c r="J202" i="5"/>
  <c r="K202" i="5"/>
  <c r="I203" i="5"/>
  <c r="J203" i="5"/>
  <c r="K203" i="5"/>
  <c r="I204" i="5"/>
  <c r="J204" i="5"/>
  <c r="K204" i="5"/>
  <c r="I205" i="5"/>
  <c r="J205" i="5"/>
  <c r="K205" i="5"/>
  <c r="I206" i="5"/>
  <c r="J206" i="5"/>
  <c r="K206" i="5"/>
  <c r="I207" i="5"/>
  <c r="J207" i="5"/>
  <c r="K207" i="5"/>
  <c r="I208" i="5"/>
  <c r="J208" i="5"/>
  <c r="K208" i="5"/>
  <c r="I209" i="5"/>
  <c r="J209" i="5"/>
  <c r="K209" i="5"/>
  <c r="I210" i="5"/>
  <c r="J210" i="5"/>
  <c r="K210" i="5"/>
  <c r="I211" i="5"/>
  <c r="J211" i="5"/>
  <c r="K211" i="5"/>
  <c r="I212" i="5"/>
  <c r="J212" i="5"/>
  <c r="K212" i="5"/>
  <c r="I213" i="5"/>
  <c r="J213" i="5"/>
  <c r="K213" i="5"/>
  <c r="I214" i="5"/>
  <c r="J214" i="5"/>
  <c r="K214" i="5"/>
  <c r="I215" i="5"/>
  <c r="J215" i="5"/>
  <c r="K215" i="5"/>
  <c r="I216" i="5"/>
  <c r="J216" i="5"/>
  <c r="K216" i="5"/>
  <c r="I217" i="5"/>
  <c r="J217" i="5"/>
  <c r="K217" i="5"/>
  <c r="I218" i="5"/>
  <c r="J218" i="5"/>
  <c r="K218" i="5"/>
  <c r="I219" i="5"/>
  <c r="J219" i="5"/>
  <c r="K219" i="5"/>
  <c r="I220" i="5"/>
  <c r="J220" i="5"/>
  <c r="K220" i="5"/>
  <c r="I221" i="5"/>
  <c r="J221" i="5"/>
  <c r="K221" i="5"/>
  <c r="I222" i="5"/>
  <c r="J222" i="5"/>
  <c r="K222" i="5"/>
  <c r="I223" i="5"/>
  <c r="J223" i="5"/>
  <c r="K223" i="5"/>
  <c r="I224" i="5"/>
  <c r="J224" i="5"/>
  <c r="K224" i="5"/>
  <c r="I225" i="5"/>
  <c r="J225" i="5"/>
  <c r="K225" i="5"/>
  <c r="I226" i="5"/>
  <c r="J226" i="5"/>
  <c r="K226" i="5"/>
  <c r="I227" i="5"/>
  <c r="J227" i="5"/>
  <c r="K227" i="5"/>
  <c r="I228" i="5"/>
  <c r="J228" i="5"/>
  <c r="K228" i="5"/>
  <c r="I229" i="5"/>
  <c r="J229" i="5"/>
  <c r="K229" i="5"/>
  <c r="I230" i="5"/>
  <c r="J230" i="5"/>
  <c r="K230" i="5"/>
  <c r="I231" i="5"/>
  <c r="J231" i="5"/>
  <c r="K231" i="5"/>
  <c r="I232" i="5"/>
  <c r="J232" i="5"/>
  <c r="K232" i="5"/>
  <c r="I233" i="5"/>
  <c r="J233" i="5"/>
  <c r="K233" i="5"/>
  <c r="I234" i="5"/>
  <c r="J234" i="5"/>
  <c r="K234" i="5"/>
  <c r="I235" i="5"/>
  <c r="J235" i="5"/>
  <c r="K235" i="5"/>
  <c r="I236" i="5"/>
  <c r="J236" i="5"/>
  <c r="K236" i="5"/>
  <c r="I237" i="5"/>
  <c r="J237" i="5"/>
  <c r="K237" i="5"/>
  <c r="I238" i="5"/>
  <c r="J238" i="5"/>
  <c r="K238" i="5"/>
  <c r="I239" i="5"/>
  <c r="J239" i="5"/>
  <c r="K239" i="5"/>
  <c r="I240" i="5"/>
  <c r="J240" i="5"/>
  <c r="K240" i="5"/>
  <c r="I241" i="5"/>
  <c r="J241" i="5"/>
  <c r="K241" i="5"/>
  <c r="I242" i="5"/>
  <c r="J242" i="5"/>
  <c r="K242" i="5"/>
  <c r="I243" i="5"/>
  <c r="J243" i="5"/>
  <c r="K243" i="5"/>
  <c r="I244" i="5"/>
  <c r="J244" i="5"/>
  <c r="K244" i="5"/>
  <c r="I245" i="5"/>
  <c r="J245" i="5"/>
  <c r="K245" i="5"/>
  <c r="I246" i="5"/>
  <c r="J246" i="5"/>
  <c r="K246" i="5"/>
  <c r="I247" i="5"/>
  <c r="J247" i="5"/>
  <c r="K247" i="5"/>
  <c r="I248" i="5"/>
  <c r="J248" i="5"/>
  <c r="K248" i="5"/>
  <c r="I249" i="5"/>
  <c r="J249" i="5"/>
  <c r="K249" i="5"/>
  <c r="I250" i="5"/>
  <c r="J250" i="5"/>
  <c r="K250" i="5"/>
  <c r="I251" i="5"/>
  <c r="J251" i="5"/>
  <c r="K251" i="5"/>
  <c r="I252" i="5"/>
  <c r="J252" i="5"/>
  <c r="K252" i="5"/>
  <c r="I253" i="5"/>
  <c r="J253" i="5"/>
  <c r="K253" i="5"/>
  <c r="I254" i="5"/>
  <c r="J254" i="5"/>
  <c r="K254" i="5"/>
  <c r="I255" i="5"/>
  <c r="J255" i="5"/>
  <c r="K255" i="5"/>
  <c r="I256" i="5"/>
  <c r="J256" i="5"/>
  <c r="K256" i="5"/>
  <c r="I257" i="5"/>
  <c r="J257" i="5"/>
  <c r="K257" i="5"/>
  <c r="I258" i="5"/>
  <c r="J258" i="5"/>
  <c r="K258" i="5"/>
  <c r="I259" i="5"/>
  <c r="J259" i="5"/>
  <c r="K259" i="5"/>
  <c r="I260" i="5"/>
  <c r="J260" i="5"/>
  <c r="K260" i="5"/>
  <c r="I261" i="5"/>
  <c r="J261" i="5"/>
  <c r="K261" i="5"/>
  <c r="I262" i="5"/>
  <c r="J262" i="5"/>
  <c r="K262" i="5"/>
  <c r="I263" i="5"/>
  <c r="J263" i="5"/>
  <c r="K263" i="5"/>
  <c r="I264" i="5"/>
  <c r="J264" i="5"/>
  <c r="K264" i="5"/>
  <c r="I265" i="5"/>
  <c r="J265" i="5"/>
  <c r="K265" i="5"/>
  <c r="I266" i="5"/>
  <c r="J266" i="5"/>
  <c r="K266" i="5"/>
  <c r="I267" i="5"/>
  <c r="J267" i="5"/>
  <c r="K267" i="5"/>
  <c r="I268" i="5"/>
  <c r="J268" i="5"/>
  <c r="K268" i="5"/>
  <c r="I269" i="5"/>
  <c r="J269" i="5"/>
  <c r="K269" i="5"/>
  <c r="I270" i="5"/>
  <c r="J270" i="5"/>
  <c r="K270" i="5"/>
  <c r="I271" i="5"/>
  <c r="J271" i="5"/>
  <c r="K271" i="5"/>
  <c r="I272" i="5"/>
  <c r="J272" i="5"/>
  <c r="K272" i="5"/>
  <c r="I273" i="5"/>
  <c r="J273" i="5"/>
  <c r="K273" i="5"/>
  <c r="I274" i="5"/>
  <c r="J274" i="5"/>
  <c r="K274" i="5"/>
  <c r="I275" i="5"/>
  <c r="J275" i="5"/>
  <c r="K275" i="5"/>
  <c r="I276" i="5"/>
  <c r="J276" i="5"/>
  <c r="K276" i="5"/>
  <c r="I277" i="5"/>
  <c r="J277" i="5"/>
  <c r="K277" i="5"/>
  <c r="I278" i="5"/>
  <c r="J278" i="5"/>
  <c r="K278" i="5"/>
  <c r="I279" i="5"/>
  <c r="J279" i="5"/>
  <c r="K279" i="5"/>
  <c r="I280" i="5"/>
  <c r="J280" i="5"/>
  <c r="K280" i="5"/>
  <c r="I281" i="5"/>
  <c r="J281" i="5"/>
  <c r="K281" i="5"/>
  <c r="I282" i="5"/>
  <c r="J282" i="5"/>
  <c r="K282" i="5"/>
  <c r="I283" i="5"/>
  <c r="J283" i="5"/>
  <c r="K283" i="5"/>
  <c r="I284" i="5"/>
  <c r="J284" i="5"/>
  <c r="K284" i="5"/>
  <c r="I285" i="5"/>
  <c r="J285" i="5"/>
  <c r="K285" i="5"/>
  <c r="I286" i="5"/>
  <c r="J286" i="5"/>
  <c r="K286" i="5"/>
  <c r="I287" i="5"/>
  <c r="J287" i="5"/>
  <c r="K287" i="5"/>
  <c r="I288" i="5"/>
  <c r="J288" i="5"/>
  <c r="K288" i="5"/>
  <c r="I289" i="5"/>
  <c r="J289" i="5"/>
  <c r="K289" i="5"/>
  <c r="I290" i="5"/>
  <c r="J290" i="5"/>
  <c r="K290" i="5"/>
  <c r="I291" i="5"/>
  <c r="J291" i="5"/>
  <c r="K291" i="5"/>
  <c r="I292" i="5"/>
  <c r="J292" i="5"/>
  <c r="K292" i="5"/>
  <c r="I293" i="5"/>
  <c r="J293" i="5"/>
  <c r="K293" i="5"/>
  <c r="I294" i="5"/>
  <c r="J294" i="5"/>
  <c r="K294" i="5"/>
  <c r="I295" i="5"/>
  <c r="J295" i="5"/>
  <c r="K295" i="5"/>
  <c r="I296" i="5"/>
  <c r="J296" i="5"/>
  <c r="K296" i="5"/>
  <c r="I297" i="5"/>
  <c r="J297" i="5"/>
  <c r="K297" i="5"/>
  <c r="I298" i="5"/>
  <c r="J298" i="5"/>
  <c r="K298" i="5"/>
  <c r="I299" i="5"/>
  <c r="J299" i="5"/>
  <c r="K299" i="5"/>
  <c r="I300" i="5"/>
  <c r="J300" i="5"/>
  <c r="K300" i="5"/>
  <c r="I301" i="5"/>
  <c r="J301" i="5"/>
  <c r="K301" i="5"/>
  <c r="I302" i="5"/>
  <c r="J302" i="5"/>
  <c r="K302" i="5"/>
  <c r="I303" i="5"/>
  <c r="J303" i="5"/>
  <c r="K303" i="5"/>
  <c r="I304" i="5"/>
  <c r="J304" i="5"/>
  <c r="K304" i="5"/>
  <c r="I305" i="5"/>
  <c r="J305" i="5"/>
  <c r="K305" i="5"/>
  <c r="I306" i="5"/>
  <c r="J306" i="5"/>
  <c r="K306" i="5"/>
  <c r="I307" i="5"/>
  <c r="J307" i="5"/>
  <c r="K307" i="5"/>
  <c r="I308" i="5"/>
  <c r="J308" i="5"/>
  <c r="K308" i="5"/>
  <c r="I309" i="5"/>
  <c r="J309" i="5"/>
  <c r="K309" i="5"/>
  <c r="I310" i="5"/>
  <c r="J310" i="5"/>
  <c r="K310" i="5"/>
  <c r="I311" i="5"/>
  <c r="J311" i="5"/>
  <c r="K311" i="5"/>
  <c r="I312" i="5"/>
  <c r="J312" i="5"/>
  <c r="K312" i="5"/>
  <c r="I313" i="5"/>
  <c r="J313" i="5"/>
  <c r="K313" i="5"/>
  <c r="I314" i="5"/>
  <c r="J314" i="5"/>
  <c r="K314" i="5"/>
  <c r="I315" i="5"/>
  <c r="J315" i="5"/>
  <c r="K315" i="5"/>
  <c r="I316" i="5"/>
  <c r="J316" i="5"/>
  <c r="K316" i="5"/>
  <c r="I317" i="5"/>
  <c r="J317" i="5"/>
  <c r="K317" i="5"/>
  <c r="I318" i="5"/>
  <c r="J318" i="5"/>
  <c r="K318" i="5"/>
  <c r="I319" i="5"/>
  <c r="J319" i="5"/>
  <c r="K319" i="5"/>
  <c r="I320" i="5"/>
  <c r="J320" i="5"/>
  <c r="K320" i="5"/>
  <c r="I321" i="5"/>
  <c r="J321" i="5"/>
  <c r="K321" i="5"/>
  <c r="I322" i="5"/>
  <c r="J322" i="5"/>
  <c r="K322" i="5"/>
  <c r="I323" i="5"/>
  <c r="J323" i="5"/>
  <c r="K323" i="5"/>
  <c r="I324" i="5"/>
  <c r="J324" i="5"/>
  <c r="K324" i="5"/>
  <c r="I325" i="5"/>
  <c r="J325" i="5"/>
  <c r="K325" i="5"/>
  <c r="I326" i="5"/>
  <c r="J326" i="5"/>
  <c r="K326" i="5"/>
  <c r="I327" i="5"/>
  <c r="J327" i="5"/>
  <c r="K327" i="5"/>
  <c r="I328" i="5"/>
  <c r="J328" i="5"/>
  <c r="K328" i="5"/>
  <c r="I329" i="5"/>
  <c r="J329" i="5"/>
  <c r="K329" i="5"/>
  <c r="I330" i="5"/>
  <c r="J330" i="5"/>
  <c r="K330" i="5"/>
  <c r="I331" i="5"/>
  <c r="J331" i="5"/>
  <c r="K331" i="5"/>
  <c r="I332" i="5"/>
  <c r="J332" i="5"/>
  <c r="K332" i="5"/>
  <c r="I333" i="5"/>
  <c r="J333" i="5"/>
  <c r="K333" i="5"/>
  <c r="I334" i="5"/>
  <c r="J334" i="5"/>
  <c r="K334" i="5"/>
  <c r="I335" i="5"/>
  <c r="J335" i="5"/>
  <c r="K335" i="5"/>
  <c r="I336" i="5"/>
  <c r="J336" i="5"/>
  <c r="K336" i="5"/>
  <c r="I337" i="5"/>
  <c r="J337" i="5"/>
  <c r="K337" i="5"/>
  <c r="I338" i="5"/>
  <c r="J338" i="5"/>
  <c r="K338" i="5"/>
  <c r="I339" i="5"/>
  <c r="J339" i="5"/>
  <c r="K339" i="5"/>
  <c r="I340" i="5"/>
  <c r="J340" i="5"/>
  <c r="K340" i="5"/>
  <c r="I341" i="5"/>
  <c r="J341" i="5"/>
  <c r="K341" i="5"/>
  <c r="I342" i="5"/>
  <c r="J342" i="5"/>
  <c r="K342" i="5"/>
  <c r="I343" i="5"/>
  <c r="J343" i="5"/>
  <c r="K343" i="5"/>
  <c r="I344" i="5"/>
  <c r="J344" i="5"/>
  <c r="K344" i="5"/>
  <c r="I345" i="5"/>
  <c r="J345" i="5"/>
  <c r="K345" i="5"/>
  <c r="I346" i="5"/>
  <c r="J346" i="5"/>
  <c r="K346" i="5"/>
  <c r="I347" i="5"/>
  <c r="J347" i="5"/>
  <c r="K347" i="5"/>
  <c r="I348" i="5"/>
  <c r="J348" i="5"/>
  <c r="K348" i="5"/>
  <c r="I349" i="5"/>
  <c r="J349" i="5"/>
  <c r="K349" i="5"/>
  <c r="I350" i="5"/>
  <c r="J350" i="5"/>
  <c r="K350" i="5"/>
  <c r="I351" i="5"/>
  <c r="J351" i="5"/>
  <c r="K351" i="5"/>
  <c r="I352" i="5"/>
  <c r="J352" i="5"/>
  <c r="K352" i="5"/>
  <c r="I353" i="5"/>
  <c r="J353" i="5"/>
  <c r="K353" i="5"/>
  <c r="I354" i="5"/>
  <c r="J354" i="5"/>
  <c r="K354" i="5"/>
  <c r="I355" i="5"/>
  <c r="J355" i="5"/>
  <c r="K355" i="5"/>
  <c r="I356" i="5"/>
  <c r="J356" i="5"/>
  <c r="K356" i="5"/>
  <c r="I357" i="5"/>
  <c r="J357" i="5"/>
  <c r="K357" i="5"/>
  <c r="I358" i="5"/>
  <c r="J358" i="5"/>
  <c r="K358" i="5"/>
  <c r="I359" i="5"/>
  <c r="J359" i="5"/>
  <c r="K359" i="5"/>
  <c r="I360" i="5"/>
  <c r="J360" i="5"/>
  <c r="K360" i="5"/>
  <c r="I361" i="5"/>
  <c r="J361" i="5"/>
  <c r="K361" i="5"/>
  <c r="I362" i="5"/>
  <c r="J362" i="5"/>
  <c r="K362" i="5"/>
  <c r="I363" i="5"/>
  <c r="J363" i="5"/>
  <c r="K363" i="5"/>
  <c r="I364" i="5"/>
  <c r="J364" i="5"/>
  <c r="K364" i="5"/>
  <c r="I365" i="5"/>
  <c r="J365" i="5"/>
  <c r="K365" i="5"/>
  <c r="I366" i="5"/>
  <c r="J366" i="5"/>
  <c r="K366" i="5"/>
  <c r="I367" i="5"/>
  <c r="J367" i="5"/>
  <c r="K367" i="5"/>
  <c r="I368" i="5"/>
  <c r="J368" i="5"/>
  <c r="K368" i="5"/>
  <c r="I369" i="5"/>
  <c r="J369" i="5"/>
  <c r="K369" i="5"/>
  <c r="I370" i="5"/>
  <c r="J370" i="5"/>
  <c r="K370" i="5"/>
  <c r="I371" i="5"/>
  <c r="J371" i="5"/>
  <c r="K371" i="5"/>
  <c r="I372" i="5"/>
  <c r="J372" i="5"/>
  <c r="K372" i="5"/>
  <c r="I373" i="5"/>
  <c r="J373" i="5"/>
  <c r="K373" i="5"/>
  <c r="I374" i="5"/>
  <c r="J374" i="5"/>
  <c r="K374" i="5"/>
  <c r="I375" i="5"/>
  <c r="J375" i="5"/>
  <c r="K375" i="5"/>
  <c r="I376" i="5"/>
  <c r="J376" i="5"/>
  <c r="K376" i="5"/>
  <c r="I377" i="5"/>
  <c r="J377" i="5"/>
  <c r="K377" i="5"/>
  <c r="I378" i="5"/>
  <c r="J378" i="5"/>
  <c r="K378" i="5"/>
  <c r="I379" i="5"/>
  <c r="J379" i="5"/>
  <c r="K379" i="5"/>
  <c r="I380" i="5"/>
  <c r="J380" i="5"/>
  <c r="K380" i="5"/>
  <c r="I381" i="5"/>
  <c r="J381" i="5"/>
  <c r="K381" i="5"/>
  <c r="I382" i="5"/>
  <c r="J382" i="5"/>
  <c r="K382" i="5"/>
  <c r="I383" i="5"/>
  <c r="J383" i="5"/>
  <c r="K383" i="5"/>
  <c r="I384" i="5"/>
  <c r="J384" i="5"/>
  <c r="K384" i="5"/>
  <c r="I385" i="5"/>
  <c r="J385" i="5"/>
  <c r="K385" i="5"/>
  <c r="I386" i="5"/>
  <c r="J386" i="5"/>
  <c r="K386" i="5"/>
  <c r="I387" i="5"/>
  <c r="J387" i="5"/>
  <c r="K387" i="5"/>
  <c r="I388" i="5"/>
  <c r="J388" i="5"/>
  <c r="K388" i="5"/>
  <c r="I389" i="5"/>
  <c r="J389" i="5"/>
  <c r="K389" i="5"/>
  <c r="I390" i="5"/>
  <c r="J390" i="5"/>
  <c r="K390" i="5"/>
  <c r="I391" i="5"/>
  <c r="J391" i="5"/>
  <c r="K391" i="5"/>
  <c r="I392" i="5"/>
  <c r="J392" i="5"/>
  <c r="K392" i="5"/>
  <c r="I393" i="5"/>
  <c r="J393" i="5"/>
  <c r="K393" i="5"/>
  <c r="I394" i="5"/>
  <c r="J394" i="5"/>
  <c r="K394" i="5"/>
  <c r="I395" i="5"/>
  <c r="J395" i="5"/>
  <c r="K395" i="5"/>
  <c r="I396" i="5"/>
  <c r="J396" i="5"/>
  <c r="K396" i="5"/>
  <c r="I397" i="5"/>
  <c r="J397" i="5"/>
  <c r="K397" i="5"/>
  <c r="I398" i="5"/>
  <c r="J398" i="5"/>
  <c r="K398" i="5"/>
  <c r="I399" i="5"/>
  <c r="J399" i="5"/>
  <c r="K399" i="5"/>
  <c r="I400" i="5"/>
  <c r="J400" i="5"/>
  <c r="K400" i="5"/>
  <c r="I401" i="5"/>
  <c r="J401" i="5"/>
  <c r="K401" i="5"/>
  <c r="I402" i="5"/>
  <c r="J402" i="5"/>
  <c r="K402" i="5"/>
  <c r="I403" i="5"/>
  <c r="J403" i="5"/>
  <c r="K403" i="5"/>
  <c r="I404" i="5"/>
  <c r="J404" i="5"/>
  <c r="K404" i="5"/>
  <c r="I405" i="5"/>
  <c r="J405" i="5"/>
  <c r="K405" i="5"/>
  <c r="I406" i="5"/>
  <c r="J406" i="5"/>
  <c r="K406" i="5"/>
  <c r="I407" i="5"/>
  <c r="J407" i="5"/>
  <c r="K407" i="5"/>
  <c r="I408" i="5"/>
  <c r="J408" i="5"/>
  <c r="K408" i="5"/>
  <c r="I409" i="5"/>
  <c r="J409" i="5"/>
  <c r="K409" i="5"/>
  <c r="I410" i="5"/>
  <c r="J410" i="5"/>
  <c r="K410" i="5"/>
  <c r="I411" i="5"/>
  <c r="J411" i="5"/>
  <c r="K411" i="5"/>
  <c r="I412" i="5"/>
  <c r="J412" i="5"/>
  <c r="K412" i="5"/>
  <c r="I413" i="5"/>
  <c r="J413" i="5"/>
  <c r="K413" i="5"/>
  <c r="I414" i="5"/>
  <c r="J414" i="5"/>
  <c r="K414" i="5"/>
  <c r="I415" i="5"/>
  <c r="J415" i="5"/>
  <c r="K415" i="5"/>
  <c r="I416" i="5"/>
  <c r="J416" i="5"/>
  <c r="K416" i="5"/>
  <c r="I417" i="5"/>
  <c r="J417" i="5"/>
  <c r="K417" i="5"/>
  <c r="I418" i="5"/>
  <c r="J418" i="5"/>
  <c r="K418" i="5"/>
  <c r="I419" i="5"/>
  <c r="J419" i="5"/>
  <c r="K419" i="5"/>
  <c r="I420" i="5"/>
  <c r="J420" i="5"/>
  <c r="K420" i="5"/>
  <c r="I421" i="5"/>
  <c r="J421" i="5"/>
  <c r="K421" i="5"/>
  <c r="I422" i="5"/>
  <c r="J422" i="5"/>
  <c r="K422" i="5"/>
  <c r="I423" i="5"/>
  <c r="J423" i="5"/>
  <c r="K423" i="5"/>
  <c r="I424" i="5"/>
  <c r="J424" i="5"/>
  <c r="K424" i="5"/>
  <c r="I425" i="5"/>
  <c r="J425" i="5"/>
  <c r="K425" i="5"/>
  <c r="I426" i="5"/>
  <c r="J426" i="5"/>
  <c r="K426" i="5"/>
  <c r="I427" i="5"/>
  <c r="J427" i="5"/>
  <c r="K427" i="5"/>
  <c r="I428" i="5"/>
  <c r="J428" i="5"/>
  <c r="K428" i="5"/>
  <c r="I429" i="5"/>
  <c r="J429" i="5"/>
  <c r="K429" i="5"/>
  <c r="I430" i="5"/>
  <c r="J430" i="5"/>
  <c r="K430" i="5"/>
  <c r="I431" i="5"/>
  <c r="J431" i="5"/>
  <c r="K431" i="5"/>
  <c r="I432" i="5"/>
  <c r="J432" i="5"/>
  <c r="K432" i="5"/>
  <c r="I433" i="5"/>
  <c r="J433" i="5"/>
  <c r="K433" i="5"/>
  <c r="I434" i="5"/>
  <c r="J434" i="5"/>
  <c r="K434" i="5"/>
  <c r="I435" i="5"/>
  <c r="J435" i="5"/>
  <c r="K435" i="5"/>
  <c r="I436" i="5"/>
  <c r="J436" i="5"/>
  <c r="K436" i="5"/>
  <c r="I437" i="5"/>
  <c r="J437" i="5"/>
  <c r="K437" i="5"/>
  <c r="I438" i="5"/>
  <c r="J438" i="5"/>
  <c r="K438" i="5"/>
  <c r="I439" i="5"/>
  <c r="J439" i="5"/>
  <c r="K439" i="5"/>
  <c r="I440" i="5"/>
  <c r="J440" i="5"/>
  <c r="K440" i="5"/>
  <c r="I441" i="5"/>
  <c r="J441" i="5"/>
  <c r="K441" i="5"/>
  <c r="I442" i="5"/>
  <c r="J442" i="5"/>
  <c r="K442" i="5"/>
  <c r="I443" i="5"/>
  <c r="J443" i="5"/>
  <c r="K443" i="5"/>
  <c r="I444" i="5"/>
  <c r="J444" i="5"/>
  <c r="K444" i="5"/>
  <c r="I445" i="5"/>
  <c r="J445" i="5"/>
  <c r="K445" i="5"/>
  <c r="I446" i="5"/>
  <c r="J446" i="5"/>
  <c r="K446" i="5"/>
  <c r="I447" i="5"/>
  <c r="J447" i="5"/>
  <c r="K447" i="5"/>
  <c r="I448" i="5"/>
  <c r="J448" i="5"/>
  <c r="K448" i="5"/>
  <c r="I449" i="5"/>
  <c r="J449" i="5"/>
  <c r="K449" i="5"/>
  <c r="I450" i="5"/>
  <c r="J450" i="5"/>
  <c r="K450" i="5"/>
  <c r="I451" i="5"/>
  <c r="J451" i="5"/>
  <c r="K451" i="5"/>
  <c r="I452" i="5"/>
  <c r="J452" i="5"/>
  <c r="K452" i="5"/>
  <c r="I453" i="5"/>
  <c r="J453" i="5"/>
  <c r="K453" i="5"/>
  <c r="I454" i="5"/>
  <c r="J454" i="5"/>
  <c r="K454" i="5"/>
  <c r="I455" i="5"/>
  <c r="J455" i="5"/>
  <c r="K455" i="5"/>
  <c r="I456" i="5"/>
  <c r="J456" i="5"/>
  <c r="K456" i="5"/>
  <c r="I457" i="5"/>
  <c r="J457" i="5"/>
  <c r="K457" i="5"/>
  <c r="I458" i="5"/>
  <c r="J458" i="5"/>
  <c r="K458" i="5"/>
  <c r="I459" i="5"/>
  <c r="J459" i="5"/>
  <c r="K459" i="5"/>
  <c r="I460" i="5"/>
  <c r="J460" i="5"/>
  <c r="K460" i="5"/>
  <c r="I461" i="5"/>
  <c r="J461" i="5"/>
  <c r="K461" i="5"/>
  <c r="I462" i="5"/>
  <c r="J462" i="5"/>
  <c r="K462" i="5"/>
  <c r="I463" i="5"/>
  <c r="J463" i="5"/>
  <c r="K463" i="5"/>
  <c r="I464" i="5"/>
  <c r="J464" i="5"/>
  <c r="K464" i="5"/>
  <c r="I465" i="5"/>
  <c r="J465" i="5"/>
  <c r="K465" i="5"/>
  <c r="I466" i="5"/>
  <c r="J466" i="5"/>
  <c r="K466" i="5"/>
  <c r="I467" i="5"/>
  <c r="J467" i="5"/>
  <c r="K467" i="5"/>
  <c r="I468" i="5"/>
  <c r="J468" i="5"/>
  <c r="K468" i="5"/>
  <c r="I469" i="5"/>
  <c r="J469" i="5"/>
  <c r="K469" i="5"/>
  <c r="I470" i="5"/>
  <c r="J470" i="5"/>
  <c r="K470" i="5"/>
  <c r="I471" i="5"/>
  <c r="J471" i="5"/>
  <c r="K471" i="5"/>
  <c r="I472" i="5"/>
  <c r="J472" i="5"/>
  <c r="K472" i="5"/>
  <c r="I473" i="5"/>
  <c r="J473" i="5"/>
  <c r="K473" i="5"/>
  <c r="I474" i="5"/>
  <c r="J474" i="5"/>
  <c r="K474" i="5"/>
  <c r="I475" i="5"/>
  <c r="J475" i="5"/>
  <c r="K475" i="5"/>
  <c r="I476" i="5"/>
  <c r="J476" i="5"/>
  <c r="K476" i="5"/>
  <c r="I477" i="5"/>
  <c r="J477" i="5"/>
  <c r="K477" i="5"/>
  <c r="I478" i="5"/>
  <c r="J478" i="5"/>
  <c r="K478" i="5"/>
  <c r="I479" i="5"/>
  <c r="J479" i="5"/>
  <c r="K479" i="5"/>
  <c r="I480" i="5"/>
  <c r="J480" i="5"/>
  <c r="K480" i="5"/>
  <c r="I481" i="5"/>
  <c r="J481" i="5"/>
  <c r="K481" i="5"/>
  <c r="I482" i="5"/>
  <c r="J482" i="5"/>
  <c r="K482" i="5"/>
  <c r="I483" i="5"/>
  <c r="J483" i="5"/>
  <c r="K483" i="5"/>
  <c r="I484" i="5"/>
  <c r="J484" i="5"/>
  <c r="K484" i="5"/>
  <c r="I485" i="5"/>
  <c r="J485" i="5"/>
  <c r="K485" i="5"/>
  <c r="I486" i="5"/>
  <c r="J486" i="5"/>
  <c r="K486" i="5"/>
  <c r="I487" i="5"/>
  <c r="J487" i="5"/>
  <c r="K487" i="5"/>
  <c r="I488" i="5"/>
  <c r="J488" i="5"/>
  <c r="K488" i="5"/>
  <c r="I489" i="5"/>
  <c r="J489" i="5"/>
  <c r="K489" i="5"/>
  <c r="I490" i="5"/>
  <c r="J490" i="5"/>
  <c r="K490" i="5"/>
  <c r="I491" i="5"/>
  <c r="J491" i="5"/>
  <c r="K491" i="5"/>
  <c r="I492" i="5"/>
  <c r="J492" i="5"/>
  <c r="K492" i="5"/>
  <c r="I493" i="5"/>
  <c r="J493" i="5"/>
  <c r="K493" i="5"/>
  <c r="I494" i="5"/>
  <c r="J494" i="5"/>
  <c r="K494" i="5"/>
  <c r="I495" i="5"/>
  <c r="J495" i="5"/>
  <c r="K495" i="5"/>
  <c r="I496" i="5"/>
  <c r="J496" i="5"/>
  <c r="K496" i="5"/>
  <c r="I497" i="5"/>
  <c r="J497" i="5"/>
  <c r="K497" i="5"/>
  <c r="I498" i="5"/>
  <c r="J498" i="5"/>
  <c r="K498" i="5"/>
  <c r="I499" i="5"/>
  <c r="J499" i="5"/>
  <c r="K499" i="5"/>
  <c r="I500" i="5"/>
  <c r="J500" i="5"/>
  <c r="K500" i="5"/>
  <c r="I501" i="5"/>
  <c r="J501" i="5"/>
  <c r="K501" i="5"/>
  <c r="I502" i="5"/>
  <c r="J502" i="5"/>
  <c r="K502" i="5"/>
  <c r="I503" i="5"/>
  <c r="J503" i="5"/>
  <c r="K503" i="5"/>
  <c r="I504" i="5"/>
  <c r="J504" i="5"/>
  <c r="K504" i="5"/>
  <c r="I505" i="5"/>
  <c r="J505" i="5"/>
  <c r="K505" i="5"/>
  <c r="I506" i="5"/>
  <c r="J506" i="5"/>
  <c r="K506" i="5"/>
  <c r="I507" i="5"/>
  <c r="J507" i="5"/>
  <c r="K507" i="5"/>
  <c r="I508" i="5"/>
  <c r="J508" i="5"/>
  <c r="K508" i="5"/>
  <c r="I509" i="5"/>
  <c r="J509" i="5"/>
  <c r="K509" i="5"/>
  <c r="I510" i="5"/>
  <c r="J510" i="5"/>
  <c r="K510" i="5"/>
  <c r="I511" i="5"/>
  <c r="J511" i="5"/>
  <c r="K511" i="5"/>
  <c r="I512" i="5"/>
  <c r="J512" i="5"/>
  <c r="K512" i="5"/>
  <c r="I513" i="5"/>
  <c r="J513" i="5"/>
  <c r="K513" i="5"/>
  <c r="I514" i="5"/>
  <c r="J514" i="5"/>
  <c r="K514" i="5"/>
  <c r="I515" i="5"/>
  <c r="J515" i="5"/>
  <c r="K515" i="5"/>
  <c r="I516" i="5"/>
  <c r="J516" i="5"/>
  <c r="K516" i="5"/>
  <c r="I517" i="5"/>
  <c r="J517" i="5"/>
  <c r="K517" i="5"/>
  <c r="I518" i="5"/>
  <c r="J518" i="5"/>
  <c r="K518" i="5"/>
  <c r="I519" i="5"/>
  <c r="J519" i="5"/>
  <c r="K519" i="5"/>
  <c r="I520" i="5"/>
  <c r="J520" i="5"/>
  <c r="K520" i="5"/>
  <c r="I521" i="5"/>
  <c r="J521" i="5"/>
  <c r="K521" i="5"/>
  <c r="I522" i="5"/>
  <c r="J522" i="5"/>
  <c r="K522" i="5"/>
  <c r="I523" i="5"/>
  <c r="J523" i="5"/>
  <c r="K523" i="5"/>
  <c r="I524" i="5"/>
  <c r="J524" i="5"/>
  <c r="K524" i="5"/>
  <c r="I525" i="5"/>
  <c r="J525" i="5"/>
  <c r="K525" i="5"/>
  <c r="I526" i="5"/>
  <c r="J526" i="5"/>
  <c r="K526" i="5"/>
  <c r="I527" i="5"/>
  <c r="J527" i="5"/>
  <c r="K527" i="5"/>
  <c r="I528" i="5"/>
  <c r="J528" i="5"/>
  <c r="K528" i="5"/>
  <c r="I529" i="5"/>
  <c r="J529" i="5"/>
  <c r="K529" i="5"/>
  <c r="I530" i="5"/>
  <c r="J530" i="5"/>
  <c r="K530" i="5"/>
  <c r="I531" i="5"/>
  <c r="J531" i="5"/>
  <c r="K531" i="5"/>
  <c r="I532" i="5"/>
  <c r="J532" i="5"/>
  <c r="K532" i="5"/>
  <c r="I533" i="5"/>
  <c r="J533" i="5"/>
  <c r="K533" i="5"/>
  <c r="I534" i="5"/>
  <c r="J534" i="5"/>
  <c r="K534" i="5"/>
  <c r="I535" i="5"/>
  <c r="J535" i="5"/>
  <c r="K535" i="5"/>
  <c r="I536" i="5"/>
  <c r="J536" i="5"/>
  <c r="K536" i="5"/>
  <c r="I537" i="5"/>
  <c r="J537" i="5"/>
  <c r="K537" i="5"/>
  <c r="I538" i="5"/>
  <c r="J538" i="5"/>
  <c r="K538" i="5"/>
  <c r="I539" i="5"/>
  <c r="J539" i="5"/>
  <c r="K539" i="5"/>
  <c r="I540" i="5"/>
  <c r="J540" i="5"/>
  <c r="K540" i="5"/>
  <c r="I541" i="5"/>
  <c r="J541" i="5"/>
  <c r="K541" i="5"/>
  <c r="I542" i="5"/>
  <c r="J542" i="5"/>
  <c r="K542" i="5"/>
  <c r="I543" i="5"/>
  <c r="J543" i="5"/>
  <c r="K543" i="5"/>
  <c r="I544" i="5"/>
  <c r="J544" i="5"/>
  <c r="K544" i="5"/>
  <c r="I545" i="5"/>
  <c r="J545" i="5"/>
  <c r="K545" i="5"/>
  <c r="I546" i="5"/>
  <c r="J546" i="5"/>
  <c r="K546" i="5"/>
  <c r="I547" i="5"/>
  <c r="J547" i="5"/>
  <c r="K547" i="5"/>
  <c r="I548" i="5"/>
  <c r="J548" i="5"/>
  <c r="K548" i="5"/>
  <c r="I549" i="5"/>
  <c r="J549" i="5"/>
  <c r="K549" i="5"/>
  <c r="I550" i="5"/>
  <c r="J550" i="5"/>
  <c r="K550" i="5"/>
  <c r="I551" i="5"/>
  <c r="J551" i="5"/>
  <c r="K551" i="5"/>
  <c r="I552" i="5"/>
  <c r="J552" i="5"/>
  <c r="K552" i="5"/>
  <c r="I553" i="5"/>
  <c r="J553" i="5"/>
  <c r="K553" i="5"/>
  <c r="I554" i="5"/>
  <c r="J554" i="5"/>
  <c r="K554" i="5"/>
  <c r="I555" i="5"/>
  <c r="J555" i="5"/>
  <c r="K555" i="5"/>
  <c r="I556" i="5"/>
  <c r="J556" i="5"/>
  <c r="K556" i="5"/>
  <c r="I557" i="5"/>
  <c r="J557" i="5"/>
  <c r="K557" i="5"/>
  <c r="I558" i="5"/>
  <c r="J558" i="5"/>
  <c r="K558" i="5"/>
  <c r="I559" i="5"/>
  <c r="J559" i="5"/>
  <c r="K559" i="5"/>
  <c r="I560" i="5"/>
  <c r="J560" i="5"/>
  <c r="K560" i="5"/>
  <c r="I561" i="5"/>
  <c r="J561" i="5"/>
  <c r="K561" i="5"/>
  <c r="I562" i="5"/>
  <c r="J562" i="5"/>
  <c r="K562" i="5"/>
  <c r="I563" i="5"/>
  <c r="J563" i="5"/>
  <c r="K563" i="5"/>
  <c r="I564" i="5"/>
  <c r="J564" i="5"/>
  <c r="K564" i="5"/>
  <c r="I565" i="5"/>
  <c r="J565" i="5"/>
  <c r="K565" i="5"/>
  <c r="I566" i="5"/>
  <c r="J566" i="5"/>
  <c r="K566" i="5"/>
  <c r="I567" i="5"/>
  <c r="J567" i="5"/>
  <c r="K567" i="5"/>
  <c r="I568" i="5"/>
  <c r="J568" i="5"/>
  <c r="K568" i="5"/>
  <c r="I569" i="5"/>
  <c r="J569" i="5"/>
  <c r="K569" i="5"/>
  <c r="I570" i="5"/>
  <c r="J570" i="5"/>
  <c r="K570" i="5"/>
  <c r="I571" i="5"/>
  <c r="J571" i="5"/>
  <c r="K571" i="5"/>
  <c r="I572" i="5"/>
  <c r="J572" i="5"/>
  <c r="K572" i="5"/>
  <c r="I573" i="5"/>
  <c r="J573" i="5"/>
  <c r="K573" i="5"/>
  <c r="I574" i="5"/>
  <c r="J574" i="5"/>
  <c r="K574" i="5"/>
  <c r="I575" i="5"/>
  <c r="J575" i="5"/>
  <c r="K575" i="5"/>
  <c r="I576" i="5"/>
  <c r="J576" i="5"/>
  <c r="K576" i="5"/>
  <c r="I577" i="5"/>
  <c r="J577" i="5"/>
  <c r="K577" i="5"/>
  <c r="I578" i="5"/>
  <c r="J578" i="5"/>
  <c r="K578" i="5"/>
  <c r="I579" i="5"/>
  <c r="J579" i="5"/>
  <c r="K579" i="5"/>
  <c r="I580" i="5"/>
  <c r="J580" i="5"/>
  <c r="K580" i="5"/>
  <c r="I581" i="5"/>
  <c r="J581" i="5"/>
  <c r="K581" i="5"/>
  <c r="I582" i="5"/>
  <c r="J582" i="5"/>
  <c r="K582" i="5"/>
  <c r="I583" i="5"/>
  <c r="J583" i="5"/>
  <c r="K583" i="5"/>
  <c r="I584" i="5"/>
  <c r="J584" i="5"/>
  <c r="K584" i="5"/>
  <c r="I585" i="5"/>
  <c r="J585" i="5"/>
  <c r="K585" i="5"/>
  <c r="I586" i="5"/>
  <c r="J586" i="5"/>
  <c r="K586" i="5"/>
  <c r="I587" i="5"/>
  <c r="J587" i="5"/>
  <c r="K587" i="5"/>
  <c r="I588" i="5"/>
  <c r="J588" i="5"/>
  <c r="K588" i="5"/>
  <c r="I589" i="5"/>
  <c r="J589" i="5"/>
  <c r="K589" i="5"/>
  <c r="I590" i="5"/>
  <c r="J590" i="5"/>
  <c r="K590" i="5"/>
  <c r="I591" i="5"/>
  <c r="J591" i="5"/>
  <c r="K591" i="5"/>
  <c r="I592" i="5"/>
  <c r="J592" i="5"/>
  <c r="K592" i="5"/>
  <c r="I593" i="5"/>
  <c r="J593" i="5"/>
  <c r="K593" i="5"/>
  <c r="I594" i="5"/>
  <c r="J594" i="5"/>
  <c r="K594" i="5"/>
  <c r="I595" i="5"/>
  <c r="J595" i="5"/>
  <c r="K595" i="5"/>
  <c r="I596" i="5"/>
  <c r="J596" i="5"/>
  <c r="K596" i="5"/>
  <c r="I597" i="5"/>
  <c r="J597" i="5"/>
  <c r="K597" i="5"/>
  <c r="I598" i="5"/>
  <c r="J598" i="5"/>
  <c r="K598" i="5"/>
  <c r="I599" i="5"/>
  <c r="J599" i="5"/>
  <c r="K599" i="5"/>
  <c r="I600" i="5"/>
  <c r="J600" i="5"/>
  <c r="K600" i="5"/>
  <c r="I601" i="5"/>
  <c r="J601" i="5"/>
  <c r="K601" i="5"/>
  <c r="I602" i="5"/>
  <c r="J602" i="5"/>
  <c r="K602" i="5"/>
  <c r="I603" i="5"/>
  <c r="J603" i="5"/>
  <c r="K603" i="5"/>
  <c r="I604" i="5"/>
  <c r="J604" i="5"/>
  <c r="K604" i="5"/>
  <c r="I605" i="5"/>
  <c r="J605" i="5"/>
  <c r="K605" i="5"/>
  <c r="I606" i="5"/>
  <c r="J606" i="5"/>
  <c r="K606" i="5"/>
  <c r="I607" i="5"/>
  <c r="J607" i="5"/>
  <c r="K607" i="5"/>
  <c r="I608" i="5"/>
  <c r="J608" i="5"/>
  <c r="K608" i="5"/>
  <c r="I609" i="5"/>
  <c r="J609" i="5"/>
  <c r="K609" i="5"/>
  <c r="I610" i="5"/>
  <c r="J610" i="5"/>
  <c r="K610" i="5"/>
  <c r="I611" i="5"/>
  <c r="J611" i="5"/>
  <c r="K611" i="5"/>
  <c r="I612" i="5"/>
  <c r="J612" i="5"/>
  <c r="K612" i="5"/>
  <c r="I613" i="5"/>
  <c r="J613" i="5"/>
  <c r="K613" i="5"/>
  <c r="I614" i="5"/>
  <c r="J614" i="5"/>
  <c r="K614" i="5"/>
  <c r="I615" i="5"/>
  <c r="J615" i="5"/>
  <c r="K615" i="5"/>
  <c r="I616" i="5"/>
  <c r="J616" i="5"/>
  <c r="K616" i="5"/>
  <c r="I617" i="5"/>
  <c r="J617" i="5"/>
  <c r="K617" i="5"/>
  <c r="I618" i="5"/>
  <c r="J618" i="5"/>
  <c r="K618" i="5"/>
  <c r="I619" i="5"/>
  <c r="J619" i="5"/>
  <c r="K619" i="5"/>
  <c r="I620" i="5"/>
  <c r="J620" i="5"/>
  <c r="K620" i="5"/>
  <c r="I621" i="5"/>
  <c r="J621" i="5"/>
  <c r="K621" i="5"/>
  <c r="I622" i="5"/>
  <c r="J622" i="5"/>
  <c r="K622" i="5"/>
  <c r="I623" i="5"/>
  <c r="J623" i="5"/>
  <c r="K623" i="5"/>
  <c r="I624" i="5"/>
  <c r="J624" i="5"/>
  <c r="K624" i="5"/>
  <c r="I625" i="5"/>
  <c r="J625" i="5"/>
  <c r="K625" i="5"/>
  <c r="I626" i="5"/>
  <c r="J626" i="5"/>
  <c r="K626" i="5"/>
  <c r="I627" i="5"/>
  <c r="J627" i="5"/>
  <c r="K627" i="5"/>
  <c r="I628" i="5"/>
  <c r="J628" i="5"/>
  <c r="K628" i="5"/>
  <c r="I629" i="5"/>
  <c r="J629" i="5"/>
  <c r="K629" i="5"/>
  <c r="I630" i="5"/>
  <c r="J630" i="5"/>
  <c r="K630" i="5"/>
  <c r="I631" i="5"/>
  <c r="J631" i="5"/>
  <c r="K631" i="5"/>
  <c r="I632" i="5"/>
  <c r="J632" i="5"/>
  <c r="K632" i="5"/>
  <c r="I633" i="5"/>
  <c r="J633" i="5"/>
  <c r="K633" i="5"/>
  <c r="I634" i="5"/>
  <c r="J634" i="5"/>
  <c r="K634" i="5"/>
  <c r="I635" i="5"/>
  <c r="J635" i="5"/>
  <c r="K635" i="5"/>
  <c r="I636" i="5"/>
  <c r="J636" i="5"/>
  <c r="K636" i="5"/>
  <c r="I637" i="5"/>
  <c r="J637" i="5"/>
  <c r="K637" i="5"/>
  <c r="I638" i="5"/>
  <c r="J638" i="5"/>
  <c r="K638" i="5"/>
  <c r="I639" i="5"/>
  <c r="J639" i="5"/>
  <c r="K639" i="5"/>
  <c r="I640" i="5"/>
  <c r="J640" i="5"/>
  <c r="K640" i="5"/>
  <c r="I641" i="5"/>
  <c r="J641" i="5"/>
  <c r="K641" i="5"/>
  <c r="I642" i="5"/>
  <c r="J642" i="5"/>
  <c r="K642" i="5"/>
  <c r="I643" i="5"/>
  <c r="J643" i="5"/>
  <c r="K643" i="5"/>
  <c r="I644" i="5"/>
  <c r="J644" i="5"/>
  <c r="K644" i="5"/>
  <c r="I645" i="5"/>
  <c r="J645" i="5"/>
  <c r="K645" i="5"/>
  <c r="I646" i="5"/>
  <c r="J646" i="5"/>
  <c r="K646" i="5"/>
  <c r="I647" i="5"/>
  <c r="J647" i="5"/>
  <c r="K647" i="5"/>
  <c r="I648" i="5"/>
  <c r="J648" i="5"/>
  <c r="K648" i="5"/>
  <c r="I649" i="5"/>
  <c r="J649" i="5"/>
  <c r="K649" i="5"/>
  <c r="I650" i="5"/>
  <c r="J650" i="5"/>
  <c r="K650" i="5"/>
  <c r="I651" i="5"/>
  <c r="J651" i="5"/>
  <c r="K651" i="5"/>
  <c r="I652" i="5"/>
  <c r="J652" i="5"/>
  <c r="K652" i="5"/>
  <c r="I653" i="5"/>
  <c r="J653" i="5"/>
  <c r="K653" i="5"/>
  <c r="I654" i="5"/>
  <c r="J654" i="5"/>
  <c r="K654" i="5"/>
  <c r="I655" i="5"/>
  <c r="J655" i="5"/>
  <c r="K655" i="5"/>
  <c r="I656" i="5"/>
  <c r="J656" i="5"/>
  <c r="K656" i="5"/>
  <c r="I657" i="5"/>
  <c r="J657" i="5"/>
  <c r="K657" i="5"/>
  <c r="I658" i="5"/>
  <c r="J658" i="5"/>
  <c r="K658" i="5"/>
  <c r="I659" i="5"/>
  <c r="J659" i="5"/>
  <c r="K659" i="5"/>
  <c r="I660" i="5"/>
  <c r="J660" i="5"/>
  <c r="K660" i="5"/>
  <c r="I661" i="5"/>
  <c r="J661" i="5"/>
  <c r="K661" i="5"/>
  <c r="I662" i="5"/>
  <c r="J662" i="5"/>
  <c r="K662" i="5"/>
  <c r="I663" i="5"/>
  <c r="J663" i="5"/>
  <c r="K663" i="5"/>
  <c r="I664" i="5"/>
  <c r="J664" i="5"/>
  <c r="K664" i="5"/>
  <c r="I665" i="5"/>
  <c r="J665" i="5"/>
  <c r="K665" i="5"/>
  <c r="I666" i="5"/>
  <c r="J666" i="5"/>
  <c r="K666" i="5"/>
  <c r="I667" i="5"/>
  <c r="J667" i="5"/>
  <c r="K667" i="5"/>
  <c r="I668" i="5"/>
  <c r="J668" i="5"/>
  <c r="K668" i="5"/>
  <c r="I669" i="5"/>
  <c r="J669" i="5"/>
  <c r="K669" i="5"/>
  <c r="I670" i="5"/>
  <c r="J670" i="5"/>
  <c r="K670" i="5"/>
  <c r="I671" i="5"/>
  <c r="J671" i="5"/>
  <c r="K671" i="5"/>
  <c r="I672" i="5"/>
  <c r="J672" i="5"/>
  <c r="K672" i="5"/>
  <c r="I673" i="5"/>
  <c r="J673" i="5"/>
  <c r="K673" i="5"/>
  <c r="I674" i="5"/>
  <c r="J674" i="5"/>
  <c r="K674" i="5"/>
  <c r="I675" i="5"/>
  <c r="J675" i="5"/>
  <c r="K675" i="5"/>
  <c r="I676" i="5"/>
  <c r="J676" i="5"/>
  <c r="K676" i="5"/>
  <c r="I677" i="5"/>
  <c r="J677" i="5"/>
  <c r="K677" i="5"/>
  <c r="I678" i="5"/>
  <c r="J678" i="5"/>
  <c r="K678" i="5"/>
  <c r="I679" i="5"/>
  <c r="J679" i="5"/>
  <c r="K679" i="5"/>
  <c r="I680" i="5"/>
  <c r="J680" i="5"/>
  <c r="K680" i="5"/>
  <c r="I681" i="5"/>
  <c r="J681" i="5"/>
  <c r="K681" i="5"/>
  <c r="I682" i="5"/>
  <c r="J682" i="5"/>
  <c r="K682" i="5"/>
  <c r="I683" i="5"/>
  <c r="J683" i="5"/>
  <c r="K683" i="5"/>
  <c r="I684" i="5"/>
  <c r="J684" i="5"/>
  <c r="K684" i="5"/>
  <c r="I685" i="5"/>
  <c r="J685" i="5"/>
  <c r="K685" i="5"/>
  <c r="I686" i="5"/>
  <c r="J686" i="5"/>
  <c r="K686" i="5"/>
  <c r="I687" i="5"/>
  <c r="J687" i="5"/>
  <c r="K687" i="5"/>
  <c r="I688" i="5"/>
  <c r="J688" i="5"/>
  <c r="K688" i="5"/>
  <c r="I689" i="5"/>
  <c r="J689" i="5"/>
  <c r="K689" i="5"/>
  <c r="I690" i="5"/>
  <c r="J690" i="5"/>
  <c r="K690" i="5"/>
  <c r="I691" i="5"/>
  <c r="J691" i="5"/>
  <c r="K691" i="5"/>
  <c r="I692" i="5"/>
  <c r="J692" i="5"/>
  <c r="K692" i="5"/>
  <c r="I693" i="5"/>
  <c r="J693" i="5"/>
  <c r="K693" i="5"/>
  <c r="I694" i="5"/>
  <c r="J694" i="5"/>
  <c r="K694" i="5"/>
  <c r="I695" i="5"/>
  <c r="J695" i="5"/>
  <c r="K695" i="5"/>
  <c r="I696" i="5"/>
  <c r="J696" i="5"/>
  <c r="K696" i="5"/>
  <c r="I697" i="5"/>
  <c r="J697" i="5"/>
  <c r="K697" i="5"/>
  <c r="I698" i="5"/>
  <c r="J698" i="5"/>
  <c r="K698" i="5"/>
  <c r="I699" i="5"/>
  <c r="J699" i="5"/>
  <c r="K699" i="5"/>
  <c r="I700" i="5"/>
  <c r="J700" i="5"/>
  <c r="K700" i="5"/>
  <c r="I701" i="5"/>
  <c r="J701" i="5"/>
  <c r="K701" i="5"/>
  <c r="I702" i="5"/>
  <c r="J702" i="5"/>
  <c r="K702" i="5"/>
  <c r="I703" i="5"/>
  <c r="J703" i="5"/>
  <c r="K703" i="5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AK4" i="6"/>
  <c r="AL4" i="6"/>
  <c r="AM4" i="6"/>
  <c r="AN4" i="6"/>
  <c r="AO4" i="6"/>
  <c r="AP4" i="6"/>
  <c r="AQ4" i="6"/>
  <c r="AR4" i="6"/>
  <c r="AS4" i="6"/>
  <c r="AT4" i="6"/>
  <c r="AU4" i="6"/>
  <c r="AK5" i="6"/>
  <c r="AL5" i="6"/>
  <c r="AM5" i="6"/>
  <c r="AN5" i="6"/>
  <c r="AO5" i="6"/>
  <c r="AP5" i="6"/>
  <c r="AQ5" i="6"/>
  <c r="AR5" i="6"/>
  <c r="AS5" i="6"/>
  <c r="AT5" i="6"/>
  <c r="AU5" i="6"/>
  <c r="AK6" i="6"/>
  <c r="AL6" i="6"/>
  <c r="AM6" i="6"/>
  <c r="AN6" i="6"/>
  <c r="AO6" i="6"/>
  <c r="AP6" i="6"/>
  <c r="AQ6" i="6"/>
  <c r="AR6" i="6"/>
  <c r="AS6" i="6"/>
  <c r="AT6" i="6"/>
  <c r="AU6" i="6"/>
  <c r="AK7" i="6"/>
  <c r="AL7" i="6"/>
  <c r="AM7" i="6"/>
  <c r="AN7" i="6"/>
  <c r="AO7" i="6"/>
  <c r="AP7" i="6"/>
  <c r="AQ7" i="6"/>
  <c r="AR7" i="6"/>
  <c r="AS7" i="6"/>
  <c r="AT7" i="6"/>
  <c r="AU7" i="6"/>
  <c r="AK8" i="6"/>
  <c r="AL8" i="6"/>
  <c r="AM8" i="6"/>
  <c r="AN8" i="6"/>
  <c r="AO8" i="6"/>
  <c r="AP8" i="6"/>
  <c r="AQ8" i="6"/>
  <c r="AR8" i="6"/>
  <c r="AS8" i="6"/>
  <c r="AT8" i="6"/>
  <c r="AU8" i="6"/>
  <c r="AK9" i="6"/>
  <c r="AL9" i="6"/>
  <c r="AM9" i="6"/>
  <c r="AN9" i="6"/>
  <c r="AO9" i="6"/>
  <c r="AP9" i="6"/>
  <c r="AQ9" i="6"/>
  <c r="AR9" i="6"/>
  <c r="AS9" i="6"/>
  <c r="AT9" i="6"/>
  <c r="AU9" i="6"/>
  <c r="AK10" i="6"/>
  <c r="AL10" i="6"/>
  <c r="AM10" i="6"/>
  <c r="AN10" i="6"/>
  <c r="AO10" i="6"/>
  <c r="AP10" i="6"/>
  <c r="AQ10" i="6"/>
  <c r="AR10" i="6"/>
  <c r="AS10" i="6"/>
  <c r="AT10" i="6"/>
  <c r="AU10" i="6"/>
  <c r="AK11" i="6"/>
  <c r="AL11" i="6"/>
  <c r="AM11" i="6"/>
  <c r="AN11" i="6"/>
  <c r="AO11" i="6"/>
  <c r="AP11" i="6"/>
  <c r="AQ11" i="6"/>
  <c r="AR11" i="6"/>
  <c r="AS11" i="6"/>
  <c r="AT11" i="6"/>
  <c r="AU11" i="6"/>
  <c r="AK12" i="6"/>
  <c r="AL12" i="6"/>
  <c r="AM12" i="6"/>
  <c r="AN12" i="6"/>
  <c r="AO12" i="6"/>
  <c r="AP12" i="6"/>
  <c r="AQ12" i="6"/>
  <c r="AR12" i="6"/>
  <c r="AS12" i="6"/>
  <c r="AT12" i="6"/>
  <c r="AU12" i="6"/>
  <c r="AK13" i="6"/>
  <c r="AL13" i="6"/>
  <c r="AM13" i="6"/>
  <c r="AN13" i="6"/>
  <c r="AO13" i="6"/>
  <c r="AP13" i="6"/>
  <c r="AQ13" i="6"/>
  <c r="AR13" i="6"/>
  <c r="AS13" i="6"/>
  <c r="AT13" i="6"/>
  <c r="AU13" i="6"/>
  <c r="AK14" i="6"/>
  <c r="AL14" i="6"/>
  <c r="AM14" i="6"/>
  <c r="AN14" i="6"/>
  <c r="AO14" i="6"/>
  <c r="AP14" i="6"/>
  <c r="AQ14" i="6"/>
  <c r="AR14" i="6"/>
  <c r="AS14" i="6"/>
  <c r="AT14" i="6"/>
  <c r="AU14" i="6"/>
  <c r="AK15" i="6"/>
  <c r="AL15" i="6"/>
  <c r="AM15" i="6"/>
  <c r="AN15" i="6"/>
  <c r="AO15" i="6"/>
  <c r="AP15" i="6"/>
  <c r="AQ15" i="6"/>
  <c r="AR15" i="6"/>
  <c r="AS15" i="6"/>
  <c r="AT15" i="6"/>
  <c r="AU15" i="6"/>
  <c r="AK16" i="6"/>
  <c r="AL16" i="6"/>
  <c r="AM16" i="6"/>
  <c r="AN16" i="6"/>
  <c r="AO16" i="6"/>
  <c r="AP16" i="6"/>
  <c r="AQ16" i="6"/>
  <c r="AR16" i="6"/>
  <c r="AS16" i="6"/>
  <c r="AT16" i="6"/>
  <c r="AU16" i="6"/>
  <c r="AK17" i="6"/>
  <c r="AL17" i="6"/>
  <c r="AM17" i="6"/>
  <c r="AN17" i="6"/>
  <c r="AO17" i="6"/>
  <c r="AP17" i="6"/>
  <c r="AQ17" i="6"/>
  <c r="AR17" i="6"/>
  <c r="AS17" i="6"/>
  <c r="AT17" i="6"/>
  <c r="AU17" i="6"/>
  <c r="AK18" i="6"/>
  <c r="AL18" i="6"/>
  <c r="AM18" i="6"/>
  <c r="AN18" i="6"/>
  <c r="AO18" i="6"/>
  <c r="AP18" i="6"/>
  <c r="AQ18" i="6"/>
  <c r="AR18" i="6"/>
  <c r="AS18" i="6"/>
  <c r="AT18" i="6"/>
  <c r="AU18" i="6"/>
  <c r="AK19" i="6"/>
  <c r="AL19" i="6"/>
  <c r="AM19" i="6"/>
  <c r="AN19" i="6"/>
  <c r="AO19" i="6"/>
  <c r="AP19" i="6"/>
  <c r="AQ19" i="6"/>
  <c r="AR19" i="6"/>
  <c r="AS19" i="6"/>
  <c r="AT19" i="6"/>
  <c r="AU19" i="6"/>
  <c r="AK20" i="6"/>
  <c r="AL20" i="6"/>
  <c r="AM20" i="6"/>
  <c r="AN20" i="6"/>
  <c r="AO20" i="6"/>
  <c r="AP20" i="6"/>
  <c r="AQ20" i="6"/>
  <c r="AR20" i="6"/>
  <c r="AS20" i="6"/>
  <c r="AT20" i="6"/>
  <c r="AU20" i="6"/>
  <c r="AK21" i="6"/>
  <c r="AL21" i="6"/>
  <c r="AM21" i="6"/>
  <c r="AN21" i="6"/>
  <c r="AO21" i="6"/>
  <c r="AP21" i="6"/>
  <c r="AQ21" i="6"/>
  <c r="AR21" i="6"/>
  <c r="AS21" i="6"/>
  <c r="AT21" i="6"/>
  <c r="AU21" i="6"/>
  <c r="AK22" i="6"/>
  <c r="AL22" i="6"/>
  <c r="AM22" i="6"/>
  <c r="AN22" i="6"/>
  <c r="AO22" i="6"/>
  <c r="AP22" i="6"/>
  <c r="AQ22" i="6"/>
  <c r="AR22" i="6"/>
  <c r="AS22" i="6"/>
  <c r="AT22" i="6"/>
  <c r="AU22" i="6"/>
  <c r="AK23" i="6"/>
  <c r="AL23" i="6"/>
  <c r="AM23" i="6"/>
  <c r="AN23" i="6"/>
  <c r="AO23" i="6"/>
  <c r="AP23" i="6"/>
  <c r="AQ23" i="6"/>
  <c r="AR23" i="6"/>
  <c r="AS23" i="6"/>
  <c r="AT23" i="6"/>
  <c r="AU23" i="6"/>
  <c r="AK24" i="6"/>
  <c r="AL24" i="6"/>
  <c r="AM24" i="6"/>
  <c r="AN24" i="6"/>
  <c r="AO24" i="6"/>
  <c r="AP24" i="6"/>
  <c r="AQ24" i="6"/>
  <c r="AR24" i="6"/>
  <c r="AS24" i="6"/>
  <c r="AT24" i="6"/>
  <c r="AU24" i="6"/>
  <c r="AK25" i="6"/>
  <c r="AL25" i="6"/>
  <c r="AM25" i="6"/>
  <c r="AN25" i="6"/>
  <c r="AO25" i="6"/>
  <c r="AP25" i="6"/>
  <c r="AQ25" i="6"/>
  <c r="AR25" i="6"/>
  <c r="AS25" i="6"/>
  <c r="AT25" i="6"/>
  <c r="AU25" i="6"/>
  <c r="AK26" i="6"/>
  <c r="AL26" i="6"/>
  <c r="AM26" i="6"/>
  <c r="AN26" i="6"/>
  <c r="AO26" i="6"/>
  <c r="AP26" i="6"/>
  <c r="AQ26" i="6"/>
  <c r="AR26" i="6"/>
  <c r="AS26" i="6"/>
  <c r="AT26" i="6"/>
  <c r="AU26" i="6"/>
  <c r="AK27" i="6"/>
  <c r="AL27" i="6"/>
  <c r="AM27" i="6"/>
  <c r="AN27" i="6"/>
  <c r="AO27" i="6"/>
  <c r="AP27" i="6"/>
  <c r="AQ27" i="6"/>
  <c r="AR27" i="6"/>
  <c r="AS27" i="6"/>
  <c r="AT27" i="6"/>
  <c r="AU27" i="6"/>
  <c r="AK28" i="6"/>
  <c r="AL28" i="6"/>
  <c r="AM28" i="6"/>
  <c r="AN28" i="6"/>
  <c r="AO28" i="6"/>
  <c r="AP28" i="6"/>
  <c r="AQ28" i="6"/>
  <c r="AR28" i="6"/>
  <c r="AS28" i="6"/>
  <c r="AT28" i="6"/>
  <c r="AU28" i="6"/>
  <c r="AK29" i="6"/>
  <c r="AL29" i="6"/>
  <c r="AM29" i="6"/>
  <c r="AN29" i="6"/>
  <c r="AO29" i="6"/>
  <c r="AP29" i="6"/>
  <c r="AQ29" i="6"/>
  <c r="AR29" i="6"/>
  <c r="AS29" i="6"/>
  <c r="AT29" i="6"/>
  <c r="AU29" i="6"/>
  <c r="AK30" i="6"/>
  <c r="AL30" i="6"/>
  <c r="AM30" i="6"/>
  <c r="AN30" i="6"/>
  <c r="AO30" i="6"/>
  <c r="AP30" i="6"/>
  <c r="AQ30" i="6"/>
  <c r="AR30" i="6"/>
  <c r="AS30" i="6"/>
  <c r="AT30" i="6"/>
  <c r="AU30" i="6"/>
  <c r="AK31" i="6"/>
  <c r="AL31" i="6"/>
  <c r="AM31" i="6"/>
  <c r="AN31" i="6"/>
  <c r="AO31" i="6"/>
  <c r="AP31" i="6"/>
  <c r="AQ31" i="6"/>
  <c r="AR31" i="6"/>
  <c r="AS31" i="6"/>
  <c r="AT31" i="6"/>
  <c r="AU31" i="6"/>
  <c r="AK32" i="6"/>
  <c r="AL32" i="6"/>
  <c r="AM32" i="6"/>
  <c r="AN32" i="6"/>
  <c r="AO32" i="6"/>
  <c r="AP32" i="6"/>
  <c r="AQ32" i="6"/>
  <c r="AR32" i="6"/>
  <c r="AS32" i="6"/>
  <c r="AT32" i="6"/>
  <c r="AU32" i="6"/>
  <c r="AK33" i="6"/>
  <c r="AL33" i="6"/>
  <c r="AM33" i="6"/>
  <c r="AN33" i="6"/>
  <c r="AO33" i="6"/>
  <c r="AP33" i="6"/>
  <c r="AQ33" i="6"/>
  <c r="AR33" i="6"/>
  <c r="AS33" i="6"/>
  <c r="AT33" i="6"/>
  <c r="AU33" i="6"/>
  <c r="AK34" i="6"/>
  <c r="AL34" i="6"/>
  <c r="AM34" i="6"/>
  <c r="AN34" i="6"/>
  <c r="AO34" i="6"/>
  <c r="AP34" i="6"/>
  <c r="AQ34" i="6"/>
  <c r="AR34" i="6"/>
  <c r="AS34" i="6"/>
  <c r="AT34" i="6"/>
  <c r="AU34" i="6"/>
  <c r="AK35" i="6"/>
  <c r="AL35" i="6"/>
  <c r="AM35" i="6"/>
  <c r="AN35" i="6"/>
  <c r="AO35" i="6"/>
  <c r="AP35" i="6"/>
  <c r="AQ35" i="6"/>
  <c r="AR35" i="6"/>
  <c r="AS35" i="6"/>
  <c r="AT35" i="6"/>
  <c r="AU35" i="6"/>
  <c r="AK36" i="6"/>
  <c r="AL36" i="6"/>
  <c r="AM36" i="6"/>
  <c r="AN36" i="6"/>
  <c r="AO36" i="6"/>
  <c r="AP36" i="6"/>
  <c r="AQ36" i="6"/>
  <c r="AR36" i="6"/>
  <c r="AS36" i="6"/>
  <c r="AT36" i="6"/>
  <c r="AU36" i="6"/>
  <c r="AK37" i="6"/>
  <c r="AL37" i="6"/>
  <c r="AM37" i="6"/>
  <c r="AN37" i="6"/>
  <c r="AO37" i="6"/>
  <c r="AP37" i="6"/>
  <c r="AQ37" i="6"/>
  <c r="AR37" i="6"/>
  <c r="AS37" i="6"/>
  <c r="AT37" i="6"/>
  <c r="AU37" i="6"/>
  <c r="AK38" i="6"/>
  <c r="AL38" i="6"/>
  <c r="AM38" i="6"/>
  <c r="AN38" i="6"/>
  <c r="AO38" i="6"/>
  <c r="AP38" i="6"/>
  <c r="AQ38" i="6"/>
  <c r="AR38" i="6"/>
  <c r="AS38" i="6"/>
  <c r="AT38" i="6"/>
  <c r="AU38" i="6"/>
  <c r="AK39" i="6"/>
  <c r="AL39" i="6"/>
  <c r="AM39" i="6"/>
  <c r="AN39" i="6"/>
  <c r="AO39" i="6"/>
  <c r="AP39" i="6"/>
  <c r="AQ39" i="6"/>
  <c r="AR39" i="6"/>
  <c r="AS39" i="6"/>
  <c r="AT39" i="6"/>
  <c r="AU39" i="6"/>
  <c r="AK40" i="6"/>
  <c r="AL40" i="6"/>
  <c r="AM40" i="6"/>
  <c r="AN40" i="6"/>
  <c r="AO40" i="6"/>
  <c r="AP40" i="6"/>
  <c r="AQ40" i="6"/>
  <c r="AR40" i="6"/>
  <c r="AS40" i="6"/>
  <c r="AT40" i="6"/>
  <c r="AU40" i="6"/>
  <c r="AK41" i="6"/>
  <c r="AL41" i="6"/>
  <c r="AM41" i="6"/>
  <c r="AN41" i="6"/>
  <c r="AO41" i="6"/>
  <c r="AP41" i="6"/>
  <c r="AQ41" i="6"/>
  <c r="AR41" i="6"/>
  <c r="AS41" i="6"/>
  <c r="AT41" i="6"/>
  <c r="AU41" i="6"/>
  <c r="AK42" i="6"/>
  <c r="AL42" i="6"/>
  <c r="AM42" i="6"/>
  <c r="AN42" i="6"/>
  <c r="AO42" i="6"/>
  <c r="AP42" i="6"/>
  <c r="AQ42" i="6"/>
  <c r="AR42" i="6"/>
  <c r="AS42" i="6"/>
  <c r="AT42" i="6"/>
  <c r="AU42" i="6"/>
  <c r="AK43" i="6"/>
  <c r="AL43" i="6"/>
  <c r="AM43" i="6"/>
  <c r="AN43" i="6"/>
  <c r="AO43" i="6"/>
  <c r="AP43" i="6"/>
  <c r="AQ43" i="6"/>
  <c r="AR43" i="6"/>
  <c r="AS43" i="6"/>
  <c r="AT43" i="6"/>
  <c r="AU43" i="6"/>
  <c r="AK44" i="6"/>
  <c r="AL44" i="6"/>
  <c r="AM44" i="6"/>
  <c r="AN44" i="6"/>
  <c r="AO44" i="6"/>
  <c r="AP44" i="6"/>
  <c r="AQ44" i="6"/>
  <c r="AR44" i="6"/>
  <c r="AS44" i="6"/>
  <c r="AT44" i="6"/>
  <c r="AU44" i="6"/>
  <c r="AK45" i="6"/>
  <c r="AL45" i="6"/>
  <c r="AM45" i="6"/>
  <c r="AN45" i="6"/>
  <c r="AO45" i="6"/>
  <c r="AP45" i="6"/>
  <c r="AQ45" i="6"/>
  <c r="AR45" i="6"/>
  <c r="AS45" i="6"/>
  <c r="AT45" i="6"/>
  <c r="AU45" i="6"/>
  <c r="AK46" i="6"/>
  <c r="AL46" i="6"/>
  <c r="AM46" i="6"/>
  <c r="AN46" i="6"/>
  <c r="AO46" i="6"/>
  <c r="AP46" i="6"/>
  <c r="AQ46" i="6"/>
  <c r="AR46" i="6"/>
  <c r="AS46" i="6"/>
  <c r="AT46" i="6"/>
  <c r="AU46" i="6"/>
  <c r="AK47" i="6"/>
  <c r="AL47" i="6"/>
  <c r="AM47" i="6"/>
  <c r="AN47" i="6"/>
  <c r="AO47" i="6"/>
  <c r="AP47" i="6"/>
  <c r="AQ47" i="6"/>
  <c r="AR47" i="6"/>
  <c r="AS47" i="6"/>
  <c r="AT47" i="6"/>
  <c r="AU47" i="6"/>
  <c r="AK48" i="6"/>
  <c r="AL48" i="6"/>
  <c r="AM48" i="6"/>
  <c r="AN48" i="6"/>
  <c r="AO48" i="6"/>
  <c r="AP48" i="6"/>
  <c r="AQ48" i="6"/>
  <c r="AR48" i="6"/>
  <c r="AS48" i="6"/>
  <c r="AT48" i="6"/>
  <c r="AU48" i="6"/>
  <c r="AK49" i="6"/>
  <c r="AL49" i="6"/>
  <c r="AM49" i="6"/>
  <c r="AN49" i="6"/>
  <c r="AO49" i="6"/>
  <c r="AP49" i="6"/>
  <c r="AQ49" i="6"/>
  <c r="AR49" i="6"/>
  <c r="AS49" i="6"/>
  <c r="AT49" i="6"/>
  <c r="AU49" i="6"/>
  <c r="AK50" i="6"/>
  <c r="AL50" i="6"/>
  <c r="AM50" i="6"/>
  <c r="AN50" i="6"/>
  <c r="AO50" i="6"/>
  <c r="AP50" i="6"/>
  <c r="AQ50" i="6"/>
  <c r="AR50" i="6"/>
  <c r="AS50" i="6"/>
  <c r="AT50" i="6"/>
  <c r="AU50" i="6"/>
  <c r="AK51" i="6"/>
  <c r="AL51" i="6"/>
  <c r="AM51" i="6"/>
  <c r="AN51" i="6"/>
  <c r="AO51" i="6"/>
  <c r="AP51" i="6"/>
  <c r="AQ51" i="6"/>
  <c r="AR51" i="6"/>
  <c r="AS51" i="6"/>
  <c r="AT51" i="6"/>
  <c r="AU51" i="6"/>
  <c r="AK52" i="6"/>
  <c r="AL52" i="6"/>
  <c r="AM52" i="6"/>
  <c r="AN52" i="6"/>
  <c r="AO52" i="6"/>
  <c r="AP52" i="6"/>
  <c r="AQ52" i="6"/>
  <c r="AR52" i="6"/>
  <c r="AS52" i="6"/>
  <c r="AT52" i="6"/>
  <c r="AU52" i="6"/>
  <c r="AK53" i="6"/>
  <c r="AL53" i="6"/>
  <c r="AM53" i="6"/>
  <c r="AN53" i="6"/>
  <c r="AO53" i="6"/>
  <c r="AP53" i="6"/>
  <c r="AQ53" i="6"/>
  <c r="AR53" i="6"/>
  <c r="AS53" i="6"/>
  <c r="AT53" i="6"/>
  <c r="AU53" i="6"/>
  <c r="AK54" i="6"/>
  <c r="AL54" i="6"/>
  <c r="AM54" i="6"/>
  <c r="AN54" i="6"/>
  <c r="AO54" i="6"/>
  <c r="AP54" i="6"/>
  <c r="AQ54" i="6"/>
  <c r="AR54" i="6"/>
  <c r="AS54" i="6"/>
  <c r="AT54" i="6"/>
  <c r="AU54" i="6"/>
  <c r="AK55" i="6"/>
  <c r="AL55" i="6"/>
  <c r="AM55" i="6"/>
  <c r="AN55" i="6"/>
  <c r="AO55" i="6"/>
  <c r="AP55" i="6"/>
  <c r="AQ55" i="6"/>
  <c r="AR55" i="6"/>
  <c r="AS55" i="6"/>
  <c r="AT55" i="6"/>
  <c r="AU55" i="6"/>
  <c r="AK56" i="6"/>
  <c r="AL56" i="6"/>
  <c r="AM56" i="6"/>
  <c r="AN56" i="6"/>
  <c r="AO56" i="6"/>
  <c r="AP56" i="6"/>
  <c r="AQ56" i="6"/>
  <c r="AR56" i="6"/>
  <c r="AS56" i="6"/>
  <c r="AT56" i="6"/>
  <c r="AU56" i="6"/>
  <c r="AK57" i="6"/>
  <c r="AL57" i="6"/>
  <c r="AM57" i="6"/>
  <c r="AN57" i="6"/>
  <c r="AO57" i="6"/>
  <c r="AP57" i="6"/>
  <c r="AQ57" i="6"/>
  <c r="AR57" i="6"/>
  <c r="AS57" i="6"/>
  <c r="AT57" i="6"/>
  <c r="AU57" i="6"/>
  <c r="AK58" i="6"/>
  <c r="AL58" i="6"/>
  <c r="AM58" i="6"/>
  <c r="AN58" i="6"/>
  <c r="AO58" i="6"/>
  <c r="AP58" i="6"/>
  <c r="AQ58" i="6"/>
  <c r="AR58" i="6"/>
  <c r="AS58" i="6"/>
  <c r="AT58" i="6"/>
  <c r="AU58" i="6"/>
  <c r="AK59" i="6"/>
  <c r="AL59" i="6"/>
  <c r="AM59" i="6"/>
  <c r="AN59" i="6"/>
  <c r="AO59" i="6"/>
  <c r="AP59" i="6"/>
  <c r="AQ59" i="6"/>
  <c r="AR59" i="6"/>
  <c r="AS59" i="6"/>
  <c r="AT59" i="6"/>
  <c r="AU59" i="6"/>
  <c r="AK60" i="6"/>
  <c r="AL60" i="6"/>
  <c r="AM60" i="6"/>
  <c r="AN60" i="6"/>
  <c r="AO60" i="6"/>
  <c r="AP60" i="6"/>
  <c r="AQ60" i="6"/>
  <c r="AR60" i="6"/>
  <c r="AS60" i="6"/>
  <c r="AT60" i="6"/>
  <c r="AU60" i="6"/>
  <c r="AK61" i="6"/>
  <c r="AL61" i="6"/>
  <c r="AM61" i="6"/>
  <c r="AN61" i="6"/>
  <c r="AO61" i="6"/>
  <c r="AP61" i="6"/>
  <c r="AQ61" i="6"/>
  <c r="AR61" i="6"/>
  <c r="AS61" i="6"/>
  <c r="AT61" i="6"/>
  <c r="AU61" i="6"/>
  <c r="AK62" i="6"/>
  <c r="AL62" i="6"/>
  <c r="AM62" i="6"/>
  <c r="AN62" i="6"/>
  <c r="AO62" i="6"/>
  <c r="AP62" i="6"/>
  <c r="AQ62" i="6"/>
  <c r="AR62" i="6"/>
  <c r="AS62" i="6"/>
  <c r="AT62" i="6"/>
  <c r="AU62" i="6"/>
  <c r="AK63" i="6"/>
  <c r="AL63" i="6"/>
  <c r="AM63" i="6"/>
  <c r="AN63" i="6"/>
  <c r="AO63" i="6"/>
  <c r="AP63" i="6"/>
  <c r="AQ63" i="6"/>
  <c r="AR63" i="6"/>
  <c r="AS63" i="6"/>
  <c r="AT63" i="6"/>
  <c r="AU63" i="6"/>
  <c r="AK64" i="6"/>
  <c r="AL64" i="6"/>
  <c r="AM64" i="6"/>
  <c r="AN64" i="6"/>
  <c r="AO64" i="6"/>
  <c r="AP64" i="6"/>
  <c r="AQ64" i="6"/>
  <c r="AR64" i="6"/>
  <c r="AS64" i="6"/>
  <c r="AT64" i="6"/>
  <c r="AU64" i="6"/>
  <c r="AK65" i="6"/>
  <c r="AL65" i="6"/>
  <c r="AM65" i="6"/>
  <c r="AN65" i="6"/>
  <c r="AO65" i="6"/>
  <c r="AP65" i="6"/>
  <c r="AQ65" i="6"/>
  <c r="AR65" i="6"/>
  <c r="AS65" i="6"/>
  <c r="AT65" i="6"/>
  <c r="AU65" i="6"/>
  <c r="AK66" i="6"/>
  <c r="AL66" i="6"/>
  <c r="AM66" i="6"/>
  <c r="AN66" i="6"/>
  <c r="AO66" i="6"/>
  <c r="AP66" i="6"/>
  <c r="AQ66" i="6"/>
  <c r="AR66" i="6"/>
  <c r="AS66" i="6"/>
  <c r="AT66" i="6"/>
  <c r="AU66" i="6"/>
  <c r="AK67" i="6"/>
  <c r="AL67" i="6"/>
  <c r="AM67" i="6"/>
  <c r="AN67" i="6"/>
  <c r="AO67" i="6"/>
  <c r="AP67" i="6"/>
  <c r="AQ67" i="6"/>
  <c r="AR67" i="6"/>
  <c r="AS67" i="6"/>
  <c r="AT67" i="6"/>
  <c r="AU67" i="6"/>
  <c r="AK68" i="6"/>
  <c r="AL68" i="6"/>
  <c r="AM68" i="6"/>
  <c r="AN68" i="6"/>
  <c r="AO68" i="6"/>
  <c r="AP68" i="6"/>
  <c r="AQ68" i="6"/>
  <c r="AR68" i="6"/>
  <c r="AS68" i="6"/>
  <c r="AT68" i="6"/>
  <c r="AU68" i="6"/>
  <c r="AK69" i="6"/>
  <c r="AL69" i="6"/>
  <c r="AM69" i="6"/>
  <c r="AN69" i="6"/>
  <c r="AO69" i="6"/>
  <c r="AP69" i="6"/>
  <c r="AQ69" i="6"/>
  <c r="AR69" i="6"/>
  <c r="AS69" i="6"/>
  <c r="AT69" i="6"/>
  <c r="AU69" i="6"/>
  <c r="AK70" i="6"/>
  <c r="AL70" i="6"/>
  <c r="AM70" i="6"/>
  <c r="AN70" i="6"/>
  <c r="AO70" i="6"/>
  <c r="AP70" i="6"/>
  <c r="AQ70" i="6"/>
  <c r="AR70" i="6"/>
  <c r="AS70" i="6"/>
  <c r="AT70" i="6"/>
  <c r="AU70" i="6"/>
  <c r="AK71" i="6"/>
  <c r="AL71" i="6"/>
  <c r="AM71" i="6"/>
  <c r="AN71" i="6"/>
  <c r="AO71" i="6"/>
  <c r="AP71" i="6"/>
  <c r="AQ71" i="6"/>
  <c r="AR71" i="6"/>
  <c r="AS71" i="6"/>
  <c r="AT71" i="6"/>
  <c r="AU71" i="6"/>
  <c r="AK72" i="6"/>
  <c r="AL72" i="6"/>
  <c r="AM72" i="6"/>
  <c r="AN72" i="6"/>
  <c r="AO72" i="6"/>
  <c r="AP72" i="6"/>
  <c r="AQ72" i="6"/>
  <c r="AR72" i="6"/>
  <c r="AS72" i="6"/>
  <c r="AT72" i="6"/>
  <c r="AU72" i="6"/>
  <c r="AK73" i="6"/>
  <c r="AL73" i="6"/>
  <c r="AM73" i="6"/>
  <c r="AN73" i="6"/>
  <c r="AO73" i="6"/>
  <c r="AP73" i="6"/>
  <c r="AQ73" i="6"/>
  <c r="AR73" i="6"/>
  <c r="AS73" i="6"/>
  <c r="AT73" i="6"/>
  <c r="AU73" i="6"/>
  <c r="AK74" i="6"/>
  <c r="AL74" i="6"/>
  <c r="AM74" i="6"/>
  <c r="AN74" i="6"/>
  <c r="AO74" i="6"/>
  <c r="AP74" i="6"/>
  <c r="AQ74" i="6"/>
  <c r="AR74" i="6"/>
  <c r="AS74" i="6"/>
  <c r="AT74" i="6"/>
  <c r="AU74" i="6"/>
  <c r="AK75" i="6"/>
  <c r="AL75" i="6"/>
  <c r="AM75" i="6"/>
  <c r="AN75" i="6"/>
  <c r="AO75" i="6"/>
  <c r="AP75" i="6"/>
  <c r="AQ75" i="6"/>
  <c r="AR75" i="6"/>
  <c r="AS75" i="6"/>
  <c r="AT75" i="6"/>
  <c r="AU75" i="6"/>
  <c r="AK76" i="6"/>
  <c r="AL76" i="6"/>
  <c r="AM76" i="6"/>
  <c r="AN76" i="6"/>
  <c r="AO76" i="6"/>
  <c r="AP76" i="6"/>
  <c r="AQ76" i="6"/>
  <c r="AR76" i="6"/>
  <c r="AS76" i="6"/>
  <c r="AT76" i="6"/>
  <c r="AU76" i="6"/>
  <c r="AK77" i="6"/>
  <c r="AL77" i="6"/>
  <c r="AM77" i="6"/>
  <c r="AN77" i="6"/>
  <c r="AO77" i="6"/>
  <c r="AP77" i="6"/>
  <c r="AQ77" i="6"/>
  <c r="AR77" i="6"/>
  <c r="AS77" i="6"/>
  <c r="AT77" i="6"/>
  <c r="AU77" i="6"/>
  <c r="AK78" i="6"/>
  <c r="AL78" i="6"/>
  <c r="AM78" i="6"/>
  <c r="AN78" i="6"/>
  <c r="AO78" i="6"/>
  <c r="AP78" i="6"/>
  <c r="AQ78" i="6"/>
  <c r="AR78" i="6"/>
  <c r="AS78" i="6"/>
  <c r="AT78" i="6"/>
  <c r="AU78" i="6"/>
  <c r="AK79" i="6"/>
  <c r="AL79" i="6"/>
  <c r="AM79" i="6"/>
  <c r="AN79" i="6"/>
  <c r="AO79" i="6"/>
  <c r="AP79" i="6"/>
  <c r="AQ79" i="6"/>
  <c r="AR79" i="6"/>
  <c r="AS79" i="6"/>
  <c r="AT79" i="6"/>
  <c r="AU79" i="6"/>
  <c r="AK80" i="6"/>
  <c r="AL80" i="6"/>
  <c r="AM80" i="6"/>
  <c r="AN80" i="6"/>
  <c r="AO80" i="6"/>
  <c r="AP80" i="6"/>
  <c r="AQ80" i="6"/>
  <c r="AR80" i="6"/>
  <c r="AS80" i="6"/>
  <c r="AT80" i="6"/>
  <c r="AU80" i="6"/>
  <c r="AK81" i="6"/>
  <c r="AL81" i="6"/>
  <c r="AM81" i="6"/>
  <c r="AN81" i="6"/>
  <c r="AO81" i="6"/>
  <c r="AP81" i="6"/>
  <c r="AQ81" i="6"/>
  <c r="AR81" i="6"/>
  <c r="AS81" i="6"/>
  <c r="AT81" i="6"/>
  <c r="AU81" i="6"/>
  <c r="AK82" i="6"/>
  <c r="AL82" i="6"/>
  <c r="AM82" i="6"/>
  <c r="AN82" i="6"/>
  <c r="AO82" i="6"/>
  <c r="AP82" i="6"/>
  <c r="AQ82" i="6"/>
  <c r="AR82" i="6"/>
  <c r="AS82" i="6"/>
  <c r="AT82" i="6"/>
  <c r="AU82" i="6"/>
  <c r="AK83" i="6"/>
  <c r="AL83" i="6"/>
  <c r="AM83" i="6"/>
  <c r="AN83" i="6"/>
  <c r="AO83" i="6"/>
  <c r="AP83" i="6"/>
  <c r="AQ83" i="6"/>
  <c r="AR83" i="6"/>
  <c r="AS83" i="6"/>
  <c r="AT83" i="6"/>
  <c r="AU83" i="6"/>
  <c r="AK84" i="6"/>
  <c r="AL84" i="6"/>
  <c r="AM84" i="6"/>
  <c r="AN84" i="6"/>
  <c r="AO84" i="6"/>
  <c r="AP84" i="6"/>
  <c r="AQ84" i="6"/>
  <c r="AR84" i="6"/>
  <c r="AS84" i="6"/>
  <c r="AT84" i="6"/>
  <c r="AU84" i="6"/>
  <c r="AK85" i="6"/>
  <c r="AL85" i="6"/>
  <c r="AM85" i="6"/>
  <c r="AN85" i="6"/>
  <c r="AO85" i="6"/>
  <c r="AP85" i="6"/>
  <c r="AQ85" i="6"/>
  <c r="AR85" i="6"/>
  <c r="AS85" i="6"/>
  <c r="AT85" i="6"/>
  <c r="AU85" i="6"/>
  <c r="AK86" i="6"/>
  <c r="AL86" i="6"/>
  <c r="AM86" i="6"/>
  <c r="AN86" i="6"/>
  <c r="AO86" i="6"/>
  <c r="AP86" i="6"/>
  <c r="AQ86" i="6"/>
  <c r="AR86" i="6"/>
  <c r="AS86" i="6"/>
  <c r="AT86" i="6"/>
  <c r="AU86" i="6"/>
  <c r="AK87" i="6"/>
  <c r="AL87" i="6"/>
  <c r="AM87" i="6"/>
  <c r="AN87" i="6"/>
  <c r="AO87" i="6"/>
  <c r="AP87" i="6"/>
  <c r="AQ87" i="6"/>
  <c r="AR87" i="6"/>
  <c r="AS87" i="6"/>
  <c r="AT87" i="6"/>
  <c r="AU87" i="6"/>
  <c r="AK88" i="6"/>
  <c r="AL88" i="6"/>
  <c r="AM88" i="6"/>
  <c r="AN88" i="6"/>
  <c r="AO88" i="6"/>
  <c r="AP88" i="6"/>
  <c r="AQ88" i="6"/>
  <c r="AR88" i="6"/>
  <c r="AS88" i="6"/>
  <c r="AT88" i="6"/>
  <c r="AU88" i="6"/>
  <c r="AK89" i="6"/>
  <c r="AL89" i="6"/>
  <c r="AM89" i="6"/>
  <c r="AN89" i="6"/>
  <c r="AO89" i="6"/>
  <c r="AP89" i="6"/>
  <c r="AQ89" i="6"/>
  <c r="AR89" i="6"/>
  <c r="AS89" i="6"/>
  <c r="AT89" i="6"/>
  <c r="AU89" i="6"/>
  <c r="AK90" i="6"/>
  <c r="AL90" i="6"/>
  <c r="AM90" i="6"/>
  <c r="AN90" i="6"/>
  <c r="AO90" i="6"/>
  <c r="AP90" i="6"/>
  <c r="AQ90" i="6"/>
  <c r="AR90" i="6"/>
  <c r="AS90" i="6"/>
  <c r="AT90" i="6"/>
  <c r="AU90" i="6"/>
  <c r="AK91" i="6"/>
  <c r="AL91" i="6"/>
  <c r="AM91" i="6"/>
  <c r="AN91" i="6"/>
  <c r="AO91" i="6"/>
  <c r="AP91" i="6"/>
  <c r="AQ91" i="6"/>
  <c r="AR91" i="6"/>
  <c r="AS91" i="6"/>
  <c r="AT91" i="6"/>
  <c r="AU91" i="6"/>
  <c r="AK92" i="6"/>
  <c r="AL92" i="6"/>
  <c r="AM92" i="6"/>
  <c r="AN92" i="6"/>
  <c r="AO92" i="6"/>
  <c r="AP92" i="6"/>
  <c r="AQ92" i="6"/>
  <c r="AR92" i="6"/>
  <c r="AS92" i="6"/>
  <c r="AT92" i="6"/>
  <c r="AU92" i="6"/>
  <c r="AK93" i="6"/>
  <c r="AL93" i="6"/>
  <c r="AM93" i="6"/>
  <c r="AN93" i="6"/>
  <c r="AO93" i="6"/>
  <c r="AP93" i="6"/>
  <c r="AQ93" i="6"/>
  <c r="AR93" i="6"/>
  <c r="AS93" i="6"/>
  <c r="AT93" i="6"/>
  <c r="AU93" i="6"/>
  <c r="AK94" i="6"/>
  <c r="AL94" i="6"/>
  <c r="AM94" i="6"/>
  <c r="AN94" i="6"/>
  <c r="AO94" i="6"/>
  <c r="AP94" i="6"/>
  <c r="AQ94" i="6"/>
  <c r="AR94" i="6"/>
  <c r="AS94" i="6"/>
  <c r="AT94" i="6"/>
  <c r="AU94" i="6"/>
  <c r="AK95" i="6"/>
  <c r="AL95" i="6"/>
  <c r="AM95" i="6"/>
  <c r="AN95" i="6"/>
  <c r="AO95" i="6"/>
  <c r="AP95" i="6"/>
  <c r="AQ95" i="6"/>
  <c r="AR95" i="6"/>
  <c r="AS95" i="6"/>
  <c r="AT95" i="6"/>
  <c r="AU95" i="6"/>
  <c r="AK96" i="6"/>
  <c r="AL96" i="6"/>
  <c r="AM96" i="6"/>
  <c r="AN96" i="6"/>
  <c r="AO96" i="6"/>
  <c r="AP96" i="6"/>
  <c r="AQ96" i="6"/>
  <c r="AR96" i="6"/>
  <c r="AS96" i="6"/>
  <c r="AT96" i="6"/>
  <c r="AU96" i="6"/>
  <c r="AK97" i="6"/>
  <c r="AL97" i="6"/>
  <c r="AM97" i="6"/>
  <c r="AN97" i="6"/>
  <c r="AO97" i="6"/>
  <c r="AP97" i="6"/>
  <c r="AQ97" i="6"/>
  <c r="AR97" i="6"/>
  <c r="AS97" i="6"/>
  <c r="AT97" i="6"/>
  <c r="AU97" i="6"/>
  <c r="AK98" i="6"/>
  <c r="AL98" i="6"/>
  <c r="AM98" i="6"/>
  <c r="AN98" i="6"/>
  <c r="AO98" i="6"/>
  <c r="AP98" i="6"/>
  <c r="AQ98" i="6"/>
  <c r="AR98" i="6"/>
  <c r="AS98" i="6"/>
  <c r="AT98" i="6"/>
  <c r="AU98" i="6"/>
  <c r="AK99" i="6"/>
  <c r="AL99" i="6"/>
  <c r="AM99" i="6"/>
  <c r="AN99" i="6"/>
  <c r="AO99" i="6"/>
  <c r="AP99" i="6"/>
  <c r="AQ99" i="6"/>
  <c r="AR99" i="6"/>
  <c r="AS99" i="6"/>
  <c r="AT99" i="6"/>
  <c r="AU99" i="6"/>
  <c r="AK100" i="6"/>
  <c r="AL100" i="6"/>
  <c r="AM100" i="6"/>
  <c r="AN100" i="6"/>
  <c r="AO100" i="6"/>
  <c r="AP100" i="6"/>
  <c r="AQ100" i="6"/>
  <c r="AR100" i="6"/>
  <c r="AS100" i="6"/>
  <c r="AT100" i="6"/>
  <c r="AU100" i="6"/>
  <c r="AK101" i="6"/>
  <c r="AL101" i="6"/>
  <c r="AM101" i="6"/>
  <c r="AN101" i="6"/>
  <c r="AO101" i="6"/>
  <c r="AP101" i="6"/>
  <c r="AQ101" i="6"/>
  <c r="AR101" i="6"/>
  <c r="AS101" i="6"/>
  <c r="AT101" i="6"/>
  <c r="AU101" i="6"/>
  <c r="AK102" i="6"/>
  <c r="AL102" i="6"/>
  <c r="AM102" i="6"/>
  <c r="AN102" i="6"/>
  <c r="AO102" i="6"/>
  <c r="AP102" i="6"/>
  <c r="AQ102" i="6"/>
  <c r="AR102" i="6"/>
  <c r="AS102" i="6"/>
  <c r="AT102" i="6"/>
  <c r="AU102" i="6"/>
  <c r="AK103" i="6"/>
  <c r="AL103" i="6"/>
  <c r="AM103" i="6"/>
  <c r="AN103" i="6"/>
  <c r="AO103" i="6"/>
  <c r="AP103" i="6"/>
  <c r="AQ103" i="6"/>
  <c r="AR103" i="6"/>
  <c r="AS103" i="6"/>
  <c r="AT103" i="6"/>
  <c r="AU103" i="6"/>
  <c r="AK104" i="6"/>
  <c r="AL104" i="6"/>
  <c r="AM104" i="6"/>
  <c r="AN104" i="6"/>
  <c r="AO104" i="6"/>
  <c r="AP104" i="6"/>
  <c r="AQ104" i="6"/>
  <c r="AR104" i="6"/>
  <c r="AS104" i="6"/>
  <c r="AT104" i="6"/>
  <c r="AU104" i="6"/>
  <c r="AK105" i="6"/>
  <c r="AL105" i="6"/>
  <c r="AM105" i="6"/>
  <c r="AN105" i="6"/>
  <c r="AO105" i="6"/>
  <c r="AP105" i="6"/>
  <c r="AQ105" i="6"/>
  <c r="AR105" i="6"/>
  <c r="AS105" i="6"/>
  <c r="AT105" i="6"/>
  <c r="AU105" i="6"/>
  <c r="AK106" i="6"/>
  <c r="AL106" i="6"/>
  <c r="AM106" i="6"/>
  <c r="AN106" i="6"/>
  <c r="AO106" i="6"/>
  <c r="AP106" i="6"/>
  <c r="AQ106" i="6"/>
  <c r="AR106" i="6"/>
  <c r="AS106" i="6"/>
  <c r="AT106" i="6"/>
  <c r="AU106" i="6"/>
  <c r="AK107" i="6"/>
  <c r="AL107" i="6"/>
  <c r="AM107" i="6"/>
  <c r="AN107" i="6"/>
  <c r="AO107" i="6"/>
  <c r="AP107" i="6"/>
  <c r="AQ107" i="6"/>
  <c r="AR107" i="6"/>
  <c r="AS107" i="6"/>
  <c r="AT107" i="6"/>
  <c r="AU107" i="6"/>
  <c r="AK108" i="6"/>
  <c r="AL108" i="6"/>
  <c r="AM108" i="6"/>
  <c r="AN108" i="6"/>
  <c r="AO108" i="6"/>
  <c r="AP108" i="6"/>
  <c r="AQ108" i="6"/>
  <c r="AR108" i="6"/>
  <c r="AS108" i="6"/>
  <c r="AT108" i="6"/>
  <c r="AU108" i="6"/>
  <c r="AK109" i="6"/>
  <c r="AL109" i="6"/>
  <c r="AM109" i="6"/>
  <c r="AN109" i="6"/>
  <c r="AO109" i="6"/>
  <c r="AP109" i="6"/>
  <c r="AQ109" i="6"/>
  <c r="AR109" i="6"/>
  <c r="AS109" i="6"/>
  <c r="AT109" i="6"/>
  <c r="AU109" i="6"/>
  <c r="AK110" i="6"/>
  <c r="AL110" i="6"/>
  <c r="AM110" i="6"/>
  <c r="AN110" i="6"/>
  <c r="AO110" i="6"/>
  <c r="AP110" i="6"/>
  <c r="AQ110" i="6"/>
  <c r="AR110" i="6"/>
  <c r="AS110" i="6"/>
  <c r="AT110" i="6"/>
  <c r="AU110" i="6"/>
  <c r="AK111" i="6"/>
  <c r="AL111" i="6"/>
  <c r="AM111" i="6"/>
  <c r="AN111" i="6"/>
  <c r="AO111" i="6"/>
  <c r="AP111" i="6"/>
  <c r="AQ111" i="6"/>
  <c r="AR111" i="6"/>
  <c r="AS111" i="6"/>
  <c r="AT111" i="6"/>
  <c r="AU111" i="6"/>
  <c r="AK112" i="6"/>
  <c r="AL112" i="6"/>
  <c r="AM112" i="6"/>
  <c r="AN112" i="6"/>
  <c r="AO112" i="6"/>
  <c r="AP112" i="6"/>
  <c r="AQ112" i="6"/>
  <c r="AR112" i="6"/>
  <c r="AS112" i="6"/>
  <c r="AT112" i="6"/>
  <c r="AU112" i="6"/>
  <c r="AK113" i="6"/>
  <c r="AL113" i="6"/>
  <c r="AM113" i="6"/>
  <c r="AN113" i="6"/>
  <c r="AO113" i="6"/>
  <c r="AP113" i="6"/>
  <c r="AQ113" i="6"/>
  <c r="AR113" i="6"/>
  <c r="AS113" i="6"/>
  <c r="AT113" i="6"/>
  <c r="AU113" i="6"/>
  <c r="AK114" i="6"/>
  <c r="AL114" i="6"/>
  <c r="AM114" i="6"/>
  <c r="AN114" i="6"/>
  <c r="AO114" i="6"/>
  <c r="AP114" i="6"/>
  <c r="AQ114" i="6"/>
  <c r="AR114" i="6"/>
  <c r="AS114" i="6"/>
  <c r="AT114" i="6"/>
  <c r="AU114" i="6"/>
  <c r="AK115" i="6"/>
  <c r="AL115" i="6"/>
  <c r="AM115" i="6"/>
  <c r="AN115" i="6"/>
  <c r="AO115" i="6"/>
  <c r="AP115" i="6"/>
  <c r="AQ115" i="6"/>
  <c r="AR115" i="6"/>
  <c r="AS115" i="6"/>
  <c r="AT115" i="6"/>
  <c r="AU115" i="6"/>
  <c r="AK116" i="6"/>
  <c r="AL116" i="6"/>
  <c r="AM116" i="6"/>
  <c r="AN116" i="6"/>
  <c r="AO116" i="6"/>
  <c r="AP116" i="6"/>
  <c r="AQ116" i="6"/>
  <c r="AR116" i="6"/>
  <c r="AS116" i="6"/>
  <c r="AT116" i="6"/>
  <c r="AU116" i="6"/>
  <c r="AK117" i="6"/>
  <c r="AL117" i="6"/>
  <c r="AM117" i="6"/>
  <c r="AN117" i="6"/>
  <c r="AO117" i="6"/>
  <c r="AP117" i="6"/>
  <c r="AQ117" i="6"/>
  <c r="AR117" i="6"/>
  <c r="AS117" i="6"/>
  <c r="AT117" i="6"/>
  <c r="AU117" i="6"/>
  <c r="AK118" i="6"/>
  <c r="AL118" i="6"/>
  <c r="AM118" i="6"/>
  <c r="AN118" i="6"/>
  <c r="AO118" i="6"/>
  <c r="AP118" i="6"/>
  <c r="AQ118" i="6"/>
  <c r="AR118" i="6"/>
  <c r="AS118" i="6"/>
  <c r="AT118" i="6"/>
  <c r="AU118" i="6"/>
  <c r="AK119" i="6"/>
  <c r="AL119" i="6"/>
  <c r="AM119" i="6"/>
  <c r="AN119" i="6"/>
  <c r="AO119" i="6"/>
  <c r="AP119" i="6"/>
  <c r="AQ119" i="6"/>
  <c r="AR119" i="6"/>
  <c r="AS119" i="6"/>
  <c r="AT119" i="6"/>
  <c r="AU119" i="6"/>
  <c r="AK120" i="6"/>
  <c r="AL120" i="6"/>
  <c r="AM120" i="6"/>
  <c r="AN120" i="6"/>
  <c r="AO120" i="6"/>
  <c r="AP120" i="6"/>
  <c r="AQ120" i="6"/>
  <c r="AR120" i="6"/>
  <c r="AS120" i="6"/>
  <c r="AT120" i="6"/>
  <c r="AU120" i="6"/>
  <c r="AK121" i="6"/>
  <c r="AL121" i="6"/>
  <c r="AM121" i="6"/>
  <c r="AN121" i="6"/>
  <c r="AO121" i="6"/>
  <c r="AP121" i="6"/>
  <c r="AQ121" i="6"/>
  <c r="AR121" i="6"/>
  <c r="AS121" i="6"/>
  <c r="AT121" i="6"/>
  <c r="AU121" i="6"/>
  <c r="AK122" i="6"/>
  <c r="AL122" i="6"/>
  <c r="AM122" i="6"/>
  <c r="AN122" i="6"/>
  <c r="AO122" i="6"/>
  <c r="AP122" i="6"/>
  <c r="AQ122" i="6"/>
  <c r="AR122" i="6"/>
  <c r="AS122" i="6"/>
  <c r="AT122" i="6"/>
  <c r="AU122" i="6"/>
  <c r="AK123" i="6"/>
  <c r="AL123" i="6"/>
  <c r="AM123" i="6"/>
  <c r="AN123" i="6"/>
  <c r="AO123" i="6"/>
  <c r="AP123" i="6"/>
  <c r="AQ123" i="6"/>
  <c r="AR123" i="6"/>
  <c r="AS123" i="6"/>
  <c r="AT123" i="6"/>
  <c r="AU123" i="6"/>
  <c r="AK124" i="6"/>
  <c r="AL124" i="6"/>
  <c r="AM124" i="6"/>
  <c r="AN124" i="6"/>
  <c r="AO124" i="6"/>
  <c r="AP124" i="6"/>
  <c r="AQ124" i="6"/>
  <c r="AR124" i="6"/>
  <c r="AS124" i="6"/>
  <c r="AT124" i="6"/>
  <c r="AU124" i="6"/>
  <c r="AK125" i="6"/>
  <c r="AL125" i="6"/>
  <c r="AM125" i="6"/>
  <c r="AN125" i="6"/>
  <c r="AO125" i="6"/>
  <c r="AP125" i="6"/>
  <c r="AQ125" i="6"/>
  <c r="AR125" i="6"/>
  <c r="AS125" i="6"/>
  <c r="AT125" i="6"/>
  <c r="AU125" i="6"/>
  <c r="AK126" i="6"/>
  <c r="AL126" i="6"/>
  <c r="AM126" i="6"/>
  <c r="AN126" i="6"/>
  <c r="AO126" i="6"/>
  <c r="AP126" i="6"/>
  <c r="AQ126" i="6"/>
  <c r="AR126" i="6"/>
  <c r="AS126" i="6"/>
  <c r="AT126" i="6"/>
  <c r="AU126" i="6"/>
  <c r="AK127" i="6"/>
  <c r="AL127" i="6"/>
  <c r="AM127" i="6"/>
  <c r="AN127" i="6"/>
  <c r="AO127" i="6"/>
  <c r="AP127" i="6"/>
  <c r="AQ127" i="6"/>
  <c r="AR127" i="6"/>
  <c r="AS127" i="6"/>
  <c r="AT127" i="6"/>
  <c r="AU127" i="6"/>
  <c r="AK128" i="6"/>
  <c r="AL128" i="6"/>
  <c r="AM128" i="6"/>
  <c r="AN128" i="6"/>
  <c r="AO128" i="6"/>
  <c r="AP128" i="6"/>
  <c r="AQ128" i="6"/>
  <c r="AR128" i="6"/>
  <c r="AS128" i="6"/>
  <c r="AT128" i="6"/>
  <c r="AU128" i="6"/>
  <c r="AK129" i="6"/>
  <c r="AL129" i="6"/>
  <c r="AM129" i="6"/>
  <c r="AN129" i="6"/>
  <c r="AO129" i="6"/>
  <c r="AP129" i="6"/>
  <c r="AQ129" i="6"/>
  <c r="AR129" i="6"/>
  <c r="AS129" i="6"/>
  <c r="AT129" i="6"/>
  <c r="AU129" i="6"/>
  <c r="AK130" i="6"/>
  <c r="AL130" i="6"/>
  <c r="AM130" i="6"/>
  <c r="AN130" i="6"/>
  <c r="AO130" i="6"/>
  <c r="AP130" i="6"/>
  <c r="AQ130" i="6"/>
  <c r="AR130" i="6"/>
  <c r="AS130" i="6"/>
  <c r="AT130" i="6"/>
  <c r="AU130" i="6"/>
  <c r="AK131" i="6"/>
  <c r="AL131" i="6"/>
  <c r="AM131" i="6"/>
  <c r="AN131" i="6"/>
  <c r="AO131" i="6"/>
  <c r="AP131" i="6"/>
  <c r="AQ131" i="6"/>
  <c r="AR131" i="6"/>
  <c r="AS131" i="6"/>
  <c r="AT131" i="6"/>
  <c r="AU131" i="6"/>
  <c r="AK132" i="6"/>
  <c r="AL132" i="6"/>
  <c r="AM132" i="6"/>
  <c r="AN132" i="6"/>
  <c r="AO132" i="6"/>
  <c r="AP132" i="6"/>
  <c r="AQ132" i="6"/>
  <c r="AR132" i="6"/>
  <c r="AS132" i="6"/>
  <c r="AT132" i="6"/>
  <c r="AU132" i="6"/>
  <c r="AK133" i="6"/>
  <c r="AL133" i="6"/>
  <c r="AM133" i="6"/>
  <c r="AN133" i="6"/>
  <c r="AO133" i="6"/>
  <c r="AP133" i="6"/>
  <c r="AQ133" i="6"/>
  <c r="AR133" i="6"/>
  <c r="AS133" i="6"/>
  <c r="AT133" i="6"/>
  <c r="AU133" i="6"/>
  <c r="AK134" i="6"/>
  <c r="AL134" i="6"/>
  <c r="AM134" i="6"/>
  <c r="AN134" i="6"/>
  <c r="AO134" i="6"/>
  <c r="AP134" i="6"/>
  <c r="AQ134" i="6"/>
  <c r="AR134" i="6"/>
  <c r="AS134" i="6"/>
  <c r="AT134" i="6"/>
  <c r="AU134" i="6"/>
  <c r="AK135" i="6"/>
  <c r="AL135" i="6"/>
  <c r="AM135" i="6"/>
  <c r="AN135" i="6"/>
  <c r="AO135" i="6"/>
  <c r="AP135" i="6"/>
  <c r="AQ135" i="6"/>
  <c r="AR135" i="6"/>
  <c r="AS135" i="6"/>
  <c r="AT135" i="6"/>
  <c r="AU135" i="6"/>
  <c r="AK136" i="6"/>
  <c r="AL136" i="6"/>
  <c r="AM136" i="6"/>
  <c r="AN136" i="6"/>
  <c r="AO136" i="6"/>
  <c r="AP136" i="6"/>
  <c r="AQ136" i="6"/>
  <c r="AR136" i="6"/>
  <c r="AS136" i="6"/>
  <c r="AT136" i="6"/>
  <c r="AU136" i="6"/>
  <c r="AK137" i="6"/>
  <c r="AL137" i="6"/>
  <c r="AM137" i="6"/>
  <c r="AN137" i="6"/>
  <c r="AO137" i="6"/>
  <c r="AP137" i="6"/>
  <c r="AQ137" i="6"/>
  <c r="AR137" i="6"/>
  <c r="AS137" i="6"/>
  <c r="AT137" i="6"/>
  <c r="AU137" i="6"/>
  <c r="AK138" i="6"/>
  <c r="AL138" i="6"/>
  <c r="AM138" i="6"/>
  <c r="AN138" i="6"/>
  <c r="AO138" i="6"/>
  <c r="AP138" i="6"/>
  <c r="AQ138" i="6"/>
  <c r="AR138" i="6"/>
  <c r="AS138" i="6"/>
  <c r="AT138" i="6"/>
  <c r="AU138" i="6"/>
  <c r="AK139" i="6"/>
  <c r="AL139" i="6"/>
  <c r="AM139" i="6"/>
  <c r="AN139" i="6"/>
  <c r="AO139" i="6"/>
  <c r="AP139" i="6"/>
  <c r="AQ139" i="6"/>
  <c r="AR139" i="6"/>
  <c r="AS139" i="6"/>
  <c r="AT139" i="6"/>
  <c r="AU139" i="6"/>
  <c r="AK140" i="6"/>
  <c r="AL140" i="6"/>
  <c r="AM140" i="6"/>
  <c r="AN140" i="6"/>
  <c r="AO140" i="6"/>
  <c r="AP140" i="6"/>
  <c r="AQ140" i="6"/>
  <c r="AR140" i="6"/>
  <c r="AS140" i="6"/>
  <c r="AT140" i="6"/>
  <c r="AU140" i="6"/>
  <c r="AK141" i="6"/>
  <c r="AL141" i="6"/>
  <c r="AM141" i="6"/>
  <c r="AN141" i="6"/>
  <c r="AO141" i="6"/>
  <c r="AP141" i="6"/>
  <c r="AQ141" i="6"/>
  <c r="AR141" i="6"/>
  <c r="AS141" i="6"/>
  <c r="AT141" i="6"/>
  <c r="AU141" i="6"/>
  <c r="AK142" i="6"/>
  <c r="AL142" i="6"/>
  <c r="AM142" i="6"/>
  <c r="AN142" i="6"/>
  <c r="AO142" i="6"/>
  <c r="AP142" i="6"/>
  <c r="AQ142" i="6"/>
  <c r="AR142" i="6"/>
  <c r="AS142" i="6"/>
  <c r="AT142" i="6"/>
  <c r="AU142" i="6"/>
  <c r="AK143" i="6"/>
  <c r="AL143" i="6"/>
  <c r="AM143" i="6"/>
  <c r="AN143" i="6"/>
  <c r="AO143" i="6"/>
  <c r="AP143" i="6"/>
  <c r="AQ143" i="6"/>
  <c r="AR143" i="6"/>
  <c r="AS143" i="6"/>
  <c r="AT143" i="6"/>
  <c r="AU143" i="6"/>
  <c r="AK144" i="6"/>
  <c r="AL144" i="6"/>
  <c r="AM144" i="6"/>
  <c r="AN144" i="6"/>
  <c r="AO144" i="6"/>
  <c r="AP144" i="6"/>
  <c r="AQ144" i="6"/>
  <c r="AR144" i="6"/>
  <c r="AS144" i="6"/>
  <c r="AT144" i="6"/>
  <c r="AU144" i="6"/>
  <c r="AK145" i="6"/>
  <c r="AL145" i="6"/>
  <c r="AM145" i="6"/>
  <c r="AN145" i="6"/>
  <c r="AO145" i="6"/>
  <c r="AP145" i="6"/>
  <c r="AQ145" i="6"/>
  <c r="AR145" i="6"/>
  <c r="AS145" i="6"/>
  <c r="AT145" i="6"/>
  <c r="AU145" i="6"/>
  <c r="AK146" i="6"/>
  <c r="AL146" i="6"/>
  <c r="AM146" i="6"/>
  <c r="AN146" i="6"/>
  <c r="AO146" i="6"/>
  <c r="AP146" i="6"/>
  <c r="AQ146" i="6"/>
  <c r="AR146" i="6"/>
  <c r="AS146" i="6"/>
  <c r="AT146" i="6"/>
  <c r="AU146" i="6"/>
  <c r="AK147" i="6"/>
  <c r="AL147" i="6"/>
  <c r="AM147" i="6"/>
  <c r="AN147" i="6"/>
  <c r="AO147" i="6"/>
  <c r="AP147" i="6"/>
  <c r="AQ147" i="6"/>
  <c r="AR147" i="6"/>
  <c r="AS147" i="6"/>
  <c r="AT147" i="6"/>
  <c r="AU147" i="6"/>
  <c r="AK148" i="6"/>
  <c r="AL148" i="6"/>
  <c r="AM148" i="6"/>
  <c r="AN148" i="6"/>
  <c r="AO148" i="6"/>
  <c r="AP148" i="6"/>
  <c r="AQ148" i="6"/>
  <c r="AR148" i="6"/>
  <c r="AS148" i="6"/>
  <c r="AT148" i="6"/>
  <c r="AU148" i="6"/>
  <c r="AK149" i="6"/>
  <c r="AL149" i="6"/>
  <c r="AM149" i="6"/>
  <c r="AN149" i="6"/>
  <c r="AO149" i="6"/>
  <c r="AP149" i="6"/>
  <c r="AQ149" i="6"/>
  <c r="AR149" i="6"/>
  <c r="AS149" i="6"/>
  <c r="AT149" i="6"/>
  <c r="AU149" i="6"/>
  <c r="AK150" i="6"/>
  <c r="AL150" i="6"/>
  <c r="AM150" i="6"/>
  <c r="AN150" i="6"/>
  <c r="AO150" i="6"/>
  <c r="AP150" i="6"/>
  <c r="AQ150" i="6"/>
  <c r="AR150" i="6"/>
  <c r="AS150" i="6"/>
  <c r="AT150" i="6"/>
  <c r="AU150" i="6"/>
  <c r="AK151" i="6"/>
  <c r="AL151" i="6"/>
  <c r="AM151" i="6"/>
  <c r="AN151" i="6"/>
  <c r="AO151" i="6"/>
  <c r="AP151" i="6"/>
  <c r="AQ151" i="6"/>
  <c r="AR151" i="6"/>
  <c r="AS151" i="6"/>
  <c r="AT151" i="6"/>
  <c r="AU151" i="6"/>
  <c r="AK152" i="6"/>
  <c r="AL152" i="6"/>
  <c r="AM152" i="6"/>
  <c r="AN152" i="6"/>
  <c r="AO152" i="6"/>
  <c r="AP152" i="6"/>
  <c r="AQ152" i="6"/>
  <c r="AR152" i="6"/>
  <c r="AS152" i="6"/>
  <c r="AT152" i="6"/>
  <c r="AU152" i="6"/>
  <c r="AK153" i="6"/>
  <c r="AL153" i="6"/>
  <c r="AM153" i="6"/>
  <c r="AN153" i="6"/>
  <c r="AO153" i="6"/>
  <c r="AP153" i="6"/>
  <c r="AQ153" i="6"/>
  <c r="AR153" i="6"/>
  <c r="AS153" i="6"/>
  <c r="AT153" i="6"/>
  <c r="AU153" i="6"/>
  <c r="AK154" i="6"/>
  <c r="AL154" i="6"/>
  <c r="AM154" i="6"/>
  <c r="AN154" i="6"/>
  <c r="AO154" i="6"/>
  <c r="AP154" i="6"/>
  <c r="AQ154" i="6"/>
  <c r="AR154" i="6"/>
  <c r="AS154" i="6"/>
  <c r="AT154" i="6"/>
  <c r="AU154" i="6"/>
  <c r="AK155" i="6"/>
  <c r="AL155" i="6"/>
  <c r="AM155" i="6"/>
  <c r="AN155" i="6"/>
  <c r="AO155" i="6"/>
  <c r="AP155" i="6"/>
  <c r="AQ155" i="6"/>
  <c r="AR155" i="6"/>
  <c r="AS155" i="6"/>
  <c r="AT155" i="6"/>
  <c r="AU155" i="6"/>
  <c r="AK156" i="6"/>
  <c r="AL156" i="6"/>
  <c r="AM156" i="6"/>
  <c r="AN156" i="6"/>
  <c r="AO156" i="6"/>
  <c r="AP156" i="6"/>
  <c r="AQ156" i="6"/>
  <c r="AR156" i="6"/>
  <c r="AS156" i="6"/>
  <c r="AT156" i="6"/>
  <c r="AU156" i="6"/>
  <c r="AK157" i="6"/>
  <c r="AL157" i="6"/>
  <c r="AM157" i="6"/>
  <c r="AN157" i="6"/>
  <c r="AO157" i="6"/>
  <c r="AP157" i="6"/>
  <c r="AQ157" i="6"/>
  <c r="AR157" i="6"/>
  <c r="AS157" i="6"/>
  <c r="AT157" i="6"/>
  <c r="AU157" i="6"/>
  <c r="AK158" i="6"/>
  <c r="AL158" i="6"/>
  <c r="AM158" i="6"/>
  <c r="AN158" i="6"/>
  <c r="AO158" i="6"/>
  <c r="AP158" i="6"/>
  <c r="AQ158" i="6"/>
  <c r="AR158" i="6"/>
  <c r="AS158" i="6"/>
  <c r="AT158" i="6"/>
  <c r="AU158" i="6"/>
  <c r="AK159" i="6"/>
  <c r="AL159" i="6"/>
  <c r="AM159" i="6"/>
  <c r="AN159" i="6"/>
  <c r="AO159" i="6"/>
  <c r="AP159" i="6"/>
  <c r="AQ159" i="6"/>
  <c r="AR159" i="6"/>
  <c r="AS159" i="6"/>
  <c r="AT159" i="6"/>
  <c r="AU159" i="6"/>
  <c r="AK160" i="6"/>
  <c r="AL160" i="6"/>
  <c r="AM160" i="6"/>
  <c r="AN160" i="6"/>
  <c r="AO160" i="6"/>
  <c r="AP160" i="6"/>
  <c r="AQ160" i="6"/>
  <c r="AR160" i="6"/>
  <c r="AS160" i="6"/>
  <c r="AT160" i="6"/>
  <c r="AU160" i="6"/>
  <c r="AK161" i="6"/>
  <c r="AL161" i="6"/>
  <c r="AM161" i="6"/>
  <c r="AN161" i="6"/>
  <c r="AO161" i="6"/>
  <c r="AP161" i="6"/>
  <c r="AQ161" i="6"/>
  <c r="AR161" i="6"/>
  <c r="AS161" i="6"/>
  <c r="AT161" i="6"/>
  <c r="AU161" i="6"/>
  <c r="AK162" i="6"/>
  <c r="AL162" i="6"/>
  <c r="AM162" i="6"/>
  <c r="AN162" i="6"/>
  <c r="AO162" i="6"/>
  <c r="AP162" i="6"/>
  <c r="AQ162" i="6"/>
  <c r="AR162" i="6"/>
  <c r="AS162" i="6"/>
  <c r="AT162" i="6"/>
  <c r="AU162" i="6"/>
  <c r="AK163" i="6"/>
  <c r="AL163" i="6"/>
  <c r="AM163" i="6"/>
  <c r="AN163" i="6"/>
  <c r="AO163" i="6"/>
  <c r="AP163" i="6"/>
  <c r="AQ163" i="6"/>
  <c r="AR163" i="6"/>
  <c r="AS163" i="6"/>
  <c r="AT163" i="6"/>
  <c r="AU163" i="6"/>
  <c r="AK164" i="6"/>
  <c r="AL164" i="6"/>
  <c r="AM164" i="6"/>
  <c r="AN164" i="6"/>
  <c r="AO164" i="6"/>
  <c r="AP164" i="6"/>
  <c r="AQ164" i="6"/>
  <c r="AR164" i="6"/>
  <c r="AS164" i="6"/>
  <c r="AT164" i="6"/>
  <c r="AU164" i="6"/>
  <c r="AK165" i="6"/>
  <c r="AL165" i="6"/>
  <c r="AM165" i="6"/>
  <c r="AN165" i="6"/>
  <c r="AO165" i="6"/>
  <c r="AP165" i="6"/>
  <c r="AQ165" i="6"/>
  <c r="AR165" i="6"/>
  <c r="AS165" i="6"/>
  <c r="AT165" i="6"/>
  <c r="AU165" i="6"/>
  <c r="AK166" i="6"/>
  <c r="AL166" i="6"/>
  <c r="AM166" i="6"/>
  <c r="AN166" i="6"/>
  <c r="AO166" i="6"/>
  <c r="AP166" i="6"/>
  <c r="AQ166" i="6"/>
  <c r="AR166" i="6"/>
  <c r="AS166" i="6"/>
  <c r="AT166" i="6"/>
  <c r="AU166" i="6"/>
  <c r="AK167" i="6"/>
  <c r="AL167" i="6"/>
  <c r="AM167" i="6"/>
  <c r="AN167" i="6"/>
  <c r="AO167" i="6"/>
  <c r="AP167" i="6"/>
  <c r="AQ167" i="6"/>
  <c r="AR167" i="6"/>
  <c r="AS167" i="6"/>
  <c r="AT167" i="6"/>
  <c r="AU167" i="6"/>
  <c r="AK168" i="6"/>
  <c r="AL168" i="6"/>
  <c r="AM168" i="6"/>
  <c r="AN168" i="6"/>
  <c r="AO168" i="6"/>
  <c r="AP168" i="6"/>
  <c r="AQ168" i="6"/>
  <c r="AR168" i="6"/>
  <c r="AS168" i="6"/>
  <c r="AT168" i="6"/>
  <c r="AU168" i="6"/>
  <c r="AK169" i="6"/>
  <c r="AL169" i="6"/>
  <c r="AM169" i="6"/>
  <c r="AN169" i="6"/>
  <c r="AO169" i="6"/>
  <c r="AP169" i="6"/>
  <c r="AQ169" i="6"/>
  <c r="AR169" i="6"/>
  <c r="AS169" i="6"/>
  <c r="AT169" i="6"/>
  <c r="AU169" i="6"/>
  <c r="AK170" i="6"/>
  <c r="AL170" i="6"/>
  <c r="AM170" i="6"/>
  <c r="AN170" i="6"/>
  <c r="AO170" i="6"/>
  <c r="AP170" i="6"/>
  <c r="AQ170" i="6"/>
  <c r="AR170" i="6"/>
  <c r="AS170" i="6"/>
  <c r="AT170" i="6"/>
  <c r="AU170" i="6"/>
  <c r="AK171" i="6"/>
  <c r="AL171" i="6"/>
  <c r="AM171" i="6"/>
  <c r="AN171" i="6"/>
  <c r="AO171" i="6"/>
  <c r="AP171" i="6"/>
  <c r="AQ171" i="6"/>
  <c r="AR171" i="6"/>
  <c r="AS171" i="6"/>
  <c r="AT171" i="6"/>
  <c r="AU171" i="6"/>
  <c r="AK172" i="6"/>
  <c r="AL172" i="6"/>
  <c r="AM172" i="6"/>
  <c r="AN172" i="6"/>
  <c r="AO172" i="6"/>
  <c r="AP172" i="6"/>
  <c r="AQ172" i="6"/>
  <c r="AR172" i="6"/>
  <c r="AS172" i="6"/>
  <c r="AT172" i="6"/>
  <c r="AU172" i="6"/>
  <c r="AK173" i="6"/>
  <c r="AL173" i="6"/>
  <c r="AM173" i="6"/>
  <c r="AN173" i="6"/>
  <c r="AO173" i="6"/>
  <c r="AP173" i="6"/>
  <c r="AQ173" i="6"/>
  <c r="AR173" i="6"/>
  <c r="AS173" i="6"/>
  <c r="AT173" i="6"/>
  <c r="AU173" i="6"/>
  <c r="AK174" i="6"/>
  <c r="AL174" i="6"/>
  <c r="AM174" i="6"/>
  <c r="AN174" i="6"/>
  <c r="AO174" i="6"/>
  <c r="AP174" i="6"/>
  <c r="AQ174" i="6"/>
  <c r="AR174" i="6"/>
  <c r="AS174" i="6"/>
  <c r="AT174" i="6"/>
  <c r="AU174" i="6"/>
  <c r="AK175" i="6"/>
  <c r="AL175" i="6"/>
  <c r="AM175" i="6"/>
  <c r="AN175" i="6"/>
  <c r="AO175" i="6"/>
  <c r="AP175" i="6"/>
  <c r="AQ175" i="6"/>
  <c r="AR175" i="6"/>
  <c r="AS175" i="6"/>
  <c r="AT175" i="6"/>
  <c r="AU175" i="6"/>
  <c r="AK176" i="6"/>
  <c r="AL176" i="6"/>
  <c r="AM176" i="6"/>
  <c r="AN176" i="6"/>
  <c r="AO176" i="6"/>
  <c r="AP176" i="6"/>
  <c r="AQ176" i="6"/>
  <c r="AR176" i="6"/>
  <c r="AS176" i="6"/>
  <c r="AT176" i="6"/>
  <c r="AU176" i="6"/>
  <c r="AK177" i="6"/>
  <c r="AL177" i="6"/>
  <c r="AM177" i="6"/>
  <c r="AN177" i="6"/>
  <c r="AO177" i="6"/>
  <c r="AP177" i="6"/>
  <c r="AQ177" i="6"/>
  <c r="AR177" i="6"/>
  <c r="AS177" i="6"/>
  <c r="AT177" i="6"/>
  <c r="AU177" i="6"/>
  <c r="AK178" i="6"/>
  <c r="AL178" i="6"/>
  <c r="AM178" i="6"/>
  <c r="AN178" i="6"/>
  <c r="AO178" i="6"/>
  <c r="AP178" i="6"/>
  <c r="AQ178" i="6"/>
  <c r="AR178" i="6"/>
  <c r="AS178" i="6"/>
  <c r="AT178" i="6"/>
  <c r="AU178" i="6"/>
  <c r="AK179" i="6"/>
  <c r="AL179" i="6"/>
  <c r="AM179" i="6"/>
  <c r="AN179" i="6"/>
  <c r="AO179" i="6"/>
  <c r="AP179" i="6"/>
  <c r="AQ179" i="6"/>
  <c r="AR179" i="6"/>
  <c r="AS179" i="6"/>
  <c r="AT179" i="6"/>
  <c r="AU179" i="6"/>
  <c r="AK180" i="6"/>
  <c r="AL180" i="6"/>
  <c r="AM180" i="6"/>
  <c r="AN180" i="6"/>
  <c r="AO180" i="6"/>
  <c r="AP180" i="6"/>
  <c r="AQ180" i="6"/>
  <c r="AR180" i="6"/>
  <c r="AS180" i="6"/>
  <c r="AT180" i="6"/>
  <c r="AU180" i="6"/>
  <c r="AK181" i="6"/>
  <c r="AL181" i="6"/>
  <c r="AM181" i="6"/>
  <c r="AN181" i="6"/>
  <c r="AO181" i="6"/>
  <c r="AP181" i="6"/>
  <c r="AQ181" i="6"/>
  <c r="AR181" i="6"/>
  <c r="AS181" i="6"/>
  <c r="AT181" i="6"/>
  <c r="AU181" i="6"/>
  <c r="AK182" i="6"/>
  <c r="AL182" i="6"/>
  <c r="AM182" i="6"/>
  <c r="AN182" i="6"/>
  <c r="AO182" i="6"/>
  <c r="AP182" i="6"/>
  <c r="AQ182" i="6"/>
  <c r="AR182" i="6"/>
  <c r="AS182" i="6"/>
  <c r="AT182" i="6"/>
  <c r="AU182" i="6"/>
  <c r="AK183" i="6"/>
  <c r="AL183" i="6"/>
  <c r="AM183" i="6"/>
  <c r="AN183" i="6"/>
  <c r="AO183" i="6"/>
  <c r="AP183" i="6"/>
  <c r="AQ183" i="6"/>
  <c r="AR183" i="6"/>
  <c r="AS183" i="6"/>
  <c r="AT183" i="6"/>
  <c r="AU183" i="6"/>
  <c r="AK184" i="6"/>
  <c r="AL184" i="6"/>
  <c r="AM184" i="6"/>
  <c r="AN184" i="6"/>
  <c r="AO184" i="6"/>
  <c r="AP184" i="6"/>
  <c r="AQ184" i="6"/>
  <c r="AR184" i="6"/>
  <c r="AS184" i="6"/>
  <c r="AT184" i="6"/>
  <c r="AU184" i="6"/>
  <c r="AK185" i="6"/>
  <c r="AL185" i="6"/>
  <c r="AM185" i="6"/>
  <c r="AN185" i="6"/>
  <c r="AO185" i="6"/>
  <c r="AP185" i="6"/>
  <c r="AQ185" i="6"/>
  <c r="AR185" i="6"/>
  <c r="AS185" i="6"/>
  <c r="AT185" i="6"/>
  <c r="AU185" i="6"/>
  <c r="AK186" i="6"/>
  <c r="AL186" i="6"/>
  <c r="AM186" i="6"/>
  <c r="AN186" i="6"/>
  <c r="AO186" i="6"/>
  <c r="AP186" i="6"/>
  <c r="AQ186" i="6"/>
  <c r="AR186" i="6"/>
  <c r="AS186" i="6"/>
  <c r="AT186" i="6"/>
  <c r="AU186" i="6"/>
  <c r="AK187" i="6"/>
  <c r="AL187" i="6"/>
  <c r="AM187" i="6"/>
  <c r="AN187" i="6"/>
  <c r="AO187" i="6"/>
  <c r="AP187" i="6"/>
  <c r="AQ187" i="6"/>
  <c r="AR187" i="6"/>
  <c r="AS187" i="6"/>
  <c r="AT187" i="6"/>
  <c r="AU187" i="6"/>
  <c r="AK188" i="6"/>
  <c r="AL188" i="6"/>
  <c r="AM188" i="6"/>
  <c r="AN188" i="6"/>
  <c r="AO188" i="6"/>
  <c r="AP188" i="6"/>
  <c r="AQ188" i="6"/>
  <c r="AR188" i="6"/>
  <c r="AS188" i="6"/>
  <c r="AT188" i="6"/>
  <c r="AU188" i="6"/>
  <c r="AK189" i="6"/>
  <c r="AL189" i="6"/>
  <c r="AM189" i="6"/>
  <c r="AN189" i="6"/>
  <c r="AO189" i="6"/>
  <c r="AP189" i="6"/>
  <c r="AQ189" i="6"/>
  <c r="AR189" i="6"/>
  <c r="AS189" i="6"/>
  <c r="AT189" i="6"/>
  <c r="AU189" i="6"/>
  <c r="AK190" i="6"/>
  <c r="AL190" i="6"/>
  <c r="AM190" i="6"/>
  <c r="AN190" i="6"/>
  <c r="AO190" i="6"/>
  <c r="AP190" i="6"/>
  <c r="AQ190" i="6"/>
  <c r="AR190" i="6"/>
  <c r="AS190" i="6"/>
  <c r="AT190" i="6"/>
  <c r="AU190" i="6"/>
  <c r="AK191" i="6"/>
  <c r="AL191" i="6"/>
  <c r="AM191" i="6"/>
  <c r="AN191" i="6"/>
  <c r="AO191" i="6"/>
  <c r="AP191" i="6"/>
  <c r="AQ191" i="6"/>
  <c r="AR191" i="6"/>
  <c r="AS191" i="6"/>
  <c r="AT191" i="6"/>
  <c r="AU191" i="6"/>
  <c r="AK192" i="6"/>
  <c r="AL192" i="6"/>
  <c r="AM192" i="6"/>
  <c r="AN192" i="6"/>
  <c r="AO192" i="6"/>
  <c r="AP192" i="6"/>
  <c r="AQ192" i="6"/>
  <c r="AR192" i="6"/>
  <c r="AS192" i="6"/>
  <c r="AT192" i="6"/>
  <c r="AU192" i="6"/>
  <c r="AK193" i="6"/>
  <c r="AL193" i="6"/>
  <c r="AM193" i="6"/>
  <c r="AN193" i="6"/>
  <c r="AO193" i="6"/>
  <c r="AP193" i="6"/>
  <c r="AQ193" i="6"/>
  <c r="AR193" i="6"/>
  <c r="AS193" i="6"/>
  <c r="AT193" i="6"/>
  <c r="AU193" i="6"/>
  <c r="AK194" i="6"/>
  <c r="AL194" i="6"/>
  <c r="AM194" i="6"/>
  <c r="AN194" i="6"/>
  <c r="AO194" i="6"/>
  <c r="AP194" i="6"/>
  <c r="AQ194" i="6"/>
  <c r="AR194" i="6"/>
  <c r="AS194" i="6"/>
  <c r="AT194" i="6"/>
  <c r="AU194" i="6"/>
  <c r="AK195" i="6"/>
  <c r="AL195" i="6"/>
  <c r="AM195" i="6"/>
  <c r="AN195" i="6"/>
  <c r="AO195" i="6"/>
  <c r="AP195" i="6"/>
  <c r="AQ195" i="6"/>
  <c r="AR195" i="6"/>
  <c r="AS195" i="6"/>
  <c r="AT195" i="6"/>
  <c r="AU195" i="6"/>
  <c r="AK196" i="6"/>
  <c r="AL196" i="6"/>
  <c r="AM196" i="6"/>
  <c r="AN196" i="6"/>
  <c r="AO196" i="6"/>
  <c r="AP196" i="6"/>
  <c r="AQ196" i="6"/>
  <c r="AR196" i="6"/>
  <c r="AS196" i="6"/>
  <c r="AT196" i="6"/>
  <c r="AU196" i="6"/>
  <c r="AK197" i="6"/>
  <c r="AL197" i="6"/>
  <c r="AM197" i="6"/>
  <c r="AN197" i="6"/>
  <c r="AO197" i="6"/>
  <c r="AP197" i="6"/>
  <c r="AQ197" i="6"/>
  <c r="AR197" i="6"/>
  <c r="AS197" i="6"/>
  <c r="AT197" i="6"/>
  <c r="AU197" i="6"/>
  <c r="AK198" i="6"/>
  <c r="AL198" i="6"/>
  <c r="AM198" i="6"/>
  <c r="AN198" i="6"/>
  <c r="AO198" i="6"/>
  <c r="AP198" i="6"/>
  <c r="AQ198" i="6"/>
  <c r="AR198" i="6"/>
  <c r="AS198" i="6"/>
  <c r="AT198" i="6"/>
  <c r="AU198" i="6"/>
  <c r="AK199" i="6"/>
  <c r="AL199" i="6"/>
  <c r="AM199" i="6"/>
  <c r="AN199" i="6"/>
  <c r="AO199" i="6"/>
  <c r="AP199" i="6"/>
  <c r="AQ199" i="6"/>
  <c r="AR199" i="6"/>
  <c r="AS199" i="6"/>
  <c r="AT199" i="6"/>
  <c r="AU199" i="6"/>
  <c r="AK200" i="6"/>
  <c r="AL200" i="6"/>
  <c r="AM200" i="6"/>
  <c r="AN200" i="6"/>
  <c r="AO200" i="6"/>
  <c r="AP200" i="6"/>
  <c r="AQ200" i="6"/>
  <c r="AR200" i="6"/>
  <c r="AS200" i="6"/>
  <c r="AT200" i="6"/>
  <c r="AU200" i="6"/>
  <c r="AK201" i="6"/>
  <c r="AL201" i="6"/>
  <c r="AM201" i="6"/>
  <c r="AN201" i="6"/>
  <c r="AO201" i="6"/>
  <c r="AP201" i="6"/>
  <c r="AQ201" i="6"/>
  <c r="AR201" i="6"/>
  <c r="AS201" i="6"/>
  <c r="AT201" i="6"/>
  <c r="AU201" i="6"/>
  <c r="AK202" i="6"/>
  <c r="AL202" i="6"/>
  <c r="AM202" i="6"/>
  <c r="AN202" i="6"/>
  <c r="AO202" i="6"/>
  <c r="AP202" i="6"/>
  <c r="AQ202" i="6"/>
  <c r="AR202" i="6"/>
  <c r="AS202" i="6"/>
  <c r="AT202" i="6"/>
  <c r="AU202" i="6"/>
  <c r="AK203" i="6"/>
  <c r="AL203" i="6"/>
  <c r="AM203" i="6"/>
  <c r="AN203" i="6"/>
  <c r="AO203" i="6"/>
  <c r="AP203" i="6"/>
  <c r="AQ203" i="6"/>
  <c r="AR203" i="6"/>
  <c r="AS203" i="6"/>
  <c r="AT203" i="6"/>
  <c r="AU203" i="6"/>
  <c r="AK204" i="6"/>
  <c r="AL204" i="6"/>
  <c r="AM204" i="6"/>
  <c r="AN204" i="6"/>
  <c r="AO204" i="6"/>
  <c r="AP204" i="6"/>
  <c r="AQ204" i="6"/>
  <c r="AR204" i="6"/>
  <c r="AS204" i="6"/>
  <c r="AT204" i="6"/>
  <c r="AU204" i="6"/>
  <c r="AK205" i="6"/>
  <c r="AL205" i="6"/>
  <c r="AM205" i="6"/>
  <c r="AN205" i="6"/>
  <c r="AO205" i="6"/>
  <c r="AP205" i="6"/>
  <c r="AQ205" i="6"/>
  <c r="AR205" i="6"/>
  <c r="AS205" i="6"/>
  <c r="AT205" i="6"/>
  <c r="AU205" i="6"/>
  <c r="AK206" i="6"/>
  <c r="AL206" i="6"/>
  <c r="AM206" i="6"/>
  <c r="AN206" i="6"/>
  <c r="AO206" i="6"/>
  <c r="AP206" i="6"/>
  <c r="AQ206" i="6"/>
  <c r="AR206" i="6"/>
  <c r="AS206" i="6"/>
  <c r="AT206" i="6"/>
  <c r="AU206" i="6"/>
  <c r="AK207" i="6"/>
  <c r="AL207" i="6"/>
  <c r="AM207" i="6"/>
  <c r="AN207" i="6"/>
  <c r="AO207" i="6"/>
  <c r="AP207" i="6"/>
  <c r="AQ207" i="6"/>
  <c r="AR207" i="6"/>
  <c r="AS207" i="6"/>
  <c r="AT207" i="6"/>
  <c r="AU207" i="6"/>
  <c r="AK208" i="6"/>
  <c r="AL208" i="6"/>
  <c r="AM208" i="6"/>
  <c r="AN208" i="6"/>
  <c r="AO208" i="6"/>
  <c r="AP208" i="6"/>
  <c r="AQ208" i="6"/>
  <c r="AR208" i="6"/>
  <c r="AS208" i="6"/>
  <c r="AT208" i="6"/>
  <c r="AU208" i="6"/>
  <c r="AK209" i="6"/>
  <c r="AL209" i="6"/>
  <c r="AM209" i="6"/>
  <c r="AN209" i="6"/>
  <c r="AO209" i="6"/>
  <c r="AP209" i="6"/>
  <c r="AQ209" i="6"/>
  <c r="AR209" i="6"/>
  <c r="AS209" i="6"/>
  <c r="AT209" i="6"/>
  <c r="AU209" i="6"/>
  <c r="AK210" i="6"/>
  <c r="AL210" i="6"/>
  <c r="AM210" i="6"/>
  <c r="AN210" i="6"/>
  <c r="AO210" i="6"/>
  <c r="AP210" i="6"/>
  <c r="AQ210" i="6"/>
  <c r="AR210" i="6"/>
  <c r="AS210" i="6"/>
  <c r="AT210" i="6"/>
  <c r="AU210" i="6"/>
  <c r="AK211" i="6"/>
  <c r="AL211" i="6"/>
  <c r="AM211" i="6"/>
  <c r="AN211" i="6"/>
  <c r="AO211" i="6"/>
  <c r="AP211" i="6"/>
  <c r="AQ211" i="6"/>
  <c r="AR211" i="6"/>
  <c r="AS211" i="6"/>
  <c r="AT211" i="6"/>
  <c r="AU211" i="6"/>
  <c r="AK212" i="6"/>
  <c r="AL212" i="6"/>
  <c r="AM212" i="6"/>
  <c r="AN212" i="6"/>
  <c r="AO212" i="6"/>
  <c r="AP212" i="6"/>
  <c r="AQ212" i="6"/>
  <c r="AR212" i="6"/>
  <c r="AS212" i="6"/>
  <c r="AT212" i="6"/>
  <c r="AU212" i="6"/>
  <c r="AK213" i="6"/>
  <c r="AL213" i="6"/>
  <c r="AM213" i="6"/>
  <c r="AN213" i="6"/>
  <c r="AO213" i="6"/>
  <c r="AP213" i="6"/>
  <c r="AQ213" i="6"/>
  <c r="AR213" i="6"/>
  <c r="AS213" i="6"/>
  <c r="AT213" i="6"/>
  <c r="AU213" i="6"/>
  <c r="AK214" i="6"/>
  <c r="AL214" i="6"/>
  <c r="AM214" i="6"/>
  <c r="AN214" i="6"/>
  <c r="AO214" i="6"/>
  <c r="AP214" i="6"/>
  <c r="AQ214" i="6"/>
  <c r="AR214" i="6"/>
  <c r="AS214" i="6"/>
  <c r="AT214" i="6"/>
  <c r="AU214" i="6"/>
  <c r="AK215" i="6"/>
  <c r="AL215" i="6"/>
  <c r="AM215" i="6"/>
  <c r="AN215" i="6"/>
  <c r="AO215" i="6"/>
  <c r="AP215" i="6"/>
  <c r="AQ215" i="6"/>
  <c r="AR215" i="6"/>
  <c r="AS215" i="6"/>
  <c r="AT215" i="6"/>
  <c r="AU215" i="6"/>
  <c r="AK216" i="6"/>
  <c r="AL216" i="6"/>
  <c r="AM216" i="6"/>
  <c r="AN216" i="6"/>
  <c r="AO216" i="6"/>
  <c r="AP216" i="6"/>
  <c r="AQ216" i="6"/>
  <c r="AR216" i="6"/>
  <c r="AS216" i="6"/>
  <c r="AT216" i="6"/>
  <c r="AU216" i="6"/>
  <c r="AK217" i="6"/>
  <c r="AL217" i="6"/>
  <c r="AM217" i="6"/>
  <c r="AN217" i="6"/>
  <c r="AO217" i="6"/>
  <c r="AP217" i="6"/>
  <c r="AQ217" i="6"/>
  <c r="AR217" i="6"/>
  <c r="AS217" i="6"/>
  <c r="AT217" i="6"/>
  <c r="AU217" i="6"/>
  <c r="AK218" i="6"/>
  <c r="AL218" i="6"/>
  <c r="AM218" i="6"/>
  <c r="AN218" i="6"/>
  <c r="AO218" i="6"/>
  <c r="AP218" i="6"/>
  <c r="AQ218" i="6"/>
  <c r="AR218" i="6"/>
  <c r="AS218" i="6"/>
  <c r="AT218" i="6"/>
  <c r="AU218" i="6"/>
  <c r="AK219" i="6"/>
  <c r="AL219" i="6"/>
  <c r="AM219" i="6"/>
  <c r="AN219" i="6"/>
  <c r="AO219" i="6"/>
  <c r="AP219" i="6"/>
  <c r="AQ219" i="6"/>
  <c r="AR219" i="6"/>
  <c r="AS219" i="6"/>
  <c r="AT219" i="6"/>
  <c r="AU219" i="6"/>
  <c r="AK220" i="6"/>
  <c r="AL220" i="6"/>
  <c r="AM220" i="6"/>
  <c r="AN220" i="6"/>
  <c r="AO220" i="6"/>
  <c r="AP220" i="6"/>
  <c r="AQ220" i="6"/>
  <c r="AR220" i="6"/>
  <c r="AS220" i="6"/>
  <c r="AT220" i="6"/>
  <c r="AU220" i="6"/>
  <c r="AK221" i="6"/>
  <c r="AL221" i="6"/>
  <c r="AM221" i="6"/>
  <c r="AN221" i="6"/>
  <c r="AO221" i="6"/>
  <c r="AP221" i="6"/>
  <c r="AQ221" i="6"/>
  <c r="AR221" i="6"/>
  <c r="AS221" i="6"/>
  <c r="AT221" i="6"/>
  <c r="AU221" i="6"/>
  <c r="AK222" i="6"/>
  <c r="AL222" i="6"/>
  <c r="AM222" i="6"/>
  <c r="AN222" i="6"/>
  <c r="AO222" i="6"/>
  <c r="AP222" i="6"/>
  <c r="AQ222" i="6"/>
  <c r="AR222" i="6"/>
  <c r="AS222" i="6"/>
  <c r="AT222" i="6"/>
  <c r="AU222" i="6"/>
  <c r="AK223" i="6"/>
  <c r="AL223" i="6"/>
  <c r="AM223" i="6"/>
  <c r="AN223" i="6"/>
  <c r="AO223" i="6"/>
  <c r="AP223" i="6"/>
  <c r="AQ223" i="6"/>
  <c r="AR223" i="6"/>
  <c r="AS223" i="6"/>
  <c r="AT223" i="6"/>
  <c r="AU223" i="6"/>
  <c r="AK224" i="6"/>
  <c r="AL224" i="6"/>
  <c r="AM224" i="6"/>
  <c r="AN224" i="6"/>
  <c r="AO224" i="6"/>
  <c r="AP224" i="6"/>
  <c r="AQ224" i="6"/>
  <c r="AR224" i="6"/>
  <c r="AS224" i="6"/>
  <c r="AT224" i="6"/>
  <c r="AU224" i="6"/>
  <c r="AK225" i="6"/>
  <c r="AL225" i="6"/>
  <c r="AM225" i="6"/>
  <c r="AN225" i="6"/>
  <c r="AO225" i="6"/>
  <c r="AP225" i="6"/>
  <c r="AQ225" i="6"/>
  <c r="AR225" i="6"/>
  <c r="AS225" i="6"/>
  <c r="AT225" i="6"/>
  <c r="AU225" i="6"/>
  <c r="AK226" i="6"/>
  <c r="AL226" i="6"/>
  <c r="AM226" i="6"/>
  <c r="AN226" i="6"/>
  <c r="AO226" i="6"/>
  <c r="AP226" i="6"/>
  <c r="AQ226" i="6"/>
  <c r="AR226" i="6"/>
  <c r="AS226" i="6"/>
  <c r="AT226" i="6"/>
  <c r="AU226" i="6"/>
  <c r="AK227" i="6"/>
  <c r="AL227" i="6"/>
  <c r="AM227" i="6"/>
  <c r="AN227" i="6"/>
  <c r="AO227" i="6"/>
  <c r="AP227" i="6"/>
  <c r="AQ227" i="6"/>
  <c r="AR227" i="6"/>
  <c r="AS227" i="6"/>
  <c r="AT227" i="6"/>
  <c r="AU227" i="6"/>
  <c r="AK228" i="6"/>
  <c r="AL228" i="6"/>
  <c r="AM228" i="6"/>
  <c r="AN228" i="6"/>
  <c r="AO228" i="6"/>
  <c r="AP228" i="6"/>
  <c r="AQ228" i="6"/>
  <c r="AR228" i="6"/>
  <c r="AS228" i="6"/>
  <c r="AT228" i="6"/>
  <c r="AU228" i="6"/>
  <c r="AK229" i="6"/>
  <c r="AL229" i="6"/>
  <c r="AM229" i="6"/>
  <c r="AN229" i="6"/>
  <c r="AO229" i="6"/>
  <c r="AP229" i="6"/>
  <c r="AQ229" i="6"/>
  <c r="AR229" i="6"/>
  <c r="AS229" i="6"/>
  <c r="AT229" i="6"/>
  <c r="AU229" i="6"/>
  <c r="AK230" i="6"/>
  <c r="AL230" i="6"/>
  <c r="AM230" i="6"/>
  <c r="AN230" i="6"/>
  <c r="AO230" i="6"/>
  <c r="AP230" i="6"/>
  <c r="AQ230" i="6"/>
  <c r="AR230" i="6"/>
  <c r="AS230" i="6"/>
  <c r="AT230" i="6"/>
  <c r="AU230" i="6"/>
  <c r="AK231" i="6"/>
  <c r="AL231" i="6"/>
  <c r="AM231" i="6"/>
  <c r="AN231" i="6"/>
  <c r="AO231" i="6"/>
  <c r="AP231" i="6"/>
  <c r="AQ231" i="6"/>
  <c r="AR231" i="6"/>
  <c r="AS231" i="6"/>
  <c r="AT231" i="6"/>
  <c r="AU231" i="6"/>
  <c r="AK232" i="6"/>
  <c r="AL232" i="6"/>
  <c r="AM232" i="6"/>
  <c r="AN232" i="6"/>
  <c r="AO232" i="6"/>
  <c r="AP232" i="6"/>
  <c r="AQ232" i="6"/>
  <c r="AR232" i="6"/>
  <c r="AS232" i="6"/>
  <c r="AT232" i="6"/>
  <c r="AU232" i="6"/>
  <c r="AK233" i="6"/>
  <c r="AL233" i="6"/>
  <c r="AM233" i="6"/>
  <c r="AN233" i="6"/>
  <c r="AO233" i="6"/>
  <c r="AP233" i="6"/>
  <c r="AQ233" i="6"/>
  <c r="AR233" i="6"/>
  <c r="AS233" i="6"/>
  <c r="AT233" i="6"/>
  <c r="AU233" i="6"/>
  <c r="AK234" i="6"/>
  <c r="AL234" i="6"/>
  <c r="AM234" i="6"/>
  <c r="AN234" i="6"/>
  <c r="AO234" i="6"/>
  <c r="AP234" i="6"/>
  <c r="AQ234" i="6"/>
  <c r="AR234" i="6"/>
  <c r="AS234" i="6"/>
  <c r="AT234" i="6"/>
  <c r="AU234" i="6"/>
  <c r="AK235" i="6"/>
  <c r="AL235" i="6"/>
  <c r="AM235" i="6"/>
  <c r="AN235" i="6"/>
  <c r="AO235" i="6"/>
  <c r="AP235" i="6"/>
  <c r="AQ235" i="6"/>
  <c r="AR235" i="6"/>
  <c r="AS235" i="6"/>
  <c r="AT235" i="6"/>
  <c r="AU235" i="6"/>
  <c r="AK236" i="6"/>
  <c r="AL236" i="6"/>
  <c r="AM236" i="6"/>
  <c r="AN236" i="6"/>
  <c r="AO236" i="6"/>
  <c r="AP236" i="6"/>
  <c r="AQ236" i="6"/>
  <c r="AR236" i="6"/>
  <c r="AS236" i="6"/>
  <c r="AT236" i="6"/>
  <c r="AU236" i="6"/>
  <c r="AK237" i="6"/>
  <c r="AL237" i="6"/>
  <c r="AM237" i="6"/>
  <c r="AN237" i="6"/>
  <c r="AO237" i="6"/>
  <c r="AP237" i="6"/>
  <c r="AQ237" i="6"/>
  <c r="AR237" i="6"/>
  <c r="AS237" i="6"/>
  <c r="AT237" i="6"/>
  <c r="AU237" i="6"/>
  <c r="AK238" i="6"/>
  <c r="AL238" i="6"/>
  <c r="AM238" i="6"/>
  <c r="AN238" i="6"/>
  <c r="AO238" i="6"/>
  <c r="AP238" i="6"/>
  <c r="AQ238" i="6"/>
  <c r="AR238" i="6"/>
  <c r="AS238" i="6"/>
  <c r="AT238" i="6"/>
  <c r="AU238" i="6"/>
  <c r="AK239" i="6"/>
  <c r="AL239" i="6"/>
  <c r="AM239" i="6"/>
  <c r="AN239" i="6"/>
  <c r="AO239" i="6"/>
  <c r="AP239" i="6"/>
  <c r="AQ239" i="6"/>
  <c r="AR239" i="6"/>
  <c r="AS239" i="6"/>
  <c r="AT239" i="6"/>
  <c r="AU239" i="6"/>
  <c r="AK240" i="6"/>
  <c r="AL240" i="6"/>
  <c r="AM240" i="6"/>
  <c r="AN240" i="6"/>
  <c r="AO240" i="6"/>
  <c r="AP240" i="6"/>
  <c r="AQ240" i="6"/>
  <c r="AR240" i="6"/>
  <c r="AS240" i="6"/>
  <c r="AT240" i="6"/>
  <c r="AU240" i="6"/>
  <c r="AK241" i="6"/>
  <c r="AL241" i="6"/>
  <c r="AM241" i="6"/>
  <c r="AN241" i="6"/>
  <c r="AO241" i="6"/>
  <c r="AP241" i="6"/>
  <c r="AQ241" i="6"/>
  <c r="AR241" i="6"/>
  <c r="AS241" i="6"/>
  <c r="AT241" i="6"/>
  <c r="AU241" i="6"/>
  <c r="AK242" i="6"/>
  <c r="AL242" i="6"/>
  <c r="AM242" i="6"/>
  <c r="AN242" i="6"/>
  <c r="AO242" i="6"/>
  <c r="AP242" i="6"/>
  <c r="AQ242" i="6"/>
  <c r="AR242" i="6"/>
  <c r="AS242" i="6"/>
  <c r="AT242" i="6"/>
  <c r="AU242" i="6"/>
  <c r="AK243" i="6"/>
  <c r="AL243" i="6"/>
  <c r="AM243" i="6"/>
  <c r="AN243" i="6"/>
  <c r="AO243" i="6"/>
  <c r="AP243" i="6"/>
  <c r="AQ243" i="6"/>
  <c r="AR243" i="6"/>
  <c r="AS243" i="6"/>
  <c r="AT243" i="6"/>
  <c r="AU243" i="6"/>
  <c r="AK244" i="6"/>
  <c r="AL244" i="6"/>
  <c r="AM244" i="6"/>
  <c r="AN244" i="6"/>
  <c r="AO244" i="6"/>
  <c r="AP244" i="6"/>
  <c r="AQ244" i="6"/>
  <c r="AR244" i="6"/>
  <c r="AS244" i="6"/>
  <c r="AT244" i="6"/>
  <c r="AU244" i="6"/>
  <c r="AK245" i="6"/>
  <c r="AL245" i="6"/>
  <c r="AM245" i="6"/>
  <c r="AN245" i="6"/>
  <c r="AO245" i="6"/>
  <c r="AP245" i="6"/>
  <c r="AQ245" i="6"/>
  <c r="AR245" i="6"/>
  <c r="AS245" i="6"/>
  <c r="AT245" i="6"/>
  <c r="AU245" i="6"/>
  <c r="AK246" i="6"/>
  <c r="AL246" i="6"/>
  <c r="AM246" i="6"/>
  <c r="AN246" i="6"/>
  <c r="AO246" i="6"/>
  <c r="AP246" i="6"/>
  <c r="AQ246" i="6"/>
  <c r="AR246" i="6"/>
  <c r="AS246" i="6"/>
  <c r="AT246" i="6"/>
  <c r="AU246" i="6"/>
  <c r="AK247" i="6"/>
  <c r="AL247" i="6"/>
  <c r="AM247" i="6"/>
  <c r="AN247" i="6"/>
  <c r="AO247" i="6"/>
  <c r="AP247" i="6"/>
  <c r="AQ247" i="6"/>
  <c r="AR247" i="6"/>
  <c r="AS247" i="6"/>
  <c r="AT247" i="6"/>
  <c r="AU247" i="6"/>
  <c r="AK248" i="6"/>
  <c r="AL248" i="6"/>
  <c r="AM248" i="6"/>
  <c r="AN248" i="6"/>
  <c r="AO248" i="6"/>
  <c r="AP248" i="6"/>
  <c r="AQ248" i="6"/>
  <c r="AR248" i="6"/>
  <c r="AS248" i="6"/>
  <c r="AT248" i="6"/>
  <c r="AU248" i="6"/>
  <c r="AK249" i="6"/>
  <c r="AL249" i="6"/>
  <c r="AM249" i="6"/>
  <c r="AN249" i="6"/>
  <c r="AO249" i="6"/>
  <c r="AP249" i="6"/>
  <c r="AQ249" i="6"/>
  <c r="AR249" i="6"/>
  <c r="AS249" i="6"/>
  <c r="AT249" i="6"/>
  <c r="AU249" i="6"/>
  <c r="AK250" i="6"/>
  <c r="AL250" i="6"/>
  <c r="AM250" i="6"/>
  <c r="AN250" i="6"/>
  <c r="AO250" i="6"/>
  <c r="AP250" i="6"/>
  <c r="AQ250" i="6"/>
  <c r="AR250" i="6"/>
  <c r="AS250" i="6"/>
  <c r="AT250" i="6"/>
  <c r="AU250" i="6"/>
  <c r="AK251" i="6"/>
  <c r="AL251" i="6"/>
  <c r="AM251" i="6"/>
  <c r="AN251" i="6"/>
  <c r="AO251" i="6"/>
  <c r="AP251" i="6"/>
  <c r="AQ251" i="6"/>
  <c r="AR251" i="6"/>
  <c r="AS251" i="6"/>
  <c r="AT251" i="6"/>
  <c r="AU251" i="6"/>
  <c r="AK252" i="6"/>
  <c r="AL252" i="6"/>
  <c r="AM252" i="6"/>
  <c r="AN252" i="6"/>
  <c r="AO252" i="6"/>
  <c r="AP252" i="6"/>
  <c r="AQ252" i="6"/>
  <c r="AR252" i="6"/>
  <c r="AS252" i="6"/>
  <c r="AT252" i="6"/>
  <c r="AU252" i="6"/>
  <c r="AK253" i="6"/>
  <c r="AL253" i="6"/>
  <c r="AM253" i="6"/>
  <c r="AN253" i="6"/>
  <c r="AO253" i="6"/>
  <c r="AP253" i="6"/>
  <c r="AQ253" i="6"/>
  <c r="AR253" i="6"/>
  <c r="AS253" i="6"/>
  <c r="AT253" i="6"/>
  <c r="AU253" i="6"/>
  <c r="AK254" i="6"/>
  <c r="AL254" i="6"/>
  <c r="AM254" i="6"/>
  <c r="AN254" i="6"/>
  <c r="AO254" i="6"/>
  <c r="AP254" i="6"/>
  <c r="AQ254" i="6"/>
  <c r="AR254" i="6"/>
  <c r="AS254" i="6"/>
  <c r="AT254" i="6"/>
  <c r="AU254" i="6"/>
  <c r="AK255" i="6"/>
  <c r="AL255" i="6"/>
  <c r="AM255" i="6"/>
  <c r="AN255" i="6"/>
  <c r="AO255" i="6"/>
  <c r="AP255" i="6"/>
  <c r="AQ255" i="6"/>
  <c r="AR255" i="6"/>
  <c r="AS255" i="6"/>
  <c r="AT255" i="6"/>
  <c r="AU255" i="6"/>
  <c r="AK256" i="6"/>
  <c r="AL256" i="6"/>
  <c r="AM256" i="6"/>
  <c r="AN256" i="6"/>
  <c r="AO256" i="6"/>
  <c r="AP256" i="6"/>
  <c r="AQ256" i="6"/>
  <c r="AR256" i="6"/>
  <c r="AS256" i="6"/>
  <c r="AT256" i="6"/>
  <c r="AU256" i="6"/>
  <c r="AK257" i="6"/>
  <c r="AL257" i="6"/>
  <c r="AM257" i="6"/>
  <c r="AN257" i="6"/>
  <c r="AO257" i="6"/>
  <c r="AP257" i="6"/>
  <c r="AQ257" i="6"/>
  <c r="AR257" i="6"/>
  <c r="AS257" i="6"/>
  <c r="AT257" i="6"/>
  <c r="AU257" i="6"/>
  <c r="AK258" i="6"/>
  <c r="AL258" i="6"/>
  <c r="AM258" i="6"/>
  <c r="AN258" i="6"/>
  <c r="AO258" i="6"/>
  <c r="AP258" i="6"/>
  <c r="AQ258" i="6"/>
  <c r="AR258" i="6"/>
  <c r="AS258" i="6"/>
  <c r="AT258" i="6"/>
  <c r="AU258" i="6"/>
  <c r="AK259" i="6"/>
  <c r="AL259" i="6"/>
  <c r="AM259" i="6"/>
  <c r="AN259" i="6"/>
  <c r="AO259" i="6"/>
  <c r="AP259" i="6"/>
  <c r="AQ259" i="6"/>
  <c r="AR259" i="6"/>
  <c r="AS259" i="6"/>
  <c r="AT259" i="6"/>
  <c r="AU259" i="6"/>
  <c r="AK260" i="6"/>
  <c r="AL260" i="6"/>
  <c r="AM260" i="6"/>
  <c r="AN260" i="6"/>
  <c r="AO260" i="6"/>
  <c r="AP260" i="6"/>
  <c r="AQ260" i="6"/>
  <c r="AR260" i="6"/>
  <c r="AS260" i="6"/>
  <c r="AT260" i="6"/>
  <c r="AU260" i="6"/>
  <c r="AK261" i="6"/>
  <c r="AL261" i="6"/>
  <c r="AM261" i="6"/>
  <c r="AN261" i="6"/>
  <c r="AO261" i="6"/>
  <c r="AP261" i="6"/>
  <c r="AQ261" i="6"/>
  <c r="AR261" i="6"/>
  <c r="AS261" i="6"/>
  <c r="AT261" i="6"/>
  <c r="AU261" i="6"/>
  <c r="AK262" i="6"/>
  <c r="AL262" i="6"/>
  <c r="AM262" i="6"/>
  <c r="AN262" i="6"/>
  <c r="AO262" i="6"/>
  <c r="AP262" i="6"/>
  <c r="AQ262" i="6"/>
  <c r="AR262" i="6"/>
  <c r="AS262" i="6"/>
  <c r="AT262" i="6"/>
  <c r="AU262" i="6"/>
  <c r="AK263" i="6"/>
  <c r="AL263" i="6"/>
  <c r="AM263" i="6"/>
  <c r="AN263" i="6"/>
  <c r="AO263" i="6"/>
  <c r="AP263" i="6"/>
  <c r="AQ263" i="6"/>
  <c r="AR263" i="6"/>
  <c r="AS263" i="6"/>
  <c r="AT263" i="6"/>
  <c r="AU263" i="6"/>
  <c r="AK264" i="6"/>
  <c r="AL264" i="6"/>
  <c r="AM264" i="6"/>
  <c r="AN264" i="6"/>
  <c r="AO264" i="6"/>
  <c r="AP264" i="6"/>
  <c r="AQ264" i="6"/>
  <c r="AR264" i="6"/>
  <c r="AS264" i="6"/>
  <c r="AT264" i="6"/>
  <c r="AU264" i="6"/>
  <c r="AK265" i="6"/>
  <c r="AL265" i="6"/>
  <c r="AM265" i="6"/>
  <c r="AN265" i="6"/>
  <c r="AO265" i="6"/>
  <c r="AP265" i="6"/>
  <c r="AQ265" i="6"/>
  <c r="AR265" i="6"/>
  <c r="AS265" i="6"/>
  <c r="AT265" i="6"/>
  <c r="AU265" i="6"/>
  <c r="AK266" i="6"/>
  <c r="AL266" i="6"/>
  <c r="AM266" i="6"/>
  <c r="AN266" i="6"/>
  <c r="AO266" i="6"/>
  <c r="AP266" i="6"/>
  <c r="AQ266" i="6"/>
  <c r="AR266" i="6"/>
  <c r="AS266" i="6"/>
  <c r="AT266" i="6"/>
  <c r="AU266" i="6"/>
  <c r="AK267" i="6"/>
  <c r="AL267" i="6"/>
  <c r="AM267" i="6"/>
  <c r="AN267" i="6"/>
  <c r="AO267" i="6"/>
  <c r="AP267" i="6"/>
  <c r="AQ267" i="6"/>
  <c r="AR267" i="6"/>
  <c r="AS267" i="6"/>
  <c r="AT267" i="6"/>
  <c r="AU267" i="6"/>
  <c r="AK268" i="6"/>
  <c r="AL268" i="6"/>
  <c r="AM268" i="6"/>
  <c r="AN268" i="6"/>
  <c r="AO268" i="6"/>
  <c r="AP268" i="6"/>
  <c r="AQ268" i="6"/>
  <c r="AR268" i="6"/>
  <c r="AS268" i="6"/>
  <c r="AT268" i="6"/>
  <c r="AU268" i="6"/>
  <c r="AK269" i="6"/>
  <c r="AL269" i="6"/>
  <c r="AM269" i="6"/>
  <c r="AN269" i="6"/>
  <c r="AO269" i="6"/>
  <c r="AP269" i="6"/>
  <c r="AQ269" i="6"/>
  <c r="AR269" i="6"/>
  <c r="AS269" i="6"/>
  <c r="AT269" i="6"/>
  <c r="AU269" i="6"/>
  <c r="AK270" i="6"/>
  <c r="AL270" i="6"/>
  <c r="AM270" i="6"/>
  <c r="AN270" i="6"/>
  <c r="AO270" i="6"/>
  <c r="AP270" i="6"/>
  <c r="AQ270" i="6"/>
  <c r="AR270" i="6"/>
  <c r="AS270" i="6"/>
  <c r="AT270" i="6"/>
  <c r="AU270" i="6"/>
  <c r="AK271" i="6"/>
  <c r="AL271" i="6"/>
  <c r="AM271" i="6"/>
  <c r="AN271" i="6"/>
  <c r="AO271" i="6"/>
  <c r="AP271" i="6"/>
  <c r="AQ271" i="6"/>
  <c r="AR271" i="6"/>
  <c r="AS271" i="6"/>
  <c r="AT271" i="6"/>
  <c r="AU271" i="6"/>
  <c r="AK272" i="6"/>
  <c r="AL272" i="6"/>
  <c r="AM272" i="6"/>
  <c r="AN272" i="6"/>
  <c r="AO272" i="6"/>
  <c r="AP272" i="6"/>
  <c r="AQ272" i="6"/>
  <c r="AR272" i="6"/>
  <c r="AS272" i="6"/>
  <c r="AT272" i="6"/>
  <c r="AU272" i="6"/>
  <c r="AK273" i="6"/>
  <c r="AL273" i="6"/>
  <c r="AM273" i="6"/>
  <c r="AN273" i="6"/>
  <c r="AO273" i="6"/>
  <c r="AP273" i="6"/>
  <c r="AQ273" i="6"/>
  <c r="AR273" i="6"/>
  <c r="AS273" i="6"/>
  <c r="AT273" i="6"/>
  <c r="AU273" i="6"/>
  <c r="AK274" i="6"/>
  <c r="AL274" i="6"/>
  <c r="AM274" i="6"/>
  <c r="AN274" i="6"/>
  <c r="AO274" i="6"/>
  <c r="AP274" i="6"/>
  <c r="AQ274" i="6"/>
  <c r="AR274" i="6"/>
  <c r="AS274" i="6"/>
  <c r="AT274" i="6"/>
  <c r="AU274" i="6"/>
  <c r="AK275" i="6"/>
  <c r="AL275" i="6"/>
  <c r="AM275" i="6"/>
  <c r="AN275" i="6"/>
  <c r="AO275" i="6"/>
  <c r="AP275" i="6"/>
  <c r="AQ275" i="6"/>
  <c r="AR275" i="6"/>
  <c r="AS275" i="6"/>
  <c r="AT275" i="6"/>
  <c r="AU275" i="6"/>
  <c r="AK276" i="6"/>
  <c r="AL276" i="6"/>
  <c r="AM276" i="6"/>
  <c r="AN276" i="6"/>
  <c r="AO276" i="6"/>
  <c r="AP276" i="6"/>
  <c r="AQ276" i="6"/>
  <c r="AR276" i="6"/>
  <c r="AS276" i="6"/>
  <c r="AT276" i="6"/>
  <c r="AU276" i="6"/>
  <c r="AK277" i="6"/>
  <c r="AL277" i="6"/>
  <c r="AM277" i="6"/>
  <c r="AN277" i="6"/>
  <c r="AO277" i="6"/>
  <c r="AP277" i="6"/>
  <c r="AQ277" i="6"/>
  <c r="AR277" i="6"/>
  <c r="AS277" i="6"/>
  <c r="AT277" i="6"/>
  <c r="AU277" i="6"/>
  <c r="AK278" i="6"/>
  <c r="AL278" i="6"/>
  <c r="AM278" i="6"/>
  <c r="AN278" i="6"/>
  <c r="AO278" i="6"/>
  <c r="AP278" i="6"/>
  <c r="AQ278" i="6"/>
  <c r="AR278" i="6"/>
  <c r="AS278" i="6"/>
  <c r="AT278" i="6"/>
  <c r="AU278" i="6"/>
  <c r="AK279" i="6"/>
  <c r="AL279" i="6"/>
  <c r="AM279" i="6"/>
  <c r="AN279" i="6"/>
  <c r="AO279" i="6"/>
  <c r="AP279" i="6"/>
  <c r="AQ279" i="6"/>
  <c r="AR279" i="6"/>
  <c r="AS279" i="6"/>
  <c r="AT279" i="6"/>
  <c r="AU279" i="6"/>
  <c r="AK280" i="6"/>
  <c r="AL280" i="6"/>
  <c r="AM280" i="6"/>
  <c r="AN280" i="6"/>
  <c r="AO280" i="6"/>
  <c r="AP280" i="6"/>
  <c r="AQ280" i="6"/>
  <c r="AR280" i="6"/>
  <c r="AS280" i="6"/>
  <c r="AT280" i="6"/>
  <c r="AU280" i="6"/>
  <c r="AK281" i="6"/>
  <c r="AL281" i="6"/>
  <c r="AM281" i="6"/>
  <c r="AN281" i="6"/>
  <c r="AO281" i="6"/>
  <c r="AP281" i="6"/>
  <c r="AQ281" i="6"/>
  <c r="AR281" i="6"/>
  <c r="AS281" i="6"/>
  <c r="AT281" i="6"/>
  <c r="AU281" i="6"/>
  <c r="AK282" i="6"/>
  <c r="AL282" i="6"/>
  <c r="AM282" i="6"/>
  <c r="AN282" i="6"/>
  <c r="AO282" i="6"/>
  <c r="AP282" i="6"/>
  <c r="AQ282" i="6"/>
  <c r="AR282" i="6"/>
  <c r="AS282" i="6"/>
  <c r="AT282" i="6"/>
  <c r="AU282" i="6"/>
  <c r="AK283" i="6"/>
  <c r="AL283" i="6"/>
  <c r="AM283" i="6"/>
  <c r="AN283" i="6"/>
  <c r="AO283" i="6"/>
  <c r="AP283" i="6"/>
  <c r="AQ283" i="6"/>
  <c r="AR283" i="6"/>
  <c r="AS283" i="6"/>
  <c r="AT283" i="6"/>
  <c r="AU283" i="6"/>
  <c r="AK284" i="6"/>
  <c r="AL284" i="6"/>
  <c r="AM284" i="6"/>
  <c r="AN284" i="6"/>
  <c r="AO284" i="6"/>
  <c r="AP284" i="6"/>
  <c r="AQ284" i="6"/>
  <c r="AR284" i="6"/>
  <c r="AS284" i="6"/>
  <c r="AT284" i="6"/>
  <c r="AU284" i="6"/>
  <c r="AK285" i="6"/>
  <c r="AL285" i="6"/>
  <c r="AM285" i="6"/>
  <c r="AN285" i="6"/>
  <c r="AO285" i="6"/>
  <c r="AP285" i="6"/>
  <c r="AQ285" i="6"/>
  <c r="AR285" i="6"/>
  <c r="AS285" i="6"/>
  <c r="AT285" i="6"/>
  <c r="AU285" i="6"/>
  <c r="AK286" i="6"/>
  <c r="AL286" i="6"/>
  <c r="AM286" i="6"/>
  <c r="AN286" i="6"/>
  <c r="AO286" i="6"/>
  <c r="AP286" i="6"/>
  <c r="AQ286" i="6"/>
  <c r="AR286" i="6"/>
  <c r="AS286" i="6"/>
  <c r="AT286" i="6"/>
  <c r="AU286" i="6"/>
  <c r="AK287" i="6"/>
  <c r="AL287" i="6"/>
  <c r="AM287" i="6"/>
  <c r="AN287" i="6"/>
  <c r="AO287" i="6"/>
  <c r="AP287" i="6"/>
  <c r="AQ287" i="6"/>
  <c r="AR287" i="6"/>
  <c r="AS287" i="6"/>
  <c r="AT287" i="6"/>
  <c r="AU287" i="6"/>
  <c r="AK288" i="6"/>
  <c r="AL288" i="6"/>
  <c r="AM288" i="6"/>
  <c r="AN288" i="6"/>
  <c r="AO288" i="6"/>
  <c r="AP288" i="6"/>
  <c r="AQ288" i="6"/>
  <c r="AR288" i="6"/>
  <c r="AS288" i="6"/>
  <c r="AT288" i="6"/>
  <c r="AU288" i="6"/>
  <c r="AK289" i="6"/>
  <c r="AL289" i="6"/>
  <c r="AM289" i="6"/>
  <c r="AN289" i="6"/>
  <c r="AO289" i="6"/>
  <c r="AP289" i="6"/>
  <c r="AQ289" i="6"/>
  <c r="AR289" i="6"/>
  <c r="AS289" i="6"/>
  <c r="AT289" i="6"/>
  <c r="AU289" i="6"/>
  <c r="AK290" i="6"/>
  <c r="AL290" i="6"/>
  <c r="AM290" i="6"/>
  <c r="AN290" i="6"/>
  <c r="AO290" i="6"/>
  <c r="AP290" i="6"/>
  <c r="AQ290" i="6"/>
  <c r="AR290" i="6"/>
  <c r="AS290" i="6"/>
  <c r="AT290" i="6"/>
  <c r="AU290" i="6"/>
  <c r="AK291" i="6"/>
  <c r="AL291" i="6"/>
  <c r="AM291" i="6"/>
  <c r="AN291" i="6"/>
  <c r="AO291" i="6"/>
  <c r="AP291" i="6"/>
  <c r="AQ291" i="6"/>
  <c r="AR291" i="6"/>
  <c r="AS291" i="6"/>
  <c r="AT291" i="6"/>
  <c r="AU291" i="6"/>
  <c r="AK292" i="6"/>
  <c r="AL292" i="6"/>
  <c r="AM292" i="6"/>
  <c r="AN292" i="6"/>
  <c r="AO292" i="6"/>
  <c r="AP292" i="6"/>
  <c r="AQ292" i="6"/>
  <c r="AR292" i="6"/>
  <c r="AS292" i="6"/>
  <c r="AT292" i="6"/>
  <c r="AU292" i="6"/>
  <c r="AK293" i="6"/>
  <c r="AL293" i="6"/>
  <c r="AM293" i="6"/>
  <c r="AN293" i="6"/>
  <c r="AO293" i="6"/>
  <c r="AP293" i="6"/>
  <c r="AQ293" i="6"/>
  <c r="AR293" i="6"/>
  <c r="AS293" i="6"/>
  <c r="AT293" i="6"/>
  <c r="AU293" i="6"/>
  <c r="AK294" i="6"/>
  <c r="AL294" i="6"/>
  <c r="AM294" i="6"/>
  <c r="AN294" i="6"/>
  <c r="AO294" i="6"/>
  <c r="AP294" i="6"/>
  <c r="AQ294" i="6"/>
  <c r="AR294" i="6"/>
  <c r="AS294" i="6"/>
  <c r="AT294" i="6"/>
  <c r="AU294" i="6"/>
  <c r="AK295" i="6"/>
  <c r="AL295" i="6"/>
  <c r="AM295" i="6"/>
  <c r="AN295" i="6"/>
  <c r="AO295" i="6"/>
  <c r="AP295" i="6"/>
  <c r="AQ295" i="6"/>
  <c r="AR295" i="6"/>
  <c r="AS295" i="6"/>
  <c r="AT295" i="6"/>
  <c r="AU295" i="6"/>
  <c r="AK296" i="6"/>
  <c r="AL296" i="6"/>
  <c r="AM296" i="6"/>
  <c r="AN296" i="6"/>
  <c r="AO296" i="6"/>
  <c r="AP296" i="6"/>
  <c r="AQ296" i="6"/>
  <c r="AR296" i="6"/>
  <c r="AS296" i="6"/>
  <c r="AT296" i="6"/>
  <c r="AU296" i="6"/>
  <c r="AK297" i="6"/>
  <c r="AL297" i="6"/>
  <c r="AM297" i="6"/>
  <c r="AN297" i="6"/>
  <c r="AO297" i="6"/>
  <c r="AP297" i="6"/>
  <c r="AQ297" i="6"/>
  <c r="AR297" i="6"/>
  <c r="AS297" i="6"/>
  <c r="AT297" i="6"/>
  <c r="AU297" i="6"/>
  <c r="AK298" i="6"/>
  <c r="AL298" i="6"/>
  <c r="AM298" i="6"/>
  <c r="AN298" i="6"/>
  <c r="AO298" i="6"/>
  <c r="AP298" i="6"/>
  <c r="AQ298" i="6"/>
  <c r="AR298" i="6"/>
  <c r="AS298" i="6"/>
  <c r="AT298" i="6"/>
  <c r="AU298" i="6"/>
  <c r="AK299" i="6"/>
  <c r="AL299" i="6"/>
  <c r="AM299" i="6"/>
  <c r="AN299" i="6"/>
  <c r="AO299" i="6"/>
  <c r="AP299" i="6"/>
  <c r="AQ299" i="6"/>
  <c r="AR299" i="6"/>
  <c r="AS299" i="6"/>
  <c r="AT299" i="6"/>
  <c r="AU299" i="6"/>
  <c r="AK300" i="6"/>
  <c r="AL300" i="6"/>
  <c r="AM300" i="6"/>
  <c r="AN300" i="6"/>
  <c r="AO300" i="6"/>
  <c r="AP300" i="6"/>
  <c r="AQ300" i="6"/>
  <c r="AR300" i="6"/>
  <c r="AS300" i="6"/>
  <c r="AT300" i="6"/>
  <c r="AU300" i="6"/>
  <c r="AK301" i="6"/>
  <c r="AL301" i="6"/>
  <c r="AM301" i="6"/>
  <c r="AN301" i="6"/>
  <c r="AO301" i="6"/>
  <c r="AP301" i="6"/>
  <c r="AQ301" i="6"/>
  <c r="AR301" i="6"/>
  <c r="AS301" i="6"/>
  <c r="AT301" i="6"/>
  <c r="AU301" i="6"/>
  <c r="AK302" i="6"/>
  <c r="AL302" i="6"/>
  <c r="AM302" i="6"/>
  <c r="AN302" i="6"/>
  <c r="AO302" i="6"/>
  <c r="AP302" i="6"/>
  <c r="AQ302" i="6"/>
  <c r="AR302" i="6"/>
  <c r="AS302" i="6"/>
  <c r="AT302" i="6"/>
  <c r="AU302" i="6"/>
  <c r="AK303" i="6"/>
  <c r="AL303" i="6"/>
  <c r="AM303" i="6"/>
  <c r="AN303" i="6"/>
  <c r="AO303" i="6"/>
  <c r="AP303" i="6"/>
  <c r="AQ303" i="6"/>
  <c r="AR303" i="6"/>
  <c r="AS303" i="6"/>
  <c r="AT303" i="6"/>
  <c r="AU303" i="6"/>
  <c r="AK304" i="6"/>
  <c r="AL304" i="6"/>
  <c r="AM304" i="6"/>
  <c r="AN304" i="6"/>
  <c r="AO304" i="6"/>
  <c r="AP304" i="6"/>
  <c r="AQ304" i="6"/>
  <c r="AR304" i="6"/>
  <c r="AS304" i="6"/>
  <c r="AT304" i="6"/>
  <c r="AU304" i="6"/>
  <c r="AK305" i="6"/>
  <c r="AL305" i="6"/>
  <c r="AM305" i="6"/>
  <c r="AN305" i="6"/>
  <c r="AO305" i="6"/>
  <c r="AP305" i="6"/>
  <c r="AQ305" i="6"/>
  <c r="AR305" i="6"/>
  <c r="AS305" i="6"/>
  <c r="AT305" i="6"/>
  <c r="AU305" i="6"/>
  <c r="AK306" i="6"/>
  <c r="AL306" i="6"/>
  <c r="AM306" i="6"/>
  <c r="AN306" i="6"/>
  <c r="AO306" i="6"/>
  <c r="AP306" i="6"/>
  <c r="AQ306" i="6"/>
  <c r="AR306" i="6"/>
  <c r="AS306" i="6"/>
  <c r="AT306" i="6"/>
  <c r="AU306" i="6"/>
  <c r="AK307" i="6"/>
  <c r="AL307" i="6"/>
  <c r="AM307" i="6"/>
  <c r="AN307" i="6"/>
  <c r="AO307" i="6"/>
  <c r="AP307" i="6"/>
  <c r="AQ307" i="6"/>
  <c r="AR307" i="6"/>
  <c r="AS307" i="6"/>
  <c r="AT307" i="6"/>
  <c r="AU307" i="6"/>
  <c r="AK308" i="6"/>
  <c r="AL308" i="6"/>
  <c r="AM308" i="6"/>
  <c r="AN308" i="6"/>
  <c r="AO308" i="6"/>
  <c r="AP308" i="6"/>
  <c r="AQ308" i="6"/>
  <c r="AR308" i="6"/>
  <c r="AS308" i="6"/>
  <c r="AT308" i="6"/>
  <c r="AU308" i="6"/>
  <c r="AK309" i="6"/>
  <c r="AL309" i="6"/>
  <c r="AM309" i="6"/>
  <c r="AN309" i="6"/>
  <c r="AO309" i="6"/>
  <c r="AP309" i="6"/>
  <c r="AQ309" i="6"/>
  <c r="AR309" i="6"/>
  <c r="AS309" i="6"/>
  <c r="AT309" i="6"/>
  <c r="AU309" i="6"/>
  <c r="AK310" i="6"/>
  <c r="AL310" i="6"/>
  <c r="AM310" i="6"/>
  <c r="AN310" i="6"/>
  <c r="AO310" i="6"/>
  <c r="AP310" i="6"/>
  <c r="AQ310" i="6"/>
  <c r="AR310" i="6"/>
  <c r="AS310" i="6"/>
  <c r="AT310" i="6"/>
  <c r="AU310" i="6"/>
  <c r="AK311" i="6"/>
  <c r="AL311" i="6"/>
  <c r="AM311" i="6"/>
  <c r="AN311" i="6"/>
  <c r="AO311" i="6"/>
  <c r="AP311" i="6"/>
  <c r="AQ311" i="6"/>
  <c r="AR311" i="6"/>
  <c r="AS311" i="6"/>
  <c r="AT311" i="6"/>
  <c r="AU311" i="6"/>
  <c r="AK312" i="6"/>
  <c r="AL312" i="6"/>
  <c r="AM312" i="6"/>
  <c r="AN312" i="6"/>
  <c r="AO312" i="6"/>
  <c r="AP312" i="6"/>
  <c r="AQ312" i="6"/>
  <c r="AR312" i="6"/>
  <c r="AS312" i="6"/>
  <c r="AT312" i="6"/>
  <c r="AU312" i="6"/>
  <c r="AK313" i="6"/>
  <c r="AL313" i="6"/>
  <c r="AM313" i="6"/>
  <c r="AN313" i="6"/>
  <c r="AO313" i="6"/>
  <c r="AP313" i="6"/>
  <c r="AQ313" i="6"/>
  <c r="AR313" i="6"/>
  <c r="AS313" i="6"/>
  <c r="AT313" i="6"/>
  <c r="AU313" i="6"/>
  <c r="AK314" i="6"/>
  <c r="AL314" i="6"/>
  <c r="AM314" i="6"/>
  <c r="AN314" i="6"/>
  <c r="AO314" i="6"/>
  <c r="AP314" i="6"/>
  <c r="AQ314" i="6"/>
  <c r="AR314" i="6"/>
  <c r="AS314" i="6"/>
  <c r="AT314" i="6"/>
  <c r="AU314" i="6"/>
  <c r="AK315" i="6"/>
  <c r="AL315" i="6"/>
  <c r="AM315" i="6"/>
  <c r="AN315" i="6"/>
  <c r="AO315" i="6"/>
  <c r="AP315" i="6"/>
  <c r="AQ315" i="6"/>
  <c r="AR315" i="6"/>
  <c r="AS315" i="6"/>
  <c r="AT315" i="6"/>
  <c r="AU315" i="6"/>
  <c r="AK316" i="6"/>
  <c r="AL316" i="6"/>
  <c r="AM316" i="6"/>
  <c r="AN316" i="6"/>
  <c r="AO316" i="6"/>
  <c r="AP316" i="6"/>
  <c r="AQ316" i="6"/>
  <c r="AR316" i="6"/>
  <c r="AS316" i="6"/>
  <c r="AT316" i="6"/>
  <c r="AU316" i="6"/>
  <c r="AK317" i="6"/>
  <c r="AL317" i="6"/>
  <c r="AM317" i="6"/>
  <c r="AN317" i="6"/>
  <c r="AO317" i="6"/>
  <c r="AP317" i="6"/>
  <c r="AQ317" i="6"/>
  <c r="AR317" i="6"/>
  <c r="AS317" i="6"/>
  <c r="AT317" i="6"/>
  <c r="AU317" i="6"/>
  <c r="AK318" i="6"/>
  <c r="AL318" i="6"/>
  <c r="AM318" i="6"/>
  <c r="AN318" i="6"/>
  <c r="AO318" i="6"/>
  <c r="AP318" i="6"/>
  <c r="AQ318" i="6"/>
  <c r="AR318" i="6"/>
  <c r="AS318" i="6"/>
  <c r="AT318" i="6"/>
  <c r="AU318" i="6"/>
  <c r="AK319" i="6"/>
  <c r="AL319" i="6"/>
  <c r="AM319" i="6"/>
  <c r="AN319" i="6"/>
  <c r="AO319" i="6"/>
  <c r="AP319" i="6"/>
  <c r="AQ319" i="6"/>
  <c r="AR319" i="6"/>
  <c r="AS319" i="6"/>
  <c r="AT319" i="6"/>
  <c r="AU319" i="6"/>
  <c r="AK320" i="6"/>
  <c r="AL320" i="6"/>
  <c r="AM320" i="6"/>
  <c r="AN320" i="6"/>
  <c r="AO320" i="6"/>
  <c r="AP320" i="6"/>
  <c r="AQ320" i="6"/>
  <c r="AR320" i="6"/>
  <c r="AS320" i="6"/>
  <c r="AT320" i="6"/>
  <c r="AU320" i="6"/>
  <c r="AK321" i="6"/>
  <c r="AL321" i="6"/>
  <c r="AM321" i="6"/>
  <c r="AN321" i="6"/>
  <c r="AO321" i="6"/>
  <c r="AP321" i="6"/>
  <c r="AQ321" i="6"/>
  <c r="AR321" i="6"/>
  <c r="AS321" i="6"/>
  <c r="AT321" i="6"/>
  <c r="AU321" i="6"/>
  <c r="AK322" i="6"/>
  <c r="AL322" i="6"/>
  <c r="AM322" i="6"/>
  <c r="AN322" i="6"/>
  <c r="AO322" i="6"/>
  <c r="AP322" i="6"/>
  <c r="AQ322" i="6"/>
  <c r="AR322" i="6"/>
  <c r="AS322" i="6"/>
  <c r="AT322" i="6"/>
  <c r="AU322" i="6"/>
  <c r="AK323" i="6"/>
  <c r="AL323" i="6"/>
  <c r="AM323" i="6"/>
  <c r="AN323" i="6"/>
  <c r="AO323" i="6"/>
  <c r="AP323" i="6"/>
  <c r="AQ323" i="6"/>
  <c r="AR323" i="6"/>
  <c r="AS323" i="6"/>
  <c r="AT323" i="6"/>
  <c r="AU323" i="6"/>
  <c r="AK324" i="6"/>
  <c r="AL324" i="6"/>
  <c r="AM324" i="6"/>
  <c r="AN324" i="6"/>
  <c r="AO324" i="6"/>
  <c r="AP324" i="6"/>
  <c r="AQ324" i="6"/>
  <c r="AR324" i="6"/>
  <c r="AS324" i="6"/>
  <c r="AT324" i="6"/>
  <c r="AU324" i="6"/>
  <c r="AK325" i="6"/>
  <c r="AL325" i="6"/>
  <c r="AM325" i="6"/>
  <c r="AN325" i="6"/>
  <c r="AO325" i="6"/>
  <c r="AP325" i="6"/>
  <c r="AQ325" i="6"/>
  <c r="AR325" i="6"/>
  <c r="AS325" i="6"/>
  <c r="AT325" i="6"/>
  <c r="AU325" i="6"/>
  <c r="AK326" i="6"/>
  <c r="AL326" i="6"/>
  <c r="AM326" i="6"/>
  <c r="AN326" i="6"/>
  <c r="AO326" i="6"/>
  <c r="AP326" i="6"/>
  <c r="AQ326" i="6"/>
  <c r="AR326" i="6"/>
  <c r="AS326" i="6"/>
  <c r="AT326" i="6"/>
  <c r="AU326" i="6"/>
  <c r="AK327" i="6"/>
  <c r="AL327" i="6"/>
  <c r="AM327" i="6"/>
  <c r="AN327" i="6"/>
  <c r="AO327" i="6"/>
  <c r="AP327" i="6"/>
  <c r="AQ327" i="6"/>
  <c r="AR327" i="6"/>
  <c r="AS327" i="6"/>
  <c r="AT327" i="6"/>
  <c r="AU327" i="6"/>
  <c r="AK328" i="6"/>
  <c r="AL328" i="6"/>
  <c r="AM328" i="6"/>
  <c r="AN328" i="6"/>
  <c r="AO328" i="6"/>
  <c r="AP328" i="6"/>
  <c r="AQ328" i="6"/>
  <c r="AR328" i="6"/>
  <c r="AS328" i="6"/>
  <c r="AT328" i="6"/>
  <c r="AU328" i="6"/>
  <c r="AK329" i="6"/>
  <c r="AL329" i="6"/>
  <c r="AM329" i="6"/>
  <c r="AN329" i="6"/>
  <c r="AO329" i="6"/>
  <c r="AP329" i="6"/>
  <c r="AQ329" i="6"/>
  <c r="AR329" i="6"/>
  <c r="AS329" i="6"/>
  <c r="AT329" i="6"/>
  <c r="AU329" i="6"/>
  <c r="AK330" i="6"/>
  <c r="AL330" i="6"/>
  <c r="AM330" i="6"/>
  <c r="AN330" i="6"/>
  <c r="AO330" i="6"/>
  <c r="AP330" i="6"/>
  <c r="AQ330" i="6"/>
  <c r="AR330" i="6"/>
  <c r="AS330" i="6"/>
  <c r="AT330" i="6"/>
  <c r="AU330" i="6"/>
  <c r="AK331" i="6"/>
  <c r="AL331" i="6"/>
  <c r="AM331" i="6"/>
  <c r="AN331" i="6"/>
  <c r="AO331" i="6"/>
  <c r="AP331" i="6"/>
  <c r="AQ331" i="6"/>
  <c r="AR331" i="6"/>
  <c r="AS331" i="6"/>
  <c r="AT331" i="6"/>
  <c r="AU331" i="6"/>
  <c r="AK332" i="6"/>
  <c r="AL332" i="6"/>
  <c r="AM332" i="6"/>
  <c r="AN332" i="6"/>
  <c r="AO332" i="6"/>
  <c r="AP332" i="6"/>
  <c r="AQ332" i="6"/>
  <c r="AR332" i="6"/>
  <c r="AS332" i="6"/>
  <c r="AT332" i="6"/>
  <c r="AU332" i="6"/>
  <c r="AK333" i="6"/>
  <c r="AL333" i="6"/>
  <c r="AM333" i="6"/>
  <c r="AN333" i="6"/>
  <c r="AO333" i="6"/>
  <c r="AP333" i="6"/>
  <c r="AQ333" i="6"/>
  <c r="AR333" i="6"/>
  <c r="AS333" i="6"/>
  <c r="AT333" i="6"/>
  <c r="AU333" i="6"/>
  <c r="AK334" i="6"/>
  <c r="AL334" i="6"/>
  <c r="AM334" i="6"/>
  <c r="AN334" i="6"/>
  <c r="AO334" i="6"/>
  <c r="AP334" i="6"/>
  <c r="AQ334" i="6"/>
  <c r="AR334" i="6"/>
  <c r="AS334" i="6"/>
  <c r="AT334" i="6"/>
  <c r="AU334" i="6"/>
  <c r="AK335" i="6"/>
  <c r="AL335" i="6"/>
  <c r="AM335" i="6"/>
  <c r="AN335" i="6"/>
  <c r="AO335" i="6"/>
  <c r="AP335" i="6"/>
  <c r="AQ335" i="6"/>
  <c r="AR335" i="6"/>
  <c r="AS335" i="6"/>
  <c r="AT335" i="6"/>
  <c r="AU335" i="6"/>
  <c r="AK336" i="6"/>
  <c r="AL336" i="6"/>
  <c r="AM336" i="6"/>
  <c r="AN336" i="6"/>
  <c r="AO336" i="6"/>
  <c r="AP336" i="6"/>
  <c r="AQ336" i="6"/>
  <c r="AR336" i="6"/>
  <c r="AS336" i="6"/>
  <c r="AT336" i="6"/>
  <c r="AU336" i="6"/>
  <c r="AK337" i="6"/>
  <c r="AL337" i="6"/>
  <c r="AM337" i="6"/>
  <c r="AN337" i="6"/>
  <c r="AO337" i="6"/>
  <c r="AP337" i="6"/>
  <c r="AQ337" i="6"/>
  <c r="AR337" i="6"/>
  <c r="AS337" i="6"/>
  <c r="AT337" i="6"/>
  <c r="AU337" i="6"/>
  <c r="AK338" i="6"/>
  <c r="AL338" i="6"/>
  <c r="AM338" i="6"/>
  <c r="AN338" i="6"/>
  <c r="AO338" i="6"/>
  <c r="AP338" i="6"/>
  <c r="AQ338" i="6"/>
  <c r="AR338" i="6"/>
  <c r="AS338" i="6"/>
  <c r="AT338" i="6"/>
  <c r="AU338" i="6"/>
  <c r="AK339" i="6"/>
  <c r="AL339" i="6"/>
  <c r="AM339" i="6"/>
  <c r="AN339" i="6"/>
  <c r="AO339" i="6"/>
  <c r="AP339" i="6"/>
  <c r="AQ339" i="6"/>
  <c r="AR339" i="6"/>
  <c r="AS339" i="6"/>
  <c r="AT339" i="6"/>
  <c r="AU339" i="6"/>
  <c r="AK340" i="6"/>
  <c r="AL340" i="6"/>
  <c r="AM340" i="6"/>
  <c r="AN340" i="6"/>
  <c r="AO340" i="6"/>
  <c r="AP340" i="6"/>
  <c r="AQ340" i="6"/>
  <c r="AR340" i="6"/>
  <c r="AS340" i="6"/>
  <c r="AT340" i="6"/>
  <c r="AU340" i="6"/>
  <c r="AK341" i="6"/>
  <c r="AL341" i="6"/>
  <c r="AM341" i="6"/>
  <c r="AN341" i="6"/>
  <c r="AO341" i="6"/>
  <c r="AP341" i="6"/>
  <c r="AQ341" i="6"/>
  <c r="AR341" i="6"/>
  <c r="AS341" i="6"/>
  <c r="AT341" i="6"/>
  <c r="AU341" i="6"/>
  <c r="AK342" i="6"/>
  <c r="AL342" i="6"/>
  <c r="AM342" i="6"/>
  <c r="AN342" i="6"/>
  <c r="AO342" i="6"/>
  <c r="AP342" i="6"/>
  <c r="AQ342" i="6"/>
  <c r="AR342" i="6"/>
  <c r="AS342" i="6"/>
  <c r="AT342" i="6"/>
  <c r="AU342" i="6"/>
  <c r="AK343" i="6"/>
  <c r="AL343" i="6"/>
  <c r="AM343" i="6"/>
  <c r="AN343" i="6"/>
  <c r="AO343" i="6"/>
  <c r="AP343" i="6"/>
  <c r="AQ343" i="6"/>
  <c r="AR343" i="6"/>
  <c r="AS343" i="6"/>
  <c r="AT343" i="6"/>
  <c r="AU343" i="6"/>
  <c r="AK344" i="6"/>
  <c r="AL344" i="6"/>
  <c r="AM344" i="6"/>
  <c r="AN344" i="6"/>
  <c r="AO344" i="6"/>
  <c r="AP344" i="6"/>
  <c r="AQ344" i="6"/>
  <c r="AR344" i="6"/>
  <c r="AS344" i="6"/>
  <c r="AT344" i="6"/>
  <c r="AU344" i="6"/>
  <c r="AK345" i="6"/>
  <c r="AL345" i="6"/>
  <c r="AM345" i="6"/>
  <c r="AN345" i="6"/>
  <c r="AO345" i="6"/>
  <c r="AP345" i="6"/>
  <c r="AQ345" i="6"/>
  <c r="AR345" i="6"/>
  <c r="AS345" i="6"/>
  <c r="AT345" i="6"/>
  <c r="AU345" i="6"/>
  <c r="AK346" i="6"/>
  <c r="AL346" i="6"/>
  <c r="AM346" i="6"/>
  <c r="AN346" i="6"/>
  <c r="AO346" i="6"/>
  <c r="AP346" i="6"/>
  <c r="AQ346" i="6"/>
  <c r="AR346" i="6"/>
  <c r="AS346" i="6"/>
  <c r="AT346" i="6"/>
  <c r="AU346" i="6"/>
  <c r="AK347" i="6"/>
  <c r="AL347" i="6"/>
  <c r="AM347" i="6"/>
  <c r="AN347" i="6"/>
  <c r="AO347" i="6"/>
  <c r="AP347" i="6"/>
  <c r="AQ347" i="6"/>
  <c r="AR347" i="6"/>
  <c r="AS347" i="6"/>
  <c r="AT347" i="6"/>
  <c r="AU347" i="6"/>
  <c r="AK348" i="6"/>
  <c r="AL348" i="6"/>
  <c r="AM348" i="6"/>
  <c r="AN348" i="6"/>
  <c r="AO348" i="6"/>
  <c r="AP348" i="6"/>
  <c r="AQ348" i="6"/>
  <c r="AR348" i="6"/>
  <c r="AS348" i="6"/>
  <c r="AT348" i="6"/>
  <c r="AU348" i="6"/>
  <c r="AK349" i="6"/>
  <c r="AL349" i="6"/>
  <c r="AM349" i="6"/>
  <c r="AN349" i="6"/>
  <c r="AO349" i="6"/>
  <c r="AP349" i="6"/>
  <c r="AQ349" i="6"/>
  <c r="AR349" i="6"/>
  <c r="AS349" i="6"/>
  <c r="AT349" i="6"/>
  <c r="AU349" i="6"/>
  <c r="AK350" i="6"/>
  <c r="AL350" i="6"/>
  <c r="AM350" i="6"/>
  <c r="AN350" i="6"/>
  <c r="AO350" i="6"/>
  <c r="AP350" i="6"/>
  <c r="AQ350" i="6"/>
  <c r="AR350" i="6"/>
  <c r="AS350" i="6"/>
  <c r="AT350" i="6"/>
  <c r="AU350" i="6"/>
  <c r="AK351" i="6"/>
  <c r="AL351" i="6"/>
  <c r="AM351" i="6"/>
  <c r="AN351" i="6"/>
  <c r="AO351" i="6"/>
  <c r="AP351" i="6"/>
  <c r="AQ351" i="6"/>
  <c r="AR351" i="6"/>
  <c r="AS351" i="6"/>
  <c r="AT351" i="6"/>
  <c r="AU351" i="6"/>
  <c r="AK352" i="6"/>
  <c r="AL352" i="6"/>
  <c r="AM352" i="6"/>
  <c r="AN352" i="6"/>
  <c r="AO352" i="6"/>
  <c r="AP352" i="6"/>
  <c r="AQ352" i="6"/>
  <c r="AR352" i="6"/>
  <c r="AS352" i="6"/>
  <c r="AT352" i="6"/>
  <c r="AU352" i="6"/>
  <c r="AK353" i="6"/>
  <c r="AL353" i="6"/>
  <c r="AM353" i="6"/>
  <c r="AN353" i="6"/>
  <c r="AO353" i="6"/>
  <c r="AP353" i="6"/>
  <c r="AQ353" i="6"/>
  <c r="AR353" i="6"/>
  <c r="AS353" i="6"/>
  <c r="AT353" i="6"/>
  <c r="AU353" i="6"/>
  <c r="AK354" i="6"/>
  <c r="AL354" i="6"/>
  <c r="AM354" i="6"/>
  <c r="AN354" i="6"/>
  <c r="AO354" i="6"/>
  <c r="AP354" i="6"/>
  <c r="AQ354" i="6"/>
  <c r="AR354" i="6"/>
  <c r="AS354" i="6"/>
  <c r="AT354" i="6"/>
  <c r="AU354" i="6"/>
  <c r="AK355" i="6"/>
  <c r="AL355" i="6"/>
  <c r="AM355" i="6"/>
  <c r="AN355" i="6"/>
  <c r="AO355" i="6"/>
  <c r="AP355" i="6"/>
  <c r="AQ355" i="6"/>
  <c r="AR355" i="6"/>
  <c r="AS355" i="6"/>
  <c r="AT355" i="6"/>
  <c r="AU355" i="6"/>
  <c r="AK356" i="6"/>
  <c r="AL356" i="6"/>
  <c r="AM356" i="6"/>
  <c r="AN356" i="6"/>
  <c r="AO356" i="6"/>
  <c r="AP356" i="6"/>
  <c r="AQ356" i="6"/>
  <c r="AR356" i="6"/>
  <c r="AS356" i="6"/>
  <c r="AT356" i="6"/>
  <c r="AU356" i="6"/>
  <c r="AK357" i="6"/>
  <c r="AL357" i="6"/>
  <c r="AM357" i="6"/>
  <c r="AN357" i="6"/>
  <c r="AO357" i="6"/>
  <c r="AP357" i="6"/>
  <c r="AQ357" i="6"/>
  <c r="AR357" i="6"/>
  <c r="AS357" i="6"/>
  <c r="AT357" i="6"/>
  <c r="AU357" i="6"/>
  <c r="AK358" i="6"/>
  <c r="AL358" i="6"/>
  <c r="AM358" i="6"/>
  <c r="AN358" i="6"/>
  <c r="AO358" i="6"/>
  <c r="AP358" i="6"/>
  <c r="AQ358" i="6"/>
  <c r="AR358" i="6"/>
  <c r="AS358" i="6"/>
  <c r="AT358" i="6"/>
  <c r="AU358" i="6"/>
  <c r="AK359" i="6"/>
  <c r="AL359" i="6"/>
  <c r="AM359" i="6"/>
  <c r="AN359" i="6"/>
  <c r="AO359" i="6"/>
  <c r="AP359" i="6"/>
  <c r="AQ359" i="6"/>
  <c r="AR359" i="6"/>
  <c r="AS359" i="6"/>
  <c r="AT359" i="6"/>
  <c r="AU359" i="6"/>
  <c r="AK360" i="6"/>
  <c r="AL360" i="6"/>
  <c r="AM360" i="6"/>
  <c r="AN360" i="6"/>
  <c r="AO360" i="6"/>
  <c r="AP360" i="6"/>
  <c r="AQ360" i="6"/>
  <c r="AR360" i="6"/>
  <c r="AS360" i="6"/>
  <c r="AT360" i="6"/>
  <c r="AU360" i="6"/>
  <c r="AK361" i="6"/>
  <c r="AL361" i="6"/>
  <c r="AM361" i="6"/>
  <c r="AN361" i="6"/>
  <c r="AO361" i="6"/>
  <c r="AP361" i="6"/>
  <c r="AQ361" i="6"/>
  <c r="AR361" i="6"/>
  <c r="AS361" i="6"/>
  <c r="AT361" i="6"/>
  <c r="AU361" i="6"/>
  <c r="AK362" i="6"/>
  <c r="AL362" i="6"/>
  <c r="AM362" i="6"/>
  <c r="AN362" i="6"/>
  <c r="AO362" i="6"/>
  <c r="AP362" i="6"/>
  <c r="AQ362" i="6"/>
  <c r="AR362" i="6"/>
  <c r="AS362" i="6"/>
  <c r="AT362" i="6"/>
  <c r="AU362" i="6"/>
  <c r="AK363" i="6"/>
  <c r="AL363" i="6"/>
  <c r="AM363" i="6"/>
  <c r="AN363" i="6"/>
  <c r="AO363" i="6"/>
  <c r="AP363" i="6"/>
  <c r="AQ363" i="6"/>
  <c r="AR363" i="6"/>
  <c r="AS363" i="6"/>
  <c r="AT363" i="6"/>
  <c r="AU363" i="6"/>
  <c r="AK364" i="6"/>
  <c r="AL364" i="6"/>
  <c r="AM364" i="6"/>
  <c r="AN364" i="6"/>
  <c r="AO364" i="6"/>
  <c r="AP364" i="6"/>
  <c r="AQ364" i="6"/>
  <c r="AR364" i="6"/>
  <c r="AS364" i="6"/>
  <c r="AT364" i="6"/>
  <c r="AU364" i="6"/>
  <c r="AK365" i="6"/>
  <c r="AL365" i="6"/>
  <c r="AM365" i="6"/>
  <c r="AN365" i="6"/>
  <c r="AO365" i="6"/>
  <c r="AP365" i="6"/>
  <c r="AQ365" i="6"/>
  <c r="AR365" i="6"/>
  <c r="AS365" i="6"/>
  <c r="AT365" i="6"/>
  <c r="AU365" i="6"/>
  <c r="AK366" i="6"/>
  <c r="AL366" i="6"/>
  <c r="AM366" i="6"/>
  <c r="AN366" i="6"/>
  <c r="AO366" i="6"/>
  <c r="AP366" i="6"/>
  <c r="AQ366" i="6"/>
  <c r="AR366" i="6"/>
  <c r="AS366" i="6"/>
  <c r="AT366" i="6"/>
  <c r="AU366" i="6"/>
  <c r="AK367" i="6"/>
  <c r="AL367" i="6"/>
  <c r="AM367" i="6"/>
  <c r="AN367" i="6"/>
  <c r="AO367" i="6"/>
  <c r="AP367" i="6"/>
  <c r="AQ367" i="6"/>
  <c r="AR367" i="6"/>
  <c r="AS367" i="6"/>
  <c r="AT367" i="6"/>
  <c r="AU367" i="6"/>
  <c r="AK368" i="6"/>
  <c r="AL368" i="6"/>
  <c r="AM368" i="6"/>
  <c r="AN368" i="6"/>
  <c r="AO368" i="6"/>
  <c r="AP368" i="6"/>
  <c r="AQ368" i="6"/>
  <c r="AR368" i="6"/>
  <c r="AS368" i="6"/>
  <c r="AT368" i="6"/>
  <c r="AU368" i="6"/>
  <c r="AK369" i="6"/>
  <c r="AL369" i="6"/>
  <c r="AM369" i="6"/>
  <c r="AN369" i="6"/>
  <c r="AO369" i="6"/>
  <c r="AP369" i="6"/>
  <c r="AQ369" i="6"/>
  <c r="AR369" i="6"/>
  <c r="AS369" i="6"/>
  <c r="AT369" i="6"/>
  <c r="AU369" i="6"/>
  <c r="AK370" i="6"/>
  <c r="AL370" i="6"/>
  <c r="AM370" i="6"/>
  <c r="AN370" i="6"/>
  <c r="AO370" i="6"/>
  <c r="AP370" i="6"/>
  <c r="AQ370" i="6"/>
  <c r="AR370" i="6"/>
  <c r="AS370" i="6"/>
  <c r="AT370" i="6"/>
  <c r="AU370" i="6"/>
  <c r="AK371" i="6"/>
  <c r="AL371" i="6"/>
  <c r="AM371" i="6"/>
  <c r="AN371" i="6"/>
  <c r="AO371" i="6"/>
  <c r="AP371" i="6"/>
  <c r="AQ371" i="6"/>
  <c r="AR371" i="6"/>
  <c r="AS371" i="6"/>
  <c r="AT371" i="6"/>
  <c r="AU371" i="6"/>
  <c r="AK372" i="6"/>
  <c r="AL372" i="6"/>
  <c r="AM372" i="6"/>
  <c r="AN372" i="6"/>
  <c r="AO372" i="6"/>
  <c r="AP372" i="6"/>
  <c r="AQ372" i="6"/>
  <c r="AR372" i="6"/>
  <c r="AS372" i="6"/>
  <c r="AT372" i="6"/>
  <c r="AU372" i="6"/>
  <c r="AK373" i="6"/>
  <c r="AL373" i="6"/>
  <c r="AM373" i="6"/>
  <c r="AN373" i="6"/>
  <c r="AO373" i="6"/>
  <c r="AP373" i="6"/>
  <c r="AQ373" i="6"/>
  <c r="AR373" i="6"/>
  <c r="AS373" i="6"/>
  <c r="AT373" i="6"/>
  <c r="AU373" i="6"/>
  <c r="AK374" i="6"/>
  <c r="AL374" i="6"/>
  <c r="AM374" i="6"/>
  <c r="AN374" i="6"/>
  <c r="AO374" i="6"/>
  <c r="AP374" i="6"/>
  <c r="AQ374" i="6"/>
  <c r="AR374" i="6"/>
  <c r="AS374" i="6"/>
  <c r="AT374" i="6"/>
  <c r="AU374" i="6"/>
  <c r="AK375" i="6"/>
  <c r="AL375" i="6"/>
  <c r="AM375" i="6"/>
  <c r="AN375" i="6"/>
  <c r="AO375" i="6"/>
  <c r="AP375" i="6"/>
  <c r="AQ375" i="6"/>
  <c r="AR375" i="6"/>
  <c r="AS375" i="6"/>
  <c r="AT375" i="6"/>
  <c r="AU375" i="6"/>
  <c r="AK376" i="6"/>
  <c r="AL376" i="6"/>
  <c r="AM376" i="6"/>
  <c r="AN376" i="6"/>
  <c r="AO376" i="6"/>
  <c r="AP376" i="6"/>
  <c r="AQ376" i="6"/>
  <c r="AR376" i="6"/>
  <c r="AS376" i="6"/>
  <c r="AT376" i="6"/>
  <c r="AU376" i="6"/>
  <c r="AK377" i="6"/>
  <c r="AL377" i="6"/>
  <c r="AM377" i="6"/>
  <c r="AN377" i="6"/>
  <c r="AO377" i="6"/>
  <c r="AP377" i="6"/>
  <c r="AQ377" i="6"/>
  <c r="AR377" i="6"/>
  <c r="AS377" i="6"/>
  <c r="AT377" i="6"/>
  <c r="AU377" i="6"/>
  <c r="AK378" i="6"/>
  <c r="AL378" i="6"/>
  <c r="AM378" i="6"/>
  <c r="AN378" i="6"/>
  <c r="AO378" i="6"/>
  <c r="AP378" i="6"/>
  <c r="AQ378" i="6"/>
  <c r="AR378" i="6"/>
  <c r="AS378" i="6"/>
  <c r="AT378" i="6"/>
  <c r="AU378" i="6"/>
  <c r="AK379" i="6"/>
  <c r="AL379" i="6"/>
  <c r="AM379" i="6"/>
  <c r="AN379" i="6"/>
  <c r="AO379" i="6"/>
  <c r="AP379" i="6"/>
  <c r="AQ379" i="6"/>
  <c r="AR379" i="6"/>
  <c r="AS379" i="6"/>
  <c r="AT379" i="6"/>
  <c r="AU379" i="6"/>
  <c r="AK380" i="6"/>
  <c r="AL380" i="6"/>
  <c r="AM380" i="6"/>
  <c r="AN380" i="6"/>
  <c r="AO380" i="6"/>
  <c r="AP380" i="6"/>
  <c r="AQ380" i="6"/>
  <c r="AR380" i="6"/>
  <c r="AS380" i="6"/>
  <c r="AT380" i="6"/>
  <c r="AU380" i="6"/>
  <c r="AK381" i="6"/>
  <c r="AL381" i="6"/>
  <c r="AM381" i="6"/>
  <c r="AN381" i="6"/>
  <c r="AO381" i="6"/>
  <c r="AP381" i="6"/>
  <c r="AQ381" i="6"/>
  <c r="AR381" i="6"/>
  <c r="AS381" i="6"/>
  <c r="AT381" i="6"/>
  <c r="AU381" i="6"/>
  <c r="AK382" i="6"/>
  <c r="AL382" i="6"/>
  <c r="AM382" i="6"/>
  <c r="AN382" i="6"/>
  <c r="AO382" i="6"/>
  <c r="AP382" i="6"/>
  <c r="AQ382" i="6"/>
  <c r="AR382" i="6"/>
  <c r="AS382" i="6"/>
  <c r="AT382" i="6"/>
  <c r="AU382" i="6"/>
  <c r="AK383" i="6"/>
  <c r="AL383" i="6"/>
  <c r="AM383" i="6"/>
  <c r="AN383" i="6"/>
  <c r="AO383" i="6"/>
  <c r="AP383" i="6"/>
  <c r="AQ383" i="6"/>
  <c r="AR383" i="6"/>
  <c r="AS383" i="6"/>
  <c r="AT383" i="6"/>
  <c r="AU383" i="6"/>
  <c r="AK384" i="6"/>
  <c r="AL384" i="6"/>
  <c r="AM384" i="6"/>
  <c r="AN384" i="6"/>
  <c r="AO384" i="6"/>
  <c r="AP384" i="6"/>
  <c r="AQ384" i="6"/>
  <c r="AR384" i="6"/>
  <c r="AS384" i="6"/>
  <c r="AT384" i="6"/>
  <c r="AU384" i="6"/>
  <c r="AK385" i="6"/>
  <c r="AL385" i="6"/>
  <c r="AM385" i="6"/>
  <c r="AN385" i="6"/>
  <c r="AO385" i="6"/>
  <c r="AP385" i="6"/>
  <c r="AQ385" i="6"/>
  <c r="AR385" i="6"/>
  <c r="AS385" i="6"/>
  <c r="AT385" i="6"/>
  <c r="AU385" i="6"/>
  <c r="AK386" i="6"/>
  <c r="AL386" i="6"/>
  <c r="AM386" i="6"/>
  <c r="AN386" i="6"/>
  <c r="AO386" i="6"/>
  <c r="AP386" i="6"/>
  <c r="AQ386" i="6"/>
  <c r="AR386" i="6"/>
  <c r="AS386" i="6"/>
  <c r="AT386" i="6"/>
  <c r="AU386" i="6"/>
  <c r="AK387" i="6"/>
  <c r="AL387" i="6"/>
  <c r="AM387" i="6"/>
  <c r="AN387" i="6"/>
  <c r="AO387" i="6"/>
  <c r="AP387" i="6"/>
  <c r="AQ387" i="6"/>
  <c r="AR387" i="6"/>
  <c r="AS387" i="6"/>
  <c r="AT387" i="6"/>
  <c r="AU387" i="6"/>
  <c r="AK388" i="6"/>
  <c r="AL388" i="6"/>
  <c r="AM388" i="6"/>
  <c r="AN388" i="6"/>
  <c r="AO388" i="6"/>
  <c r="AP388" i="6"/>
  <c r="AQ388" i="6"/>
  <c r="AR388" i="6"/>
  <c r="AS388" i="6"/>
  <c r="AT388" i="6"/>
  <c r="AU388" i="6"/>
  <c r="AK389" i="6"/>
  <c r="AL389" i="6"/>
  <c r="AM389" i="6"/>
  <c r="AN389" i="6"/>
  <c r="AO389" i="6"/>
  <c r="AP389" i="6"/>
  <c r="AQ389" i="6"/>
  <c r="AR389" i="6"/>
  <c r="AS389" i="6"/>
  <c r="AT389" i="6"/>
  <c r="AU389" i="6"/>
  <c r="AK390" i="6"/>
  <c r="AL390" i="6"/>
  <c r="AM390" i="6"/>
  <c r="AN390" i="6"/>
  <c r="AO390" i="6"/>
  <c r="AP390" i="6"/>
  <c r="AQ390" i="6"/>
  <c r="AR390" i="6"/>
  <c r="AS390" i="6"/>
  <c r="AT390" i="6"/>
  <c r="AU390" i="6"/>
  <c r="AK391" i="6"/>
  <c r="AL391" i="6"/>
  <c r="AM391" i="6"/>
  <c r="AN391" i="6"/>
  <c r="AO391" i="6"/>
  <c r="AP391" i="6"/>
  <c r="AQ391" i="6"/>
  <c r="AR391" i="6"/>
  <c r="AS391" i="6"/>
  <c r="AT391" i="6"/>
  <c r="AU391" i="6"/>
  <c r="AK392" i="6"/>
  <c r="AL392" i="6"/>
  <c r="AM392" i="6"/>
  <c r="AN392" i="6"/>
  <c r="AO392" i="6"/>
  <c r="AP392" i="6"/>
  <c r="AQ392" i="6"/>
  <c r="AR392" i="6"/>
  <c r="AS392" i="6"/>
  <c r="AT392" i="6"/>
  <c r="AU392" i="6"/>
  <c r="AK393" i="6"/>
  <c r="AL393" i="6"/>
  <c r="AM393" i="6"/>
  <c r="AN393" i="6"/>
  <c r="AO393" i="6"/>
  <c r="AP393" i="6"/>
  <c r="AQ393" i="6"/>
  <c r="AR393" i="6"/>
  <c r="AS393" i="6"/>
  <c r="AT393" i="6"/>
  <c r="AU393" i="6"/>
  <c r="AK394" i="6"/>
  <c r="AL394" i="6"/>
  <c r="AM394" i="6"/>
  <c r="AN394" i="6"/>
  <c r="AO394" i="6"/>
  <c r="AP394" i="6"/>
  <c r="AQ394" i="6"/>
  <c r="AR394" i="6"/>
  <c r="AS394" i="6"/>
  <c r="AT394" i="6"/>
  <c r="AU394" i="6"/>
  <c r="AK395" i="6"/>
  <c r="AL395" i="6"/>
  <c r="AM395" i="6"/>
  <c r="AN395" i="6"/>
  <c r="AO395" i="6"/>
  <c r="AP395" i="6"/>
  <c r="AQ395" i="6"/>
  <c r="AR395" i="6"/>
  <c r="AS395" i="6"/>
  <c r="AT395" i="6"/>
  <c r="AU395" i="6"/>
  <c r="AK396" i="6"/>
  <c r="AL396" i="6"/>
  <c r="AM396" i="6"/>
  <c r="AN396" i="6"/>
  <c r="AO396" i="6"/>
  <c r="AP396" i="6"/>
  <c r="AQ396" i="6"/>
  <c r="AR396" i="6"/>
  <c r="AS396" i="6"/>
  <c r="AT396" i="6"/>
  <c r="AU396" i="6"/>
  <c r="AK397" i="6"/>
  <c r="AL397" i="6"/>
  <c r="AM397" i="6"/>
  <c r="AN397" i="6"/>
  <c r="AO397" i="6"/>
  <c r="AP397" i="6"/>
  <c r="AQ397" i="6"/>
  <c r="AR397" i="6"/>
  <c r="AS397" i="6"/>
  <c r="AT397" i="6"/>
  <c r="AU397" i="6"/>
  <c r="AK398" i="6"/>
  <c r="AL398" i="6"/>
  <c r="AM398" i="6"/>
  <c r="AN398" i="6"/>
  <c r="AO398" i="6"/>
  <c r="AP398" i="6"/>
  <c r="AQ398" i="6"/>
  <c r="AR398" i="6"/>
  <c r="AS398" i="6"/>
  <c r="AT398" i="6"/>
  <c r="AU398" i="6"/>
  <c r="AK399" i="6"/>
  <c r="AL399" i="6"/>
  <c r="AM399" i="6"/>
  <c r="AN399" i="6"/>
  <c r="AO399" i="6"/>
  <c r="AP399" i="6"/>
  <c r="AQ399" i="6"/>
  <c r="AR399" i="6"/>
  <c r="AS399" i="6"/>
  <c r="AT399" i="6"/>
  <c r="AU399" i="6"/>
  <c r="AK400" i="6"/>
  <c r="AL400" i="6"/>
  <c r="AM400" i="6"/>
  <c r="AN400" i="6"/>
  <c r="AO400" i="6"/>
  <c r="AP400" i="6"/>
  <c r="AQ400" i="6"/>
  <c r="AR400" i="6"/>
  <c r="AS400" i="6"/>
  <c r="AT400" i="6"/>
  <c r="AU400" i="6"/>
  <c r="H3" i="2"/>
  <c r="I3" i="2"/>
  <c r="B4" i="2"/>
  <c r="H4" i="2"/>
  <c r="I4" i="2"/>
  <c r="H5" i="2"/>
  <c r="I5" i="2"/>
  <c r="L5" i="2"/>
  <c r="M5" i="2"/>
  <c r="N5" i="2"/>
  <c r="O5" i="2"/>
  <c r="P5" i="2"/>
  <c r="Q5" i="2"/>
  <c r="R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C17" i="2"/>
  <c r="H17" i="2"/>
  <c r="I17" i="2"/>
  <c r="H18" i="2"/>
  <c r="I18" i="2"/>
  <c r="C19" i="2"/>
  <c r="H19" i="2"/>
  <c r="I19" i="2"/>
  <c r="H20" i="2"/>
  <c r="I20" i="2"/>
  <c r="H21" i="2"/>
  <c r="I21" i="2"/>
  <c r="B22" i="2"/>
  <c r="H22" i="2"/>
  <c r="I22" i="2"/>
  <c r="H23" i="2"/>
  <c r="I23" i="2"/>
  <c r="H24" i="2"/>
  <c r="I24" i="2"/>
  <c r="H25" i="2"/>
  <c r="I25" i="2"/>
  <c r="B26" i="2"/>
  <c r="H26" i="2"/>
  <c r="I26" i="2"/>
  <c r="B27" i="2"/>
  <c r="B28" i="2"/>
  <c r="B29" i="2"/>
  <c r="B30" i="2"/>
  <c r="B31" i="2"/>
  <c r="B32" i="2"/>
  <c r="B33" i="2"/>
  <c r="B34" i="2"/>
  <c r="AA3" i="3"/>
  <c r="AB3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C6" i="3"/>
  <c r="L8" i="3"/>
  <c r="L10" i="3"/>
  <c r="L12" i="3"/>
  <c r="N12" i="3"/>
  <c r="L14" i="3"/>
  <c r="L16" i="3"/>
  <c r="L18" i="3"/>
  <c r="L20" i="3"/>
  <c r="L22" i="3"/>
  <c r="L24" i="3"/>
  <c r="L26" i="3"/>
  <c r="B2" i="7"/>
  <c r="F6" i="7"/>
  <c r="Q6" i="7"/>
  <c r="R6" i="7"/>
  <c r="T6" i="7"/>
  <c r="F7" i="7"/>
  <c r="Q7" i="7"/>
  <c r="R7" i="7"/>
  <c r="T7" i="7"/>
  <c r="F8" i="7"/>
  <c r="Q8" i="7"/>
  <c r="R8" i="7"/>
  <c r="F9" i="7"/>
  <c r="Q9" i="7"/>
  <c r="R9" i="7"/>
  <c r="F10" i="7"/>
  <c r="Q10" i="7"/>
  <c r="R10" i="7"/>
  <c r="F11" i="7"/>
  <c r="Q11" i="7"/>
  <c r="R11" i="7"/>
  <c r="F12" i="7"/>
  <c r="Q12" i="7"/>
  <c r="R12" i="7"/>
  <c r="F13" i="7"/>
  <c r="Q13" i="7"/>
  <c r="R13" i="7"/>
  <c r="F14" i="7"/>
  <c r="Q14" i="7"/>
  <c r="R14" i="7"/>
  <c r="F15" i="7"/>
  <c r="Q15" i="7"/>
  <c r="R15" i="7"/>
  <c r="F16" i="7"/>
  <c r="Q16" i="7"/>
  <c r="R16" i="7"/>
  <c r="F17" i="7"/>
  <c r="Q17" i="7"/>
  <c r="R17" i="7"/>
  <c r="F18" i="7"/>
  <c r="Q18" i="7"/>
  <c r="R18" i="7"/>
  <c r="F19" i="7"/>
  <c r="Q19" i="7"/>
  <c r="R19" i="7"/>
  <c r="F20" i="7"/>
  <c r="Q20" i="7"/>
  <c r="R20" i="7"/>
  <c r="F21" i="7"/>
  <c r="Q21" i="7"/>
  <c r="R21" i="7"/>
  <c r="F22" i="7"/>
  <c r="Q22" i="7"/>
  <c r="R22" i="7"/>
  <c r="F23" i="7"/>
  <c r="Q23" i="7"/>
  <c r="R23" i="7"/>
  <c r="F24" i="7"/>
  <c r="Q24" i="7"/>
  <c r="R24" i="7"/>
  <c r="F25" i="7"/>
  <c r="Q25" i="7"/>
  <c r="R25" i="7"/>
  <c r="F26" i="7"/>
  <c r="Q26" i="7"/>
  <c r="R26" i="7"/>
  <c r="F27" i="7"/>
  <c r="Q27" i="7"/>
  <c r="R27" i="7"/>
  <c r="F28" i="7"/>
  <c r="Q28" i="7"/>
  <c r="R28" i="7"/>
  <c r="F29" i="7"/>
  <c r="Q29" i="7"/>
  <c r="R29" i="7"/>
  <c r="F30" i="7"/>
  <c r="Q30" i="7"/>
  <c r="R30" i="7"/>
  <c r="F31" i="7"/>
  <c r="Q31" i="7"/>
  <c r="R31" i="7"/>
  <c r="F32" i="7"/>
  <c r="Q32" i="7"/>
  <c r="R32" i="7"/>
  <c r="F33" i="7"/>
  <c r="Q33" i="7"/>
  <c r="R33" i="7"/>
  <c r="F34" i="7"/>
  <c r="Q34" i="7"/>
  <c r="R34" i="7"/>
  <c r="F35" i="7"/>
  <c r="Q35" i="7"/>
  <c r="R35" i="7"/>
  <c r="F36" i="7"/>
  <c r="Q36" i="7"/>
  <c r="R36" i="7"/>
  <c r="F37" i="7"/>
  <c r="Q37" i="7"/>
  <c r="R37" i="7"/>
  <c r="F38" i="7"/>
  <c r="Q38" i="7"/>
  <c r="R38" i="7"/>
  <c r="F39" i="7"/>
  <c r="Q39" i="7"/>
  <c r="R39" i="7"/>
  <c r="F40" i="7"/>
  <c r="Q40" i="7"/>
  <c r="R40" i="7"/>
  <c r="F41" i="7"/>
  <c r="Q41" i="7"/>
  <c r="R41" i="7"/>
  <c r="Q42" i="7"/>
  <c r="R42" i="7"/>
  <c r="Q43" i="7"/>
  <c r="R43" i="7"/>
  <c r="Q44" i="7"/>
  <c r="R44" i="7"/>
  <c r="Q45" i="7"/>
  <c r="R45" i="7"/>
  <c r="Q46" i="7"/>
  <c r="R46" i="7"/>
  <c r="Q47" i="7"/>
  <c r="R47" i="7"/>
  <c r="Q48" i="7"/>
  <c r="R48" i="7"/>
  <c r="Q49" i="7"/>
  <c r="R49" i="7"/>
  <c r="Q50" i="7"/>
  <c r="R50" i="7"/>
  <c r="Q51" i="7"/>
  <c r="R51" i="7"/>
  <c r="Q52" i="7"/>
  <c r="R52" i="7"/>
  <c r="Q53" i="7"/>
  <c r="R53" i="7"/>
  <c r="Q54" i="7"/>
  <c r="R54" i="7"/>
  <c r="Q55" i="7"/>
  <c r="R55" i="7"/>
  <c r="Q56" i="7"/>
  <c r="R56" i="7"/>
  <c r="Q57" i="7"/>
  <c r="R57" i="7"/>
  <c r="Q58" i="7"/>
  <c r="R58" i="7"/>
  <c r="Q59" i="7"/>
  <c r="R59" i="7"/>
  <c r="Q60" i="7"/>
  <c r="R60" i="7"/>
  <c r="Q61" i="7"/>
  <c r="R61" i="7"/>
  <c r="Q62" i="7"/>
  <c r="R62" i="7"/>
  <c r="Q63" i="7"/>
  <c r="R63" i="7"/>
  <c r="Q64" i="7"/>
  <c r="R64" i="7"/>
  <c r="Q65" i="7"/>
  <c r="R65" i="7"/>
  <c r="Q66" i="7"/>
  <c r="R66" i="7"/>
  <c r="Q67" i="7"/>
  <c r="R67" i="7"/>
  <c r="Q68" i="7"/>
  <c r="R68" i="7"/>
  <c r="Q69" i="7"/>
  <c r="R69" i="7"/>
  <c r="Q70" i="7"/>
  <c r="R70" i="7"/>
  <c r="Q71" i="7"/>
  <c r="R71" i="7"/>
  <c r="Q72" i="7"/>
  <c r="R72" i="7"/>
  <c r="Q73" i="7"/>
  <c r="R73" i="7"/>
  <c r="Q74" i="7"/>
  <c r="R74" i="7"/>
  <c r="Q75" i="7"/>
  <c r="R75" i="7"/>
  <c r="Q76" i="7"/>
  <c r="R76" i="7"/>
  <c r="Q77" i="7"/>
  <c r="R77" i="7"/>
  <c r="Q78" i="7"/>
  <c r="R78" i="7"/>
  <c r="Q79" i="7"/>
  <c r="R79" i="7"/>
  <c r="Q80" i="7"/>
  <c r="R80" i="7"/>
  <c r="Q81" i="7"/>
  <c r="R81" i="7"/>
  <c r="Q82" i="7"/>
  <c r="R82" i="7"/>
  <c r="Q83" i="7"/>
  <c r="R83" i="7"/>
  <c r="Q84" i="7"/>
  <c r="R84" i="7"/>
  <c r="Q85" i="7"/>
  <c r="R85" i="7"/>
  <c r="Q86" i="7"/>
  <c r="R86" i="7"/>
  <c r="Q87" i="7"/>
  <c r="R87" i="7"/>
  <c r="Q88" i="7"/>
  <c r="R88" i="7"/>
  <c r="Q89" i="7"/>
  <c r="R89" i="7"/>
  <c r="Q90" i="7"/>
  <c r="R90" i="7"/>
  <c r="Q91" i="7"/>
  <c r="R91" i="7"/>
  <c r="Q92" i="7"/>
  <c r="R92" i="7"/>
  <c r="Q93" i="7"/>
  <c r="R93" i="7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Q116" i="7"/>
  <c r="R116" i="7"/>
  <c r="Q117" i="7"/>
  <c r="R117" i="7"/>
  <c r="Q118" i="7"/>
  <c r="R118" i="7"/>
  <c r="Q119" i="7"/>
  <c r="R119" i="7"/>
  <c r="Q120" i="7"/>
  <c r="R120" i="7"/>
  <c r="Q121" i="7"/>
  <c r="R121" i="7"/>
  <c r="Q122" i="7"/>
  <c r="R122" i="7"/>
  <c r="Q123" i="7"/>
  <c r="R123" i="7"/>
  <c r="Q124" i="7"/>
  <c r="R124" i="7"/>
  <c r="Q125" i="7"/>
  <c r="R125" i="7"/>
  <c r="Q126" i="7"/>
  <c r="R126" i="7"/>
  <c r="Q127" i="7"/>
  <c r="R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R136" i="7"/>
  <c r="Q137" i="7"/>
  <c r="R137" i="7"/>
  <c r="Q138" i="7"/>
  <c r="R138" i="7"/>
  <c r="Q139" i="7"/>
  <c r="R139" i="7"/>
  <c r="Q140" i="7"/>
  <c r="R140" i="7"/>
  <c r="Q141" i="7"/>
  <c r="R141" i="7"/>
  <c r="Q142" i="7"/>
  <c r="R142" i="7"/>
  <c r="Q143" i="7"/>
  <c r="R143" i="7"/>
  <c r="Q144" i="7"/>
  <c r="R144" i="7"/>
  <c r="Q145" i="7"/>
  <c r="R145" i="7"/>
  <c r="Q146" i="7"/>
  <c r="R146" i="7"/>
  <c r="Q147" i="7"/>
  <c r="R147" i="7"/>
  <c r="Q148" i="7"/>
  <c r="R148" i="7"/>
  <c r="Q149" i="7"/>
  <c r="R149" i="7"/>
  <c r="Q150" i="7"/>
  <c r="R150" i="7"/>
  <c r="Q151" i="7"/>
  <c r="R151" i="7"/>
  <c r="Q152" i="7"/>
  <c r="R152" i="7"/>
  <c r="Q153" i="7"/>
  <c r="R153" i="7"/>
  <c r="Q154" i="7"/>
  <c r="R154" i="7"/>
  <c r="Q155" i="7"/>
  <c r="R155" i="7"/>
  <c r="Q156" i="7"/>
  <c r="R156" i="7"/>
  <c r="Q157" i="7"/>
  <c r="R157" i="7"/>
  <c r="Q158" i="7"/>
  <c r="R158" i="7"/>
  <c r="Q159" i="7"/>
  <c r="R159" i="7"/>
  <c r="Q160" i="7"/>
  <c r="R160" i="7"/>
  <c r="Q161" i="7"/>
  <c r="R161" i="7"/>
  <c r="Q162" i="7"/>
  <c r="R162" i="7"/>
  <c r="Q163" i="7"/>
  <c r="R163" i="7"/>
  <c r="Q164" i="7"/>
  <c r="R164" i="7"/>
  <c r="Q165" i="7"/>
  <c r="R165" i="7"/>
  <c r="Q166" i="7"/>
  <c r="R166" i="7"/>
  <c r="Q167" i="7"/>
  <c r="R167" i="7"/>
  <c r="Q168" i="7"/>
  <c r="R168" i="7"/>
  <c r="Q169" i="7"/>
  <c r="R169" i="7"/>
  <c r="Q170" i="7"/>
  <c r="R170" i="7"/>
  <c r="Q171" i="7"/>
  <c r="R171" i="7"/>
  <c r="Q172" i="7"/>
  <c r="R172" i="7"/>
  <c r="Q173" i="7"/>
  <c r="R173" i="7"/>
  <c r="Q174" i="7"/>
  <c r="R174" i="7"/>
  <c r="Q175" i="7"/>
  <c r="R175" i="7"/>
  <c r="Q176" i="7"/>
  <c r="R176" i="7"/>
  <c r="Q177" i="7"/>
  <c r="R177" i="7"/>
  <c r="Q178" i="7"/>
  <c r="R178" i="7"/>
  <c r="Q179" i="7"/>
  <c r="R179" i="7"/>
  <c r="Q180" i="7"/>
  <c r="R180" i="7"/>
  <c r="Q181" i="7"/>
  <c r="R181" i="7"/>
  <c r="Q182" i="7"/>
  <c r="R182" i="7"/>
  <c r="Q183" i="7"/>
  <c r="R183" i="7"/>
  <c r="Q184" i="7"/>
  <c r="R184" i="7"/>
  <c r="Q185" i="7"/>
  <c r="R185" i="7"/>
  <c r="Q186" i="7"/>
  <c r="R186" i="7"/>
  <c r="Q187" i="7"/>
  <c r="R187" i="7"/>
  <c r="Q188" i="7"/>
  <c r="R188" i="7"/>
  <c r="Q189" i="7"/>
  <c r="R189" i="7"/>
  <c r="Q190" i="7"/>
  <c r="R190" i="7"/>
  <c r="Q191" i="7"/>
  <c r="R191" i="7"/>
  <c r="Q192" i="7"/>
  <c r="R192" i="7"/>
  <c r="Q193" i="7"/>
  <c r="R193" i="7"/>
  <c r="Q194" i="7"/>
  <c r="R194" i="7"/>
  <c r="Q195" i="7"/>
  <c r="R195" i="7"/>
  <c r="Q196" i="7"/>
  <c r="R196" i="7"/>
  <c r="Q197" i="7"/>
  <c r="R197" i="7"/>
  <c r="Q198" i="7"/>
  <c r="R198" i="7"/>
  <c r="Q199" i="7"/>
  <c r="R199" i="7"/>
  <c r="Q200" i="7"/>
  <c r="R200" i="7"/>
  <c r="Q201" i="7"/>
  <c r="R201" i="7"/>
  <c r="Q202" i="7"/>
  <c r="R202" i="7"/>
  <c r="Q203" i="7"/>
  <c r="R203" i="7"/>
  <c r="Q204" i="7"/>
  <c r="R204" i="7"/>
  <c r="Q205" i="7"/>
  <c r="R205" i="7"/>
  <c r="Q206" i="7"/>
  <c r="R206" i="7"/>
  <c r="Q207" i="7"/>
  <c r="R207" i="7"/>
  <c r="Q208" i="7"/>
  <c r="R208" i="7"/>
  <c r="Q209" i="7"/>
  <c r="R209" i="7"/>
  <c r="Q210" i="7"/>
  <c r="R210" i="7"/>
  <c r="Q211" i="7"/>
  <c r="R211" i="7"/>
  <c r="Q212" i="7"/>
  <c r="R212" i="7"/>
  <c r="Q213" i="7"/>
  <c r="R213" i="7"/>
  <c r="Q214" i="7"/>
  <c r="R214" i="7"/>
  <c r="Q215" i="7"/>
  <c r="R215" i="7"/>
  <c r="Q216" i="7"/>
  <c r="R216" i="7"/>
  <c r="Q217" i="7"/>
  <c r="R217" i="7"/>
  <c r="Q218" i="7"/>
  <c r="R218" i="7"/>
  <c r="Q219" i="7"/>
  <c r="R219" i="7"/>
  <c r="Q220" i="7"/>
  <c r="R220" i="7"/>
  <c r="Q221" i="7"/>
  <c r="R221" i="7"/>
  <c r="Q222" i="7"/>
  <c r="R222" i="7"/>
  <c r="Q223" i="7"/>
  <c r="R223" i="7"/>
  <c r="Q224" i="7"/>
  <c r="R224" i="7"/>
  <c r="Q225" i="7"/>
  <c r="R225" i="7"/>
  <c r="Q226" i="7"/>
  <c r="R226" i="7"/>
  <c r="Q227" i="7"/>
  <c r="R227" i="7"/>
  <c r="Q228" i="7"/>
  <c r="R228" i="7"/>
  <c r="Q229" i="7"/>
  <c r="R229" i="7"/>
  <c r="Q230" i="7"/>
  <c r="R230" i="7"/>
  <c r="Q231" i="7"/>
  <c r="R231" i="7"/>
  <c r="Q232" i="7"/>
  <c r="R232" i="7"/>
  <c r="Q233" i="7"/>
  <c r="R233" i="7"/>
  <c r="Q234" i="7"/>
  <c r="R234" i="7"/>
  <c r="Q235" i="7"/>
  <c r="R235" i="7"/>
  <c r="Q236" i="7"/>
  <c r="R236" i="7"/>
  <c r="Q237" i="7"/>
  <c r="R237" i="7"/>
  <c r="Q238" i="7"/>
  <c r="R238" i="7"/>
  <c r="Q239" i="7"/>
  <c r="R239" i="7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48" i="7"/>
  <c r="R248" i="7"/>
  <c r="Q249" i="7"/>
  <c r="R249" i="7"/>
  <c r="Q250" i="7"/>
  <c r="R250" i="7"/>
  <c r="Q251" i="7"/>
  <c r="R251" i="7"/>
  <c r="Q252" i="7"/>
  <c r="R252" i="7"/>
  <c r="Q253" i="7"/>
  <c r="R253" i="7"/>
  <c r="Q254" i="7"/>
  <c r="R254" i="7"/>
  <c r="Q255" i="7"/>
  <c r="R255" i="7"/>
  <c r="Q256" i="7"/>
  <c r="R256" i="7"/>
  <c r="Q257" i="7"/>
  <c r="R257" i="7"/>
  <c r="Q258" i="7"/>
  <c r="R258" i="7"/>
  <c r="Q259" i="7"/>
  <c r="R259" i="7"/>
  <c r="Q260" i="7"/>
  <c r="R260" i="7"/>
  <c r="Q261" i="7"/>
  <c r="R261" i="7"/>
  <c r="Q262" i="7"/>
  <c r="R262" i="7"/>
  <c r="Q263" i="7"/>
  <c r="R263" i="7"/>
  <c r="Q264" i="7"/>
  <c r="R264" i="7"/>
  <c r="Q265" i="7"/>
  <c r="R265" i="7"/>
  <c r="Q266" i="7"/>
  <c r="R266" i="7"/>
  <c r="Q267" i="7"/>
  <c r="R267" i="7"/>
  <c r="Q268" i="7"/>
  <c r="R268" i="7"/>
  <c r="Q269" i="7"/>
  <c r="R269" i="7"/>
  <c r="Q270" i="7"/>
  <c r="R270" i="7"/>
  <c r="Q271" i="7"/>
  <c r="R271" i="7"/>
  <c r="Q272" i="7"/>
  <c r="R272" i="7"/>
  <c r="Q273" i="7"/>
  <c r="R273" i="7"/>
  <c r="Q274" i="7"/>
  <c r="R274" i="7"/>
  <c r="Q275" i="7"/>
  <c r="R275" i="7"/>
  <c r="Q276" i="7"/>
  <c r="R276" i="7"/>
  <c r="Q277" i="7"/>
  <c r="R277" i="7"/>
  <c r="Q278" i="7"/>
  <c r="R278" i="7"/>
  <c r="Q279" i="7"/>
  <c r="R279" i="7"/>
  <c r="Q280" i="7"/>
  <c r="R280" i="7"/>
  <c r="Q281" i="7"/>
  <c r="R281" i="7"/>
  <c r="Q282" i="7"/>
  <c r="R282" i="7"/>
  <c r="Q283" i="7"/>
  <c r="R283" i="7"/>
  <c r="Q284" i="7"/>
  <c r="R284" i="7"/>
  <c r="Q285" i="7"/>
  <c r="R285" i="7"/>
  <c r="Q286" i="7"/>
  <c r="R286" i="7"/>
  <c r="Q287" i="7"/>
  <c r="R287" i="7"/>
  <c r="Q288" i="7"/>
  <c r="R288" i="7"/>
  <c r="Q289" i="7"/>
  <c r="R289" i="7"/>
  <c r="Q290" i="7"/>
  <c r="R290" i="7"/>
  <c r="Q291" i="7"/>
  <c r="R291" i="7"/>
  <c r="Q292" i="7"/>
  <c r="R292" i="7"/>
  <c r="Q293" i="7"/>
  <c r="R293" i="7"/>
  <c r="Q294" i="7"/>
  <c r="R294" i="7"/>
  <c r="Q295" i="7"/>
  <c r="R295" i="7"/>
  <c r="Q296" i="7"/>
  <c r="R296" i="7"/>
  <c r="Q297" i="7"/>
  <c r="R297" i="7"/>
  <c r="Q298" i="7"/>
  <c r="R298" i="7"/>
  <c r="Q299" i="7"/>
  <c r="R299" i="7"/>
  <c r="Q300" i="7"/>
  <c r="R300" i="7"/>
  <c r="Q301" i="7"/>
  <c r="R301" i="7"/>
  <c r="Q302" i="7"/>
  <c r="R302" i="7"/>
  <c r="Q303" i="7"/>
  <c r="R303" i="7"/>
  <c r="Q304" i="7"/>
  <c r="R304" i="7"/>
  <c r="Q305" i="7"/>
  <c r="R305" i="7"/>
  <c r="Q306" i="7"/>
  <c r="R306" i="7"/>
  <c r="Q307" i="7"/>
  <c r="R307" i="7"/>
  <c r="Q308" i="7"/>
  <c r="R308" i="7"/>
  <c r="Q309" i="7"/>
  <c r="R309" i="7"/>
  <c r="Q310" i="7"/>
  <c r="R310" i="7"/>
  <c r="Q311" i="7"/>
  <c r="R311" i="7"/>
  <c r="Q312" i="7"/>
  <c r="R312" i="7"/>
  <c r="Q313" i="7"/>
  <c r="R313" i="7"/>
  <c r="Q314" i="7"/>
  <c r="R314" i="7"/>
  <c r="Q315" i="7"/>
  <c r="R315" i="7"/>
  <c r="Q316" i="7"/>
  <c r="R316" i="7"/>
  <c r="Q317" i="7"/>
  <c r="R317" i="7"/>
  <c r="Q318" i="7"/>
  <c r="R318" i="7"/>
  <c r="Q319" i="7"/>
  <c r="R319" i="7"/>
  <c r="Q320" i="7"/>
  <c r="R320" i="7"/>
  <c r="Q321" i="7"/>
  <c r="R321" i="7"/>
  <c r="Q322" i="7"/>
  <c r="R322" i="7"/>
  <c r="Q323" i="7"/>
  <c r="R323" i="7"/>
  <c r="Q324" i="7"/>
  <c r="R324" i="7"/>
  <c r="Q325" i="7"/>
  <c r="R325" i="7"/>
  <c r="Q326" i="7"/>
  <c r="R326" i="7"/>
  <c r="Q327" i="7"/>
  <c r="R327" i="7"/>
  <c r="Q328" i="7"/>
  <c r="R328" i="7"/>
  <c r="Q329" i="7"/>
  <c r="R329" i="7"/>
  <c r="Q330" i="7"/>
  <c r="R330" i="7"/>
  <c r="Q331" i="7"/>
  <c r="R331" i="7"/>
  <c r="Q332" i="7"/>
  <c r="R332" i="7"/>
  <c r="Q333" i="7"/>
  <c r="R333" i="7"/>
  <c r="Q334" i="7"/>
  <c r="R334" i="7"/>
  <c r="Q335" i="7"/>
  <c r="R335" i="7"/>
  <c r="Q336" i="7"/>
  <c r="R336" i="7"/>
  <c r="Q337" i="7"/>
  <c r="R337" i="7"/>
  <c r="Q338" i="7"/>
  <c r="R338" i="7"/>
  <c r="Q339" i="7"/>
  <c r="R339" i="7"/>
  <c r="Q340" i="7"/>
  <c r="R340" i="7"/>
  <c r="Q341" i="7"/>
  <c r="R341" i="7"/>
  <c r="Q342" i="7"/>
  <c r="R342" i="7"/>
  <c r="Q343" i="7"/>
  <c r="R343" i="7"/>
  <c r="Q344" i="7"/>
  <c r="R344" i="7"/>
  <c r="Q345" i="7"/>
  <c r="R345" i="7"/>
  <c r="Q346" i="7"/>
  <c r="R346" i="7"/>
  <c r="Q347" i="7"/>
  <c r="R347" i="7"/>
  <c r="Q348" i="7"/>
  <c r="R348" i="7"/>
  <c r="Q349" i="7"/>
  <c r="R349" i="7"/>
  <c r="Q350" i="7"/>
  <c r="R350" i="7"/>
  <c r="Q351" i="7"/>
  <c r="R351" i="7"/>
  <c r="Q352" i="7"/>
  <c r="R352" i="7"/>
  <c r="Q353" i="7"/>
  <c r="R353" i="7"/>
  <c r="Q354" i="7"/>
  <c r="R354" i="7"/>
  <c r="Q355" i="7"/>
  <c r="R355" i="7"/>
  <c r="Q356" i="7"/>
  <c r="R356" i="7"/>
  <c r="Q357" i="7"/>
  <c r="R357" i="7"/>
  <c r="Q358" i="7"/>
  <c r="R358" i="7"/>
  <c r="Q359" i="7"/>
  <c r="R359" i="7"/>
  <c r="Q360" i="7"/>
  <c r="R360" i="7"/>
  <c r="Q361" i="7"/>
  <c r="R361" i="7"/>
  <c r="Q362" i="7"/>
  <c r="R362" i="7"/>
  <c r="Q363" i="7"/>
  <c r="R363" i="7"/>
  <c r="Q364" i="7"/>
  <c r="R364" i="7"/>
  <c r="Q365" i="7"/>
  <c r="R365" i="7"/>
  <c r="Q366" i="7"/>
  <c r="R366" i="7"/>
  <c r="Q367" i="7"/>
  <c r="R367" i="7"/>
  <c r="Q368" i="7"/>
  <c r="R368" i="7"/>
  <c r="Q369" i="7"/>
  <c r="R369" i="7"/>
  <c r="Q370" i="7"/>
  <c r="R370" i="7"/>
  <c r="Q371" i="7"/>
  <c r="R371" i="7"/>
  <c r="Q372" i="7"/>
  <c r="R372" i="7"/>
  <c r="Q373" i="7"/>
  <c r="R373" i="7"/>
  <c r="Q374" i="7"/>
  <c r="R374" i="7"/>
  <c r="Q375" i="7"/>
  <c r="R375" i="7"/>
  <c r="Q376" i="7"/>
  <c r="R376" i="7"/>
  <c r="Q377" i="7"/>
  <c r="R377" i="7"/>
  <c r="Q378" i="7"/>
  <c r="R378" i="7"/>
  <c r="Q379" i="7"/>
  <c r="R379" i="7"/>
  <c r="Q380" i="7"/>
  <c r="R380" i="7"/>
  <c r="Q381" i="7"/>
  <c r="R381" i="7"/>
  <c r="Q382" i="7"/>
  <c r="R382" i="7"/>
  <c r="Q383" i="7"/>
  <c r="R383" i="7"/>
  <c r="Q384" i="7"/>
  <c r="R384" i="7"/>
  <c r="Q385" i="7"/>
  <c r="R385" i="7"/>
  <c r="Q386" i="7"/>
  <c r="R386" i="7"/>
  <c r="Q387" i="7"/>
  <c r="R387" i="7"/>
  <c r="Q388" i="7"/>
  <c r="R388" i="7"/>
  <c r="Q389" i="7"/>
  <c r="R389" i="7"/>
  <c r="Q390" i="7"/>
  <c r="R390" i="7"/>
  <c r="Q391" i="7"/>
  <c r="R391" i="7"/>
  <c r="Q392" i="7"/>
  <c r="R392" i="7"/>
  <c r="Q393" i="7"/>
  <c r="R393" i="7"/>
  <c r="Q394" i="7"/>
  <c r="R394" i="7"/>
  <c r="Q395" i="7"/>
  <c r="R395" i="7"/>
  <c r="Q396" i="7"/>
  <c r="R396" i="7"/>
  <c r="Q397" i="7"/>
  <c r="R397" i="7"/>
  <c r="Q398" i="7"/>
  <c r="R398" i="7"/>
  <c r="Q399" i="7"/>
  <c r="R399" i="7"/>
  <c r="Q400" i="7"/>
  <c r="R400" i="7"/>
  <c r="Q401" i="7"/>
  <c r="R401" i="7"/>
  <c r="Q402" i="7"/>
  <c r="R402" i="7"/>
  <c r="Q403" i="7"/>
  <c r="R403" i="7"/>
  <c r="Q404" i="7"/>
  <c r="R404" i="7"/>
  <c r="Q405" i="7"/>
  <c r="R405" i="7"/>
  <c r="Q406" i="7"/>
  <c r="R406" i="7"/>
  <c r="Q407" i="7"/>
  <c r="R407" i="7"/>
  <c r="Q408" i="7"/>
  <c r="R408" i="7"/>
  <c r="Q409" i="7"/>
  <c r="R409" i="7"/>
  <c r="Q410" i="7"/>
  <c r="R410" i="7"/>
  <c r="Q411" i="7"/>
  <c r="R411" i="7"/>
  <c r="Q412" i="7"/>
  <c r="R412" i="7"/>
  <c r="Q413" i="7"/>
  <c r="R413" i="7"/>
  <c r="Q414" i="7"/>
  <c r="R414" i="7"/>
  <c r="Q415" i="7"/>
  <c r="R415" i="7"/>
  <c r="Q416" i="7"/>
  <c r="R416" i="7"/>
  <c r="Q417" i="7"/>
  <c r="R417" i="7"/>
  <c r="Q418" i="7"/>
  <c r="R418" i="7"/>
  <c r="Q419" i="7"/>
  <c r="R419" i="7"/>
  <c r="Q420" i="7"/>
  <c r="R420" i="7"/>
  <c r="Q421" i="7"/>
  <c r="R421" i="7"/>
  <c r="Q422" i="7"/>
  <c r="R422" i="7"/>
  <c r="Q423" i="7"/>
  <c r="R423" i="7"/>
  <c r="Q424" i="7"/>
  <c r="R424" i="7"/>
  <c r="Q425" i="7"/>
  <c r="R425" i="7"/>
  <c r="Q426" i="7"/>
  <c r="R426" i="7"/>
  <c r="Q427" i="7"/>
  <c r="R427" i="7"/>
  <c r="Q428" i="7"/>
  <c r="R428" i="7"/>
  <c r="Q429" i="7"/>
  <c r="R429" i="7"/>
  <c r="Q430" i="7"/>
  <c r="R430" i="7"/>
  <c r="Q431" i="7"/>
  <c r="R431" i="7"/>
  <c r="Q432" i="7"/>
  <c r="R432" i="7"/>
  <c r="Q433" i="7"/>
  <c r="R433" i="7"/>
  <c r="Q434" i="7"/>
  <c r="R434" i="7"/>
  <c r="Q435" i="7"/>
  <c r="R435" i="7"/>
  <c r="Q436" i="7"/>
  <c r="R436" i="7"/>
  <c r="Q437" i="7"/>
  <c r="R437" i="7"/>
  <c r="Q438" i="7"/>
  <c r="R438" i="7"/>
  <c r="Q439" i="7"/>
  <c r="R439" i="7"/>
  <c r="Q440" i="7"/>
  <c r="R440" i="7"/>
  <c r="Q441" i="7"/>
  <c r="R441" i="7"/>
  <c r="Q442" i="7"/>
  <c r="R442" i="7"/>
  <c r="Q443" i="7"/>
  <c r="R443" i="7"/>
  <c r="Q444" i="7"/>
  <c r="R444" i="7"/>
  <c r="Q445" i="7"/>
  <c r="R445" i="7"/>
  <c r="Q446" i="7"/>
  <c r="R446" i="7"/>
  <c r="Q447" i="7"/>
  <c r="R447" i="7"/>
  <c r="Q448" i="7"/>
  <c r="R448" i="7"/>
  <c r="Q449" i="7"/>
  <c r="R449" i="7"/>
  <c r="Q450" i="7"/>
  <c r="R450" i="7"/>
  <c r="Q451" i="7"/>
  <c r="R451" i="7"/>
  <c r="Q452" i="7"/>
  <c r="R452" i="7"/>
  <c r="Q453" i="7"/>
  <c r="R453" i="7"/>
  <c r="Q454" i="7"/>
  <c r="R454" i="7"/>
  <c r="Q455" i="7"/>
  <c r="R455" i="7"/>
  <c r="Q456" i="7"/>
  <c r="R456" i="7"/>
  <c r="Q457" i="7"/>
  <c r="R457" i="7"/>
  <c r="Q458" i="7"/>
  <c r="R458" i="7"/>
  <c r="Q459" i="7"/>
  <c r="R459" i="7"/>
  <c r="Q460" i="7"/>
  <c r="R460" i="7"/>
  <c r="Q461" i="7"/>
  <c r="R461" i="7"/>
  <c r="Q462" i="7"/>
  <c r="R462" i="7"/>
  <c r="Q463" i="7"/>
  <c r="R463" i="7"/>
  <c r="Q464" i="7"/>
  <c r="R464" i="7"/>
  <c r="Q465" i="7"/>
  <c r="R465" i="7"/>
  <c r="Q466" i="7"/>
  <c r="R466" i="7"/>
  <c r="Q467" i="7"/>
  <c r="R467" i="7"/>
  <c r="Q468" i="7"/>
  <c r="R468" i="7"/>
  <c r="Q469" i="7"/>
  <c r="R469" i="7"/>
  <c r="Q470" i="7"/>
  <c r="R470" i="7"/>
  <c r="Q471" i="7"/>
  <c r="R471" i="7"/>
  <c r="Q472" i="7"/>
  <c r="R472" i="7"/>
  <c r="Q473" i="7"/>
  <c r="R473" i="7"/>
  <c r="Q474" i="7"/>
  <c r="R474" i="7"/>
  <c r="Q475" i="7"/>
  <c r="R475" i="7"/>
  <c r="Q476" i="7"/>
  <c r="R476" i="7"/>
  <c r="Q477" i="7"/>
  <c r="R477" i="7"/>
  <c r="Q478" i="7"/>
  <c r="R478" i="7"/>
  <c r="Q479" i="7"/>
  <c r="R479" i="7"/>
  <c r="Q480" i="7"/>
  <c r="R480" i="7"/>
  <c r="Q481" i="7"/>
  <c r="R481" i="7"/>
  <c r="Q482" i="7"/>
  <c r="R482" i="7"/>
  <c r="Q483" i="7"/>
  <c r="R483" i="7"/>
  <c r="Q484" i="7"/>
  <c r="R484" i="7"/>
  <c r="Q485" i="7"/>
  <c r="R485" i="7"/>
  <c r="Q486" i="7"/>
  <c r="R486" i="7"/>
  <c r="Q487" i="7"/>
  <c r="R487" i="7"/>
  <c r="Q488" i="7"/>
  <c r="R488" i="7"/>
  <c r="Q489" i="7"/>
  <c r="R489" i="7"/>
  <c r="Q490" i="7"/>
  <c r="R490" i="7"/>
  <c r="Q491" i="7"/>
  <c r="R491" i="7"/>
  <c r="Q492" i="7"/>
  <c r="R492" i="7"/>
  <c r="Q493" i="7"/>
  <c r="R493" i="7"/>
  <c r="Q494" i="7"/>
  <c r="R494" i="7"/>
  <c r="Q495" i="7"/>
  <c r="R495" i="7"/>
  <c r="Q496" i="7"/>
  <c r="R496" i="7"/>
  <c r="Q497" i="7"/>
  <c r="R497" i="7"/>
  <c r="Q498" i="7"/>
  <c r="R498" i="7"/>
  <c r="Q499" i="7"/>
  <c r="R499" i="7"/>
  <c r="Q500" i="7"/>
  <c r="R500" i="7"/>
  <c r="Q501" i="7"/>
  <c r="R501" i="7"/>
  <c r="Q502" i="7"/>
  <c r="R502" i="7"/>
  <c r="Q503" i="7"/>
  <c r="R503" i="7"/>
  <c r="Q504" i="7"/>
  <c r="R504" i="7"/>
  <c r="Q505" i="7"/>
  <c r="R505" i="7"/>
  <c r="Q506" i="7"/>
  <c r="R506" i="7"/>
  <c r="Q507" i="7"/>
  <c r="R507" i="7"/>
  <c r="Q508" i="7"/>
  <c r="R508" i="7"/>
  <c r="Q509" i="7"/>
  <c r="R509" i="7"/>
  <c r="Q510" i="7"/>
  <c r="R510" i="7"/>
  <c r="Q511" i="7"/>
  <c r="R511" i="7"/>
  <c r="Q512" i="7"/>
  <c r="R512" i="7"/>
  <c r="Q513" i="7"/>
  <c r="R513" i="7"/>
  <c r="Q514" i="7"/>
  <c r="R514" i="7"/>
  <c r="Q515" i="7"/>
  <c r="R515" i="7"/>
  <c r="Q516" i="7"/>
  <c r="R516" i="7"/>
  <c r="Q517" i="7"/>
  <c r="R517" i="7"/>
  <c r="Q518" i="7"/>
  <c r="R518" i="7"/>
  <c r="Q519" i="7"/>
  <c r="R519" i="7"/>
  <c r="Q520" i="7"/>
  <c r="R520" i="7"/>
  <c r="Q521" i="7"/>
  <c r="R521" i="7"/>
  <c r="Q522" i="7"/>
  <c r="R522" i="7"/>
  <c r="Q523" i="7"/>
  <c r="R523" i="7"/>
  <c r="Q524" i="7"/>
  <c r="R524" i="7"/>
  <c r="Q525" i="7"/>
  <c r="R525" i="7"/>
  <c r="Q526" i="7"/>
  <c r="R526" i="7"/>
  <c r="Q527" i="7"/>
  <c r="R527" i="7"/>
  <c r="Q528" i="7"/>
  <c r="R528" i="7"/>
  <c r="Q529" i="7"/>
  <c r="R529" i="7"/>
  <c r="Q530" i="7"/>
  <c r="R530" i="7"/>
  <c r="Q531" i="7"/>
  <c r="R531" i="7"/>
  <c r="Q532" i="7"/>
  <c r="R532" i="7"/>
  <c r="Q533" i="7"/>
  <c r="R533" i="7"/>
  <c r="Q534" i="7"/>
  <c r="R534" i="7"/>
  <c r="Q535" i="7"/>
  <c r="R535" i="7"/>
  <c r="Q536" i="7"/>
  <c r="R536" i="7"/>
  <c r="Q537" i="7"/>
  <c r="R537" i="7"/>
  <c r="Q538" i="7"/>
  <c r="R538" i="7"/>
  <c r="Q539" i="7"/>
  <c r="R539" i="7"/>
  <c r="Q540" i="7"/>
  <c r="R540" i="7"/>
  <c r="Q541" i="7"/>
  <c r="R541" i="7"/>
  <c r="Q542" i="7"/>
  <c r="R542" i="7"/>
  <c r="Q543" i="7"/>
  <c r="R543" i="7"/>
  <c r="Q544" i="7"/>
  <c r="R544" i="7"/>
  <c r="Q545" i="7"/>
  <c r="R545" i="7"/>
  <c r="Q546" i="7"/>
  <c r="R546" i="7"/>
  <c r="Q547" i="7"/>
  <c r="R547" i="7"/>
  <c r="Q548" i="7"/>
  <c r="R548" i="7"/>
  <c r="Q549" i="7"/>
  <c r="R549" i="7"/>
  <c r="Q550" i="7"/>
  <c r="R550" i="7"/>
  <c r="Q551" i="7"/>
  <c r="R551" i="7"/>
  <c r="Q552" i="7"/>
  <c r="R552" i="7"/>
  <c r="Q553" i="7"/>
  <c r="R553" i="7"/>
  <c r="Q554" i="7"/>
  <c r="R554" i="7"/>
  <c r="Q555" i="7"/>
  <c r="R555" i="7"/>
  <c r="Q556" i="7"/>
  <c r="R556" i="7"/>
  <c r="Q557" i="7"/>
  <c r="R557" i="7"/>
  <c r="Q558" i="7"/>
  <c r="R558" i="7"/>
  <c r="Q559" i="7"/>
  <c r="R559" i="7"/>
  <c r="Q560" i="7"/>
  <c r="R560" i="7"/>
  <c r="Q561" i="7"/>
  <c r="R561" i="7"/>
  <c r="Q562" i="7"/>
  <c r="R562" i="7"/>
  <c r="Q563" i="7"/>
  <c r="R563" i="7"/>
  <c r="Q564" i="7"/>
  <c r="R564" i="7"/>
  <c r="Q565" i="7"/>
  <c r="R565" i="7"/>
  <c r="Q566" i="7"/>
  <c r="R566" i="7"/>
  <c r="Q567" i="7"/>
  <c r="R567" i="7"/>
  <c r="Q568" i="7"/>
  <c r="R568" i="7"/>
  <c r="Q569" i="7"/>
  <c r="R569" i="7"/>
  <c r="Q570" i="7"/>
  <c r="R570" i="7"/>
  <c r="Q571" i="7"/>
  <c r="R571" i="7"/>
  <c r="Q572" i="7"/>
  <c r="R572" i="7"/>
  <c r="Q573" i="7"/>
  <c r="R573" i="7"/>
  <c r="Q574" i="7"/>
  <c r="R574" i="7"/>
  <c r="Q575" i="7"/>
  <c r="R575" i="7"/>
  <c r="Q576" i="7"/>
  <c r="R576" i="7"/>
  <c r="Q577" i="7"/>
  <c r="R577" i="7"/>
  <c r="Q578" i="7"/>
  <c r="R578" i="7"/>
  <c r="Q579" i="7"/>
  <c r="R579" i="7"/>
  <c r="Q580" i="7"/>
  <c r="R580" i="7"/>
  <c r="Q581" i="7"/>
  <c r="R581" i="7"/>
  <c r="Q582" i="7"/>
  <c r="R582" i="7"/>
  <c r="Q583" i="7"/>
  <c r="R583" i="7"/>
  <c r="Q584" i="7"/>
  <c r="R584" i="7"/>
  <c r="Q585" i="7"/>
  <c r="R585" i="7"/>
  <c r="Q586" i="7"/>
  <c r="R586" i="7"/>
  <c r="Q587" i="7"/>
  <c r="R587" i="7"/>
  <c r="Q588" i="7"/>
  <c r="R588" i="7"/>
  <c r="Q589" i="7"/>
  <c r="R589" i="7"/>
  <c r="Q590" i="7"/>
  <c r="R590" i="7"/>
  <c r="Q591" i="7"/>
  <c r="R591" i="7"/>
  <c r="Q592" i="7"/>
  <c r="R592" i="7"/>
  <c r="Q593" i="7"/>
  <c r="R593" i="7"/>
  <c r="Q594" i="7"/>
  <c r="R594" i="7"/>
  <c r="Q595" i="7"/>
  <c r="R595" i="7"/>
  <c r="Q596" i="7"/>
  <c r="R596" i="7"/>
  <c r="Q597" i="7"/>
  <c r="R597" i="7"/>
  <c r="Q598" i="7"/>
  <c r="R598" i="7"/>
  <c r="Q599" i="7"/>
  <c r="R599" i="7"/>
  <c r="Q600" i="7"/>
  <c r="R600" i="7"/>
  <c r="Q601" i="7"/>
  <c r="R601" i="7"/>
  <c r="Q602" i="7"/>
  <c r="R602" i="7"/>
  <c r="Q603" i="7"/>
  <c r="R603" i="7"/>
  <c r="Q604" i="7"/>
  <c r="R604" i="7"/>
  <c r="Q605" i="7"/>
  <c r="R605" i="7"/>
  <c r="Q606" i="7"/>
  <c r="R606" i="7"/>
  <c r="Q607" i="7"/>
  <c r="R607" i="7"/>
  <c r="Q608" i="7"/>
  <c r="R608" i="7"/>
  <c r="Q609" i="7"/>
  <c r="R609" i="7"/>
  <c r="Q610" i="7"/>
  <c r="R610" i="7"/>
  <c r="Q611" i="7"/>
  <c r="R611" i="7"/>
  <c r="Q612" i="7"/>
  <c r="R612" i="7"/>
  <c r="Q613" i="7"/>
  <c r="R613" i="7"/>
  <c r="Q614" i="7"/>
  <c r="R614" i="7"/>
  <c r="Q615" i="7"/>
  <c r="R615" i="7"/>
  <c r="Q616" i="7"/>
  <c r="R616" i="7"/>
  <c r="Q617" i="7"/>
  <c r="R617" i="7"/>
  <c r="Q618" i="7"/>
  <c r="R618" i="7"/>
  <c r="Q619" i="7"/>
  <c r="R619" i="7"/>
  <c r="Q620" i="7"/>
  <c r="R620" i="7"/>
  <c r="Q621" i="7"/>
  <c r="R621" i="7"/>
  <c r="Q622" i="7"/>
  <c r="R622" i="7"/>
  <c r="Q623" i="7"/>
  <c r="R623" i="7"/>
  <c r="Q624" i="7"/>
  <c r="R624" i="7"/>
  <c r="Q625" i="7"/>
  <c r="R625" i="7"/>
  <c r="Q626" i="7"/>
  <c r="R626" i="7"/>
  <c r="Q627" i="7"/>
  <c r="R627" i="7"/>
  <c r="Q628" i="7"/>
  <c r="R628" i="7"/>
  <c r="Q629" i="7"/>
  <c r="R629" i="7"/>
  <c r="Q630" i="7"/>
  <c r="R630" i="7"/>
  <c r="Q631" i="7"/>
  <c r="R631" i="7"/>
  <c r="Q632" i="7"/>
  <c r="R632" i="7"/>
  <c r="Q633" i="7"/>
  <c r="R633" i="7"/>
  <c r="Q634" i="7"/>
  <c r="R634" i="7"/>
  <c r="Q635" i="7"/>
  <c r="R635" i="7"/>
  <c r="Q636" i="7"/>
  <c r="R636" i="7"/>
  <c r="Q637" i="7"/>
  <c r="R637" i="7"/>
  <c r="Q638" i="7"/>
  <c r="R638" i="7"/>
  <c r="Q639" i="7"/>
  <c r="R639" i="7"/>
  <c r="Q640" i="7"/>
  <c r="R640" i="7"/>
  <c r="Q641" i="7"/>
  <c r="R641" i="7"/>
  <c r="Q642" i="7"/>
  <c r="R642" i="7"/>
  <c r="Q643" i="7"/>
  <c r="R643" i="7"/>
  <c r="Q644" i="7"/>
  <c r="R644" i="7"/>
  <c r="Q645" i="7"/>
  <c r="R645" i="7"/>
  <c r="Q646" i="7"/>
  <c r="R646" i="7"/>
  <c r="Q647" i="7"/>
  <c r="R647" i="7"/>
  <c r="Q648" i="7"/>
  <c r="R648" i="7"/>
  <c r="Q649" i="7"/>
  <c r="R649" i="7"/>
  <c r="Q650" i="7"/>
  <c r="R650" i="7"/>
  <c r="Q651" i="7"/>
  <c r="R651" i="7"/>
  <c r="Q652" i="7"/>
  <c r="R652" i="7"/>
  <c r="Q653" i="7"/>
  <c r="R653" i="7"/>
  <c r="Q654" i="7"/>
  <c r="R654" i="7"/>
  <c r="Q655" i="7"/>
  <c r="R655" i="7"/>
  <c r="Q656" i="7"/>
  <c r="R656" i="7"/>
  <c r="Q657" i="7"/>
  <c r="R657" i="7"/>
  <c r="Q658" i="7"/>
  <c r="R658" i="7"/>
  <c r="Q659" i="7"/>
  <c r="R659" i="7"/>
  <c r="Q660" i="7"/>
  <c r="R660" i="7"/>
  <c r="Q661" i="7"/>
  <c r="R661" i="7"/>
  <c r="Q662" i="7"/>
  <c r="R662" i="7"/>
  <c r="Q663" i="7"/>
  <c r="R663" i="7"/>
  <c r="Q664" i="7"/>
  <c r="R664" i="7"/>
  <c r="Q665" i="7"/>
  <c r="R665" i="7"/>
  <c r="Q666" i="7"/>
  <c r="R666" i="7"/>
  <c r="Q667" i="7"/>
  <c r="R667" i="7"/>
  <c r="Q668" i="7"/>
  <c r="R668" i="7"/>
  <c r="Q669" i="7"/>
  <c r="R669" i="7"/>
  <c r="Q670" i="7"/>
  <c r="R670" i="7"/>
  <c r="Q671" i="7"/>
  <c r="R671" i="7"/>
  <c r="Q672" i="7"/>
  <c r="R672" i="7"/>
  <c r="Q673" i="7"/>
  <c r="R673" i="7"/>
  <c r="Q674" i="7"/>
  <c r="R674" i="7"/>
  <c r="Q675" i="7"/>
  <c r="R675" i="7"/>
  <c r="Q676" i="7"/>
  <c r="R676" i="7"/>
  <c r="Q677" i="7"/>
  <c r="R677" i="7"/>
  <c r="Q678" i="7"/>
  <c r="R678" i="7"/>
  <c r="Q679" i="7"/>
  <c r="R679" i="7"/>
  <c r="Q680" i="7"/>
  <c r="R680" i="7"/>
  <c r="Q681" i="7"/>
  <c r="R681" i="7"/>
  <c r="Q682" i="7"/>
  <c r="R682" i="7"/>
  <c r="Q683" i="7"/>
  <c r="R683" i="7"/>
  <c r="Q684" i="7"/>
  <c r="R684" i="7"/>
  <c r="Q685" i="7"/>
  <c r="R685" i="7"/>
  <c r="Q686" i="7"/>
  <c r="R686" i="7"/>
  <c r="Q687" i="7"/>
  <c r="R687" i="7"/>
  <c r="Q688" i="7"/>
  <c r="R688" i="7"/>
  <c r="Q689" i="7"/>
  <c r="R689" i="7"/>
  <c r="Q690" i="7"/>
  <c r="R690" i="7"/>
  <c r="Q691" i="7"/>
  <c r="R691" i="7"/>
  <c r="Q692" i="7"/>
  <c r="R692" i="7"/>
  <c r="Q693" i="7"/>
  <c r="R693" i="7"/>
  <c r="Q694" i="7"/>
  <c r="R694" i="7"/>
  <c r="Q695" i="7"/>
  <c r="R695" i="7"/>
  <c r="Q696" i="7"/>
  <c r="R696" i="7"/>
  <c r="Q697" i="7"/>
  <c r="R697" i="7"/>
  <c r="Q698" i="7"/>
  <c r="R698" i="7"/>
  <c r="Q699" i="7"/>
  <c r="R699" i="7"/>
  <c r="Q700" i="7"/>
  <c r="R700" i="7"/>
  <c r="Q701" i="7"/>
  <c r="R701" i="7"/>
  <c r="Q702" i="7"/>
  <c r="R702" i="7"/>
  <c r="Q703" i="7"/>
  <c r="R703" i="7"/>
  <c r="Q704" i="7"/>
  <c r="R704" i="7"/>
  <c r="Q705" i="7"/>
  <c r="R705" i="7"/>
  <c r="Q706" i="7"/>
  <c r="R706" i="7"/>
  <c r="Q707" i="7"/>
  <c r="R707" i="7"/>
  <c r="Q708" i="7"/>
  <c r="R708" i="7"/>
  <c r="Q709" i="7"/>
  <c r="R709" i="7"/>
  <c r="Q710" i="7"/>
  <c r="R710" i="7"/>
  <c r="Q711" i="7"/>
  <c r="R711" i="7"/>
  <c r="Q712" i="7"/>
  <c r="R712" i="7"/>
  <c r="Q713" i="7"/>
  <c r="R713" i="7"/>
  <c r="Q714" i="7"/>
  <c r="R714" i="7"/>
  <c r="Q715" i="7"/>
  <c r="R715" i="7"/>
  <c r="Q716" i="7"/>
  <c r="R716" i="7"/>
  <c r="Q717" i="7"/>
  <c r="R717" i="7"/>
  <c r="Q718" i="7"/>
  <c r="R718" i="7"/>
  <c r="Q719" i="7"/>
  <c r="R719" i="7"/>
  <c r="Q720" i="7"/>
  <c r="R720" i="7"/>
  <c r="Q721" i="7"/>
  <c r="R721" i="7"/>
  <c r="Q722" i="7"/>
  <c r="R722" i="7"/>
  <c r="Q723" i="7"/>
  <c r="R723" i="7"/>
  <c r="Q724" i="7"/>
  <c r="R724" i="7"/>
  <c r="Q725" i="7"/>
  <c r="R725" i="7"/>
  <c r="Q726" i="7"/>
  <c r="R726" i="7"/>
  <c r="Q727" i="7"/>
  <c r="R727" i="7"/>
  <c r="Q728" i="7"/>
  <c r="R728" i="7"/>
  <c r="Q729" i="7"/>
  <c r="R729" i="7"/>
  <c r="Q730" i="7"/>
  <c r="R730" i="7"/>
  <c r="Q731" i="7"/>
  <c r="R731" i="7"/>
  <c r="Q732" i="7"/>
  <c r="R732" i="7"/>
  <c r="Q733" i="7"/>
  <c r="R733" i="7"/>
  <c r="Q734" i="7"/>
  <c r="R734" i="7"/>
  <c r="Q735" i="7"/>
  <c r="R735" i="7"/>
  <c r="Q736" i="7"/>
  <c r="R736" i="7"/>
  <c r="Q737" i="7"/>
  <c r="R737" i="7"/>
  <c r="Q738" i="7"/>
  <c r="R738" i="7"/>
  <c r="Q739" i="7"/>
  <c r="R739" i="7"/>
  <c r="Q740" i="7"/>
  <c r="R740" i="7"/>
  <c r="Q741" i="7"/>
  <c r="R741" i="7"/>
  <c r="Q742" i="7"/>
  <c r="R742" i="7"/>
  <c r="Q743" i="7"/>
  <c r="R743" i="7"/>
  <c r="Q744" i="7"/>
  <c r="R744" i="7"/>
  <c r="Q745" i="7"/>
  <c r="R745" i="7"/>
  <c r="Q746" i="7"/>
  <c r="R746" i="7"/>
  <c r="Q747" i="7"/>
  <c r="R747" i="7"/>
  <c r="Q748" i="7"/>
  <c r="R748" i="7"/>
  <c r="Q749" i="7"/>
  <c r="R749" i="7"/>
  <c r="Q750" i="7"/>
  <c r="R750" i="7"/>
  <c r="Q751" i="7"/>
  <c r="R751" i="7"/>
  <c r="Q752" i="7"/>
  <c r="R752" i="7"/>
  <c r="Q753" i="7"/>
  <c r="R753" i="7"/>
  <c r="Q754" i="7"/>
  <c r="R754" i="7"/>
  <c r="Q755" i="7"/>
  <c r="R755" i="7"/>
  <c r="Q756" i="7"/>
  <c r="R756" i="7"/>
  <c r="Q757" i="7"/>
  <c r="R757" i="7"/>
  <c r="Q758" i="7"/>
  <c r="R758" i="7"/>
  <c r="Q759" i="7"/>
  <c r="R759" i="7"/>
  <c r="Q760" i="7"/>
  <c r="R760" i="7"/>
  <c r="Q761" i="7"/>
  <c r="R761" i="7"/>
  <c r="Q762" i="7"/>
  <c r="R762" i="7"/>
  <c r="Q763" i="7"/>
  <c r="R763" i="7"/>
  <c r="Q764" i="7"/>
  <c r="R764" i="7"/>
  <c r="Q765" i="7"/>
  <c r="R765" i="7"/>
  <c r="Q766" i="7"/>
  <c r="R766" i="7"/>
  <c r="Q767" i="7"/>
  <c r="R767" i="7"/>
  <c r="Q768" i="7"/>
  <c r="R768" i="7"/>
  <c r="Q769" i="7"/>
  <c r="R769" i="7"/>
  <c r="Q770" i="7"/>
  <c r="R770" i="7"/>
  <c r="Q771" i="7"/>
  <c r="R771" i="7"/>
  <c r="Q772" i="7"/>
  <c r="R772" i="7"/>
  <c r="Q773" i="7"/>
  <c r="R773" i="7"/>
  <c r="Q774" i="7"/>
  <c r="R774" i="7"/>
  <c r="Q775" i="7"/>
  <c r="R775" i="7"/>
  <c r="Q776" i="7"/>
  <c r="R776" i="7"/>
  <c r="Q777" i="7"/>
  <c r="R777" i="7"/>
  <c r="Q778" i="7"/>
  <c r="R778" i="7"/>
  <c r="Q779" i="7"/>
  <c r="R779" i="7"/>
  <c r="Q780" i="7"/>
  <c r="R780" i="7"/>
  <c r="Q781" i="7"/>
  <c r="R781" i="7"/>
  <c r="Q782" i="7"/>
  <c r="R782" i="7"/>
  <c r="Q783" i="7"/>
  <c r="R783" i="7"/>
  <c r="Q784" i="7"/>
  <c r="R784" i="7"/>
  <c r="Q785" i="7"/>
  <c r="R785" i="7"/>
  <c r="Q786" i="7"/>
  <c r="R786" i="7"/>
  <c r="Q787" i="7"/>
  <c r="R787" i="7"/>
  <c r="Q788" i="7"/>
  <c r="R788" i="7"/>
  <c r="Q789" i="7"/>
  <c r="R789" i="7"/>
  <c r="Q790" i="7"/>
  <c r="R790" i="7"/>
  <c r="Q791" i="7"/>
  <c r="R791" i="7"/>
  <c r="Q792" i="7"/>
  <c r="R792" i="7"/>
  <c r="Q793" i="7"/>
  <c r="R793" i="7"/>
  <c r="Q794" i="7"/>
  <c r="R794" i="7"/>
  <c r="Q795" i="7"/>
  <c r="R795" i="7"/>
  <c r="Q796" i="7"/>
  <c r="R796" i="7"/>
  <c r="Q797" i="7"/>
  <c r="R797" i="7"/>
  <c r="Q798" i="7"/>
  <c r="R798" i="7"/>
  <c r="Q799" i="7"/>
  <c r="R799" i="7"/>
  <c r="Q800" i="7"/>
  <c r="R800" i="7"/>
  <c r="Q801" i="7"/>
  <c r="R801" i="7"/>
  <c r="Q802" i="7"/>
  <c r="R802" i="7"/>
  <c r="Q803" i="7"/>
  <c r="R803" i="7"/>
  <c r="Q804" i="7"/>
  <c r="R804" i="7"/>
  <c r="Q805" i="7"/>
  <c r="R805" i="7"/>
  <c r="Q806" i="7"/>
  <c r="R806" i="7"/>
  <c r="Q807" i="7"/>
  <c r="R807" i="7"/>
  <c r="Q808" i="7"/>
  <c r="R808" i="7"/>
  <c r="Q809" i="7"/>
  <c r="R809" i="7"/>
  <c r="Q810" i="7"/>
  <c r="R810" i="7"/>
  <c r="Q811" i="7"/>
  <c r="R811" i="7"/>
  <c r="Q812" i="7"/>
  <c r="R812" i="7"/>
  <c r="Q813" i="7"/>
  <c r="R813" i="7"/>
  <c r="Q814" i="7"/>
  <c r="R814" i="7"/>
  <c r="Q815" i="7"/>
  <c r="R815" i="7"/>
  <c r="Q816" i="7"/>
  <c r="R816" i="7"/>
  <c r="Q817" i="7"/>
  <c r="R817" i="7"/>
  <c r="Q818" i="7"/>
  <c r="R818" i="7"/>
  <c r="Q819" i="7"/>
  <c r="R819" i="7"/>
  <c r="Q820" i="7"/>
  <c r="R820" i="7"/>
  <c r="Q821" i="7"/>
  <c r="R821" i="7"/>
  <c r="Q822" i="7"/>
  <c r="R822" i="7"/>
  <c r="Q823" i="7"/>
  <c r="R823" i="7"/>
  <c r="Q824" i="7"/>
  <c r="R824" i="7"/>
  <c r="Q825" i="7"/>
  <c r="R825" i="7"/>
  <c r="Q826" i="7"/>
  <c r="R826" i="7"/>
  <c r="Q827" i="7"/>
  <c r="R827" i="7"/>
  <c r="Q828" i="7"/>
  <c r="R828" i="7"/>
  <c r="Q829" i="7"/>
  <c r="R829" i="7"/>
  <c r="Q830" i="7"/>
  <c r="R830" i="7"/>
  <c r="Q831" i="7"/>
  <c r="R831" i="7"/>
  <c r="Q832" i="7"/>
  <c r="R832" i="7"/>
  <c r="Q833" i="7"/>
  <c r="R833" i="7"/>
  <c r="Q834" i="7"/>
  <c r="R834" i="7"/>
  <c r="Q835" i="7"/>
  <c r="R835" i="7"/>
  <c r="Q836" i="7"/>
  <c r="R836" i="7"/>
  <c r="Q837" i="7"/>
  <c r="R837" i="7"/>
  <c r="Q838" i="7"/>
  <c r="R838" i="7"/>
  <c r="Q839" i="7"/>
  <c r="R839" i="7"/>
  <c r="Q840" i="7"/>
  <c r="R840" i="7"/>
  <c r="Q841" i="7"/>
  <c r="R841" i="7"/>
  <c r="Q842" i="7"/>
  <c r="R842" i="7"/>
  <c r="Q843" i="7"/>
  <c r="R843" i="7"/>
  <c r="Q844" i="7"/>
  <c r="R844" i="7"/>
  <c r="Q845" i="7"/>
  <c r="R845" i="7"/>
  <c r="Q846" i="7"/>
  <c r="R846" i="7"/>
  <c r="Q847" i="7"/>
  <c r="R847" i="7"/>
  <c r="Q848" i="7"/>
  <c r="R848" i="7"/>
  <c r="Q849" i="7"/>
  <c r="R849" i="7"/>
  <c r="Q850" i="7"/>
  <c r="R850" i="7"/>
  <c r="Q851" i="7"/>
  <c r="R851" i="7"/>
  <c r="Q852" i="7"/>
  <c r="R852" i="7"/>
  <c r="Q853" i="7"/>
  <c r="R853" i="7"/>
  <c r="Q854" i="7"/>
  <c r="R854" i="7"/>
  <c r="Q855" i="7"/>
  <c r="R855" i="7"/>
  <c r="Q856" i="7"/>
  <c r="R856" i="7"/>
  <c r="Q857" i="7"/>
  <c r="R857" i="7"/>
  <c r="Q858" i="7"/>
  <c r="R858" i="7"/>
  <c r="Q859" i="7"/>
  <c r="R859" i="7"/>
  <c r="Q860" i="7"/>
  <c r="R860" i="7"/>
  <c r="Q861" i="7"/>
  <c r="R861" i="7"/>
  <c r="Q862" i="7"/>
  <c r="R862" i="7"/>
  <c r="Q863" i="7"/>
  <c r="R863" i="7"/>
  <c r="Q864" i="7"/>
  <c r="R864" i="7"/>
  <c r="Q865" i="7"/>
  <c r="R865" i="7"/>
  <c r="Q866" i="7"/>
  <c r="R866" i="7"/>
  <c r="Q867" i="7"/>
  <c r="R867" i="7"/>
  <c r="Q868" i="7"/>
  <c r="R868" i="7"/>
  <c r="Q869" i="7"/>
  <c r="R869" i="7"/>
  <c r="Q870" i="7"/>
  <c r="R870" i="7"/>
  <c r="Q871" i="7"/>
  <c r="R871" i="7"/>
  <c r="Q872" i="7"/>
  <c r="R872" i="7"/>
  <c r="Q873" i="7"/>
  <c r="R873" i="7"/>
  <c r="Q874" i="7"/>
  <c r="R874" i="7"/>
  <c r="Q875" i="7"/>
  <c r="R875" i="7"/>
  <c r="Q876" i="7"/>
  <c r="R876" i="7"/>
  <c r="Q877" i="7"/>
  <c r="R877" i="7"/>
  <c r="Q878" i="7"/>
  <c r="R878" i="7"/>
  <c r="Q879" i="7"/>
  <c r="R879" i="7"/>
  <c r="Q880" i="7"/>
  <c r="R880" i="7"/>
  <c r="Q881" i="7"/>
  <c r="R881" i="7"/>
  <c r="Q882" i="7"/>
  <c r="R882" i="7"/>
  <c r="Q883" i="7"/>
  <c r="R883" i="7"/>
  <c r="Q884" i="7"/>
  <c r="R884" i="7"/>
  <c r="Q885" i="7"/>
  <c r="R885" i="7"/>
  <c r="Q886" i="7"/>
  <c r="R886" i="7"/>
  <c r="Q887" i="7"/>
  <c r="R887" i="7"/>
  <c r="Q888" i="7"/>
  <c r="R888" i="7"/>
  <c r="Q889" i="7"/>
  <c r="R889" i="7"/>
  <c r="Q890" i="7"/>
  <c r="R890" i="7"/>
  <c r="Q891" i="7"/>
  <c r="R891" i="7"/>
  <c r="Q892" i="7"/>
  <c r="R892" i="7"/>
  <c r="Q893" i="7"/>
  <c r="R893" i="7"/>
  <c r="Q894" i="7"/>
  <c r="R894" i="7"/>
  <c r="Q895" i="7"/>
  <c r="R895" i="7"/>
  <c r="Q896" i="7"/>
  <c r="R896" i="7"/>
  <c r="Q897" i="7"/>
  <c r="R897" i="7"/>
  <c r="Q898" i="7"/>
  <c r="R898" i="7"/>
  <c r="Q899" i="7"/>
  <c r="R899" i="7"/>
  <c r="Q900" i="7"/>
  <c r="R900" i="7"/>
  <c r="Q901" i="7"/>
  <c r="R901" i="7"/>
  <c r="Q902" i="7"/>
  <c r="R902" i="7"/>
  <c r="Q903" i="7"/>
  <c r="R903" i="7"/>
  <c r="Q904" i="7"/>
  <c r="R904" i="7"/>
  <c r="Q905" i="7"/>
  <c r="R905" i="7"/>
  <c r="Q906" i="7"/>
  <c r="R906" i="7"/>
  <c r="Q907" i="7"/>
  <c r="R907" i="7"/>
  <c r="Q908" i="7"/>
  <c r="R908" i="7"/>
  <c r="Q909" i="7"/>
  <c r="R909" i="7"/>
  <c r="Q910" i="7"/>
  <c r="R910" i="7"/>
  <c r="Q911" i="7"/>
  <c r="R911" i="7"/>
  <c r="Q912" i="7"/>
  <c r="R912" i="7"/>
  <c r="Q913" i="7"/>
  <c r="R913" i="7"/>
  <c r="Q914" i="7"/>
  <c r="R914" i="7"/>
  <c r="Q915" i="7"/>
  <c r="R915" i="7"/>
  <c r="Q916" i="7"/>
  <c r="R916" i="7"/>
  <c r="Q917" i="7"/>
  <c r="R917" i="7"/>
  <c r="Q918" i="7"/>
  <c r="R918" i="7"/>
  <c r="Q919" i="7"/>
  <c r="R919" i="7"/>
  <c r="Q920" i="7"/>
  <c r="R920" i="7"/>
  <c r="Q921" i="7"/>
  <c r="R921" i="7"/>
  <c r="Q922" i="7"/>
  <c r="R922" i="7"/>
  <c r="Q923" i="7"/>
  <c r="R923" i="7"/>
  <c r="Q924" i="7"/>
  <c r="R924" i="7"/>
  <c r="Q925" i="7"/>
  <c r="R925" i="7"/>
  <c r="Q926" i="7"/>
  <c r="R926" i="7"/>
  <c r="Q927" i="7"/>
  <c r="R927" i="7"/>
  <c r="Q928" i="7"/>
  <c r="R928" i="7"/>
  <c r="Q929" i="7"/>
  <c r="R929" i="7"/>
  <c r="Q930" i="7"/>
  <c r="R930" i="7"/>
  <c r="Q931" i="7"/>
  <c r="R931" i="7"/>
  <c r="Q932" i="7"/>
  <c r="R932" i="7"/>
  <c r="Q933" i="7"/>
  <c r="R933" i="7"/>
  <c r="Q934" i="7"/>
  <c r="R934" i="7"/>
  <c r="Q935" i="7"/>
  <c r="R935" i="7"/>
  <c r="Q936" i="7"/>
  <c r="R936" i="7"/>
  <c r="Q937" i="7"/>
  <c r="R937" i="7"/>
  <c r="Q938" i="7"/>
  <c r="R938" i="7"/>
  <c r="Q939" i="7"/>
  <c r="R939" i="7"/>
  <c r="Q940" i="7"/>
  <c r="R940" i="7"/>
  <c r="Q941" i="7"/>
  <c r="R941" i="7"/>
  <c r="Q942" i="7"/>
  <c r="R942" i="7"/>
  <c r="Q943" i="7"/>
  <c r="R943" i="7"/>
  <c r="Q944" i="7"/>
  <c r="R944" i="7"/>
  <c r="Q945" i="7"/>
  <c r="R945" i="7"/>
  <c r="Q946" i="7"/>
  <c r="R946" i="7"/>
  <c r="Q947" i="7"/>
  <c r="R947" i="7"/>
  <c r="Q948" i="7"/>
  <c r="R948" i="7"/>
  <c r="Q949" i="7"/>
  <c r="R949" i="7"/>
  <c r="Q950" i="7"/>
  <c r="R950" i="7"/>
  <c r="Q951" i="7"/>
  <c r="R951" i="7"/>
  <c r="Q952" i="7"/>
  <c r="R952" i="7"/>
  <c r="Q953" i="7"/>
  <c r="R953" i="7"/>
  <c r="Q954" i="7"/>
  <c r="R954" i="7"/>
  <c r="Q955" i="7"/>
  <c r="R955" i="7"/>
  <c r="Q956" i="7"/>
  <c r="R956" i="7"/>
  <c r="Q957" i="7"/>
  <c r="R957" i="7"/>
  <c r="Q958" i="7"/>
  <c r="R958" i="7"/>
  <c r="Q959" i="7"/>
  <c r="R959" i="7"/>
  <c r="Q960" i="7"/>
  <c r="R960" i="7"/>
  <c r="Q961" i="7"/>
  <c r="R961" i="7"/>
  <c r="Q962" i="7"/>
  <c r="R962" i="7"/>
  <c r="Q963" i="7"/>
  <c r="R963" i="7"/>
  <c r="Q964" i="7"/>
  <c r="R964" i="7"/>
  <c r="Q965" i="7"/>
  <c r="R965" i="7"/>
  <c r="Q966" i="7"/>
  <c r="R966" i="7"/>
  <c r="Q967" i="7"/>
  <c r="R967" i="7"/>
  <c r="Q968" i="7"/>
  <c r="R968" i="7"/>
  <c r="Q969" i="7"/>
  <c r="R969" i="7"/>
  <c r="Q970" i="7"/>
  <c r="R970" i="7"/>
  <c r="Q971" i="7"/>
  <c r="R971" i="7"/>
  <c r="Q972" i="7"/>
  <c r="R972" i="7"/>
  <c r="Q973" i="7"/>
  <c r="R973" i="7"/>
  <c r="Q974" i="7"/>
  <c r="R974" i="7"/>
  <c r="Q975" i="7"/>
  <c r="R975" i="7"/>
  <c r="Q976" i="7"/>
  <c r="R976" i="7"/>
  <c r="Q977" i="7"/>
  <c r="R977" i="7"/>
  <c r="Q978" i="7"/>
  <c r="R978" i="7"/>
  <c r="Q979" i="7"/>
  <c r="R979" i="7"/>
  <c r="Q980" i="7"/>
  <c r="R980" i="7"/>
  <c r="Q981" i="7"/>
  <c r="R981" i="7"/>
  <c r="Q982" i="7"/>
  <c r="R982" i="7"/>
  <c r="Q983" i="7"/>
  <c r="R983" i="7"/>
  <c r="Q984" i="7"/>
  <c r="R984" i="7"/>
  <c r="Q985" i="7"/>
  <c r="R985" i="7"/>
  <c r="Q986" i="7"/>
  <c r="R986" i="7"/>
  <c r="Q987" i="7"/>
  <c r="R987" i="7"/>
  <c r="Q988" i="7"/>
  <c r="R988" i="7"/>
  <c r="Q989" i="7"/>
  <c r="R989" i="7"/>
  <c r="Q990" i="7"/>
  <c r="R990" i="7"/>
  <c r="Q991" i="7"/>
  <c r="R991" i="7"/>
  <c r="Q992" i="7"/>
  <c r="R992" i="7"/>
  <c r="Q993" i="7"/>
  <c r="R993" i="7"/>
  <c r="Q994" i="7"/>
  <c r="R994" i="7"/>
  <c r="Q995" i="7"/>
  <c r="R995" i="7"/>
  <c r="Q996" i="7"/>
  <c r="R996" i="7"/>
  <c r="Q997" i="7"/>
  <c r="R997" i="7"/>
  <c r="Q998" i="7"/>
  <c r="R998" i="7"/>
  <c r="Q999" i="7"/>
  <c r="R999" i="7"/>
  <c r="Q1000" i="7"/>
  <c r="R1000" i="7"/>
  <c r="Q1001" i="7"/>
  <c r="R1001" i="7"/>
  <c r="Q1002" i="7"/>
  <c r="R1002" i="7"/>
  <c r="Q1003" i="7"/>
  <c r="R1003" i="7"/>
  <c r="Q1004" i="7"/>
  <c r="R1004" i="7"/>
  <c r="Q1005" i="7"/>
  <c r="R1005" i="7"/>
  <c r="Q1006" i="7"/>
  <c r="R1006" i="7"/>
  <c r="Q1007" i="7"/>
  <c r="R1007" i="7"/>
  <c r="Q1008" i="7"/>
  <c r="R1008" i="7"/>
  <c r="Q1009" i="7"/>
  <c r="R1009" i="7"/>
  <c r="Q1010" i="7"/>
  <c r="R1010" i="7"/>
  <c r="Q1011" i="7"/>
  <c r="R1011" i="7"/>
  <c r="Q1012" i="7"/>
  <c r="R1012" i="7"/>
  <c r="Q1013" i="7"/>
  <c r="R1013" i="7"/>
  <c r="Q1014" i="7"/>
  <c r="R1014" i="7"/>
  <c r="Q1015" i="7"/>
  <c r="R1015" i="7"/>
  <c r="Q1016" i="7"/>
  <c r="R1016" i="7"/>
  <c r="Q1017" i="7"/>
  <c r="R1017" i="7"/>
  <c r="Q1018" i="7"/>
  <c r="R1018" i="7"/>
  <c r="Q1019" i="7"/>
  <c r="R1019" i="7"/>
  <c r="Q1020" i="7"/>
  <c r="R1020" i="7"/>
  <c r="Q1021" i="7"/>
  <c r="R1021" i="7"/>
  <c r="Q1022" i="7"/>
  <c r="R1022" i="7"/>
  <c r="Q1023" i="7"/>
  <c r="R1023" i="7"/>
  <c r="Q1024" i="7"/>
  <c r="R1024" i="7"/>
  <c r="Q1025" i="7"/>
  <c r="R1025" i="7"/>
  <c r="Q1026" i="7"/>
  <c r="R1026" i="7"/>
  <c r="Q1027" i="7"/>
  <c r="R1027" i="7"/>
  <c r="Q1028" i="7"/>
  <c r="R1028" i="7"/>
  <c r="Q1029" i="7"/>
  <c r="R1029" i="7"/>
  <c r="Q1030" i="7"/>
  <c r="R1030" i="7"/>
  <c r="Q1031" i="7"/>
  <c r="R1031" i="7"/>
  <c r="Q1032" i="7"/>
  <c r="R1032" i="7"/>
  <c r="Q1033" i="7"/>
  <c r="R1033" i="7"/>
  <c r="Q1034" i="7"/>
  <c r="R1034" i="7"/>
  <c r="Q1035" i="7"/>
  <c r="R1035" i="7"/>
  <c r="Q1036" i="7"/>
  <c r="R1036" i="7"/>
  <c r="Q1037" i="7"/>
  <c r="R1037" i="7"/>
  <c r="Q1038" i="7"/>
  <c r="R1038" i="7"/>
  <c r="Q1039" i="7"/>
  <c r="R1039" i="7"/>
  <c r="Q1040" i="7"/>
  <c r="R1040" i="7"/>
  <c r="Q1041" i="7"/>
  <c r="R1041" i="7"/>
  <c r="Q1042" i="7"/>
  <c r="R1042" i="7"/>
  <c r="Q1043" i="7"/>
  <c r="R1043" i="7"/>
  <c r="Q1044" i="7"/>
  <c r="R1044" i="7"/>
  <c r="Q1045" i="7"/>
  <c r="R1045" i="7"/>
  <c r="Q1046" i="7"/>
  <c r="R1046" i="7"/>
  <c r="Q1047" i="7"/>
  <c r="R1047" i="7"/>
  <c r="Q1048" i="7"/>
  <c r="R1048" i="7"/>
  <c r="Q1049" i="7"/>
  <c r="R1049" i="7"/>
  <c r="Q1050" i="7"/>
  <c r="R1050" i="7"/>
  <c r="Q1051" i="7"/>
  <c r="R1051" i="7"/>
  <c r="Q1052" i="7"/>
  <c r="R1052" i="7"/>
  <c r="Q1053" i="7"/>
  <c r="R1053" i="7"/>
  <c r="Q1054" i="7"/>
  <c r="R1054" i="7"/>
  <c r="Q1055" i="7"/>
  <c r="R1055" i="7"/>
  <c r="Q1056" i="7"/>
  <c r="R1056" i="7"/>
  <c r="Q1057" i="7"/>
  <c r="R1057" i="7"/>
  <c r="Q1058" i="7"/>
  <c r="R1058" i="7"/>
  <c r="Q1059" i="7"/>
  <c r="R1059" i="7"/>
  <c r="Q1060" i="7"/>
  <c r="R1060" i="7"/>
  <c r="Q1061" i="7"/>
  <c r="R1061" i="7"/>
  <c r="Q1062" i="7"/>
  <c r="R1062" i="7"/>
  <c r="Q1063" i="7"/>
  <c r="R1063" i="7"/>
  <c r="Q1064" i="7"/>
  <c r="R1064" i="7"/>
  <c r="Q1065" i="7"/>
  <c r="R1065" i="7"/>
  <c r="Q1066" i="7"/>
  <c r="R1066" i="7"/>
  <c r="Q1067" i="7"/>
  <c r="R1067" i="7"/>
  <c r="Q1068" i="7"/>
  <c r="R1068" i="7"/>
  <c r="Q1069" i="7"/>
  <c r="R1069" i="7"/>
  <c r="Q1070" i="7"/>
  <c r="R1070" i="7"/>
  <c r="Q1071" i="7"/>
  <c r="R1071" i="7"/>
  <c r="Q1072" i="7"/>
  <c r="R1072" i="7"/>
  <c r="Q1073" i="7"/>
  <c r="R1073" i="7"/>
  <c r="Q1074" i="7"/>
  <c r="R1074" i="7"/>
  <c r="Q1075" i="7"/>
  <c r="R1075" i="7"/>
  <c r="Q1076" i="7"/>
  <c r="R1076" i="7"/>
  <c r="Q1077" i="7"/>
  <c r="R1077" i="7"/>
  <c r="Q1078" i="7"/>
  <c r="R1078" i="7"/>
  <c r="Q1079" i="7"/>
  <c r="R1079" i="7"/>
  <c r="Q1080" i="7"/>
  <c r="R1080" i="7"/>
  <c r="Q1081" i="7"/>
  <c r="R1081" i="7"/>
  <c r="Q1082" i="7"/>
  <c r="R1082" i="7"/>
  <c r="Q1083" i="7"/>
  <c r="R1083" i="7"/>
  <c r="Q1084" i="7"/>
  <c r="R1084" i="7"/>
  <c r="Q1085" i="7"/>
  <c r="R1085" i="7"/>
  <c r="Q1086" i="7"/>
  <c r="R1086" i="7"/>
  <c r="Q1087" i="7"/>
  <c r="R1087" i="7"/>
  <c r="Q1088" i="7"/>
  <c r="R1088" i="7"/>
  <c r="Q1089" i="7"/>
  <c r="R1089" i="7"/>
  <c r="Q1090" i="7"/>
  <c r="R1090" i="7"/>
  <c r="Q1091" i="7"/>
  <c r="R1091" i="7"/>
  <c r="Q1092" i="7"/>
  <c r="R1092" i="7"/>
  <c r="Q1093" i="7"/>
  <c r="R1093" i="7"/>
  <c r="Q1094" i="7"/>
  <c r="R1094" i="7"/>
  <c r="Q1095" i="7"/>
  <c r="R1095" i="7"/>
  <c r="Q1096" i="7"/>
  <c r="R1096" i="7"/>
  <c r="Q1097" i="7"/>
  <c r="R1097" i="7"/>
  <c r="Q1098" i="7"/>
  <c r="R1098" i="7"/>
  <c r="Q1099" i="7"/>
  <c r="R1099" i="7"/>
  <c r="Q1100" i="7"/>
  <c r="R1100" i="7"/>
  <c r="Q1101" i="7"/>
  <c r="R1101" i="7"/>
  <c r="Q1102" i="7"/>
  <c r="R1102" i="7"/>
  <c r="Q1103" i="7"/>
  <c r="R1103" i="7"/>
  <c r="Q1104" i="7"/>
  <c r="R1104" i="7"/>
  <c r="Q1105" i="7"/>
  <c r="R1105" i="7"/>
  <c r="Q1106" i="7"/>
  <c r="R1106" i="7"/>
  <c r="Q1107" i="7"/>
  <c r="R1107" i="7"/>
  <c r="Q1108" i="7"/>
  <c r="R1108" i="7"/>
  <c r="Q1109" i="7"/>
  <c r="R1109" i="7"/>
  <c r="Q1110" i="7"/>
  <c r="R1110" i="7"/>
  <c r="Q1111" i="7"/>
  <c r="R1111" i="7"/>
  <c r="Q1112" i="7"/>
  <c r="R1112" i="7"/>
  <c r="Q1113" i="7"/>
  <c r="R1113" i="7"/>
  <c r="Q1114" i="7"/>
  <c r="R1114" i="7"/>
  <c r="Q1115" i="7"/>
  <c r="R1115" i="7"/>
  <c r="Q1116" i="7"/>
  <c r="R1116" i="7"/>
  <c r="Q1117" i="7"/>
  <c r="R1117" i="7"/>
  <c r="Q1118" i="7"/>
  <c r="R1118" i="7"/>
  <c r="Q1119" i="7"/>
  <c r="R1119" i="7"/>
  <c r="Q1120" i="7"/>
  <c r="R1120" i="7"/>
  <c r="Q1121" i="7"/>
  <c r="R1121" i="7"/>
  <c r="Q1122" i="7"/>
  <c r="R1122" i="7"/>
  <c r="Q1123" i="7"/>
  <c r="R1123" i="7"/>
  <c r="Q1124" i="7"/>
  <c r="R1124" i="7"/>
  <c r="Q1125" i="7"/>
  <c r="R1125" i="7"/>
  <c r="Q1126" i="7"/>
  <c r="R1126" i="7"/>
  <c r="Q1127" i="7"/>
  <c r="R1127" i="7"/>
  <c r="Q1128" i="7"/>
  <c r="R1128" i="7"/>
  <c r="Q1129" i="7"/>
  <c r="R1129" i="7"/>
  <c r="Q1130" i="7"/>
  <c r="R1130" i="7"/>
  <c r="Q1131" i="7"/>
  <c r="R1131" i="7"/>
  <c r="Q1132" i="7"/>
  <c r="R1132" i="7"/>
  <c r="Q1133" i="7"/>
  <c r="R1133" i="7"/>
  <c r="Q1134" i="7"/>
  <c r="R1134" i="7"/>
  <c r="Q1135" i="7"/>
  <c r="R1135" i="7"/>
  <c r="Q1136" i="7"/>
  <c r="R1136" i="7"/>
  <c r="Q1137" i="7"/>
  <c r="R1137" i="7"/>
  <c r="Q1138" i="7"/>
  <c r="R1138" i="7"/>
  <c r="Q1139" i="7"/>
  <c r="R1139" i="7"/>
  <c r="Q1140" i="7"/>
  <c r="R1140" i="7"/>
  <c r="Q1141" i="7"/>
  <c r="R1141" i="7"/>
  <c r="Q1142" i="7"/>
  <c r="R1142" i="7"/>
  <c r="Q1143" i="7"/>
  <c r="R1143" i="7"/>
  <c r="Q1144" i="7"/>
  <c r="R1144" i="7"/>
  <c r="Q1145" i="7"/>
  <c r="R1145" i="7"/>
  <c r="Q1146" i="7"/>
  <c r="R1146" i="7"/>
  <c r="Q1147" i="7"/>
  <c r="R1147" i="7"/>
  <c r="Q1148" i="7"/>
  <c r="R1148" i="7"/>
  <c r="Q1149" i="7"/>
  <c r="R1149" i="7"/>
  <c r="Q1150" i="7"/>
  <c r="R1150" i="7"/>
  <c r="Q1151" i="7"/>
  <c r="R1151" i="7"/>
  <c r="Q1152" i="7"/>
  <c r="R1152" i="7"/>
  <c r="Q1153" i="7"/>
  <c r="R1153" i="7"/>
  <c r="Q1154" i="7"/>
  <c r="R1154" i="7"/>
  <c r="Q1155" i="7"/>
  <c r="R1155" i="7"/>
  <c r="Q1156" i="7"/>
  <c r="R1156" i="7"/>
  <c r="Q1157" i="7"/>
  <c r="R1157" i="7"/>
  <c r="Q1158" i="7"/>
  <c r="R1158" i="7"/>
  <c r="Q1159" i="7"/>
  <c r="R1159" i="7"/>
  <c r="Q1160" i="7"/>
  <c r="R1160" i="7"/>
  <c r="Q1161" i="7"/>
  <c r="R1161" i="7"/>
  <c r="Q1162" i="7"/>
  <c r="R1162" i="7"/>
  <c r="Q1163" i="7"/>
  <c r="R1163" i="7"/>
  <c r="Q1164" i="7"/>
  <c r="R1164" i="7"/>
  <c r="Q1165" i="7"/>
  <c r="R1165" i="7"/>
  <c r="Q1166" i="7"/>
  <c r="R1166" i="7"/>
  <c r="Q1167" i="7"/>
  <c r="R1167" i="7"/>
  <c r="Q1168" i="7"/>
  <c r="R1168" i="7"/>
  <c r="Q1169" i="7"/>
  <c r="R1169" i="7"/>
  <c r="Q1170" i="7"/>
  <c r="R1170" i="7"/>
  <c r="Q1171" i="7"/>
  <c r="R1171" i="7"/>
  <c r="Q1172" i="7"/>
  <c r="R1172" i="7"/>
  <c r="Q1173" i="7"/>
  <c r="R1173" i="7"/>
  <c r="Q1174" i="7"/>
  <c r="R1174" i="7"/>
  <c r="Q1175" i="7"/>
  <c r="R1175" i="7"/>
  <c r="Q1176" i="7"/>
  <c r="R1176" i="7"/>
  <c r="Q1177" i="7"/>
  <c r="R1177" i="7"/>
  <c r="Q1178" i="7"/>
  <c r="R1178" i="7"/>
  <c r="Q1179" i="7"/>
  <c r="R1179" i="7"/>
  <c r="Q1180" i="7"/>
  <c r="R1180" i="7"/>
  <c r="Q1181" i="7"/>
  <c r="R1181" i="7"/>
  <c r="Q1182" i="7"/>
  <c r="R1182" i="7"/>
  <c r="Q1183" i="7"/>
  <c r="R1183" i="7"/>
  <c r="Q1184" i="7"/>
  <c r="R1184" i="7"/>
  <c r="Q1185" i="7"/>
  <c r="R1185" i="7"/>
  <c r="Q1186" i="7"/>
  <c r="R1186" i="7"/>
  <c r="Q1187" i="7"/>
  <c r="R1187" i="7"/>
  <c r="Q1188" i="7"/>
  <c r="R1188" i="7"/>
  <c r="Q1189" i="7"/>
  <c r="R1189" i="7"/>
  <c r="Q1190" i="7"/>
  <c r="R1190" i="7"/>
  <c r="Q1191" i="7"/>
  <c r="R1191" i="7"/>
  <c r="Q1192" i="7"/>
  <c r="R1192" i="7"/>
  <c r="Q1193" i="7"/>
  <c r="R1193" i="7"/>
  <c r="Q1194" i="7"/>
  <c r="R1194" i="7"/>
  <c r="Q1195" i="7"/>
  <c r="R1195" i="7"/>
  <c r="Q1196" i="7"/>
  <c r="R1196" i="7"/>
  <c r="Q1197" i="7"/>
  <c r="R1197" i="7"/>
  <c r="Q1198" i="7"/>
  <c r="R1198" i="7"/>
  <c r="Q1199" i="7"/>
  <c r="R1199" i="7"/>
  <c r="Q1200" i="7"/>
  <c r="R1200" i="7"/>
  <c r="Q1201" i="7"/>
  <c r="R1201" i="7"/>
  <c r="Q1202" i="7"/>
  <c r="R1202" i="7"/>
  <c r="Q1203" i="7"/>
  <c r="R1203" i="7"/>
  <c r="Q1204" i="7"/>
  <c r="R1204" i="7"/>
  <c r="Q1205" i="7"/>
  <c r="R1205" i="7"/>
  <c r="Q1206" i="7"/>
  <c r="R1206" i="7"/>
  <c r="Q1207" i="7"/>
  <c r="R1207" i="7"/>
  <c r="Q1208" i="7"/>
  <c r="R1208" i="7"/>
  <c r="Q1209" i="7"/>
  <c r="R1209" i="7"/>
  <c r="Q1210" i="7"/>
  <c r="R1210" i="7"/>
  <c r="Q1211" i="7"/>
  <c r="R1211" i="7"/>
  <c r="Q1212" i="7"/>
  <c r="R1212" i="7"/>
  <c r="Q1213" i="7"/>
  <c r="R1213" i="7"/>
  <c r="Q1214" i="7"/>
  <c r="R1214" i="7"/>
  <c r="Q1215" i="7"/>
  <c r="R1215" i="7"/>
  <c r="Q1216" i="7"/>
  <c r="R1216" i="7"/>
  <c r="Q1217" i="7"/>
  <c r="R1217" i="7"/>
  <c r="Q1218" i="7"/>
  <c r="R1218" i="7"/>
  <c r="Q1219" i="7"/>
  <c r="R1219" i="7"/>
  <c r="Q1220" i="7"/>
  <c r="R1220" i="7"/>
  <c r="Q1221" i="7"/>
  <c r="R1221" i="7"/>
  <c r="Q1222" i="7"/>
  <c r="R1222" i="7"/>
  <c r="Q1223" i="7"/>
  <c r="R1223" i="7"/>
  <c r="Q1224" i="7"/>
  <c r="R1224" i="7"/>
  <c r="Q1225" i="7"/>
  <c r="R1225" i="7"/>
  <c r="Q1226" i="7"/>
  <c r="R1226" i="7"/>
  <c r="Q1227" i="7"/>
  <c r="R1227" i="7"/>
  <c r="Q1228" i="7"/>
  <c r="R1228" i="7"/>
  <c r="Q1229" i="7"/>
  <c r="R1229" i="7"/>
  <c r="Q1230" i="7"/>
  <c r="R1230" i="7"/>
  <c r="AN4" i="4"/>
  <c r="AO4" i="4"/>
  <c r="AP4" i="4"/>
  <c r="AQ4" i="4"/>
  <c r="AR4" i="4"/>
  <c r="AS4" i="4"/>
  <c r="AT4" i="4"/>
  <c r="AU4" i="4"/>
  <c r="AV4" i="4"/>
  <c r="AW4" i="4"/>
  <c r="AX4" i="4"/>
  <c r="CQ4" i="4"/>
  <c r="CR4" i="4"/>
  <c r="CS4" i="4"/>
  <c r="CT4" i="4"/>
  <c r="CU4" i="4"/>
  <c r="CV4" i="4"/>
  <c r="CW4" i="4"/>
  <c r="CX4" i="4"/>
  <c r="CY4" i="4"/>
  <c r="CZ4" i="4"/>
  <c r="DA4" i="4"/>
  <c r="AN5" i="4"/>
  <c r="AO5" i="4"/>
  <c r="AP5" i="4"/>
  <c r="AQ5" i="4"/>
  <c r="AR5" i="4"/>
  <c r="AS5" i="4"/>
  <c r="AT5" i="4"/>
  <c r="AU5" i="4"/>
  <c r="AV5" i="4"/>
  <c r="AW5" i="4"/>
  <c r="AX5" i="4"/>
  <c r="CQ5" i="4"/>
  <c r="CR5" i="4"/>
  <c r="CS5" i="4"/>
  <c r="CT5" i="4"/>
  <c r="CU5" i="4"/>
  <c r="CV5" i="4"/>
  <c r="CW5" i="4"/>
  <c r="CX5" i="4"/>
  <c r="CY5" i="4"/>
  <c r="CZ5" i="4"/>
  <c r="DA5" i="4"/>
  <c r="AN6" i="4"/>
  <c r="AO6" i="4"/>
  <c r="AP6" i="4"/>
  <c r="AQ6" i="4"/>
  <c r="AR6" i="4"/>
  <c r="AS6" i="4"/>
  <c r="AT6" i="4"/>
  <c r="AU6" i="4"/>
  <c r="AV6" i="4"/>
  <c r="AW6" i="4"/>
  <c r="AX6" i="4"/>
  <c r="CQ6" i="4"/>
  <c r="CR6" i="4"/>
  <c r="CS6" i="4"/>
  <c r="CT6" i="4"/>
  <c r="CU6" i="4"/>
  <c r="CV6" i="4"/>
  <c r="CW6" i="4"/>
  <c r="CX6" i="4"/>
  <c r="CY6" i="4"/>
  <c r="CZ6" i="4"/>
  <c r="DA6" i="4"/>
  <c r="AN7" i="4"/>
  <c r="AO7" i="4"/>
  <c r="AP7" i="4"/>
  <c r="AQ7" i="4"/>
  <c r="AR7" i="4"/>
  <c r="AS7" i="4"/>
  <c r="AT7" i="4"/>
  <c r="AU7" i="4"/>
  <c r="AV7" i="4"/>
  <c r="AW7" i="4"/>
  <c r="AX7" i="4"/>
  <c r="CQ7" i="4"/>
  <c r="CR7" i="4"/>
  <c r="CS7" i="4"/>
  <c r="CT7" i="4"/>
  <c r="CU7" i="4"/>
  <c r="CV7" i="4"/>
  <c r="CW7" i="4"/>
  <c r="CX7" i="4"/>
  <c r="CY7" i="4"/>
  <c r="CZ7" i="4"/>
  <c r="DA7" i="4"/>
  <c r="AN8" i="4"/>
  <c r="AO8" i="4"/>
  <c r="AP8" i="4"/>
  <c r="AQ8" i="4"/>
  <c r="AR8" i="4"/>
  <c r="AS8" i="4"/>
  <c r="AT8" i="4"/>
  <c r="AU8" i="4"/>
  <c r="AV8" i="4"/>
  <c r="AW8" i="4"/>
  <c r="AX8" i="4"/>
  <c r="CQ8" i="4"/>
  <c r="CR8" i="4"/>
  <c r="CS8" i="4"/>
  <c r="CT8" i="4"/>
  <c r="CU8" i="4"/>
  <c r="CV8" i="4"/>
  <c r="CW8" i="4"/>
  <c r="CX8" i="4"/>
  <c r="CY8" i="4"/>
  <c r="CZ8" i="4"/>
  <c r="DA8" i="4"/>
  <c r="AN9" i="4"/>
  <c r="AO9" i="4"/>
  <c r="AP9" i="4"/>
  <c r="AQ9" i="4"/>
  <c r="AR9" i="4"/>
  <c r="AS9" i="4"/>
  <c r="AT9" i="4"/>
  <c r="AU9" i="4"/>
  <c r="AV9" i="4"/>
  <c r="AW9" i="4"/>
  <c r="AX9" i="4"/>
  <c r="CQ9" i="4"/>
  <c r="CR9" i="4"/>
  <c r="CS9" i="4"/>
  <c r="CT9" i="4"/>
  <c r="CU9" i="4"/>
  <c r="CV9" i="4"/>
  <c r="CW9" i="4"/>
  <c r="CX9" i="4"/>
  <c r="CY9" i="4"/>
  <c r="CZ9" i="4"/>
  <c r="DA9" i="4"/>
  <c r="AN10" i="4"/>
  <c r="AO10" i="4"/>
  <c r="AP10" i="4"/>
  <c r="AQ10" i="4"/>
  <c r="AR10" i="4"/>
  <c r="AS10" i="4"/>
  <c r="AT10" i="4"/>
  <c r="AU10" i="4"/>
  <c r="AV10" i="4"/>
  <c r="AW10" i="4"/>
  <c r="AX10" i="4"/>
  <c r="CQ10" i="4"/>
  <c r="CR10" i="4"/>
  <c r="CS10" i="4"/>
  <c r="CT10" i="4"/>
  <c r="CU10" i="4"/>
  <c r="CV10" i="4"/>
  <c r="CW10" i="4"/>
  <c r="CX10" i="4"/>
  <c r="CY10" i="4"/>
  <c r="CZ10" i="4"/>
  <c r="DA10" i="4"/>
  <c r="AN11" i="4"/>
  <c r="AO11" i="4"/>
  <c r="AP11" i="4"/>
  <c r="AQ11" i="4"/>
  <c r="AR11" i="4"/>
  <c r="AS11" i="4"/>
  <c r="AT11" i="4"/>
  <c r="AU11" i="4"/>
  <c r="AV11" i="4"/>
  <c r="AW11" i="4"/>
  <c r="AX11" i="4"/>
  <c r="CQ11" i="4"/>
  <c r="CR11" i="4"/>
  <c r="CS11" i="4"/>
  <c r="CT11" i="4"/>
  <c r="CU11" i="4"/>
  <c r="CV11" i="4"/>
  <c r="CW11" i="4"/>
  <c r="CX11" i="4"/>
  <c r="CY11" i="4"/>
  <c r="CZ11" i="4"/>
  <c r="DA11" i="4"/>
  <c r="AN12" i="4"/>
  <c r="AO12" i="4"/>
  <c r="AP12" i="4"/>
  <c r="AQ12" i="4"/>
  <c r="AR12" i="4"/>
  <c r="AS12" i="4"/>
  <c r="AT12" i="4"/>
  <c r="AU12" i="4"/>
  <c r="AV12" i="4"/>
  <c r="AW12" i="4"/>
  <c r="AX12" i="4"/>
  <c r="CQ12" i="4"/>
  <c r="CR12" i="4"/>
  <c r="CS12" i="4"/>
  <c r="CT12" i="4"/>
  <c r="CU12" i="4"/>
  <c r="CV12" i="4"/>
  <c r="CW12" i="4"/>
  <c r="CX12" i="4"/>
  <c r="CY12" i="4"/>
  <c r="CZ12" i="4"/>
  <c r="DA12" i="4"/>
  <c r="AN13" i="4"/>
  <c r="AO13" i="4"/>
  <c r="AP13" i="4"/>
  <c r="AQ13" i="4"/>
  <c r="AR13" i="4"/>
  <c r="AS13" i="4"/>
  <c r="AT13" i="4"/>
  <c r="AU13" i="4"/>
  <c r="AV13" i="4"/>
  <c r="AW13" i="4"/>
  <c r="AX13" i="4"/>
  <c r="CQ13" i="4"/>
  <c r="CR13" i="4"/>
  <c r="CS13" i="4"/>
  <c r="CT13" i="4"/>
  <c r="CU13" i="4"/>
  <c r="CV13" i="4"/>
  <c r="CW13" i="4"/>
  <c r="CX13" i="4"/>
  <c r="CY13" i="4"/>
  <c r="CZ13" i="4"/>
  <c r="DA13" i="4"/>
  <c r="AN14" i="4"/>
  <c r="AO14" i="4"/>
  <c r="AP14" i="4"/>
  <c r="AQ14" i="4"/>
  <c r="AR14" i="4"/>
  <c r="AS14" i="4"/>
  <c r="AT14" i="4"/>
  <c r="AU14" i="4"/>
  <c r="AV14" i="4"/>
  <c r="AW14" i="4"/>
  <c r="AX14" i="4"/>
  <c r="CQ14" i="4"/>
  <c r="CR14" i="4"/>
  <c r="CS14" i="4"/>
  <c r="CT14" i="4"/>
  <c r="CU14" i="4"/>
  <c r="CV14" i="4"/>
  <c r="CW14" i="4"/>
  <c r="CX14" i="4"/>
  <c r="CY14" i="4"/>
  <c r="CZ14" i="4"/>
  <c r="DA14" i="4"/>
  <c r="AN15" i="4"/>
  <c r="AO15" i="4"/>
  <c r="AP15" i="4"/>
  <c r="AQ15" i="4"/>
  <c r="AR15" i="4"/>
  <c r="AS15" i="4"/>
  <c r="AT15" i="4"/>
  <c r="AU15" i="4"/>
  <c r="AV15" i="4"/>
  <c r="AW15" i="4"/>
  <c r="AX15" i="4"/>
  <c r="CQ15" i="4"/>
  <c r="CR15" i="4"/>
  <c r="CS15" i="4"/>
  <c r="CT15" i="4"/>
  <c r="CU15" i="4"/>
  <c r="CV15" i="4"/>
  <c r="CW15" i="4"/>
  <c r="CX15" i="4"/>
  <c r="CY15" i="4"/>
  <c r="CZ15" i="4"/>
  <c r="DA15" i="4"/>
  <c r="AN16" i="4"/>
  <c r="AO16" i="4"/>
  <c r="AP16" i="4"/>
  <c r="AQ16" i="4"/>
  <c r="AR16" i="4"/>
  <c r="AS16" i="4"/>
  <c r="AT16" i="4"/>
  <c r="AU16" i="4"/>
  <c r="AV16" i="4"/>
  <c r="AW16" i="4"/>
  <c r="AX16" i="4"/>
  <c r="CQ16" i="4"/>
  <c r="CR16" i="4"/>
  <c r="CS16" i="4"/>
  <c r="CT16" i="4"/>
  <c r="CU16" i="4"/>
  <c r="CV16" i="4"/>
  <c r="CW16" i="4"/>
  <c r="CX16" i="4"/>
  <c r="CY16" i="4"/>
  <c r="CZ16" i="4"/>
  <c r="DA16" i="4"/>
  <c r="AN17" i="4"/>
  <c r="AO17" i="4"/>
  <c r="AP17" i="4"/>
  <c r="AQ17" i="4"/>
  <c r="AR17" i="4"/>
  <c r="AS17" i="4"/>
  <c r="AT17" i="4"/>
  <c r="AU17" i="4"/>
  <c r="AV17" i="4"/>
  <c r="AW17" i="4"/>
  <c r="AX17" i="4"/>
  <c r="CQ17" i="4"/>
  <c r="CR17" i="4"/>
  <c r="CS17" i="4"/>
  <c r="CT17" i="4"/>
  <c r="CU17" i="4"/>
  <c r="CV17" i="4"/>
  <c r="CW17" i="4"/>
  <c r="CX17" i="4"/>
  <c r="CY17" i="4"/>
  <c r="CZ17" i="4"/>
  <c r="DA17" i="4"/>
  <c r="AN18" i="4"/>
  <c r="AO18" i="4"/>
  <c r="AP18" i="4"/>
  <c r="AQ18" i="4"/>
  <c r="AR18" i="4"/>
  <c r="AS18" i="4"/>
  <c r="AT18" i="4"/>
  <c r="AU18" i="4"/>
  <c r="AV18" i="4"/>
  <c r="AW18" i="4"/>
  <c r="AX18" i="4"/>
  <c r="CQ18" i="4"/>
  <c r="CR18" i="4"/>
  <c r="CS18" i="4"/>
  <c r="CT18" i="4"/>
  <c r="CU18" i="4"/>
  <c r="CV18" i="4"/>
  <c r="CW18" i="4"/>
  <c r="CX18" i="4"/>
  <c r="CY18" i="4"/>
  <c r="CZ18" i="4"/>
  <c r="DA18" i="4"/>
  <c r="AN19" i="4"/>
  <c r="AO19" i="4"/>
  <c r="AP19" i="4"/>
  <c r="AQ19" i="4"/>
  <c r="AR19" i="4"/>
  <c r="AS19" i="4"/>
  <c r="AT19" i="4"/>
  <c r="AU19" i="4"/>
  <c r="AV19" i="4"/>
  <c r="AW19" i="4"/>
  <c r="AX19" i="4"/>
  <c r="CQ19" i="4"/>
  <c r="CR19" i="4"/>
  <c r="CS19" i="4"/>
  <c r="CT19" i="4"/>
  <c r="CU19" i="4"/>
  <c r="CV19" i="4"/>
  <c r="CW19" i="4"/>
  <c r="CX19" i="4"/>
  <c r="CY19" i="4"/>
  <c r="CZ19" i="4"/>
  <c r="DA19" i="4"/>
  <c r="AN20" i="4"/>
  <c r="AO20" i="4"/>
  <c r="AP20" i="4"/>
  <c r="AQ20" i="4"/>
  <c r="AR20" i="4"/>
  <c r="AS20" i="4"/>
  <c r="AT20" i="4"/>
  <c r="AU20" i="4"/>
  <c r="AV20" i="4"/>
  <c r="AW20" i="4"/>
  <c r="AX20" i="4"/>
  <c r="CQ20" i="4"/>
  <c r="CR20" i="4"/>
  <c r="CS20" i="4"/>
  <c r="CT20" i="4"/>
  <c r="CU20" i="4"/>
  <c r="CV20" i="4"/>
  <c r="CW20" i="4"/>
  <c r="CX20" i="4"/>
  <c r="CY20" i="4"/>
  <c r="CZ20" i="4"/>
  <c r="DA20" i="4"/>
  <c r="AN21" i="4"/>
  <c r="AO21" i="4"/>
  <c r="AP21" i="4"/>
  <c r="AQ21" i="4"/>
  <c r="AR21" i="4"/>
  <c r="AS21" i="4"/>
  <c r="AT21" i="4"/>
  <c r="AU21" i="4"/>
  <c r="AV21" i="4"/>
  <c r="AW21" i="4"/>
  <c r="AX21" i="4"/>
  <c r="CQ21" i="4"/>
  <c r="CR21" i="4"/>
  <c r="CS21" i="4"/>
  <c r="CT21" i="4"/>
  <c r="CU21" i="4"/>
  <c r="CV21" i="4"/>
  <c r="CW21" i="4"/>
  <c r="CX21" i="4"/>
  <c r="CY21" i="4"/>
  <c r="CZ21" i="4"/>
  <c r="DA21" i="4"/>
  <c r="AN22" i="4"/>
  <c r="AO22" i="4"/>
  <c r="AP22" i="4"/>
  <c r="AQ22" i="4"/>
  <c r="AR22" i="4"/>
  <c r="AS22" i="4"/>
  <c r="AT22" i="4"/>
  <c r="AU22" i="4"/>
  <c r="AV22" i="4"/>
  <c r="AW22" i="4"/>
  <c r="AX22" i="4"/>
  <c r="CQ22" i="4"/>
  <c r="CR22" i="4"/>
  <c r="CS22" i="4"/>
  <c r="CT22" i="4"/>
  <c r="CU22" i="4"/>
  <c r="CV22" i="4"/>
  <c r="CW22" i="4"/>
  <c r="CX22" i="4"/>
  <c r="CY22" i="4"/>
  <c r="CZ22" i="4"/>
  <c r="DA22" i="4"/>
  <c r="AN23" i="4"/>
  <c r="AO23" i="4"/>
  <c r="AP23" i="4"/>
  <c r="AQ23" i="4"/>
  <c r="AR23" i="4"/>
  <c r="AS23" i="4"/>
  <c r="AT23" i="4"/>
  <c r="AU23" i="4"/>
  <c r="AV23" i="4"/>
  <c r="AW23" i="4"/>
  <c r="AX23" i="4"/>
  <c r="CQ23" i="4"/>
  <c r="CR23" i="4"/>
  <c r="CS23" i="4"/>
  <c r="CT23" i="4"/>
  <c r="CU23" i="4"/>
  <c r="CV23" i="4"/>
  <c r="CW23" i="4"/>
  <c r="CX23" i="4"/>
  <c r="CY23" i="4"/>
  <c r="CZ23" i="4"/>
  <c r="DA23" i="4"/>
  <c r="AN24" i="4"/>
  <c r="AO24" i="4"/>
  <c r="AP24" i="4"/>
  <c r="AQ24" i="4"/>
  <c r="AR24" i="4"/>
  <c r="AS24" i="4"/>
  <c r="AT24" i="4"/>
  <c r="AU24" i="4"/>
  <c r="AV24" i="4"/>
  <c r="AW24" i="4"/>
  <c r="AX24" i="4"/>
  <c r="CQ24" i="4"/>
  <c r="CR24" i="4"/>
  <c r="CS24" i="4"/>
  <c r="CT24" i="4"/>
  <c r="CU24" i="4"/>
  <c r="CV24" i="4"/>
  <c r="CW24" i="4"/>
  <c r="CX24" i="4"/>
  <c r="CY24" i="4"/>
  <c r="CZ24" i="4"/>
  <c r="DA24" i="4"/>
  <c r="AN25" i="4"/>
  <c r="AO25" i="4"/>
  <c r="AP25" i="4"/>
  <c r="AQ25" i="4"/>
  <c r="AR25" i="4"/>
  <c r="AS25" i="4"/>
  <c r="AT25" i="4"/>
  <c r="AU25" i="4"/>
  <c r="AV25" i="4"/>
  <c r="AW25" i="4"/>
  <c r="AX25" i="4"/>
  <c r="CQ25" i="4"/>
  <c r="CR25" i="4"/>
  <c r="CS25" i="4"/>
  <c r="CT25" i="4"/>
  <c r="CU25" i="4"/>
  <c r="CV25" i="4"/>
  <c r="CW25" i="4"/>
  <c r="CX25" i="4"/>
  <c r="CY25" i="4"/>
  <c r="CZ25" i="4"/>
  <c r="DA25" i="4"/>
  <c r="AN26" i="4"/>
  <c r="AO26" i="4"/>
  <c r="AP26" i="4"/>
  <c r="AQ26" i="4"/>
  <c r="AR26" i="4"/>
  <c r="AS26" i="4"/>
  <c r="AT26" i="4"/>
  <c r="AU26" i="4"/>
  <c r="AV26" i="4"/>
  <c r="AW26" i="4"/>
  <c r="AX26" i="4"/>
  <c r="CQ26" i="4"/>
  <c r="CR26" i="4"/>
  <c r="CS26" i="4"/>
  <c r="CT26" i="4"/>
  <c r="CU26" i="4"/>
  <c r="CV26" i="4"/>
  <c r="CW26" i="4"/>
  <c r="CX26" i="4"/>
  <c r="CY26" i="4"/>
  <c r="CZ26" i="4"/>
  <c r="DA26" i="4"/>
  <c r="AN27" i="4"/>
  <c r="AO27" i="4"/>
  <c r="AP27" i="4"/>
  <c r="AQ27" i="4"/>
  <c r="AR27" i="4"/>
  <c r="AS27" i="4"/>
  <c r="AT27" i="4"/>
  <c r="AU27" i="4"/>
  <c r="AV27" i="4"/>
  <c r="AW27" i="4"/>
  <c r="AX27" i="4"/>
  <c r="CQ27" i="4"/>
  <c r="CR27" i="4"/>
  <c r="CS27" i="4"/>
  <c r="CT27" i="4"/>
  <c r="CU27" i="4"/>
  <c r="CV27" i="4"/>
  <c r="CW27" i="4"/>
  <c r="CX27" i="4"/>
  <c r="CY27" i="4"/>
  <c r="CZ27" i="4"/>
  <c r="DA27" i="4"/>
  <c r="AN28" i="4"/>
  <c r="AO28" i="4"/>
  <c r="AP28" i="4"/>
  <c r="AQ28" i="4"/>
  <c r="AR28" i="4"/>
  <c r="AS28" i="4"/>
  <c r="AT28" i="4"/>
  <c r="AU28" i="4"/>
  <c r="AV28" i="4"/>
  <c r="AW28" i="4"/>
  <c r="AX28" i="4"/>
  <c r="CQ28" i="4"/>
  <c r="CR28" i="4"/>
  <c r="CS28" i="4"/>
  <c r="CT28" i="4"/>
  <c r="CU28" i="4"/>
  <c r="CV28" i="4"/>
  <c r="CW28" i="4"/>
  <c r="CX28" i="4"/>
  <c r="CY28" i="4"/>
  <c r="CZ28" i="4"/>
  <c r="DA28" i="4"/>
  <c r="AN29" i="4"/>
  <c r="AO29" i="4"/>
  <c r="AP29" i="4"/>
  <c r="AQ29" i="4"/>
  <c r="AR29" i="4"/>
  <c r="AS29" i="4"/>
  <c r="AT29" i="4"/>
  <c r="AU29" i="4"/>
  <c r="AV29" i="4"/>
  <c r="AW29" i="4"/>
  <c r="AX29" i="4"/>
  <c r="CQ29" i="4"/>
  <c r="CR29" i="4"/>
  <c r="CS29" i="4"/>
  <c r="CT29" i="4"/>
  <c r="CU29" i="4"/>
  <c r="CV29" i="4"/>
  <c r="CW29" i="4"/>
  <c r="CX29" i="4"/>
  <c r="CY29" i="4"/>
  <c r="CZ29" i="4"/>
  <c r="DA29" i="4"/>
  <c r="AN30" i="4"/>
  <c r="AO30" i="4"/>
  <c r="AP30" i="4"/>
  <c r="AQ30" i="4"/>
  <c r="AR30" i="4"/>
  <c r="AS30" i="4"/>
  <c r="AT30" i="4"/>
  <c r="AU30" i="4"/>
  <c r="AV30" i="4"/>
  <c r="AW30" i="4"/>
  <c r="AX30" i="4"/>
  <c r="CQ30" i="4"/>
  <c r="CR30" i="4"/>
  <c r="CS30" i="4"/>
  <c r="CT30" i="4"/>
  <c r="CU30" i="4"/>
  <c r="CV30" i="4"/>
  <c r="CW30" i="4"/>
  <c r="CX30" i="4"/>
  <c r="CY30" i="4"/>
  <c r="CZ30" i="4"/>
  <c r="DA30" i="4"/>
  <c r="AN31" i="4"/>
  <c r="AO31" i="4"/>
  <c r="AP31" i="4"/>
  <c r="AQ31" i="4"/>
  <c r="AR31" i="4"/>
  <c r="AS31" i="4"/>
  <c r="AT31" i="4"/>
  <c r="AU31" i="4"/>
  <c r="AV31" i="4"/>
  <c r="AW31" i="4"/>
  <c r="AX31" i="4"/>
  <c r="CQ31" i="4"/>
  <c r="CR31" i="4"/>
  <c r="CS31" i="4"/>
  <c r="CT31" i="4"/>
  <c r="CU31" i="4"/>
  <c r="CV31" i="4"/>
  <c r="CW31" i="4"/>
  <c r="CX31" i="4"/>
  <c r="CY31" i="4"/>
  <c r="CZ31" i="4"/>
  <c r="DA31" i="4"/>
  <c r="AN32" i="4"/>
  <c r="AO32" i="4"/>
  <c r="AP32" i="4"/>
  <c r="AQ32" i="4"/>
  <c r="AR32" i="4"/>
  <c r="AS32" i="4"/>
  <c r="AT32" i="4"/>
  <c r="AU32" i="4"/>
  <c r="AV32" i="4"/>
  <c r="AW32" i="4"/>
  <c r="AX32" i="4"/>
  <c r="CQ32" i="4"/>
  <c r="CR32" i="4"/>
  <c r="CS32" i="4"/>
  <c r="CT32" i="4"/>
  <c r="CU32" i="4"/>
  <c r="CV32" i="4"/>
  <c r="CW32" i="4"/>
  <c r="CX32" i="4"/>
  <c r="CY32" i="4"/>
  <c r="CZ32" i="4"/>
  <c r="DA32" i="4"/>
  <c r="AN33" i="4"/>
  <c r="AO33" i="4"/>
  <c r="AP33" i="4"/>
  <c r="AQ33" i="4"/>
  <c r="AR33" i="4"/>
  <c r="AS33" i="4"/>
  <c r="AT33" i="4"/>
  <c r="AU33" i="4"/>
  <c r="AV33" i="4"/>
  <c r="AW33" i="4"/>
  <c r="AX33" i="4"/>
  <c r="CQ33" i="4"/>
  <c r="CR33" i="4"/>
  <c r="CS33" i="4"/>
  <c r="CT33" i="4"/>
  <c r="CU33" i="4"/>
  <c r="CV33" i="4"/>
  <c r="CW33" i="4"/>
  <c r="CX33" i="4"/>
  <c r="CY33" i="4"/>
  <c r="CZ33" i="4"/>
  <c r="DA33" i="4"/>
  <c r="AN34" i="4"/>
  <c r="AO34" i="4"/>
  <c r="AP34" i="4"/>
  <c r="AQ34" i="4"/>
  <c r="AR34" i="4"/>
  <c r="AS34" i="4"/>
  <c r="AT34" i="4"/>
  <c r="AU34" i="4"/>
  <c r="AV34" i="4"/>
  <c r="AW34" i="4"/>
  <c r="AX34" i="4"/>
  <c r="CQ34" i="4"/>
  <c r="CR34" i="4"/>
  <c r="CS34" i="4"/>
  <c r="CT34" i="4"/>
  <c r="CU34" i="4"/>
  <c r="CV34" i="4"/>
  <c r="CW34" i="4"/>
  <c r="CX34" i="4"/>
  <c r="CY34" i="4"/>
  <c r="CZ34" i="4"/>
  <c r="DA34" i="4"/>
  <c r="AN35" i="4"/>
  <c r="AO35" i="4"/>
  <c r="AP35" i="4"/>
  <c r="AQ35" i="4"/>
  <c r="AR35" i="4"/>
  <c r="AS35" i="4"/>
  <c r="AT35" i="4"/>
  <c r="AU35" i="4"/>
  <c r="AV35" i="4"/>
  <c r="AW35" i="4"/>
  <c r="AX35" i="4"/>
  <c r="CQ35" i="4"/>
  <c r="CR35" i="4"/>
  <c r="CS35" i="4"/>
  <c r="CT35" i="4"/>
  <c r="CU35" i="4"/>
  <c r="CV35" i="4"/>
  <c r="CW35" i="4"/>
  <c r="CX35" i="4"/>
  <c r="CY35" i="4"/>
  <c r="CZ35" i="4"/>
  <c r="DA35" i="4"/>
  <c r="AN36" i="4"/>
  <c r="AO36" i="4"/>
  <c r="AP36" i="4"/>
  <c r="AQ36" i="4"/>
  <c r="AR36" i="4"/>
  <c r="AS36" i="4"/>
  <c r="AT36" i="4"/>
  <c r="AU36" i="4"/>
  <c r="AV36" i="4"/>
  <c r="AW36" i="4"/>
  <c r="AX36" i="4"/>
  <c r="CQ36" i="4"/>
  <c r="CR36" i="4"/>
  <c r="CS36" i="4"/>
  <c r="CT36" i="4"/>
  <c r="CU36" i="4"/>
  <c r="CV36" i="4"/>
  <c r="CW36" i="4"/>
  <c r="CX36" i="4"/>
  <c r="CY36" i="4"/>
  <c r="CZ36" i="4"/>
  <c r="DA36" i="4"/>
  <c r="AN37" i="4"/>
  <c r="AO37" i="4"/>
  <c r="AP37" i="4"/>
  <c r="AQ37" i="4"/>
  <c r="AR37" i="4"/>
  <c r="AS37" i="4"/>
  <c r="AT37" i="4"/>
  <c r="AU37" i="4"/>
  <c r="AV37" i="4"/>
  <c r="AW37" i="4"/>
  <c r="AX37" i="4"/>
  <c r="CQ37" i="4"/>
  <c r="CR37" i="4"/>
  <c r="CS37" i="4"/>
  <c r="CT37" i="4"/>
  <c r="CU37" i="4"/>
  <c r="CV37" i="4"/>
  <c r="CW37" i="4"/>
  <c r="CX37" i="4"/>
  <c r="CY37" i="4"/>
  <c r="CZ37" i="4"/>
  <c r="DA37" i="4"/>
  <c r="AN38" i="4"/>
  <c r="AO38" i="4"/>
  <c r="AP38" i="4"/>
  <c r="AQ38" i="4"/>
  <c r="AR38" i="4"/>
  <c r="AS38" i="4"/>
  <c r="AT38" i="4"/>
  <c r="AU38" i="4"/>
  <c r="AV38" i="4"/>
  <c r="AW38" i="4"/>
  <c r="AX38" i="4"/>
  <c r="CQ38" i="4"/>
  <c r="CR38" i="4"/>
  <c r="CS38" i="4"/>
  <c r="CT38" i="4"/>
  <c r="CU38" i="4"/>
  <c r="CV38" i="4"/>
  <c r="CW38" i="4"/>
  <c r="CX38" i="4"/>
  <c r="CY38" i="4"/>
  <c r="CZ38" i="4"/>
  <c r="DA38" i="4"/>
  <c r="AN39" i="4"/>
  <c r="AO39" i="4"/>
  <c r="AP39" i="4"/>
  <c r="AQ39" i="4"/>
  <c r="AR39" i="4"/>
  <c r="AS39" i="4"/>
  <c r="AT39" i="4"/>
  <c r="AU39" i="4"/>
  <c r="AV39" i="4"/>
  <c r="AW39" i="4"/>
  <c r="AX39" i="4"/>
  <c r="CQ39" i="4"/>
  <c r="CR39" i="4"/>
  <c r="CS39" i="4"/>
  <c r="CT39" i="4"/>
  <c r="CU39" i="4"/>
  <c r="CV39" i="4"/>
  <c r="CW39" i="4"/>
  <c r="CX39" i="4"/>
  <c r="CY39" i="4"/>
  <c r="CZ39" i="4"/>
  <c r="DA39" i="4"/>
  <c r="AN40" i="4"/>
  <c r="AO40" i="4"/>
  <c r="AP40" i="4"/>
  <c r="AQ40" i="4"/>
  <c r="AR40" i="4"/>
  <c r="AS40" i="4"/>
  <c r="AT40" i="4"/>
  <c r="AU40" i="4"/>
  <c r="AV40" i="4"/>
  <c r="AW40" i="4"/>
  <c r="AX40" i="4"/>
  <c r="CQ40" i="4"/>
  <c r="CR40" i="4"/>
  <c r="CS40" i="4"/>
  <c r="CT40" i="4"/>
  <c r="CU40" i="4"/>
  <c r="CV40" i="4"/>
  <c r="CW40" i="4"/>
  <c r="CX40" i="4"/>
  <c r="CY40" i="4"/>
  <c r="CZ40" i="4"/>
  <c r="DA40" i="4"/>
  <c r="AN41" i="4"/>
  <c r="AO41" i="4"/>
  <c r="AP41" i="4"/>
  <c r="AQ41" i="4"/>
  <c r="AR41" i="4"/>
  <c r="AS41" i="4"/>
  <c r="AT41" i="4"/>
  <c r="AU41" i="4"/>
  <c r="AV41" i="4"/>
  <c r="AW41" i="4"/>
  <c r="AX41" i="4"/>
  <c r="CQ41" i="4"/>
  <c r="CR41" i="4"/>
  <c r="CS41" i="4"/>
  <c r="CT41" i="4"/>
  <c r="CU41" i="4"/>
  <c r="CV41" i="4"/>
  <c r="CW41" i="4"/>
  <c r="CX41" i="4"/>
  <c r="CY41" i="4"/>
  <c r="CZ41" i="4"/>
  <c r="DA41" i="4"/>
  <c r="AN42" i="4"/>
  <c r="AO42" i="4"/>
  <c r="AP42" i="4"/>
  <c r="AQ42" i="4"/>
  <c r="AR42" i="4"/>
  <c r="AS42" i="4"/>
  <c r="AT42" i="4"/>
  <c r="AU42" i="4"/>
  <c r="AV42" i="4"/>
  <c r="AW42" i="4"/>
  <c r="AX42" i="4"/>
  <c r="CQ42" i="4"/>
  <c r="CR42" i="4"/>
  <c r="CS42" i="4"/>
  <c r="CT42" i="4"/>
  <c r="CU42" i="4"/>
  <c r="CV42" i="4"/>
  <c r="CW42" i="4"/>
  <c r="CX42" i="4"/>
  <c r="CY42" i="4"/>
  <c r="CZ42" i="4"/>
  <c r="DA42" i="4"/>
  <c r="AN43" i="4"/>
  <c r="AO43" i="4"/>
  <c r="AP43" i="4"/>
  <c r="AQ43" i="4"/>
  <c r="AR43" i="4"/>
  <c r="AS43" i="4"/>
  <c r="AT43" i="4"/>
  <c r="AU43" i="4"/>
  <c r="AV43" i="4"/>
  <c r="AW43" i="4"/>
  <c r="AX43" i="4"/>
  <c r="CQ43" i="4"/>
  <c r="CR43" i="4"/>
  <c r="CS43" i="4"/>
  <c r="CT43" i="4"/>
  <c r="CU43" i="4"/>
  <c r="CV43" i="4"/>
  <c r="CW43" i="4"/>
  <c r="CX43" i="4"/>
  <c r="CY43" i="4"/>
  <c r="CZ43" i="4"/>
  <c r="DA43" i="4"/>
  <c r="AN44" i="4"/>
  <c r="AO44" i="4"/>
  <c r="AP44" i="4"/>
  <c r="AQ44" i="4"/>
  <c r="AR44" i="4"/>
  <c r="AS44" i="4"/>
  <c r="AT44" i="4"/>
  <c r="AU44" i="4"/>
  <c r="AV44" i="4"/>
  <c r="AW44" i="4"/>
  <c r="AX44" i="4"/>
  <c r="CQ44" i="4"/>
  <c r="CR44" i="4"/>
  <c r="CS44" i="4"/>
  <c r="CT44" i="4"/>
  <c r="CU44" i="4"/>
  <c r="CV44" i="4"/>
  <c r="CW44" i="4"/>
  <c r="CX44" i="4"/>
  <c r="CY44" i="4"/>
  <c r="CZ44" i="4"/>
  <c r="DA44" i="4"/>
  <c r="AN45" i="4"/>
  <c r="AO45" i="4"/>
  <c r="AP45" i="4"/>
  <c r="AQ45" i="4"/>
  <c r="AR45" i="4"/>
  <c r="AS45" i="4"/>
  <c r="AT45" i="4"/>
  <c r="AU45" i="4"/>
  <c r="AV45" i="4"/>
  <c r="AW45" i="4"/>
  <c r="AX45" i="4"/>
  <c r="CQ45" i="4"/>
  <c r="CR45" i="4"/>
  <c r="CS45" i="4"/>
  <c r="CT45" i="4"/>
  <c r="CU45" i="4"/>
  <c r="CV45" i="4"/>
  <c r="CW45" i="4"/>
  <c r="CX45" i="4"/>
  <c r="CY45" i="4"/>
  <c r="CZ45" i="4"/>
  <c r="DA45" i="4"/>
  <c r="AN46" i="4"/>
  <c r="AO46" i="4"/>
  <c r="AP46" i="4"/>
  <c r="AQ46" i="4"/>
  <c r="AR46" i="4"/>
  <c r="AS46" i="4"/>
  <c r="AT46" i="4"/>
  <c r="AU46" i="4"/>
  <c r="AV46" i="4"/>
  <c r="AW46" i="4"/>
  <c r="AX46" i="4"/>
  <c r="CQ46" i="4"/>
  <c r="CR46" i="4"/>
  <c r="CS46" i="4"/>
  <c r="CT46" i="4"/>
  <c r="CU46" i="4"/>
  <c r="CV46" i="4"/>
  <c r="CW46" i="4"/>
  <c r="CX46" i="4"/>
  <c r="CY46" i="4"/>
  <c r="CZ46" i="4"/>
  <c r="DA46" i="4"/>
  <c r="AN47" i="4"/>
  <c r="AO47" i="4"/>
  <c r="AP47" i="4"/>
  <c r="AQ47" i="4"/>
  <c r="AR47" i="4"/>
  <c r="AS47" i="4"/>
  <c r="AT47" i="4"/>
  <c r="AU47" i="4"/>
  <c r="AV47" i="4"/>
  <c r="AW47" i="4"/>
  <c r="AX47" i="4"/>
  <c r="CQ47" i="4"/>
  <c r="CR47" i="4"/>
  <c r="CS47" i="4"/>
  <c r="CT47" i="4"/>
  <c r="CU47" i="4"/>
  <c r="CV47" i="4"/>
  <c r="CW47" i="4"/>
  <c r="CX47" i="4"/>
  <c r="CY47" i="4"/>
  <c r="CZ47" i="4"/>
  <c r="DA47" i="4"/>
  <c r="AN48" i="4"/>
  <c r="AO48" i="4"/>
  <c r="AP48" i="4"/>
  <c r="AQ48" i="4"/>
  <c r="AR48" i="4"/>
  <c r="AS48" i="4"/>
  <c r="AT48" i="4"/>
  <c r="AU48" i="4"/>
  <c r="AV48" i="4"/>
  <c r="AW48" i="4"/>
  <c r="AX48" i="4"/>
  <c r="CQ48" i="4"/>
  <c r="CR48" i="4"/>
  <c r="CS48" i="4"/>
  <c r="CT48" i="4"/>
  <c r="CU48" i="4"/>
  <c r="CV48" i="4"/>
  <c r="CW48" i="4"/>
  <c r="CX48" i="4"/>
  <c r="CY48" i="4"/>
  <c r="CZ48" i="4"/>
  <c r="DA48" i="4"/>
  <c r="AN49" i="4"/>
  <c r="AO49" i="4"/>
  <c r="AP49" i="4"/>
  <c r="AQ49" i="4"/>
  <c r="AR49" i="4"/>
  <c r="AS49" i="4"/>
  <c r="AT49" i="4"/>
  <c r="AU49" i="4"/>
  <c r="AV49" i="4"/>
  <c r="AW49" i="4"/>
  <c r="AX49" i="4"/>
  <c r="CQ49" i="4"/>
  <c r="CR49" i="4"/>
  <c r="CS49" i="4"/>
  <c r="CT49" i="4"/>
  <c r="CU49" i="4"/>
  <c r="CV49" i="4"/>
  <c r="CW49" i="4"/>
  <c r="CX49" i="4"/>
  <c r="CY49" i="4"/>
  <c r="CZ49" i="4"/>
  <c r="DA49" i="4"/>
  <c r="AN50" i="4"/>
  <c r="AO50" i="4"/>
  <c r="AP50" i="4"/>
  <c r="AQ50" i="4"/>
  <c r="AR50" i="4"/>
  <c r="AS50" i="4"/>
  <c r="AT50" i="4"/>
  <c r="AU50" i="4"/>
  <c r="AV50" i="4"/>
  <c r="AW50" i="4"/>
  <c r="AX50" i="4"/>
  <c r="CQ50" i="4"/>
  <c r="CR50" i="4"/>
  <c r="CS50" i="4"/>
  <c r="CT50" i="4"/>
  <c r="CU50" i="4"/>
  <c r="CV50" i="4"/>
  <c r="CW50" i="4"/>
  <c r="CX50" i="4"/>
  <c r="CY50" i="4"/>
  <c r="CZ50" i="4"/>
  <c r="DA50" i="4"/>
  <c r="AN51" i="4"/>
  <c r="AO51" i="4"/>
  <c r="AP51" i="4"/>
  <c r="AQ51" i="4"/>
  <c r="AR51" i="4"/>
  <c r="AS51" i="4"/>
  <c r="AT51" i="4"/>
  <c r="AU51" i="4"/>
  <c r="AV51" i="4"/>
  <c r="AW51" i="4"/>
  <c r="AX51" i="4"/>
  <c r="CQ51" i="4"/>
  <c r="CR51" i="4"/>
  <c r="CS51" i="4"/>
  <c r="CT51" i="4"/>
  <c r="CU51" i="4"/>
  <c r="CV51" i="4"/>
  <c r="CW51" i="4"/>
  <c r="CX51" i="4"/>
  <c r="CY51" i="4"/>
  <c r="CZ51" i="4"/>
  <c r="DA51" i="4"/>
  <c r="AN52" i="4"/>
  <c r="AO52" i="4"/>
  <c r="AP52" i="4"/>
  <c r="AQ52" i="4"/>
  <c r="AR52" i="4"/>
  <c r="AS52" i="4"/>
  <c r="AT52" i="4"/>
  <c r="AU52" i="4"/>
  <c r="AV52" i="4"/>
  <c r="AW52" i="4"/>
  <c r="AX52" i="4"/>
  <c r="CQ52" i="4"/>
  <c r="CR52" i="4"/>
  <c r="CS52" i="4"/>
  <c r="CT52" i="4"/>
  <c r="CU52" i="4"/>
  <c r="CV52" i="4"/>
  <c r="CW52" i="4"/>
  <c r="CX52" i="4"/>
  <c r="CY52" i="4"/>
  <c r="CZ52" i="4"/>
  <c r="DA52" i="4"/>
  <c r="AN53" i="4"/>
  <c r="AO53" i="4"/>
  <c r="AP53" i="4"/>
  <c r="AQ53" i="4"/>
  <c r="AR53" i="4"/>
  <c r="AS53" i="4"/>
  <c r="AT53" i="4"/>
  <c r="AU53" i="4"/>
  <c r="AV53" i="4"/>
  <c r="AW53" i="4"/>
  <c r="AX53" i="4"/>
  <c r="CQ53" i="4"/>
  <c r="CR53" i="4"/>
  <c r="CS53" i="4"/>
  <c r="CT53" i="4"/>
  <c r="CU53" i="4"/>
  <c r="CV53" i="4"/>
  <c r="CW53" i="4"/>
  <c r="CX53" i="4"/>
  <c r="CY53" i="4"/>
  <c r="CZ53" i="4"/>
  <c r="DA53" i="4"/>
  <c r="AN54" i="4"/>
  <c r="AO54" i="4"/>
  <c r="AP54" i="4"/>
  <c r="AQ54" i="4"/>
  <c r="AR54" i="4"/>
  <c r="AS54" i="4"/>
  <c r="AT54" i="4"/>
  <c r="AU54" i="4"/>
  <c r="AV54" i="4"/>
  <c r="AW54" i="4"/>
  <c r="AX54" i="4"/>
  <c r="CQ54" i="4"/>
  <c r="CR54" i="4"/>
  <c r="CS54" i="4"/>
  <c r="CT54" i="4"/>
  <c r="CU54" i="4"/>
  <c r="CV54" i="4"/>
  <c r="CW54" i="4"/>
  <c r="CX54" i="4"/>
  <c r="CY54" i="4"/>
  <c r="CZ54" i="4"/>
  <c r="DA54" i="4"/>
  <c r="AN55" i="4"/>
  <c r="AO55" i="4"/>
  <c r="AP55" i="4"/>
  <c r="AQ55" i="4"/>
  <c r="AR55" i="4"/>
  <c r="AS55" i="4"/>
  <c r="AT55" i="4"/>
  <c r="AU55" i="4"/>
  <c r="AV55" i="4"/>
  <c r="AW55" i="4"/>
  <c r="AX55" i="4"/>
  <c r="CQ55" i="4"/>
  <c r="CR55" i="4"/>
  <c r="CS55" i="4"/>
  <c r="CT55" i="4"/>
  <c r="CU55" i="4"/>
  <c r="CV55" i="4"/>
  <c r="CW55" i="4"/>
  <c r="CX55" i="4"/>
  <c r="CY55" i="4"/>
  <c r="CZ55" i="4"/>
  <c r="DA55" i="4"/>
  <c r="AN56" i="4"/>
  <c r="AO56" i="4"/>
  <c r="AP56" i="4"/>
  <c r="AQ56" i="4"/>
  <c r="AR56" i="4"/>
  <c r="AS56" i="4"/>
  <c r="AT56" i="4"/>
  <c r="AU56" i="4"/>
  <c r="AV56" i="4"/>
  <c r="AW56" i="4"/>
  <c r="AX56" i="4"/>
  <c r="CQ56" i="4"/>
  <c r="CR56" i="4"/>
  <c r="CS56" i="4"/>
  <c r="CT56" i="4"/>
  <c r="CU56" i="4"/>
  <c r="CV56" i="4"/>
  <c r="CW56" i="4"/>
  <c r="CX56" i="4"/>
  <c r="CY56" i="4"/>
  <c r="CZ56" i="4"/>
  <c r="DA56" i="4"/>
  <c r="AN57" i="4"/>
  <c r="AO57" i="4"/>
  <c r="AP57" i="4"/>
  <c r="AQ57" i="4"/>
  <c r="AR57" i="4"/>
  <c r="AS57" i="4"/>
  <c r="AT57" i="4"/>
  <c r="AU57" i="4"/>
  <c r="AV57" i="4"/>
  <c r="AW57" i="4"/>
  <c r="AX57" i="4"/>
  <c r="CQ57" i="4"/>
  <c r="CR57" i="4"/>
  <c r="CS57" i="4"/>
  <c r="CT57" i="4"/>
  <c r="CU57" i="4"/>
  <c r="CV57" i="4"/>
  <c r="CW57" i="4"/>
  <c r="CX57" i="4"/>
  <c r="CY57" i="4"/>
  <c r="CZ57" i="4"/>
  <c r="DA57" i="4"/>
  <c r="AN58" i="4"/>
  <c r="AO58" i="4"/>
  <c r="AP58" i="4"/>
  <c r="AQ58" i="4"/>
  <c r="AR58" i="4"/>
  <c r="AS58" i="4"/>
  <c r="AT58" i="4"/>
  <c r="AU58" i="4"/>
  <c r="AV58" i="4"/>
  <c r="AW58" i="4"/>
  <c r="AX58" i="4"/>
  <c r="CQ58" i="4"/>
  <c r="CR58" i="4"/>
  <c r="CS58" i="4"/>
  <c r="CT58" i="4"/>
  <c r="CU58" i="4"/>
  <c r="CV58" i="4"/>
  <c r="CW58" i="4"/>
  <c r="CX58" i="4"/>
  <c r="CY58" i="4"/>
  <c r="CZ58" i="4"/>
  <c r="DA58" i="4"/>
  <c r="AN59" i="4"/>
  <c r="AO59" i="4"/>
  <c r="AP59" i="4"/>
  <c r="AQ59" i="4"/>
  <c r="AR59" i="4"/>
  <c r="AS59" i="4"/>
  <c r="AT59" i="4"/>
  <c r="AU59" i="4"/>
  <c r="AV59" i="4"/>
  <c r="AW59" i="4"/>
  <c r="AX59" i="4"/>
  <c r="CQ59" i="4"/>
  <c r="CR59" i="4"/>
  <c r="CS59" i="4"/>
  <c r="CT59" i="4"/>
  <c r="CU59" i="4"/>
  <c r="CV59" i="4"/>
  <c r="CW59" i="4"/>
  <c r="CX59" i="4"/>
  <c r="CY59" i="4"/>
  <c r="CZ59" i="4"/>
  <c r="DA59" i="4"/>
  <c r="AN60" i="4"/>
  <c r="AO60" i="4"/>
  <c r="AP60" i="4"/>
  <c r="AQ60" i="4"/>
  <c r="AR60" i="4"/>
  <c r="AS60" i="4"/>
  <c r="AT60" i="4"/>
  <c r="AU60" i="4"/>
  <c r="AV60" i="4"/>
  <c r="AW60" i="4"/>
  <c r="AX60" i="4"/>
  <c r="CQ60" i="4"/>
  <c r="CR60" i="4"/>
  <c r="CS60" i="4"/>
  <c r="CT60" i="4"/>
  <c r="CU60" i="4"/>
  <c r="CV60" i="4"/>
  <c r="CW60" i="4"/>
  <c r="CX60" i="4"/>
  <c r="CY60" i="4"/>
  <c r="CZ60" i="4"/>
  <c r="DA60" i="4"/>
  <c r="AN61" i="4"/>
  <c r="AO61" i="4"/>
  <c r="AP61" i="4"/>
  <c r="AQ61" i="4"/>
  <c r="AR61" i="4"/>
  <c r="AS61" i="4"/>
  <c r="AT61" i="4"/>
  <c r="AU61" i="4"/>
  <c r="AV61" i="4"/>
  <c r="AW61" i="4"/>
  <c r="AX61" i="4"/>
  <c r="CQ61" i="4"/>
  <c r="CR61" i="4"/>
  <c r="CS61" i="4"/>
  <c r="CT61" i="4"/>
  <c r="CU61" i="4"/>
  <c r="CV61" i="4"/>
  <c r="CW61" i="4"/>
  <c r="CX61" i="4"/>
  <c r="CY61" i="4"/>
  <c r="CZ61" i="4"/>
  <c r="DA61" i="4"/>
  <c r="AN62" i="4"/>
  <c r="AO62" i="4"/>
  <c r="AP62" i="4"/>
  <c r="AQ62" i="4"/>
  <c r="AR62" i="4"/>
  <c r="AS62" i="4"/>
  <c r="AT62" i="4"/>
  <c r="AU62" i="4"/>
  <c r="AV62" i="4"/>
  <c r="AW62" i="4"/>
  <c r="AX62" i="4"/>
  <c r="CQ62" i="4"/>
  <c r="CR62" i="4"/>
  <c r="CS62" i="4"/>
  <c r="CT62" i="4"/>
  <c r="CU62" i="4"/>
  <c r="CV62" i="4"/>
  <c r="CW62" i="4"/>
  <c r="CX62" i="4"/>
  <c r="CY62" i="4"/>
  <c r="CZ62" i="4"/>
  <c r="DA62" i="4"/>
  <c r="AN63" i="4"/>
  <c r="AO63" i="4"/>
  <c r="AP63" i="4"/>
  <c r="AQ63" i="4"/>
  <c r="AR63" i="4"/>
  <c r="AS63" i="4"/>
  <c r="AT63" i="4"/>
  <c r="AU63" i="4"/>
  <c r="AV63" i="4"/>
  <c r="AW63" i="4"/>
  <c r="AX63" i="4"/>
  <c r="CQ63" i="4"/>
  <c r="CR63" i="4"/>
  <c r="CS63" i="4"/>
  <c r="CT63" i="4"/>
  <c r="CU63" i="4"/>
  <c r="CV63" i="4"/>
  <c r="CW63" i="4"/>
  <c r="CX63" i="4"/>
  <c r="CY63" i="4"/>
  <c r="CZ63" i="4"/>
  <c r="DA63" i="4"/>
  <c r="AN64" i="4"/>
  <c r="AO64" i="4"/>
  <c r="AP64" i="4"/>
  <c r="AQ64" i="4"/>
  <c r="AR64" i="4"/>
  <c r="AS64" i="4"/>
  <c r="AT64" i="4"/>
  <c r="AU64" i="4"/>
  <c r="AV64" i="4"/>
  <c r="AW64" i="4"/>
  <c r="AX64" i="4"/>
  <c r="CQ64" i="4"/>
  <c r="CR64" i="4"/>
  <c r="CS64" i="4"/>
  <c r="CT64" i="4"/>
  <c r="CU64" i="4"/>
  <c r="CV64" i="4"/>
  <c r="CW64" i="4"/>
  <c r="CX64" i="4"/>
  <c r="CY64" i="4"/>
  <c r="CZ64" i="4"/>
  <c r="DA64" i="4"/>
  <c r="AN65" i="4"/>
  <c r="AO65" i="4"/>
  <c r="AP65" i="4"/>
  <c r="AQ65" i="4"/>
  <c r="AR65" i="4"/>
  <c r="AS65" i="4"/>
  <c r="AT65" i="4"/>
  <c r="AU65" i="4"/>
  <c r="AV65" i="4"/>
  <c r="AW65" i="4"/>
  <c r="AX65" i="4"/>
  <c r="CQ65" i="4"/>
  <c r="CR65" i="4"/>
  <c r="CS65" i="4"/>
  <c r="CT65" i="4"/>
  <c r="CU65" i="4"/>
  <c r="CV65" i="4"/>
  <c r="CW65" i="4"/>
  <c r="CX65" i="4"/>
  <c r="CY65" i="4"/>
  <c r="CZ65" i="4"/>
  <c r="DA65" i="4"/>
  <c r="AN66" i="4"/>
  <c r="AO66" i="4"/>
  <c r="AP66" i="4"/>
  <c r="AQ66" i="4"/>
  <c r="AR66" i="4"/>
  <c r="AS66" i="4"/>
  <c r="AT66" i="4"/>
  <c r="AU66" i="4"/>
  <c r="AV66" i="4"/>
  <c r="AW66" i="4"/>
  <c r="AX66" i="4"/>
  <c r="CQ66" i="4"/>
  <c r="CR66" i="4"/>
  <c r="CS66" i="4"/>
  <c r="CT66" i="4"/>
  <c r="CU66" i="4"/>
  <c r="CV66" i="4"/>
  <c r="CW66" i="4"/>
  <c r="CX66" i="4"/>
  <c r="CY66" i="4"/>
  <c r="CZ66" i="4"/>
  <c r="DA66" i="4"/>
  <c r="AN67" i="4"/>
  <c r="AO67" i="4"/>
  <c r="AP67" i="4"/>
  <c r="AQ67" i="4"/>
  <c r="AR67" i="4"/>
  <c r="AS67" i="4"/>
  <c r="AT67" i="4"/>
  <c r="AU67" i="4"/>
  <c r="AV67" i="4"/>
  <c r="AW67" i="4"/>
  <c r="AX67" i="4"/>
  <c r="CQ67" i="4"/>
  <c r="CR67" i="4"/>
  <c r="CS67" i="4"/>
  <c r="CT67" i="4"/>
  <c r="CU67" i="4"/>
  <c r="CV67" i="4"/>
  <c r="CW67" i="4"/>
  <c r="CX67" i="4"/>
  <c r="CY67" i="4"/>
  <c r="CZ67" i="4"/>
  <c r="DA67" i="4"/>
  <c r="AN68" i="4"/>
  <c r="AO68" i="4"/>
  <c r="AP68" i="4"/>
  <c r="AQ68" i="4"/>
  <c r="AR68" i="4"/>
  <c r="AS68" i="4"/>
  <c r="AT68" i="4"/>
  <c r="AU68" i="4"/>
  <c r="AV68" i="4"/>
  <c r="AW68" i="4"/>
  <c r="AX68" i="4"/>
  <c r="CQ68" i="4"/>
  <c r="CR68" i="4"/>
  <c r="CS68" i="4"/>
  <c r="CT68" i="4"/>
  <c r="CU68" i="4"/>
  <c r="CV68" i="4"/>
  <c r="CW68" i="4"/>
  <c r="CX68" i="4"/>
  <c r="CY68" i="4"/>
  <c r="CZ68" i="4"/>
  <c r="DA68" i="4"/>
  <c r="AN69" i="4"/>
  <c r="AO69" i="4"/>
  <c r="AP69" i="4"/>
  <c r="AQ69" i="4"/>
  <c r="AR69" i="4"/>
  <c r="AS69" i="4"/>
  <c r="AT69" i="4"/>
  <c r="AU69" i="4"/>
  <c r="AV69" i="4"/>
  <c r="AW69" i="4"/>
  <c r="AX69" i="4"/>
  <c r="CQ69" i="4"/>
  <c r="CR69" i="4"/>
  <c r="CS69" i="4"/>
  <c r="CT69" i="4"/>
  <c r="CU69" i="4"/>
  <c r="CV69" i="4"/>
  <c r="CW69" i="4"/>
  <c r="CX69" i="4"/>
  <c r="CY69" i="4"/>
  <c r="CZ69" i="4"/>
  <c r="DA69" i="4"/>
  <c r="AN70" i="4"/>
  <c r="AO70" i="4"/>
  <c r="AP70" i="4"/>
  <c r="AQ70" i="4"/>
  <c r="AR70" i="4"/>
  <c r="AS70" i="4"/>
  <c r="AT70" i="4"/>
  <c r="AU70" i="4"/>
  <c r="AV70" i="4"/>
  <c r="AW70" i="4"/>
  <c r="AX70" i="4"/>
  <c r="CQ70" i="4"/>
  <c r="CR70" i="4"/>
  <c r="CS70" i="4"/>
  <c r="CT70" i="4"/>
  <c r="CU70" i="4"/>
  <c r="CV70" i="4"/>
  <c r="CW70" i="4"/>
  <c r="CX70" i="4"/>
  <c r="CY70" i="4"/>
  <c r="CZ70" i="4"/>
  <c r="DA70" i="4"/>
  <c r="AN71" i="4"/>
  <c r="AO71" i="4"/>
  <c r="AP71" i="4"/>
  <c r="AQ71" i="4"/>
  <c r="AR71" i="4"/>
  <c r="AS71" i="4"/>
  <c r="AT71" i="4"/>
  <c r="AU71" i="4"/>
  <c r="AV71" i="4"/>
  <c r="AW71" i="4"/>
  <c r="AX71" i="4"/>
  <c r="CQ71" i="4"/>
  <c r="CR71" i="4"/>
  <c r="CS71" i="4"/>
  <c r="CT71" i="4"/>
  <c r="CU71" i="4"/>
  <c r="CV71" i="4"/>
  <c r="CW71" i="4"/>
  <c r="CX71" i="4"/>
  <c r="CY71" i="4"/>
  <c r="CZ71" i="4"/>
  <c r="DA71" i="4"/>
  <c r="AN72" i="4"/>
  <c r="AO72" i="4"/>
  <c r="AP72" i="4"/>
  <c r="AQ72" i="4"/>
  <c r="AR72" i="4"/>
  <c r="AS72" i="4"/>
  <c r="AT72" i="4"/>
  <c r="AU72" i="4"/>
  <c r="AV72" i="4"/>
  <c r="AW72" i="4"/>
  <c r="AX72" i="4"/>
  <c r="CQ72" i="4"/>
  <c r="CR72" i="4"/>
  <c r="CS72" i="4"/>
  <c r="CT72" i="4"/>
  <c r="CU72" i="4"/>
  <c r="CV72" i="4"/>
  <c r="CW72" i="4"/>
  <c r="CX72" i="4"/>
  <c r="CY72" i="4"/>
  <c r="CZ72" i="4"/>
  <c r="DA72" i="4"/>
  <c r="AN73" i="4"/>
  <c r="AO73" i="4"/>
  <c r="AP73" i="4"/>
  <c r="AQ73" i="4"/>
  <c r="AR73" i="4"/>
  <c r="AS73" i="4"/>
  <c r="AT73" i="4"/>
  <c r="AU73" i="4"/>
  <c r="AV73" i="4"/>
  <c r="AW73" i="4"/>
  <c r="AX73" i="4"/>
  <c r="CQ73" i="4"/>
  <c r="CR73" i="4"/>
  <c r="CS73" i="4"/>
  <c r="CT73" i="4"/>
  <c r="CU73" i="4"/>
  <c r="CV73" i="4"/>
  <c r="CW73" i="4"/>
  <c r="CX73" i="4"/>
  <c r="CY73" i="4"/>
  <c r="CZ73" i="4"/>
  <c r="DA73" i="4"/>
  <c r="AN74" i="4"/>
  <c r="AO74" i="4"/>
  <c r="AP74" i="4"/>
  <c r="AQ74" i="4"/>
  <c r="AR74" i="4"/>
  <c r="AS74" i="4"/>
  <c r="AT74" i="4"/>
  <c r="AU74" i="4"/>
  <c r="AV74" i="4"/>
  <c r="AW74" i="4"/>
  <c r="AX74" i="4"/>
  <c r="CQ74" i="4"/>
  <c r="CR74" i="4"/>
  <c r="CS74" i="4"/>
  <c r="CT74" i="4"/>
  <c r="CU74" i="4"/>
  <c r="CV74" i="4"/>
  <c r="CW74" i="4"/>
  <c r="CX74" i="4"/>
  <c r="CY74" i="4"/>
  <c r="CZ74" i="4"/>
  <c r="DA74" i="4"/>
  <c r="AN75" i="4"/>
  <c r="AO75" i="4"/>
  <c r="AP75" i="4"/>
  <c r="AQ75" i="4"/>
  <c r="AR75" i="4"/>
  <c r="AS75" i="4"/>
  <c r="AT75" i="4"/>
  <c r="AU75" i="4"/>
  <c r="AV75" i="4"/>
  <c r="AW75" i="4"/>
  <c r="AX75" i="4"/>
  <c r="CQ75" i="4"/>
  <c r="CR75" i="4"/>
  <c r="CS75" i="4"/>
  <c r="CT75" i="4"/>
  <c r="CU75" i="4"/>
  <c r="CV75" i="4"/>
  <c r="CW75" i="4"/>
  <c r="CX75" i="4"/>
  <c r="CY75" i="4"/>
  <c r="CZ75" i="4"/>
  <c r="DA75" i="4"/>
  <c r="AN76" i="4"/>
  <c r="AO76" i="4"/>
  <c r="AP76" i="4"/>
  <c r="AQ76" i="4"/>
  <c r="AR76" i="4"/>
  <c r="AS76" i="4"/>
  <c r="AT76" i="4"/>
  <c r="AU76" i="4"/>
  <c r="AV76" i="4"/>
  <c r="AW76" i="4"/>
  <c r="AX76" i="4"/>
  <c r="CQ76" i="4"/>
  <c r="CR76" i="4"/>
  <c r="CS76" i="4"/>
  <c r="CT76" i="4"/>
  <c r="CU76" i="4"/>
  <c r="CV76" i="4"/>
  <c r="CW76" i="4"/>
  <c r="CX76" i="4"/>
  <c r="CY76" i="4"/>
  <c r="CZ76" i="4"/>
  <c r="DA76" i="4"/>
  <c r="AN77" i="4"/>
  <c r="AO77" i="4"/>
  <c r="AP77" i="4"/>
  <c r="AQ77" i="4"/>
  <c r="AR77" i="4"/>
  <c r="AS77" i="4"/>
  <c r="AT77" i="4"/>
  <c r="AU77" i="4"/>
  <c r="AV77" i="4"/>
  <c r="AW77" i="4"/>
  <c r="AX77" i="4"/>
  <c r="CQ77" i="4"/>
  <c r="CR77" i="4"/>
  <c r="CS77" i="4"/>
  <c r="CT77" i="4"/>
  <c r="CU77" i="4"/>
  <c r="CV77" i="4"/>
  <c r="CW77" i="4"/>
  <c r="CX77" i="4"/>
  <c r="CY77" i="4"/>
  <c r="CZ77" i="4"/>
  <c r="DA77" i="4"/>
  <c r="AN78" i="4"/>
  <c r="AO78" i="4"/>
  <c r="AP78" i="4"/>
  <c r="AQ78" i="4"/>
  <c r="AR78" i="4"/>
  <c r="AS78" i="4"/>
  <c r="AT78" i="4"/>
  <c r="AU78" i="4"/>
  <c r="AV78" i="4"/>
  <c r="AW78" i="4"/>
  <c r="AX78" i="4"/>
  <c r="CQ78" i="4"/>
  <c r="CR78" i="4"/>
  <c r="CS78" i="4"/>
  <c r="CT78" i="4"/>
  <c r="CU78" i="4"/>
  <c r="CV78" i="4"/>
  <c r="CW78" i="4"/>
  <c r="CX78" i="4"/>
  <c r="CY78" i="4"/>
  <c r="CZ78" i="4"/>
  <c r="DA78" i="4"/>
  <c r="AN79" i="4"/>
  <c r="AO79" i="4"/>
  <c r="AP79" i="4"/>
  <c r="AQ79" i="4"/>
  <c r="AR79" i="4"/>
  <c r="AS79" i="4"/>
  <c r="AT79" i="4"/>
  <c r="AU79" i="4"/>
  <c r="AV79" i="4"/>
  <c r="AW79" i="4"/>
  <c r="AX79" i="4"/>
  <c r="CQ79" i="4"/>
  <c r="CR79" i="4"/>
  <c r="CS79" i="4"/>
  <c r="CT79" i="4"/>
  <c r="CU79" i="4"/>
  <c r="CV79" i="4"/>
  <c r="CW79" i="4"/>
  <c r="CX79" i="4"/>
  <c r="CY79" i="4"/>
  <c r="CZ79" i="4"/>
  <c r="DA79" i="4"/>
  <c r="AN80" i="4"/>
  <c r="AO80" i="4"/>
  <c r="AP80" i="4"/>
  <c r="AQ80" i="4"/>
  <c r="AR80" i="4"/>
  <c r="AS80" i="4"/>
  <c r="AT80" i="4"/>
  <c r="AU80" i="4"/>
  <c r="AV80" i="4"/>
  <c r="AW80" i="4"/>
  <c r="AX80" i="4"/>
  <c r="CQ80" i="4"/>
  <c r="CR80" i="4"/>
  <c r="CS80" i="4"/>
  <c r="CT80" i="4"/>
  <c r="CU80" i="4"/>
  <c r="CV80" i="4"/>
  <c r="CW80" i="4"/>
  <c r="CX80" i="4"/>
  <c r="CY80" i="4"/>
  <c r="CZ80" i="4"/>
  <c r="DA80" i="4"/>
  <c r="AN81" i="4"/>
  <c r="AO81" i="4"/>
  <c r="AP81" i="4"/>
  <c r="AQ81" i="4"/>
  <c r="AR81" i="4"/>
  <c r="AS81" i="4"/>
  <c r="AT81" i="4"/>
  <c r="AU81" i="4"/>
  <c r="AV81" i="4"/>
  <c r="AW81" i="4"/>
  <c r="AX81" i="4"/>
  <c r="CQ81" i="4"/>
  <c r="CR81" i="4"/>
  <c r="CS81" i="4"/>
  <c r="CT81" i="4"/>
  <c r="CU81" i="4"/>
  <c r="CV81" i="4"/>
  <c r="CW81" i="4"/>
  <c r="CX81" i="4"/>
  <c r="CY81" i="4"/>
  <c r="CZ81" i="4"/>
  <c r="DA81" i="4"/>
  <c r="AN82" i="4"/>
  <c r="AO82" i="4"/>
  <c r="AP82" i="4"/>
  <c r="AQ82" i="4"/>
  <c r="AR82" i="4"/>
  <c r="AS82" i="4"/>
  <c r="AT82" i="4"/>
  <c r="AU82" i="4"/>
  <c r="AV82" i="4"/>
  <c r="AW82" i="4"/>
  <c r="AX82" i="4"/>
  <c r="CQ82" i="4"/>
  <c r="CR82" i="4"/>
  <c r="CS82" i="4"/>
  <c r="CT82" i="4"/>
  <c r="CU82" i="4"/>
  <c r="CV82" i="4"/>
  <c r="CW82" i="4"/>
  <c r="CX82" i="4"/>
  <c r="CY82" i="4"/>
  <c r="CZ82" i="4"/>
  <c r="DA82" i="4"/>
  <c r="AN83" i="4"/>
  <c r="AO83" i="4"/>
  <c r="AP83" i="4"/>
  <c r="AQ83" i="4"/>
  <c r="AR83" i="4"/>
  <c r="AS83" i="4"/>
  <c r="AT83" i="4"/>
  <c r="AU83" i="4"/>
  <c r="AV83" i="4"/>
  <c r="AW83" i="4"/>
  <c r="AX83" i="4"/>
  <c r="CQ83" i="4"/>
  <c r="CR83" i="4"/>
  <c r="CS83" i="4"/>
  <c r="CT83" i="4"/>
  <c r="CU83" i="4"/>
  <c r="CV83" i="4"/>
  <c r="CW83" i="4"/>
  <c r="CX83" i="4"/>
  <c r="CY83" i="4"/>
  <c r="CZ83" i="4"/>
  <c r="DA83" i="4"/>
  <c r="AN84" i="4"/>
  <c r="AO84" i="4"/>
  <c r="AP84" i="4"/>
  <c r="AQ84" i="4"/>
  <c r="AR84" i="4"/>
  <c r="AS84" i="4"/>
  <c r="AT84" i="4"/>
  <c r="AU84" i="4"/>
  <c r="AV84" i="4"/>
  <c r="AW84" i="4"/>
  <c r="AX84" i="4"/>
  <c r="CQ84" i="4"/>
  <c r="CR84" i="4"/>
  <c r="CS84" i="4"/>
  <c r="CT84" i="4"/>
  <c r="CU84" i="4"/>
  <c r="CV84" i="4"/>
  <c r="CW84" i="4"/>
  <c r="CX84" i="4"/>
  <c r="CY84" i="4"/>
  <c r="CZ84" i="4"/>
  <c r="DA84" i="4"/>
  <c r="AN85" i="4"/>
  <c r="AO85" i="4"/>
  <c r="AP85" i="4"/>
  <c r="AQ85" i="4"/>
  <c r="AR85" i="4"/>
  <c r="AS85" i="4"/>
  <c r="AT85" i="4"/>
  <c r="AU85" i="4"/>
  <c r="AV85" i="4"/>
  <c r="AW85" i="4"/>
  <c r="AX85" i="4"/>
  <c r="CQ85" i="4"/>
  <c r="CR85" i="4"/>
  <c r="CS85" i="4"/>
  <c r="CT85" i="4"/>
  <c r="CU85" i="4"/>
  <c r="CV85" i="4"/>
  <c r="CW85" i="4"/>
  <c r="CX85" i="4"/>
  <c r="CY85" i="4"/>
  <c r="CZ85" i="4"/>
  <c r="DA85" i="4"/>
  <c r="AN86" i="4"/>
  <c r="AO86" i="4"/>
  <c r="AP86" i="4"/>
  <c r="AQ86" i="4"/>
  <c r="AR86" i="4"/>
  <c r="AS86" i="4"/>
  <c r="AT86" i="4"/>
  <c r="AU86" i="4"/>
  <c r="AV86" i="4"/>
  <c r="AW86" i="4"/>
  <c r="AX86" i="4"/>
  <c r="CQ86" i="4"/>
  <c r="CR86" i="4"/>
  <c r="CS86" i="4"/>
  <c r="CT86" i="4"/>
  <c r="CU86" i="4"/>
  <c r="CV86" i="4"/>
  <c r="CW86" i="4"/>
  <c r="CX86" i="4"/>
  <c r="CY86" i="4"/>
  <c r="CZ86" i="4"/>
  <c r="DA86" i="4"/>
  <c r="AN87" i="4"/>
  <c r="AO87" i="4"/>
  <c r="AP87" i="4"/>
  <c r="AQ87" i="4"/>
  <c r="AR87" i="4"/>
  <c r="AS87" i="4"/>
  <c r="AT87" i="4"/>
  <c r="AU87" i="4"/>
  <c r="AV87" i="4"/>
  <c r="AW87" i="4"/>
  <c r="AX87" i="4"/>
  <c r="CQ87" i="4"/>
  <c r="CR87" i="4"/>
  <c r="CS87" i="4"/>
  <c r="CT87" i="4"/>
  <c r="CU87" i="4"/>
  <c r="CV87" i="4"/>
  <c r="CW87" i="4"/>
  <c r="CX87" i="4"/>
  <c r="CY87" i="4"/>
  <c r="CZ87" i="4"/>
  <c r="DA87" i="4"/>
  <c r="AN88" i="4"/>
  <c r="AO88" i="4"/>
  <c r="AP88" i="4"/>
  <c r="AQ88" i="4"/>
  <c r="AR88" i="4"/>
  <c r="AS88" i="4"/>
  <c r="AT88" i="4"/>
  <c r="AU88" i="4"/>
  <c r="AV88" i="4"/>
  <c r="AW88" i="4"/>
  <c r="AX88" i="4"/>
  <c r="CQ88" i="4"/>
  <c r="CR88" i="4"/>
  <c r="CS88" i="4"/>
  <c r="CT88" i="4"/>
  <c r="CU88" i="4"/>
  <c r="CV88" i="4"/>
  <c r="CW88" i="4"/>
  <c r="CX88" i="4"/>
  <c r="CY88" i="4"/>
  <c r="CZ88" i="4"/>
  <c r="DA88" i="4"/>
  <c r="AN89" i="4"/>
  <c r="AO89" i="4"/>
  <c r="AP89" i="4"/>
  <c r="AQ89" i="4"/>
  <c r="AR89" i="4"/>
  <c r="AS89" i="4"/>
  <c r="AT89" i="4"/>
  <c r="AU89" i="4"/>
  <c r="AV89" i="4"/>
  <c r="AW89" i="4"/>
  <c r="AX89" i="4"/>
  <c r="CQ89" i="4"/>
  <c r="CR89" i="4"/>
  <c r="CS89" i="4"/>
  <c r="CT89" i="4"/>
  <c r="CU89" i="4"/>
  <c r="CV89" i="4"/>
  <c r="CW89" i="4"/>
  <c r="CX89" i="4"/>
  <c r="CY89" i="4"/>
  <c r="CZ89" i="4"/>
  <c r="DA89" i="4"/>
  <c r="AN90" i="4"/>
  <c r="AO90" i="4"/>
  <c r="AP90" i="4"/>
  <c r="AQ90" i="4"/>
  <c r="AR90" i="4"/>
  <c r="AS90" i="4"/>
  <c r="AT90" i="4"/>
  <c r="AU90" i="4"/>
  <c r="AV90" i="4"/>
  <c r="AW90" i="4"/>
  <c r="AX90" i="4"/>
  <c r="CQ90" i="4"/>
  <c r="CR90" i="4"/>
  <c r="CS90" i="4"/>
  <c r="CT90" i="4"/>
  <c r="CU90" i="4"/>
  <c r="CV90" i="4"/>
  <c r="CW90" i="4"/>
  <c r="CX90" i="4"/>
  <c r="CY90" i="4"/>
  <c r="CZ90" i="4"/>
  <c r="DA90" i="4"/>
  <c r="AN91" i="4"/>
  <c r="AO91" i="4"/>
  <c r="AP91" i="4"/>
  <c r="AQ91" i="4"/>
  <c r="AR91" i="4"/>
  <c r="AS91" i="4"/>
  <c r="AT91" i="4"/>
  <c r="AU91" i="4"/>
  <c r="AV91" i="4"/>
  <c r="AW91" i="4"/>
  <c r="AX91" i="4"/>
  <c r="CQ91" i="4"/>
  <c r="CR91" i="4"/>
  <c r="CS91" i="4"/>
  <c r="CT91" i="4"/>
  <c r="CU91" i="4"/>
  <c r="CV91" i="4"/>
  <c r="CW91" i="4"/>
  <c r="CX91" i="4"/>
  <c r="CY91" i="4"/>
  <c r="CZ91" i="4"/>
  <c r="DA91" i="4"/>
  <c r="AN92" i="4"/>
  <c r="AO92" i="4"/>
  <c r="AP92" i="4"/>
  <c r="AQ92" i="4"/>
  <c r="AR92" i="4"/>
  <c r="AS92" i="4"/>
  <c r="AT92" i="4"/>
  <c r="AU92" i="4"/>
  <c r="AV92" i="4"/>
  <c r="AW92" i="4"/>
  <c r="AX92" i="4"/>
  <c r="CQ92" i="4"/>
  <c r="CR92" i="4"/>
  <c r="CS92" i="4"/>
  <c r="CT92" i="4"/>
  <c r="CU92" i="4"/>
  <c r="CV92" i="4"/>
  <c r="CW92" i="4"/>
  <c r="CX92" i="4"/>
  <c r="CY92" i="4"/>
  <c r="CZ92" i="4"/>
  <c r="DA92" i="4"/>
  <c r="AN93" i="4"/>
  <c r="AO93" i="4"/>
  <c r="AP93" i="4"/>
  <c r="AQ93" i="4"/>
  <c r="AR93" i="4"/>
  <c r="AS93" i="4"/>
  <c r="AT93" i="4"/>
  <c r="AU93" i="4"/>
  <c r="AV93" i="4"/>
  <c r="AW93" i="4"/>
  <c r="AX93" i="4"/>
  <c r="CQ93" i="4"/>
  <c r="CR93" i="4"/>
  <c r="CS93" i="4"/>
  <c r="CT93" i="4"/>
  <c r="CU93" i="4"/>
  <c r="CV93" i="4"/>
  <c r="CW93" i="4"/>
  <c r="CX93" i="4"/>
  <c r="CY93" i="4"/>
  <c r="CZ93" i="4"/>
  <c r="DA93" i="4"/>
  <c r="AN94" i="4"/>
  <c r="AO94" i="4"/>
  <c r="AP94" i="4"/>
  <c r="AQ94" i="4"/>
  <c r="AR94" i="4"/>
  <c r="AS94" i="4"/>
  <c r="AT94" i="4"/>
  <c r="AU94" i="4"/>
  <c r="AV94" i="4"/>
  <c r="AW94" i="4"/>
  <c r="AX94" i="4"/>
  <c r="CQ94" i="4"/>
  <c r="CR94" i="4"/>
  <c r="CS94" i="4"/>
  <c r="CT94" i="4"/>
  <c r="CU94" i="4"/>
  <c r="CV94" i="4"/>
  <c r="CW94" i="4"/>
  <c r="CX94" i="4"/>
  <c r="CY94" i="4"/>
  <c r="CZ94" i="4"/>
  <c r="DA94" i="4"/>
  <c r="AN95" i="4"/>
  <c r="AO95" i="4"/>
  <c r="AP95" i="4"/>
  <c r="AQ95" i="4"/>
  <c r="AR95" i="4"/>
  <c r="AS95" i="4"/>
  <c r="AT95" i="4"/>
  <c r="AU95" i="4"/>
  <c r="AV95" i="4"/>
  <c r="AW95" i="4"/>
  <c r="AX95" i="4"/>
  <c r="CQ95" i="4"/>
  <c r="CR95" i="4"/>
  <c r="CS95" i="4"/>
  <c r="CT95" i="4"/>
  <c r="CU95" i="4"/>
  <c r="CV95" i="4"/>
  <c r="CW95" i="4"/>
  <c r="CX95" i="4"/>
  <c r="CY95" i="4"/>
  <c r="CZ95" i="4"/>
  <c r="DA95" i="4"/>
  <c r="AN96" i="4"/>
  <c r="AO96" i="4"/>
  <c r="AP96" i="4"/>
  <c r="AQ96" i="4"/>
  <c r="AR96" i="4"/>
  <c r="AS96" i="4"/>
  <c r="AT96" i="4"/>
  <c r="AU96" i="4"/>
  <c r="AV96" i="4"/>
  <c r="AW96" i="4"/>
  <c r="AX96" i="4"/>
  <c r="CQ96" i="4"/>
  <c r="CR96" i="4"/>
  <c r="CS96" i="4"/>
  <c r="CT96" i="4"/>
  <c r="CU96" i="4"/>
  <c r="CV96" i="4"/>
  <c r="CW96" i="4"/>
  <c r="CX96" i="4"/>
  <c r="CY96" i="4"/>
  <c r="CZ96" i="4"/>
  <c r="DA96" i="4"/>
  <c r="AN97" i="4"/>
  <c r="AO97" i="4"/>
  <c r="AP97" i="4"/>
  <c r="AQ97" i="4"/>
  <c r="AR97" i="4"/>
  <c r="AS97" i="4"/>
  <c r="AT97" i="4"/>
  <c r="AU97" i="4"/>
  <c r="AV97" i="4"/>
  <c r="AW97" i="4"/>
  <c r="AX97" i="4"/>
  <c r="CQ97" i="4"/>
  <c r="CR97" i="4"/>
  <c r="CS97" i="4"/>
  <c r="CT97" i="4"/>
  <c r="CU97" i="4"/>
  <c r="CV97" i="4"/>
  <c r="CW97" i="4"/>
  <c r="CX97" i="4"/>
  <c r="CY97" i="4"/>
  <c r="CZ97" i="4"/>
  <c r="DA97" i="4"/>
  <c r="AN98" i="4"/>
  <c r="AO98" i="4"/>
  <c r="AP98" i="4"/>
  <c r="AQ98" i="4"/>
  <c r="AR98" i="4"/>
  <c r="AS98" i="4"/>
  <c r="AT98" i="4"/>
  <c r="AU98" i="4"/>
  <c r="AV98" i="4"/>
  <c r="AW98" i="4"/>
  <c r="AX98" i="4"/>
  <c r="CQ98" i="4"/>
  <c r="CR98" i="4"/>
  <c r="CS98" i="4"/>
  <c r="CT98" i="4"/>
  <c r="CU98" i="4"/>
  <c r="CV98" i="4"/>
  <c r="CW98" i="4"/>
  <c r="CX98" i="4"/>
  <c r="CY98" i="4"/>
  <c r="CZ98" i="4"/>
  <c r="DA98" i="4"/>
  <c r="AN99" i="4"/>
  <c r="AO99" i="4"/>
  <c r="AP99" i="4"/>
  <c r="AQ99" i="4"/>
  <c r="AR99" i="4"/>
  <c r="AS99" i="4"/>
  <c r="AT99" i="4"/>
  <c r="AU99" i="4"/>
  <c r="AV99" i="4"/>
  <c r="AW99" i="4"/>
  <c r="AX99" i="4"/>
  <c r="CQ99" i="4"/>
  <c r="CR99" i="4"/>
  <c r="CS99" i="4"/>
  <c r="CT99" i="4"/>
  <c r="CU99" i="4"/>
  <c r="CV99" i="4"/>
  <c r="CW99" i="4"/>
  <c r="CX99" i="4"/>
  <c r="CY99" i="4"/>
  <c r="CZ99" i="4"/>
  <c r="DA99" i="4"/>
  <c r="AN100" i="4"/>
  <c r="AO100" i="4"/>
  <c r="AP100" i="4"/>
  <c r="AQ100" i="4"/>
  <c r="AR100" i="4"/>
  <c r="AS100" i="4"/>
  <c r="AT100" i="4"/>
  <c r="AU100" i="4"/>
  <c r="AV100" i="4"/>
  <c r="AW100" i="4"/>
  <c r="AX100" i="4"/>
  <c r="CQ100" i="4"/>
  <c r="CR100" i="4"/>
  <c r="CS100" i="4"/>
  <c r="CT100" i="4"/>
  <c r="CU100" i="4"/>
  <c r="CV100" i="4"/>
  <c r="CW100" i="4"/>
  <c r="CX100" i="4"/>
  <c r="CY100" i="4"/>
  <c r="CZ100" i="4"/>
  <c r="DA100" i="4"/>
  <c r="AN101" i="4"/>
  <c r="AO101" i="4"/>
  <c r="AP101" i="4"/>
  <c r="AQ101" i="4"/>
  <c r="AR101" i="4"/>
  <c r="AS101" i="4"/>
  <c r="AT101" i="4"/>
  <c r="AU101" i="4"/>
  <c r="AV101" i="4"/>
  <c r="AW101" i="4"/>
  <c r="AX101" i="4"/>
  <c r="CQ101" i="4"/>
  <c r="CR101" i="4"/>
  <c r="CS101" i="4"/>
  <c r="CT101" i="4"/>
  <c r="CU101" i="4"/>
  <c r="CV101" i="4"/>
  <c r="CW101" i="4"/>
  <c r="CX101" i="4"/>
  <c r="CY101" i="4"/>
  <c r="CZ101" i="4"/>
  <c r="DA101" i="4"/>
  <c r="AN102" i="4"/>
  <c r="AO102" i="4"/>
  <c r="AP102" i="4"/>
  <c r="AQ102" i="4"/>
  <c r="AR102" i="4"/>
  <c r="AS102" i="4"/>
  <c r="AT102" i="4"/>
  <c r="AU102" i="4"/>
  <c r="AV102" i="4"/>
  <c r="AW102" i="4"/>
  <c r="AX102" i="4"/>
  <c r="CQ102" i="4"/>
  <c r="CR102" i="4"/>
  <c r="CS102" i="4"/>
  <c r="CT102" i="4"/>
  <c r="CU102" i="4"/>
  <c r="CV102" i="4"/>
  <c r="CW102" i="4"/>
  <c r="CX102" i="4"/>
  <c r="CY102" i="4"/>
  <c r="CZ102" i="4"/>
  <c r="DA102" i="4"/>
  <c r="AN103" i="4"/>
  <c r="AO103" i="4"/>
  <c r="AP103" i="4"/>
  <c r="AQ103" i="4"/>
  <c r="AR103" i="4"/>
  <c r="AS103" i="4"/>
  <c r="AT103" i="4"/>
  <c r="AU103" i="4"/>
  <c r="AV103" i="4"/>
  <c r="AW103" i="4"/>
  <c r="AX103" i="4"/>
  <c r="CQ103" i="4"/>
  <c r="CR103" i="4"/>
  <c r="CS103" i="4"/>
  <c r="CT103" i="4"/>
  <c r="CU103" i="4"/>
  <c r="CV103" i="4"/>
  <c r="CW103" i="4"/>
  <c r="CX103" i="4"/>
  <c r="CY103" i="4"/>
  <c r="CZ103" i="4"/>
  <c r="DA103" i="4"/>
  <c r="AN104" i="4"/>
  <c r="AO104" i="4"/>
  <c r="AP104" i="4"/>
  <c r="AQ104" i="4"/>
  <c r="AR104" i="4"/>
  <c r="AS104" i="4"/>
  <c r="AT104" i="4"/>
  <c r="AU104" i="4"/>
  <c r="AV104" i="4"/>
  <c r="AW104" i="4"/>
  <c r="AX104" i="4"/>
  <c r="CQ104" i="4"/>
  <c r="CR104" i="4"/>
  <c r="CS104" i="4"/>
  <c r="CT104" i="4"/>
  <c r="CU104" i="4"/>
  <c r="CV104" i="4"/>
  <c r="CW104" i="4"/>
  <c r="CX104" i="4"/>
  <c r="CY104" i="4"/>
  <c r="CZ104" i="4"/>
  <c r="DA104" i="4"/>
  <c r="AN105" i="4"/>
  <c r="AO105" i="4"/>
  <c r="AP105" i="4"/>
  <c r="AQ105" i="4"/>
  <c r="AR105" i="4"/>
  <c r="AS105" i="4"/>
  <c r="AT105" i="4"/>
  <c r="AU105" i="4"/>
  <c r="AV105" i="4"/>
  <c r="AW105" i="4"/>
  <c r="AX105" i="4"/>
  <c r="CQ105" i="4"/>
  <c r="CR105" i="4"/>
  <c r="CS105" i="4"/>
  <c r="CT105" i="4"/>
  <c r="CU105" i="4"/>
  <c r="CV105" i="4"/>
  <c r="CW105" i="4"/>
  <c r="CX105" i="4"/>
  <c r="CY105" i="4"/>
  <c r="CZ105" i="4"/>
  <c r="DA105" i="4"/>
  <c r="AN106" i="4"/>
  <c r="AO106" i="4"/>
  <c r="AP106" i="4"/>
  <c r="AQ106" i="4"/>
  <c r="AR106" i="4"/>
  <c r="AS106" i="4"/>
  <c r="AT106" i="4"/>
  <c r="AU106" i="4"/>
  <c r="AV106" i="4"/>
  <c r="AW106" i="4"/>
  <c r="AX106" i="4"/>
  <c r="CQ106" i="4"/>
  <c r="CR106" i="4"/>
  <c r="CS106" i="4"/>
  <c r="CT106" i="4"/>
  <c r="CU106" i="4"/>
  <c r="CV106" i="4"/>
  <c r="CW106" i="4"/>
  <c r="CX106" i="4"/>
  <c r="CY106" i="4"/>
  <c r="CZ106" i="4"/>
  <c r="DA106" i="4"/>
  <c r="AN107" i="4"/>
  <c r="AO107" i="4"/>
  <c r="AP107" i="4"/>
  <c r="AQ107" i="4"/>
  <c r="AR107" i="4"/>
  <c r="AS107" i="4"/>
  <c r="AT107" i="4"/>
  <c r="AU107" i="4"/>
  <c r="AV107" i="4"/>
  <c r="AW107" i="4"/>
  <c r="AX107" i="4"/>
  <c r="CQ107" i="4"/>
  <c r="CR107" i="4"/>
  <c r="CS107" i="4"/>
  <c r="CT107" i="4"/>
  <c r="CU107" i="4"/>
  <c r="CV107" i="4"/>
  <c r="CW107" i="4"/>
  <c r="CX107" i="4"/>
  <c r="CY107" i="4"/>
  <c r="CZ107" i="4"/>
  <c r="DA107" i="4"/>
  <c r="AN108" i="4"/>
  <c r="AO108" i="4"/>
  <c r="AP108" i="4"/>
  <c r="AQ108" i="4"/>
  <c r="AR108" i="4"/>
  <c r="AS108" i="4"/>
  <c r="AT108" i="4"/>
  <c r="AU108" i="4"/>
  <c r="AV108" i="4"/>
  <c r="AW108" i="4"/>
  <c r="AX108" i="4"/>
  <c r="CQ108" i="4"/>
  <c r="CR108" i="4"/>
  <c r="CS108" i="4"/>
  <c r="CT108" i="4"/>
  <c r="CU108" i="4"/>
  <c r="CV108" i="4"/>
  <c r="CW108" i="4"/>
  <c r="CX108" i="4"/>
  <c r="CY108" i="4"/>
  <c r="CZ108" i="4"/>
  <c r="DA108" i="4"/>
  <c r="AN109" i="4"/>
  <c r="AO109" i="4"/>
  <c r="AP109" i="4"/>
  <c r="AQ109" i="4"/>
  <c r="AR109" i="4"/>
  <c r="AS109" i="4"/>
  <c r="AT109" i="4"/>
  <c r="AU109" i="4"/>
  <c r="AV109" i="4"/>
  <c r="AW109" i="4"/>
  <c r="AX109" i="4"/>
  <c r="CQ109" i="4"/>
  <c r="CR109" i="4"/>
  <c r="CS109" i="4"/>
  <c r="CT109" i="4"/>
  <c r="CU109" i="4"/>
  <c r="CV109" i="4"/>
  <c r="CW109" i="4"/>
  <c r="CX109" i="4"/>
  <c r="CY109" i="4"/>
  <c r="CZ109" i="4"/>
  <c r="DA109" i="4"/>
  <c r="AN110" i="4"/>
  <c r="AO110" i="4"/>
  <c r="AP110" i="4"/>
  <c r="AQ110" i="4"/>
  <c r="AR110" i="4"/>
  <c r="AS110" i="4"/>
  <c r="AT110" i="4"/>
  <c r="AU110" i="4"/>
  <c r="AV110" i="4"/>
  <c r="AW110" i="4"/>
  <c r="AX110" i="4"/>
  <c r="CQ110" i="4"/>
  <c r="CR110" i="4"/>
  <c r="CS110" i="4"/>
  <c r="CT110" i="4"/>
  <c r="CU110" i="4"/>
  <c r="CV110" i="4"/>
  <c r="CW110" i="4"/>
  <c r="CX110" i="4"/>
  <c r="CY110" i="4"/>
  <c r="CZ110" i="4"/>
  <c r="DA110" i="4"/>
  <c r="AN111" i="4"/>
  <c r="AO111" i="4"/>
  <c r="AP111" i="4"/>
  <c r="AQ111" i="4"/>
  <c r="AR111" i="4"/>
  <c r="AS111" i="4"/>
  <c r="AT111" i="4"/>
  <c r="AU111" i="4"/>
  <c r="AV111" i="4"/>
  <c r="AW111" i="4"/>
  <c r="AX111" i="4"/>
  <c r="CQ111" i="4"/>
  <c r="CR111" i="4"/>
  <c r="CS111" i="4"/>
  <c r="CT111" i="4"/>
  <c r="CU111" i="4"/>
  <c r="CV111" i="4"/>
  <c r="CW111" i="4"/>
  <c r="CX111" i="4"/>
  <c r="CY111" i="4"/>
  <c r="CZ111" i="4"/>
  <c r="DA111" i="4"/>
  <c r="AN112" i="4"/>
  <c r="AO112" i="4"/>
  <c r="AP112" i="4"/>
  <c r="AQ112" i="4"/>
  <c r="AR112" i="4"/>
  <c r="AS112" i="4"/>
  <c r="AT112" i="4"/>
  <c r="AU112" i="4"/>
  <c r="AV112" i="4"/>
  <c r="AW112" i="4"/>
  <c r="AX112" i="4"/>
  <c r="CQ112" i="4"/>
  <c r="CR112" i="4"/>
  <c r="CS112" i="4"/>
  <c r="CT112" i="4"/>
  <c r="CU112" i="4"/>
  <c r="CV112" i="4"/>
  <c r="CW112" i="4"/>
  <c r="CX112" i="4"/>
  <c r="CY112" i="4"/>
  <c r="CZ112" i="4"/>
  <c r="DA112" i="4"/>
  <c r="AN113" i="4"/>
  <c r="AO113" i="4"/>
  <c r="AP113" i="4"/>
  <c r="AQ113" i="4"/>
  <c r="AR113" i="4"/>
  <c r="AS113" i="4"/>
  <c r="AT113" i="4"/>
  <c r="AU113" i="4"/>
  <c r="AV113" i="4"/>
  <c r="AW113" i="4"/>
  <c r="AX113" i="4"/>
  <c r="CQ113" i="4"/>
  <c r="CR113" i="4"/>
  <c r="CS113" i="4"/>
  <c r="CT113" i="4"/>
  <c r="CU113" i="4"/>
  <c r="CV113" i="4"/>
  <c r="CW113" i="4"/>
  <c r="CX113" i="4"/>
  <c r="CY113" i="4"/>
  <c r="CZ113" i="4"/>
  <c r="DA113" i="4"/>
  <c r="AN114" i="4"/>
  <c r="AO114" i="4"/>
  <c r="AP114" i="4"/>
  <c r="AQ114" i="4"/>
  <c r="AR114" i="4"/>
  <c r="AS114" i="4"/>
  <c r="AT114" i="4"/>
  <c r="AU114" i="4"/>
  <c r="AV114" i="4"/>
  <c r="AW114" i="4"/>
  <c r="AX114" i="4"/>
  <c r="CQ114" i="4"/>
  <c r="CR114" i="4"/>
  <c r="CS114" i="4"/>
  <c r="CT114" i="4"/>
  <c r="CU114" i="4"/>
  <c r="CV114" i="4"/>
  <c r="CW114" i="4"/>
  <c r="CX114" i="4"/>
  <c r="CY114" i="4"/>
  <c r="CZ114" i="4"/>
  <c r="DA114" i="4"/>
  <c r="AN115" i="4"/>
  <c r="AO115" i="4"/>
  <c r="AP115" i="4"/>
  <c r="AQ115" i="4"/>
  <c r="AR115" i="4"/>
  <c r="AS115" i="4"/>
  <c r="AT115" i="4"/>
  <c r="AU115" i="4"/>
  <c r="AV115" i="4"/>
  <c r="AW115" i="4"/>
  <c r="AX115" i="4"/>
  <c r="CQ115" i="4"/>
  <c r="CR115" i="4"/>
  <c r="CS115" i="4"/>
  <c r="CT115" i="4"/>
  <c r="CU115" i="4"/>
  <c r="CV115" i="4"/>
  <c r="CW115" i="4"/>
  <c r="CX115" i="4"/>
  <c r="CY115" i="4"/>
  <c r="CZ115" i="4"/>
  <c r="DA115" i="4"/>
  <c r="AN116" i="4"/>
  <c r="AO116" i="4"/>
  <c r="AP116" i="4"/>
  <c r="AQ116" i="4"/>
  <c r="AR116" i="4"/>
  <c r="AS116" i="4"/>
  <c r="AT116" i="4"/>
  <c r="AU116" i="4"/>
  <c r="AV116" i="4"/>
  <c r="AW116" i="4"/>
  <c r="AX116" i="4"/>
  <c r="CQ116" i="4"/>
  <c r="CR116" i="4"/>
  <c r="CS116" i="4"/>
  <c r="CT116" i="4"/>
  <c r="CU116" i="4"/>
  <c r="CV116" i="4"/>
  <c r="CW116" i="4"/>
  <c r="CX116" i="4"/>
  <c r="CY116" i="4"/>
  <c r="CZ116" i="4"/>
  <c r="DA116" i="4"/>
  <c r="AN117" i="4"/>
  <c r="AO117" i="4"/>
  <c r="AP117" i="4"/>
  <c r="AQ117" i="4"/>
  <c r="AR117" i="4"/>
  <c r="AS117" i="4"/>
  <c r="AT117" i="4"/>
  <c r="AU117" i="4"/>
  <c r="AV117" i="4"/>
  <c r="AW117" i="4"/>
  <c r="AX117" i="4"/>
  <c r="CQ117" i="4"/>
  <c r="CR117" i="4"/>
  <c r="CS117" i="4"/>
  <c r="CT117" i="4"/>
  <c r="CU117" i="4"/>
  <c r="CV117" i="4"/>
  <c r="CW117" i="4"/>
  <c r="CX117" i="4"/>
  <c r="CY117" i="4"/>
  <c r="CZ117" i="4"/>
  <c r="DA117" i="4"/>
  <c r="AN118" i="4"/>
  <c r="AO118" i="4"/>
  <c r="AP118" i="4"/>
  <c r="AQ118" i="4"/>
  <c r="AR118" i="4"/>
  <c r="AS118" i="4"/>
  <c r="AT118" i="4"/>
  <c r="AU118" i="4"/>
  <c r="AV118" i="4"/>
  <c r="AW118" i="4"/>
  <c r="AX118" i="4"/>
  <c r="CQ118" i="4"/>
  <c r="CR118" i="4"/>
  <c r="CS118" i="4"/>
  <c r="CT118" i="4"/>
  <c r="CU118" i="4"/>
  <c r="CV118" i="4"/>
  <c r="CW118" i="4"/>
  <c r="CX118" i="4"/>
  <c r="CY118" i="4"/>
  <c r="CZ118" i="4"/>
  <c r="DA118" i="4"/>
  <c r="AN119" i="4"/>
  <c r="AO119" i="4"/>
  <c r="AP119" i="4"/>
  <c r="AQ119" i="4"/>
  <c r="AR119" i="4"/>
  <c r="AS119" i="4"/>
  <c r="AT119" i="4"/>
  <c r="AU119" i="4"/>
  <c r="AV119" i="4"/>
  <c r="AW119" i="4"/>
  <c r="AX119" i="4"/>
  <c r="CQ119" i="4"/>
  <c r="CR119" i="4"/>
  <c r="CS119" i="4"/>
  <c r="CT119" i="4"/>
  <c r="CU119" i="4"/>
  <c r="CV119" i="4"/>
  <c r="CW119" i="4"/>
  <c r="CX119" i="4"/>
  <c r="CY119" i="4"/>
  <c r="CZ119" i="4"/>
  <c r="DA119" i="4"/>
  <c r="AN120" i="4"/>
  <c r="AO120" i="4"/>
  <c r="AP120" i="4"/>
  <c r="AQ120" i="4"/>
  <c r="AR120" i="4"/>
  <c r="AS120" i="4"/>
  <c r="AT120" i="4"/>
  <c r="AU120" i="4"/>
  <c r="AV120" i="4"/>
  <c r="AW120" i="4"/>
  <c r="AX120" i="4"/>
  <c r="CQ120" i="4"/>
  <c r="CR120" i="4"/>
  <c r="CS120" i="4"/>
  <c r="CT120" i="4"/>
  <c r="CU120" i="4"/>
  <c r="CV120" i="4"/>
  <c r="CW120" i="4"/>
  <c r="CX120" i="4"/>
  <c r="CY120" i="4"/>
  <c r="CZ120" i="4"/>
  <c r="DA120" i="4"/>
  <c r="AN121" i="4"/>
  <c r="AO121" i="4"/>
  <c r="AP121" i="4"/>
  <c r="AQ121" i="4"/>
  <c r="AR121" i="4"/>
  <c r="AS121" i="4"/>
  <c r="AT121" i="4"/>
  <c r="AU121" i="4"/>
  <c r="AV121" i="4"/>
  <c r="AW121" i="4"/>
  <c r="AX121" i="4"/>
  <c r="CQ121" i="4"/>
  <c r="CR121" i="4"/>
  <c r="CS121" i="4"/>
  <c r="CT121" i="4"/>
  <c r="CU121" i="4"/>
  <c r="CV121" i="4"/>
  <c r="CW121" i="4"/>
  <c r="CX121" i="4"/>
  <c r="CY121" i="4"/>
  <c r="CZ121" i="4"/>
  <c r="DA121" i="4"/>
  <c r="AN122" i="4"/>
  <c r="AO122" i="4"/>
  <c r="AP122" i="4"/>
  <c r="AQ122" i="4"/>
  <c r="AR122" i="4"/>
  <c r="AS122" i="4"/>
  <c r="AT122" i="4"/>
  <c r="AU122" i="4"/>
  <c r="AV122" i="4"/>
  <c r="AW122" i="4"/>
  <c r="AX122" i="4"/>
  <c r="CQ122" i="4"/>
  <c r="CR122" i="4"/>
  <c r="CS122" i="4"/>
  <c r="CT122" i="4"/>
  <c r="CU122" i="4"/>
  <c r="CV122" i="4"/>
  <c r="CW122" i="4"/>
  <c r="CX122" i="4"/>
  <c r="CY122" i="4"/>
  <c r="CZ122" i="4"/>
  <c r="DA122" i="4"/>
  <c r="AN123" i="4"/>
  <c r="AO123" i="4"/>
  <c r="AP123" i="4"/>
  <c r="AQ123" i="4"/>
  <c r="AR123" i="4"/>
  <c r="AS123" i="4"/>
  <c r="AT123" i="4"/>
  <c r="AU123" i="4"/>
  <c r="AV123" i="4"/>
  <c r="AW123" i="4"/>
  <c r="AX123" i="4"/>
  <c r="CQ123" i="4"/>
  <c r="CR123" i="4"/>
  <c r="CS123" i="4"/>
  <c r="CT123" i="4"/>
  <c r="CU123" i="4"/>
  <c r="CV123" i="4"/>
  <c r="CW123" i="4"/>
  <c r="CX123" i="4"/>
  <c r="CY123" i="4"/>
  <c r="CZ123" i="4"/>
  <c r="DA123" i="4"/>
  <c r="AN124" i="4"/>
  <c r="AO124" i="4"/>
  <c r="AP124" i="4"/>
  <c r="AQ124" i="4"/>
  <c r="AR124" i="4"/>
  <c r="AS124" i="4"/>
  <c r="AT124" i="4"/>
  <c r="AU124" i="4"/>
  <c r="AV124" i="4"/>
  <c r="AW124" i="4"/>
  <c r="AX124" i="4"/>
  <c r="CQ124" i="4"/>
  <c r="CR124" i="4"/>
  <c r="CS124" i="4"/>
  <c r="CT124" i="4"/>
  <c r="CU124" i="4"/>
  <c r="CV124" i="4"/>
  <c r="CW124" i="4"/>
  <c r="CX124" i="4"/>
  <c r="CY124" i="4"/>
  <c r="CZ124" i="4"/>
  <c r="DA124" i="4"/>
  <c r="AN125" i="4"/>
  <c r="AO125" i="4"/>
  <c r="AP125" i="4"/>
  <c r="AQ125" i="4"/>
  <c r="AR125" i="4"/>
  <c r="AS125" i="4"/>
  <c r="AT125" i="4"/>
  <c r="AU125" i="4"/>
  <c r="AV125" i="4"/>
  <c r="AW125" i="4"/>
  <c r="AX125" i="4"/>
  <c r="CQ125" i="4"/>
  <c r="CR125" i="4"/>
  <c r="CS125" i="4"/>
  <c r="CT125" i="4"/>
  <c r="CU125" i="4"/>
  <c r="CV125" i="4"/>
  <c r="CW125" i="4"/>
  <c r="CX125" i="4"/>
  <c r="CY125" i="4"/>
  <c r="CZ125" i="4"/>
  <c r="DA125" i="4"/>
  <c r="AN126" i="4"/>
  <c r="AO126" i="4"/>
  <c r="AP126" i="4"/>
  <c r="AQ126" i="4"/>
  <c r="AR126" i="4"/>
  <c r="AS126" i="4"/>
  <c r="AT126" i="4"/>
  <c r="AU126" i="4"/>
  <c r="AV126" i="4"/>
  <c r="AW126" i="4"/>
  <c r="AX126" i="4"/>
  <c r="CQ126" i="4"/>
  <c r="CR126" i="4"/>
  <c r="CS126" i="4"/>
  <c r="CT126" i="4"/>
  <c r="CU126" i="4"/>
  <c r="CV126" i="4"/>
  <c r="CW126" i="4"/>
  <c r="CX126" i="4"/>
  <c r="CY126" i="4"/>
  <c r="CZ126" i="4"/>
  <c r="DA126" i="4"/>
  <c r="AN127" i="4"/>
  <c r="AO127" i="4"/>
  <c r="AP127" i="4"/>
  <c r="AQ127" i="4"/>
  <c r="AR127" i="4"/>
  <c r="AS127" i="4"/>
  <c r="AT127" i="4"/>
  <c r="AU127" i="4"/>
  <c r="AV127" i="4"/>
  <c r="AW127" i="4"/>
  <c r="AX127" i="4"/>
  <c r="CQ127" i="4"/>
  <c r="CR127" i="4"/>
  <c r="CS127" i="4"/>
  <c r="CT127" i="4"/>
  <c r="CU127" i="4"/>
  <c r="CV127" i="4"/>
  <c r="CW127" i="4"/>
  <c r="CX127" i="4"/>
  <c r="CY127" i="4"/>
  <c r="CZ127" i="4"/>
  <c r="DA127" i="4"/>
  <c r="AN128" i="4"/>
  <c r="AO128" i="4"/>
  <c r="AP128" i="4"/>
  <c r="AQ128" i="4"/>
  <c r="AR128" i="4"/>
  <c r="AS128" i="4"/>
  <c r="AT128" i="4"/>
  <c r="AU128" i="4"/>
  <c r="AV128" i="4"/>
  <c r="AW128" i="4"/>
  <c r="AX128" i="4"/>
  <c r="CQ128" i="4"/>
  <c r="CR128" i="4"/>
  <c r="CS128" i="4"/>
  <c r="CT128" i="4"/>
  <c r="CU128" i="4"/>
  <c r="CV128" i="4"/>
  <c r="CW128" i="4"/>
  <c r="CX128" i="4"/>
  <c r="CY128" i="4"/>
  <c r="CZ128" i="4"/>
  <c r="DA128" i="4"/>
  <c r="AN129" i="4"/>
  <c r="AO129" i="4"/>
  <c r="AP129" i="4"/>
  <c r="AQ129" i="4"/>
  <c r="AR129" i="4"/>
  <c r="AS129" i="4"/>
  <c r="AT129" i="4"/>
  <c r="AU129" i="4"/>
  <c r="AV129" i="4"/>
  <c r="AW129" i="4"/>
  <c r="AX129" i="4"/>
  <c r="CQ129" i="4"/>
  <c r="CR129" i="4"/>
  <c r="CS129" i="4"/>
  <c r="CT129" i="4"/>
  <c r="CU129" i="4"/>
  <c r="CV129" i="4"/>
  <c r="CW129" i="4"/>
  <c r="CX129" i="4"/>
  <c r="CY129" i="4"/>
  <c r="CZ129" i="4"/>
  <c r="DA129" i="4"/>
  <c r="AN130" i="4"/>
  <c r="AO130" i="4"/>
  <c r="AP130" i="4"/>
  <c r="AQ130" i="4"/>
  <c r="AR130" i="4"/>
  <c r="AS130" i="4"/>
  <c r="AT130" i="4"/>
  <c r="AU130" i="4"/>
  <c r="AV130" i="4"/>
  <c r="AW130" i="4"/>
  <c r="AX130" i="4"/>
  <c r="CQ130" i="4"/>
  <c r="CR130" i="4"/>
  <c r="CS130" i="4"/>
  <c r="CT130" i="4"/>
  <c r="CU130" i="4"/>
  <c r="CV130" i="4"/>
  <c r="CW130" i="4"/>
  <c r="CX130" i="4"/>
  <c r="CY130" i="4"/>
  <c r="CZ130" i="4"/>
  <c r="DA130" i="4"/>
  <c r="AN131" i="4"/>
  <c r="AO131" i="4"/>
  <c r="AP131" i="4"/>
  <c r="AQ131" i="4"/>
  <c r="AR131" i="4"/>
  <c r="AS131" i="4"/>
  <c r="AT131" i="4"/>
  <c r="AU131" i="4"/>
  <c r="AV131" i="4"/>
  <c r="AW131" i="4"/>
  <c r="AX131" i="4"/>
  <c r="CQ131" i="4"/>
  <c r="CR131" i="4"/>
  <c r="CS131" i="4"/>
  <c r="CT131" i="4"/>
  <c r="CU131" i="4"/>
  <c r="CV131" i="4"/>
  <c r="CW131" i="4"/>
  <c r="CX131" i="4"/>
  <c r="CY131" i="4"/>
  <c r="CZ131" i="4"/>
  <c r="DA131" i="4"/>
  <c r="AN132" i="4"/>
  <c r="AO132" i="4"/>
  <c r="AP132" i="4"/>
  <c r="AQ132" i="4"/>
  <c r="AR132" i="4"/>
  <c r="AS132" i="4"/>
  <c r="AT132" i="4"/>
  <c r="AU132" i="4"/>
  <c r="AV132" i="4"/>
  <c r="AW132" i="4"/>
  <c r="AX132" i="4"/>
  <c r="CQ132" i="4"/>
  <c r="CR132" i="4"/>
  <c r="CS132" i="4"/>
  <c r="CT132" i="4"/>
  <c r="CU132" i="4"/>
  <c r="CV132" i="4"/>
  <c r="CW132" i="4"/>
  <c r="CX132" i="4"/>
  <c r="CY132" i="4"/>
  <c r="CZ132" i="4"/>
  <c r="DA132" i="4"/>
  <c r="AN133" i="4"/>
  <c r="AO133" i="4"/>
  <c r="AP133" i="4"/>
  <c r="AQ133" i="4"/>
  <c r="AR133" i="4"/>
  <c r="AS133" i="4"/>
  <c r="AT133" i="4"/>
  <c r="AU133" i="4"/>
  <c r="AV133" i="4"/>
  <c r="AW133" i="4"/>
  <c r="AX133" i="4"/>
  <c r="CQ133" i="4"/>
  <c r="CR133" i="4"/>
  <c r="CS133" i="4"/>
  <c r="CT133" i="4"/>
  <c r="CU133" i="4"/>
  <c r="CV133" i="4"/>
  <c r="CW133" i="4"/>
  <c r="CX133" i="4"/>
  <c r="CY133" i="4"/>
  <c r="CZ133" i="4"/>
  <c r="DA133" i="4"/>
  <c r="AN134" i="4"/>
  <c r="AO134" i="4"/>
  <c r="AP134" i="4"/>
  <c r="AQ134" i="4"/>
  <c r="AR134" i="4"/>
  <c r="AS134" i="4"/>
  <c r="AT134" i="4"/>
  <c r="AU134" i="4"/>
  <c r="AV134" i="4"/>
  <c r="AW134" i="4"/>
  <c r="AX134" i="4"/>
  <c r="CQ134" i="4"/>
  <c r="CR134" i="4"/>
  <c r="CS134" i="4"/>
  <c r="CT134" i="4"/>
  <c r="CU134" i="4"/>
  <c r="CV134" i="4"/>
  <c r="CW134" i="4"/>
  <c r="CX134" i="4"/>
  <c r="CY134" i="4"/>
  <c r="CZ134" i="4"/>
  <c r="DA134" i="4"/>
  <c r="AN135" i="4"/>
  <c r="AO135" i="4"/>
  <c r="AP135" i="4"/>
  <c r="AQ135" i="4"/>
  <c r="AR135" i="4"/>
  <c r="AS135" i="4"/>
  <c r="AT135" i="4"/>
  <c r="AU135" i="4"/>
  <c r="AV135" i="4"/>
  <c r="AW135" i="4"/>
  <c r="AX135" i="4"/>
  <c r="CQ135" i="4"/>
  <c r="CR135" i="4"/>
  <c r="CS135" i="4"/>
  <c r="CT135" i="4"/>
  <c r="CU135" i="4"/>
  <c r="CV135" i="4"/>
  <c r="CW135" i="4"/>
  <c r="CX135" i="4"/>
  <c r="CY135" i="4"/>
  <c r="CZ135" i="4"/>
  <c r="DA135" i="4"/>
  <c r="AN136" i="4"/>
  <c r="AO136" i="4"/>
  <c r="AP136" i="4"/>
  <c r="AQ136" i="4"/>
  <c r="AR136" i="4"/>
  <c r="AS136" i="4"/>
  <c r="AT136" i="4"/>
  <c r="AU136" i="4"/>
  <c r="AV136" i="4"/>
  <c r="AW136" i="4"/>
  <c r="AX136" i="4"/>
  <c r="CQ136" i="4"/>
  <c r="CR136" i="4"/>
  <c r="CS136" i="4"/>
  <c r="CT136" i="4"/>
  <c r="CU136" i="4"/>
  <c r="CV136" i="4"/>
  <c r="CW136" i="4"/>
  <c r="CX136" i="4"/>
  <c r="CY136" i="4"/>
  <c r="CZ136" i="4"/>
  <c r="DA136" i="4"/>
  <c r="AN137" i="4"/>
  <c r="AO137" i="4"/>
  <c r="AP137" i="4"/>
  <c r="AQ137" i="4"/>
  <c r="AR137" i="4"/>
  <c r="AS137" i="4"/>
  <c r="AT137" i="4"/>
  <c r="AU137" i="4"/>
  <c r="AV137" i="4"/>
  <c r="AW137" i="4"/>
  <c r="AX137" i="4"/>
  <c r="CQ137" i="4"/>
  <c r="CR137" i="4"/>
  <c r="CS137" i="4"/>
  <c r="CT137" i="4"/>
  <c r="CU137" i="4"/>
  <c r="CV137" i="4"/>
  <c r="CW137" i="4"/>
  <c r="CX137" i="4"/>
  <c r="CY137" i="4"/>
  <c r="CZ137" i="4"/>
  <c r="DA137" i="4"/>
  <c r="AN138" i="4"/>
  <c r="AO138" i="4"/>
  <c r="AP138" i="4"/>
  <c r="AQ138" i="4"/>
  <c r="AR138" i="4"/>
  <c r="AS138" i="4"/>
  <c r="AT138" i="4"/>
  <c r="AU138" i="4"/>
  <c r="AV138" i="4"/>
  <c r="AW138" i="4"/>
  <c r="AX138" i="4"/>
  <c r="CQ138" i="4"/>
  <c r="CR138" i="4"/>
  <c r="CS138" i="4"/>
  <c r="CT138" i="4"/>
  <c r="CU138" i="4"/>
  <c r="CV138" i="4"/>
  <c r="CW138" i="4"/>
  <c r="CX138" i="4"/>
  <c r="CY138" i="4"/>
  <c r="CZ138" i="4"/>
  <c r="DA138" i="4"/>
  <c r="AN139" i="4"/>
  <c r="AO139" i="4"/>
  <c r="AP139" i="4"/>
  <c r="AQ139" i="4"/>
  <c r="AR139" i="4"/>
  <c r="AS139" i="4"/>
  <c r="AT139" i="4"/>
  <c r="AU139" i="4"/>
  <c r="AV139" i="4"/>
  <c r="AW139" i="4"/>
  <c r="AX139" i="4"/>
  <c r="CQ139" i="4"/>
  <c r="CR139" i="4"/>
  <c r="CS139" i="4"/>
  <c r="CT139" i="4"/>
  <c r="CU139" i="4"/>
  <c r="CV139" i="4"/>
  <c r="CW139" i="4"/>
  <c r="CX139" i="4"/>
  <c r="CY139" i="4"/>
  <c r="CZ139" i="4"/>
  <c r="DA139" i="4"/>
  <c r="AN140" i="4"/>
  <c r="AO140" i="4"/>
  <c r="AP140" i="4"/>
  <c r="AQ140" i="4"/>
  <c r="AR140" i="4"/>
  <c r="AS140" i="4"/>
  <c r="AT140" i="4"/>
  <c r="AU140" i="4"/>
  <c r="AV140" i="4"/>
  <c r="AW140" i="4"/>
  <c r="AX140" i="4"/>
  <c r="CQ140" i="4"/>
  <c r="CR140" i="4"/>
  <c r="CS140" i="4"/>
  <c r="CT140" i="4"/>
  <c r="CU140" i="4"/>
  <c r="CV140" i="4"/>
  <c r="CW140" i="4"/>
  <c r="CX140" i="4"/>
  <c r="CY140" i="4"/>
  <c r="CZ140" i="4"/>
  <c r="DA140" i="4"/>
  <c r="AN141" i="4"/>
  <c r="AO141" i="4"/>
  <c r="AP141" i="4"/>
  <c r="AQ141" i="4"/>
  <c r="AR141" i="4"/>
  <c r="AS141" i="4"/>
  <c r="AT141" i="4"/>
  <c r="AU141" i="4"/>
  <c r="AV141" i="4"/>
  <c r="AW141" i="4"/>
  <c r="AX141" i="4"/>
  <c r="CQ141" i="4"/>
  <c r="CR141" i="4"/>
  <c r="CS141" i="4"/>
  <c r="CT141" i="4"/>
  <c r="CU141" i="4"/>
  <c r="CV141" i="4"/>
  <c r="CW141" i="4"/>
  <c r="CX141" i="4"/>
  <c r="CY141" i="4"/>
  <c r="CZ141" i="4"/>
  <c r="DA141" i="4"/>
  <c r="AN142" i="4"/>
  <c r="AO142" i="4"/>
  <c r="AP142" i="4"/>
  <c r="AQ142" i="4"/>
  <c r="AR142" i="4"/>
  <c r="AS142" i="4"/>
  <c r="AT142" i="4"/>
  <c r="AU142" i="4"/>
  <c r="AV142" i="4"/>
  <c r="AW142" i="4"/>
  <c r="AX142" i="4"/>
  <c r="CQ142" i="4"/>
  <c r="CR142" i="4"/>
  <c r="CS142" i="4"/>
  <c r="CT142" i="4"/>
  <c r="CU142" i="4"/>
  <c r="CV142" i="4"/>
  <c r="CW142" i="4"/>
  <c r="CX142" i="4"/>
  <c r="CY142" i="4"/>
  <c r="CZ142" i="4"/>
  <c r="DA142" i="4"/>
  <c r="AN143" i="4"/>
  <c r="AO143" i="4"/>
  <c r="AP143" i="4"/>
  <c r="AQ143" i="4"/>
  <c r="AR143" i="4"/>
  <c r="AS143" i="4"/>
  <c r="AT143" i="4"/>
  <c r="AU143" i="4"/>
  <c r="AV143" i="4"/>
  <c r="AW143" i="4"/>
  <c r="AX143" i="4"/>
  <c r="CQ143" i="4"/>
  <c r="CR143" i="4"/>
  <c r="CS143" i="4"/>
  <c r="CT143" i="4"/>
  <c r="CU143" i="4"/>
  <c r="CV143" i="4"/>
  <c r="CW143" i="4"/>
  <c r="CX143" i="4"/>
  <c r="CY143" i="4"/>
  <c r="CZ143" i="4"/>
  <c r="DA143" i="4"/>
  <c r="AN144" i="4"/>
  <c r="AO144" i="4"/>
  <c r="AP144" i="4"/>
  <c r="AQ144" i="4"/>
  <c r="AR144" i="4"/>
  <c r="AS144" i="4"/>
  <c r="AT144" i="4"/>
  <c r="AU144" i="4"/>
  <c r="AV144" i="4"/>
  <c r="AW144" i="4"/>
  <c r="AX144" i="4"/>
  <c r="CQ144" i="4"/>
  <c r="CR144" i="4"/>
  <c r="CS144" i="4"/>
  <c r="CT144" i="4"/>
  <c r="CU144" i="4"/>
  <c r="CV144" i="4"/>
  <c r="CW144" i="4"/>
  <c r="CX144" i="4"/>
  <c r="CY144" i="4"/>
  <c r="CZ144" i="4"/>
  <c r="DA144" i="4"/>
  <c r="AN145" i="4"/>
  <c r="AO145" i="4"/>
  <c r="AP145" i="4"/>
  <c r="AQ145" i="4"/>
  <c r="AR145" i="4"/>
  <c r="AS145" i="4"/>
  <c r="AT145" i="4"/>
  <c r="AU145" i="4"/>
  <c r="AV145" i="4"/>
  <c r="AW145" i="4"/>
  <c r="AX145" i="4"/>
  <c r="CQ145" i="4"/>
  <c r="CR145" i="4"/>
  <c r="CS145" i="4"/>
  <c r="CT145" i="4"/>
  <c r="CU145" i="4"/>
  <c r="CV145" i="4"/>
  <c r="CW145" i="4"/>
  <c r="CX145" i="4"/>
  <c r="CY145" i="4"/>
  <c r="CZ145" i="4"/>
  <c r="DA145" i="4"/>
  <c r="AN146" i="4"/>
  <c r="AO146" i="4"/>
  <c r="AP146" i="4"/>
  <c r="AQ146" i="4"/>
  <c r="AR146" i="4"/>
  <c r="AS146" i="4"/>
  <c r="AT146" i="4"/>
  <c r="AU146" i="4"/>
  <c r="AV146" i="4"/>
  <c r="AW146" i="4"/>
  <c r="AX146" i="4"/>
  <c r="CQ146" i="4"/>
  <c r="CR146" i="4"/>
  <c r="CS146" i="4"/>
  <c r="CT146" i="4"/>
  <c r="CU146" i="4"/>
  <c r="CV146" i="4"/>
  <c r="CW146" i="4"/>
  <c r="CX146" i="4"/>
  <c r="CY146" i="4"/>
  <c r="CZ146" i="4"/>
  <c r="DA146" i="4"/>
  <c r="AN147" i="4"/>
  <c r="AO147" i="4"/>
  <c r="AP147" i="4"/>
  <c r="AQ147" i="4"/>
  <c r="AR147" i="4"/>
  <c r="AS147" i="4"/>
  <c r="AT147" i="4"/>
  <c r="AU147" i="4"/>
  <c r="AV147" i="4"/>
  <c r="AW147" i="4"/>
  <c r="AX147" i="4"/>
  <c r="CQ147" i="4"/>
  <c r="CR147" i="4"/>
  <c r="CS147" i="4"/>
  <c r="CT147" i="4"/>
  <c r="CU147" i="4"/>
  <c r="CV147" i="4"/>
  <c r="CW147" i="4"/>
  <c r="CX147" i="4"/>
  <c r="CY147" i="4"/>
  <c r="CZ147" i="4"/>
  <c r="DA147" i="4"/>
  <c r="AN148" i="4"/>
  <c r="AO148" i="4"/>
  <c r="AP148" i="4"/>
  <c r="AQ148" i="4"/>
  <c r="AR148" i="4"/>
  <c r="AS148" i="4"/>
  <c r="AT148" i="4"/>
  <c r="AU148" i="4"/>
  <c r="AV148" i="4"/>
  <c r="AW148" i="4"/>
  <c r="AX148" i="4"/>
  <c r="CQ148" i="4"/>
  <c r="CR148" i="4"/>
  <c r="CS148" i="4"/>
  <c r="CT148" i="4"/>
  <c r="CU148" i="4"/>
  <c r="CV148" i="4"/>
  <c r="CW148" i="4"/>
  <c r="CX148" i="4"/>
  <c r="CY148" i="4"/>
  <c r="CZ148" i="4"/>
  <c r="DA148" i="4"/>
  <c r="AN149" i="4"/>
  <c r="AO149" i="4"/>
  <c r="AP149" i="4"/>
  <c r="AQ149" i="4"/>
  <c r="AR149" i="4"/>
  <c r="AS149" i="4"/>
  <c r="AT149" i="4"/>
  <c r="AU149" i="4"/>
  <c r="AV149" i="4"/>
  <c r="AW149" i="4"/>
  <c r="AX149" i="4"/>
  <c r="CQ149" i="4"/>
  <c r="CR149" i="4"/>
  <c r="CS149" i="4"/>
  <c r="CT149" i="4"/>
  <c r="CU149" i="4"/>
  <c r="CV149" i="4"/>
  <c r="CW149" i="4"/>
  <c r="CX149" i="4"/>
  <c r="CY149" i="4"/>
  <c r="CZ149" i="4"/>
  <c r="DA149" i="4"/>
  <c r="AN150" i="4"/>
  <c r="AO150" i="4"/>
  <c r="AP150" i="4"/>
  <c r="AQ150" i="4"/>
  <c r="AR150" i="4"/>
  <c r="AS150" i="4"/>
  <c r="AT150" i="4"/>
  <c r="AU150" i="4"/>
  <c r="AV150" i="4"/>
  <c r="AW150" i="4"/>
  <c r="AX150" i="4"/>
  <c r="CQ150" i="4"/>
  <c r="CR150" i="4"/>
  <c r="CS150" i="4"/>
  <c r="CT150" i="4"/>
  <c r="CU150" i="4"/>
  <c r="CV150" i="4"/>
  <c r="CW150" i="4"/>
  <c r="CX150" i="4"/>
  <c r="CY150" i="4"/>
  <c r="CZ150" i="4"/>
  <c r="DA150" i="4"/>
  <c r="AN151" i="4"/>
  <c r="AO151" i="4"/>
  <c r="AP151" i="4"/>
  <c r="AQ151" i="4"/>
  <c r="AR151" i="4"/>
  <c r="AS151" i="4"/>
  <c r="AT151" i="4"/>
  <c r="AU151" i="4"/>
  <c r="AV151" i="4"/>
  <c r="AW151" i="4"/>
  <c r="AX151" i="4"/>
  <c r="CQ151" i="4"/>
  <c r="CR151" i="4"/>
  <c r="CS151" i="4"/>
  <c r="CT151" i="4"/>
  <c r="CU151" i="4"/>
  <c r="CV151" i="4"/>
  <c r="CW151" i="4"/>
  <c r="CX151" i="4"/>
  <c r="CY151" i="4"/>
  <c r="CZ151" i="4"/>
  <c r="DA151" i="4"/>
  <c r="AN152" i="4"/>
  <c r="AO152" i="4"/>
  <c r="AP152" i="4"/>
  <c r="AQ152" i="4"/>
  <c r="AR152" i="4"/>
  <c r="AS152" i="4"/>
  <c r="AT152" i="4"/>
  <c r="AU152" i="4"/>
  <c r="AV152" i="4"/>
  <c r="AW152" i="4"/>
  <c r="AX152" i="4"/>
  <c r="CQ152" i="4"/>
  <c r="CR152" i="4"/>
  <c r="CS152" i="4"/>
  <c r="CT152" i="4"/>
  <c r="CU152" i="4"/>
  <c r="CV152" i="4"/>
  <c r="CW152" i="4"/>
  <c r="CX152" i="4"/>
  <c r="CY152" i="4"/>
  <c r="CZ152" i="4"/>
  <c r="DA152" i="4"/>
  <c r="AN153" i="4"/>
  <c r="AO153" i="4"/>
  <c r="AP153" i="4"/>
  <c r="AQ153" i="4"/>
  <c r="AR153" i="4"/>
  <c r="AS153" i="4"/>
  <c r="AT153" i="4"/>
  <c r="AU153" i="4"/>
  <c r="AV153" i="4"/>
  <c r="AW153" i="4"/>
  <c r="AX153" i="4"/>
  <c r="CQ153" i="4"/>
  <c r="CR153" i="4"/>
  <c r="CS153" i="4"/>
  <c r="CT153" i="4"/>
  <c r="CU153" i="4"/>
  <c r="CV153" i="4"/>
  <c r="CW153" i="4"/>
  <c r="CX153" i="4"/>
  <c r="CY153" i="4"/>
  <c r="CZ153" i="4"/>
  <c r="DA153" i="4"/>
  <c r="AN154" i="4"/>
  <c r="AO154" i="4"/>
  <c r="AP154" i="4"/>
  <c r="AQ154" i="4"/>
  <c r="AR154" i="4"/>
  <c r="AS154" i="4"/>
  <c r="AT154" i="4"/>
  <c r="AU154" i="4"/>
  <c r="AV154" i="4"/>
  <c r="AW154" i="4"/>
  <c r="AX154" i="4"/>
  <c r="CQ154" i="4"/>
  <c r="CR154" i="4"/>
  <c r="CS154" i="4"/>
  <c r="CT154" i="4"/>
  <c r="CU154" i="4"/>
  <c r="CV154" i="4"/>
  <c r="CW154" i="4"/>
  <c r="CX154" i="4"/>
  <c r="CY154" i="4"/>
  <c r="CZ154" i="4"/>
  <c r="DA154" i="4"/>
  <c r="AN155" i="4"/>
  <c r="AO155" i="4"/>
  <c r="AP155" i="4"/>
  <c r="AQ155" i="4"/>
  <c r="AR155" i="4"/>
  <c r="AS155" i="4"/>
  <c r="AT155" i="4"/>
  <c r="AU155" i="4"/>
  <c r="AV155" i="4"/>
  <c r="AW155" i="4"/>
  <c r="AX155" i="4"/>
  <c r="CQ155" i="4"/>
  <c r="CR155" i="4"/>
  <c r="CS155" i="4"/>
  <c r="CT155" i="4"/>
  <c r="CU155" i="4"/>
  <c r="CV155" i="4"/>
  <c r="CW155" i="4"/>
  <c r="CX155" i="4"/>
  <c r="CY155" i="4"/>
  <c r="CZ155" i="4"/>
  <c r="DA155" i="4"/>
  <c r="AN156" i="4"/>
  <c r="AO156" i="4"/>
  <c r="AP156" i="4"/>
  <c r="AQ156" i="4"/>
  <c r="AR156" i="4"/>
  <c r="AS156" i="4"/>
  <c r="AT156" i="4"/>
  <c r="AU156" i="4"/>
  <c r="AV156" i="4"/>
  <c r="AW156" i="4"/>
  <c r="AX156" i="4"/>
  <c r="CQ156" i="4"/>
  <c r="CR156" i="4"/>
  <c r="CS156" i="4"/>
  <c r="CT156" i="4"/>
  <c r="CU156" i="4"/>
  <c r="CV156" i="4"/>
  <c r="CW156" i="4"/>
  <c r="CX156" i="4"/>
  <c r="CY156" i="4"/>
  <c r="CZ156" i="4"/>
  <c r="DA156" i="4"/>
  <c r="AN157" i="4"/>
  <c r="AO157" i="4"/>
  <c r="AP157" i="4"/>
  <c r="AQ157" i="4"/>
  <c r="AR157" i="4"/>
  <c r="AS157" i="4"/>
  <c r="AT157" i="4"/>
  <c r="AU157" i="4"/>
  <c r="AV157" i="4"/>
  <c r="AW157" i="4"/>
  <c r="AX157" i="4"/>
  <c r="CQ157" i="4"/>
  <c r="CR157" i="4"/>
  <c r="CS157" i="4"/>
  <c r="CT157" i="4"/>
  <c r="CU157" i="4"/>
  <c r="CV157" i="4"/>
  <c r="CW157" i="4"/>
  <c r="CX157" i="4"/>
  <c r="CY157" i="4"/>
  <c r="CZ157" i="4"/>
  <c r="DA157" i="4"/>
  <c r="AN158" i="4"/>
  <c r="AO158" i="4"/>
  <c r="AP158" i="4"/>
  <c r="AQ158" i="4"/>
  <c r="AR158" i="4"/>
  <c r="AS158" i="4"/>
  <c r="AT158" i="4"/>
  <c r="AU158" i="4"/>
  <c r="AV158" i="4"/>
  <c r="AW158" i="4"/>
  <c r="AX158" i="4"/>
  <c r="CQ158" i="4"/>
  <c r="CR158" i="4"/>
  <c r="CS158" i="4"/>
  <c r="CT158" i="4"/>
  <c r="CU158" i="4"/>
  <c r="CV158" i="4"/>
  <c r="CW158" i="4"/>
  <c r="CX158" i="4"/>
  <c r="CY158" i="4"/>
  <c r="CZ158" i="4"/>
  <c r="DA158" i="4"/>
  <c r="AN159" i="4"/>
  <c r="AO159" i="4"/>
  <c r="AP159" i="4"/>
  <c r="AQ159" i="4"/>
  <c r="AR159" i="4"/>
  <c r="AS159" i="4"/>
  <c r="AT159" i="4"/>
  <c r="AU159" i="4"/>
  <c r="AV159" i="4"/>
  <c r="AW159" i="4"/>
  <c r="AX159" i="4"/>
  <c r="CQ159" i="4"/>
  <c r="CR159" i="4"/>
  <c r="CS159" i="4"/>
  <c r="CT159" i="4"/>
  <c r="CU159" i="4"/>
  <c r="CV159" i="4"/>
  <c r="CW159" i="4"/>
  <c r="CX159" i="4"/>
  <c r="CY159" i="4"/>
  <c r="CZ159" i="4"/>
  <c r="DA159" i="4"/>
  <c r="AN160" i="4"/>
  <c r="AO160" i="4"/>
  <c r="AP160" i="4"/>
  <c r="AQ160" i="4"/>
  <c r="AR160" i="4"/>
  <c r="AS160" i="4"/>
  <c r="AT160" i="4"/>
  <c r="AU160" i="4"/>
  <c r="AV160" i="4"/>
  <c r="AW160" i="4"/>
  <c r="AX160" i="4"/>
  <c r="CQ160" i="4"/>
  <c r="CR160" i="4"/>
  <c r="CS160" i="4"/>
  <c r="CT160" i="4"/>
  <c r="CU160" i="4"/>
  <c r="CV160" i="4"/>
  <c r="CW160" i="4"/>
  <c r="CX160" i="4"/>
  <c r="CY160" i="4"/>
  <c r="CZ160" i="4"/>
  <c r="DA160" i="4"/>
  <c r="AN161" i="4"/>
  <c r="AO161" i="4"/>
  <c r="AP161" i="4"/>
  <c r="AQ161" i="4"/>
  <c r="AR161" i="4"/>
  <c r="AS161" i="4"/>
  <c r="AT161" i="4"/>
  <c r="AU161" i="4"/>
  <c r="AV161" i="4"/>
  <c r="AW161" i="4"/>
  <c r="AX161" i="4"/>
  <c r="CQ161" i="4"/>
  <c r="CR161" i="4"/>
  <c r="CS161" i="4"/>
  <c r="CT161" i="4"/>
  <c r="CU161" i="4"/>
  <c r="CV161" i="4"/>
  <c r="CW161" i="4"/>
  <c r="CX161" i="4"/>
  <c r="CY161" i="4"/>
  <c r="CZ161" i="4"/>
  <c r="DA161" i="4"/>
  <c r="AN162" i="4"/>
  <c r="AO162" i="4"/>
  <c r="AP162" i="4"/>
  <c r="AQ162" i="4"/>
  <c r="AR162" i="4"/>
  <c r="AS162" i="4"/>
  <c r="AT162" i="4"/>
  <c r="AU162" i="4"/>
  <c r="AV162" i="4"/>
  <c r="AW162" i="4"/>
  <c r="AX162" i="4"/>
  <c r="CQ162" i="4"/>
  <c r="CR162" i="4"/>
  <c r="CS162" i="4"/>
  <c r="CT162" i="4"/>
  <c r="CU162" i="4"/>
  <c r="CV162" i="4"/>
  <c r="CW162" i="4"/>
  <c r="CX162" i="4"/>
  <c r="CY162" i="4"/>
  <c r="CZ162" i="4"/>
  <c r="DA162" i="4"/>
  <c r="AN163" i="4"/>
  <c r="AO163" i="4"/>
  <c r="AP163" i="4"/>
  <c r="AQ163" i="4"/>
  <c r="AR163" i="4"/>
  <c r="AS163" i="4"/>
  <c r="AT163" i="4"/>
  <c r="AU163" i="4"/>
  <c r="AV163" i="4"/>
  <c r="AW163" i="4"/>
  <c r="AX163" i="4"/>
  <c r="CQ163" i="4"/>
  <c r="CR163" i="4"/>
  <c r="CS163" i="4"/>
  <c r="CT163" i="4"/>
  <c r="CU163" i="4"/>
  <c r="CV163" i="4"/>
  <c r="CW163" i="4"/>
  <c r="CX163" i="4"/>
  <c r="CY163" i="4"/>
  <c r="CZ163" i="4"/>
  <c r="DA163" i="4"/>
  <c r="AN164" i="4"/>
  <c r="AO164" i="4"/>
  <c r="AP164" i="4"/>
  <c r="AQ164" i="4"/>
  <c r="AR164" i="4"/>
  <c r="AS164" i="4"/>
  <c r="AT164" i="4"/>
  <c r="AU164" i="4"/>
  <c r="AV164" i="4"/>
  <c r="AW164" i="4"/>
  <c r="AX164" i="4"/>
  <c r="CQ164" i="4"/>
  <c r="CR164" i="4"/>
  <c r="CS164" i="4"/>
  <c r="CT164" i="4"/>
  <c r="CU164" i="4"/>
  <c r="CV164" i="4"/>
  <c r="CW164" i="4"/>
  <c r="CX164" i="4"/>
  <c r="CY164" i="4"/>
  <c r="CZ164" i="4"/>
  <c r="DA164" i="4"/>
  <c r="AN165" i="4"/>
  <c r="AO165" i="4"/>
  <c r="AP165" i="4"/>
  <c r="AQ165" i="4"/>
  <c r="AR165" i="4"/>
  <c r="AS165" i="4"/>
  <c r="AT165" i="4"/>
  <c r="AU165" i="4"/>
  <c r="AV165" i="4"/>
  <c r="AW165" i="4"/>
  <c r="AX165" i="4"/>
  <c r="CQ165" i="4"/>
  <c r="CR165" i="4"/>
  <c r="CS165" i="4"/>
  <c r="CT165" i="4"/>
  <c r="CU165" i="4"/>
  <c r="CV165" i="4"/>
  <c r="CW165" i="4"/>
  <c r="CX165" i="4"/>
  <c r="CY165" i="4"/>
  <c r="CZ165" i="4"/>
  <c r="DA165" i="4"/>
  <c r="AN166" i="4"/>
  <c r="AO166" i="4"/>
  <c r="AP166" i="4"/>
  <c r="AQ166" i="4"/>
  <c r="AR166" i="4"/>
  <c r="AS166" i="4"/>
  <c r="AT166" i="4"/>
  <c r="AU166" i="4"/>
  <c r="AV166" i="4"/>
  <c r="AW166" i="4"/>
  <c r="AX166" i="4"/>
  <c r="CQ166" i="4"/>
  <c r="CR166" i="4"/>
  <c r="CS166" i="4"/>
  <c r="CT166" i="4"/>
  <c r="CU166" i="4"/>
  <c r="CV166" i="4"/>
  <c r="CW166" i="4"/>
  <c r="CX166" i="4"/>
  <c r="CY166" i="4"/>
  <c r="CZ166" i="4"/>
  <c r="DA166" i="4"/>
  <c r="AN167" i="4"/>
  <c r="AO167" i="4"/>
  <c r="AP167" i="4"/>
  <c r="AQ167" i="4"/>
  <c r="AR167" i="4"/>
  <c r="AS167" i="4"/>
  <c r="AT167" i="4"/>
  <c r="AU167" i="4"/>
  <c r="AV167" i="4"/>
  <c r="AW167" i="4"/>
  <c r="AX167" i="4"/>
  <c r="CQ167" i="4"/>
  <c r="CR167" i="4"/>
  <c r="CS167" i="4"/>
  <c r="CT167" i="4"/>
  <c r="CU167" i="4"/>
  <c r="CV167" i="4"/>
  <c r="CW167" i="4"/>
  <c r="CX167" i="4"/>
  <c r="CY167" i="4"/>
  <c r="CZ167" i="4"/>
  <c r="DA167" i="4"/>
  <c r="AN168" i="4"/>
  <c r="AO168" i="4"/>
  <c r="AP168" i="4"/>
  <c r="AQ168" i="4"/>
  <c r="AR168" i="4"/>
  <c r="AS168" i="4"/>
  <c r="AT168" i="4"/>
  <c r="AU168" i="4"/>
  <c r="AV168" i="4"/>
  <c r="AW168" i="4"/>
  <c r="AX168" i="4"/>
  <c r="CQ168" i="4"/>
  <c r="CR168" i="4"/>
  <c r="CS168" i="4"/>
  <c r="CT168" i="4"/>
  <c r="CU168" i="4"/>
  <c r="CV168" i="4"/>
  <c r="CW168" i="4"/>
  <c r="CX168" i="4"/>
  <c r="CY168" i="4"/>
  <c r="CZ168" i="4"/>
  <c r="DA168" i="4"/>
  <c r="AN169" i="4"/>
  <c r="AO169" i="4"/>
  <c r="AP169" i="4"/>
  <c r="AQ169" i="4"/>
  <c r="AR169" i="4"/>
  <c r="AS169" i="4"/>
  <c r="AT169" i="4"/>
  <c r="AU169" i="4"/>
  <c r="AV169" i="4"/>
  <c r="AW169" i="4"/>
  <c r="AX169" i="4"/>
  <c r="CQ169" i="4"/>
  <c r="CR169" i="4"/>
  <c r="CS169" i="4"/>
  <c r="CT169" i="4"/>
  <c r="CU169" i="4"/>
  <c r="CV169" i="4"/>
  <c r="CW169" i="4"/>
  <c r="CX169" i="4"/>
  <c r="CY169" i="4"/>
  <c r="CZ169" i="4"/>
  <c r="DA169" i="4"/>
  <c r="AN170" i="4"/>
  <c r="AO170" i="4"/>
  <c r="AP170" i="4"/>
  <c r="AQ170" i="4"/>
  <c r="AR170" i="4"/>
  <c r="AS170" i="4"/>
  <c r="AT170" i="4"/>
  <c r="AU170" i="4"/>
  <c r="AV170" i="4"/>
  <c r="AW170" i="4"/>
  <c r="AX170" i="4"/>
  <c r="CQ170" i="4"/>
  <c r="CR170" i="4"/>
  <c r="CS170" i="4"/>
  <c r="CT170" i="4"/>
  <c r="CU170" i="4"/>
  <c r="CV170" i="4"/>
  <c r="CW170" i="4"/>
  <c r="CX170" i="4"/>
  <c r="CY170" i="4"/>
  <c r="CZ170" i="4"/>
  <c r="DA170" i="4"/>
  <c r="AN171" i="4"/>
  <c r="AO171" i="4"/>
  <c r="AP171" i="4"/>
  <c r="AQ171" i="4"/>
  <c r="AR171" i="4"/>
  <c r="AS171" i="4"/>
  <c r="AT171" i="4"/>
  <c r="AU171" i="4"/>
  <c r="AV171" i="4"/>
  <c r="AW171" i="4"/>
  <c r="AX171" i="4"/>
  <c r="CQ171" i="4"/>
  <c r="CR171" i="4"/>
  <c r="CS171" i="4"/>
  <c r="CT171" i="4"/>
  <c r="CU171" i="4"/>
  <c r="CV171" i="4"/>
  <c r="CW171" i="4"/>
  <c r="CX171" i="4"/>
  <c r="CY171" i="4"/>
  <c r="CZ171" i="4"/>
  <c r="DA171" i="4"/>
  <c r="AN172" i="4"/>
  <c r="AO172" i="4"/>
  <c r="AP172" i="4"/>
  <c r="AQ172" i="4"/>
  <c r="AR172" i="4"/>
  <c r="AS172" i="4"/>
  <c r="AT172" i="4"/>
  <c r="AU172" i="4"/>
  <c r="AV172" i="4"/>
  <c r="AW172" i="4"/>
  <c r="AX172" i="4"/>
  <c r="CQ172" i="4"/>
  <c r="CR172" i="4"/>
  <c r="CS172" i="4"/>
  <c r="CT172" i="4"/>
  <c r="CU172" i="4"/>
  <c r="CV172" i="4"/>
  <c r="CW172" i="4"/>
  <c r="CX172" i="4"/>
  <c r="CY172" i="4"/>
  <c r="CZ172" i="4"/>
  <c r="DA172" i="4"/>
  <c r="AN173" i="4"/>
  <c r="AO173" i="4"/>
  <c r="AP173" i="4"/>
  <c r="AQ173" i="4"/>
  <c r="AR173" i="4"/>
  <c r="AS173" i="4"/>
  <c r="AT173" i="4"/>
  <c r="AU173" i="4"/>
  <c r="AV173" i="4"/>
  <c r="AW173" i="4"/>
  <c r="AX173" i="4"/>
  <c r="CQ173" i="4"/>
  <c r="CR173" i="4"/>
  <c r="CS173" i="4"/>
  <c r="CT173" i="4"/>
  <c r="CU173" i="4"/>
  <c r="CV173" i="4"/>
  <c r="CW173" i="4"/>
  <c r="CX173" i="4"/>
  <c r="CY173" i="4"/>
  <c r="CZ173" i="4"/>
  <c r="DA173" i="4"/>
  <c r="AN174" i="4"/>
  <c r="AO174" i="4"/>
  <c r="AP174" i="4"/>
  <c r="AQ174" i="4"/>
  <c r="AR174" i="4"/>
  <c r="AS174" i="4"/>
  <c r="AT174" i="4"/>
  <c r="AU174" i="4"/>
  <c r="AV174" i="4"/>
  <c r="AW174" i="4"/>
  <c r="AX174" i="4"/>
  <c r="CQ174" i="4"/>
  <c r="CR174" i="4"/>
  <c r="CS174" i="4"/>
  <c r="CT174" i="4"/>
  <c r="CU174" i="4"/>
  <c r="CV174" i="4"/>
  <c r="CW174" i="4"/>
  <c r="CX174" i="4"/>
  <c r="CY174" i="4"/>
  <c r="CZ174" i="4"/>
  <c r="DA174" i="4"/>
  <c r="AN175" i="4"/>
  <c r="AO175" i="4"/>
  <c r="AP175" i="4"/>
  <c r="AQ175" i="4"/>
  <c r="AR175" i="4"/>
  <c r="AS175" i="4"/>
  <c r="AT175" i="4"/>
  <c r="AU175" i="4"/>
  <c r="AV175" i="4"/>
  <c r="AW175" i="4"/>
  <c r="AX175" i="4"/>
  <c r="CQ175" i="4"/>
  <c r="CR175" i="4"/>
  <c r="CS175" i="4"/>
  <c r="CT175" i="4"/>
  <c r="CU175" i="4"/>
  <c r="CV175" i="4"/>
  <c r="CW175" i="4"/>
  <c r="CX175" i="4"/>
  <c r="CY175" i="4"/>
  <c r="CZ175" i="4"/>
  <c r="DA175" i="4"/>
  <c r="AN176" i="4"/>
  <c r="AO176" i="4"/>
  <c r="AP176" i="4"/>
  <c r="AQ176" i="4"/>
  <c r="AR176" i="4"/>
  <c r="AS176" i="4"/>
  <c r="AT176" i="4"/>
  <c r="AU176" i="4"/>
  <c r="AV176" i="4"/>
  <c r="AW176" i="4"/>
  <c r="AX176" i="4"/>
  <c r="CQ176" i="4"/>
  <c r="CR176" i="4"/>
  <c r="CS176" i="4"/>
  <c r="CT176" i="4"/>
  <c r="CU176" i="4"/>
  <c r="CV176" i="4"/>
  <c r="CW176" i="4"/>
  <c r="CX176" i="4"/>
  <c r="CY176" i="4"/>
  <c r="CZ176" i="4"/>
  <c r="DA176" i="4"/>
  <c r="AN177" i="4"/>
  <c r="AO177" i="4"/>
  <c r="AP177" i="4"/>
  <c r="AQ177" i="4"/>
  <c r="AR177" i="4"/>
  <c r="AS177" i="4"/>
  <c r="AT177" i="4"/>
  <c r="AU177" i="4"/>
  <c r="AV177" i="4"/>
  <c r="AW177" i="4"/>
  <c r="AX177" i="4"/>
  <c r="CQ177" i="4"/>
  <c r="CR177" i="4"/>
  <c r="CS177" i="4"/>
  <c r="CT177" i="4"/>
  <c r="CU177" i="4"/>
  <c r="CV177" i="4"/>
  <c r="CW177" i="4"/>
  <c r="CX177" i="4"/>
  <c r="CY177" i="4"/>
  <c r="CZ177" i="4"/>
  <c r="DA177" i="4"/>
  <c r="AN178" i="4"/>
  <c r="AO178" i="4"/>
  <c r="AP178" i="4"/>
  <c r="AQ178" i="4"/>
  <c r="AR178" i="4"/>
  <c r="AS178" i="4"/>
  <c r="AT178" i="4"/>
  <c r="AU178" i="4"/>
  <c r="AV178" i="4"/>
  <c r="AW178" i="4"/>
  <c r="AX178" i="4"/>
  <c r="CQ178" i="4"/>
  <c r="CR178" i="4"/>
  <c r="CS178" i="4"/>
  <c r="CT178" i="4"/>
  <c r="CU178" i="4"/>
  <c r="CV178" i="4"/>
  <c r="CW178" i="4"/>
  <c r="CX178" i="4"/>
  <c r="CY178" i="4"/>
  <c r="CZ178" i="4"/>
  <c r="DA178" i="4"/>
  <c r="AN179" i="4"/>
  <c r="AO179" i="4"/>
  <c r="AP179" i="4"/>
  <c r="AQ179" i="4"/>
  <c r="AR179" i="4"/>
  <c r="AS179" i="4"/>
  <c r="AT179" i="4"/>
  <c r="AU179" i="4"/>
  <c r="AV179" i="4"/>
  <c r="AW179" i="4"/>
  <c r="AX179" i="4"/>
  <c r="CQ179" i="4"/>
  <c r="CR179" i="4"/>
  <c r="CS179" i="4"/>
  <c r="CT179" i="4"/>
  <c r="CU179" i="4"/>
  <c r="CV179" i="4"/>
  <c r="CW179" i="4"/>
  <c r="CX179" i="4"/>
  <c r="CY179" i="4"/>
  <c r="CZ179" i="4"/>
  <c r="DA179" i="4"/>
  <c r="AN180" i="4"/>
  <c r="AO180" i="4"/>
  <c r="AP180" i="4"/>
  <c r="AQ180" i="4"/>
  <c r="AR180" i="4"/>
  <c r="AS180" i="4"/>
  <c r="AT180" i="4"/>
  <c r="AU180" i="4"/>
  <c r="AV180" i="4"/>
  <c r="AW180" i="4"/>
  <c r="AX180" i="4"/>
  <c r="CQ180" i="4"/>
  <c r="CR180" i="4"/>
  <c r="CS180" i="4"/>
  <c r="CT180" i="4"/>
  <c r="CU180" i="4"/>
  <c r="CV180" i="4"/>
  <c r="CW180" i="4"/>
  <c r="CX180" i="4"/>
  <c r="CY180" i="4"/>
  <c r="CZ180" i="4"/>
  <c r="DA180" i="4"/>
  <c r="AN181" i="4"/>
  <c r="AO181" i="4"/>
  <c r="AP181" i="4"/>
  <c r="AQ181" i="4"/>
  <c r="AR181" i="4"/>
  <c r="AS181" i="4"/>
  <c r="AT181" i="4"/>
  <c r="AU181" i="4"/>
  <c r="AV181" i="4"/>
  <c r="AW181" i="4"/>
  <c r="AX181" i="4"/>
  <c r="CQ181" i="4"/>
  <c r="CR181" i="4"/>
  <c r="CS181" i="4"/>
  <c r="CT181" i="4"/>
  <c r="CU181" i="4"/>
  <c r="CV181" i="4"/>
  <c r="CW181" i="4"/>
  <c r="CX181" i="4"/>
  <c r="CY181" i="4"/>
  <c r="CZ181" i="4"/>
  <c r="DA181" i="4"/>
  <c r="AN182" i="4"/>
  <c r="AO182" i="4"/>
  <c r="AP182" i="4"/>
  <c r="AQ182" i="4"/>
  <c r="AR182" i="4"/>
  <c r="AS182" i="4"/>
  <c r="AT182" i="4"/>
  <c r="AU182" i="4"/>
  <c r="AV182" i="4"/>
  <c r="AW182" i="4"/>
  <c r="AX182" i="4"/>
  <c r="CQ182" i="4"/>
  <c r="CR182" i="4"/>
  <c r="CS182" i="4"/>
  <c r="CT182" i="4"/>
  <c r="CU182" i="4"/>
  <c r="CV182" i="4"/>
  <c r="CW182" i="4"/>
  <c r="CX182" i="4"/>
  <c r="CY182" i="4"/>
  <c r="CZ182" i="4"/>
  <c r="DA182" i="4"/>
  <c r="AN183" i="4"/>
  <c r="AO183" i="4"/>
  <c r="AP183" i="4"/>
  <c r="AQ183" i="4"/>
  <c r="AR183" i="4"/>
  <c r="AS183" i="4"/>
  <c r="AT183" i="4"/>
  <c r="AU183" i="4"/>
  <c r="AV183" i="4"/>
  <c r="AW183" i="4"/>
  <c r="AX183" i="4"/>
  <c r="CQ183" i="4"/>
  <c r="CR183" i="4"/>
  <c r="CS183" i="4"/>
  <c r="CT183" i="4"/>
  <c r="CU183" i="4"/>
  <c r="CV183" i="4"/>
  <c r="CW183" i="4"/>
  <c r="CX183" i="4"/>
  <c r="CY183" i="4"/>
  <c r="CZ183" i="4"/>
  <c r="DA183" i="4"/>
  <c r="AN184" i="4"/>
  <c r="AO184" i="4"/>
  <c r="AP184" i="4"/>
  <c r="AQ184" i="4"/>
  <c r="AR184" i="4"/>
  <c r="AS184" i="4"/>
  <c r="AT184" i="4"/>
  <c r="AU184" i="4"/>
  <c r="AV184" i="4"/>
  <c r="AW184" i="4"/>
  <c r="AX184" i="4"/>
  <c r="CQ184" i="4"/>
  <c r="CR184" i="4"/>
  <c r="CS184" i="4"/>
  <c r="CT184" i="4"/>
  <c r="CU184" i="4"/>
  <c r="CV184" i="4"/>
  <c r="CW184" i="4"/>
  <c r="CX184" i="4"/>
  <c r="CY184" i="4"/>
  <c r="CZ184" i="4"/>
  <c r="DA184" i="4"/>
  <c r="AN185" i="4"/>
  <c r="AO185" i="4"/>
  <c r="AP185" i="4"/>
  <c r="AQ185" i="4"/>
  <c r="AR185" i="4"/>
  <c r="AS185" i="4"/>
  <c r="AT185" i="4"/>
  <c r="AU185" i="4"/>
  <c r="AV185" i="4"/>
  <c r="AW185" i="4"/>
  <c r="AX185" i="4"/>
  <c r="CQ185" i="4"/>
  <c r="CR185" i="4"/>
  <c r="CS185" i="4"/>
  <c r="CT185" i="4"/>
  <c r="CU185" i="4"/>
  <c r="CV185" i="4"/>
  <c r="CW185" i="4"/>
  <c r="CX185" i="4"/>
  <c r="CY185" i="4"/>
  <c r="CZ185" i="4"/>
  <c r="DA185" i="4"/>
  <c r="AN186" i="4"/>
  <c r="AO186" i="4"/>
  <c r="AP186" i="4"/>
  <c r="AQ186" i="4"/>
  <c r="AR186" i="4"/>
  <c r="AS186" i="4"/>
  <c r="AT186" i="4"/>
  <c r="AU186" i="4"/>
  <c r="AV186" i="4"/>
  <c r="AW186" i="4"/>
  <c r="AX186" i="4"/>
  <c r="CQ186" i="4"/>
  <c r="CR186" i="4"/>
  <c r="CS186" i="4"/>
  <c r="CT186" i="4"/>
  <c r="CU186" i="4"/>
  <c r="CV186" i="4"/>
  <c r="CW186" i="4"/>
  <c r="CX186" i="4"/>
  <c r="CY186" i="4"/>
  <c r="CZ186" i="4"/>
  <c r="DA186" i="4"/>
  <c r="AN187" i="4"/>
  <c r="AO187" i="4"/>
  <c r="AP187" i="4"/>
  <c r="AQ187" i="4"/>
  <c r="AR187" i="4"/>
  <c r="AS187" i="4"/>
  <c r="AT187" i="4"/>
  <c r="AU187" i="4"/>
  <c r="AV187" i="4"/>
  <c r="AW187" i="4"/>
  <c r="AX187" i="4"/>
  <c r="CQ187" i="4"/>
  <c r="CR187" i="4"/>
  <c r="CS187" i="4"/>
  <c r="CT187" i="4"/>
  <c r="CU187" i="4"/>
  <c r="CV187" i="4"/>
  <c r="CW187" i="4"/>
  <c r="CX187" i="4"/>
  <c r="CY187" i="4"/>
  <c r="CZ187" i="4"/>
  <c r="DA187" i="4"/>
  <c r="AN188" i="4"/>
  <c r="AO188" i="4"/>
  <c r="AP188" i="4"/>
  <c r="AQ188" i="4"/>
  <c r="AR188" i="4"/>
  <c r="AS188" i="4"/>
  <c r="AT188" i="4"/>
  <c r="AU188" i="4"/>
  <c r="AV188" i="4"/>
  <c r="AW188" i="4"/>
  <c r="AX188" i="4"/>
  <c r="CQ188" i="4"/>
  <c r="CR188" i="4"/>
  <c r="CS188" i="4"/>
  <c r="CT188" i="4"/>
  <c r="CU188" i="4"/>
  <c r="CV188" i="4"/>
  <c r="CW188" i="4"/>
  <c r="CX188" i="4"/>
  <c r="CY188" i="4"/>
  <c r="CZ188" i="4"/>
  <c r="DA188" i="4"/>
  <c r="AN189" i="4"/>
  <c r="AO189" i="4"/>
  <c r="AP189" i="4"/>
  <c r="AQ189" i="4"/>
  <c r="AR189" i="4"/>
  <c r="AS189" i="4"/>
  <c r="AT189" i="4"/>
  <c r="AU189" i="4"/>
  <c r="AV189" i="4"/>
  <c r="AW189" i="4"/>
  <c r="AX189" i="4"/>
  <c r="CQ189" i="4"/>
  <c r="CR189" i="4"/>
  <c r="CS189" i="4"/>
  <c r="CT189" i="4"/>
  <c r="CU189" i="4"/>
  <c r="CV189" i="4"/>
  <c r="CW189" i="4"/>
  <c r="CX189" i="4"/>
  <c r="CY189" i="4"/>
  <c r="CZ189" i="4"/>
  <c r="DA189" i="4"/>
  <c r="AN190" i="4"/>
  <c r="AO190" i="4"/>
  <c r="AP190" i="4"/>
  <c r="AQ190" i="4"/>
  <c r="AR190" i="4"/>
  <c r="AS190" i="4"/>
  <c r="AT190" i="4"/>
  <c r="AU190" i="4"/>
  <c r="AV190" i="4"/>
  <c r="AW190" i="4"/>
  <c r="AX190" i="4"/>
  <c r="CQ190" i="4"/>
  <c r="CR190" i="4"/>
  <c r="CS190" i="4"/>
  <c r="CT190" i="4"/>
  <c r="CU190" i="4"/>
  <c r="CV190" i="4"/>
  <c r="CW190" i="4"/>
  <c r="CX190" i="4"/>
  <c r="CY190" i="4"/>
  <c r="CZ190" i="4"/>
  <c r="DA190" i="4"/>
  <c r="AN191" i="4"/>
  <c r="AO191" i="4"/>
  <c r="AP191" i="4"/>
  <c r="AQ191" i="4"/>
  <c r="AR191" i="4"/>
  <c r="AS191" i="4"/>
  <c r="AT191" i="4"/>
  <c r="AU191" i="4"/>
  <c r="AV191" i="4"/>
  <c r="AW191" i="4"/>
  <c r="AX191" i="4"/>
  <c r="CQ191" i="4"/>
  <c r="CR191" i="4"/>
  <c r="CS191" i="4"/>
  <c r="CT191" i="4"/>
  <c r="CU191" i="4"/>
  <c r="CV191" i="4"/>
  <c r="CW191" i="4"/>
  <c r="CX191" i="4"/>
  <c r="CY191" i="4"/>
  <c r="CZ191" i="4"/>
  <c r="DA191" i="4"/>
  <c r="AN192" i="4"/>
  <c r="AO192" i="4"/>
  <c r="AP192" i="4"/>
  <c r="AQ192" i="4"/>
  <c r="AR192" i="4"/>
  <c r="AS192" i="4"/>
  <c r="AT192" i="4"/>
  <c r="AU192" i="4"/>
  <c r="AV192" i="4"/>
  <c r="AW192" i="4"/>
  <c r="AX192" i="4"/>
  <c r="CQ192" i="4"/>
  <c r="CR192" i="4"/>
  <c r="CS192" i="4"/>
  <c r="CT192" i="4"/>
  <c r="CU192" i="4"/>
  <c r="CV192" i="4"/>
  <c r="CW192" i="4"/>
  <c r="CX192" i="4"/>
  <c r="CY192" i="4"/>
  <c r="CZ192" i="4"/>
  <c r="DA192" i="4"/>
  <c r="AN193" i="4"/>
  <c r="AO193" i="4"/>
  <c r="AP193" i="4"/>
  <c r="AQ193" i="4"/>
  <c r="AR193" i="4"/>
  <c r="AS193" i="4"/>
  <c r="AT193" i="4"/>
  <c r="AU193" i="4"/>
  <c r="AV193" i="4"/>
  <c r="AW193" i="4"/>
  <c r="AX193" i="4"/>
  <c r="CQ193" i="4"/>
  <c r="CR193" i="4"/>
  <c r="CS193" i="4"/>
  <c r="CT193" i="4"/>
  <c r="CU193" i="4"/>
  <c r="CV193" i="4"/>
  <c r="CW193" i="4"/>
  <c r="CX193" i="4"/>
  <c r="CY193" i="4"/>
  <c r="CZ193" i="4"/>
  <c r="DA193" i="4"/>
  <c r="AN194" i="4"/>
  <c r="AO194" i="4"/>
  <c r="AP194" i="4"/>
  <c r="AQ194" i="4"/>
  <c r="AR194" i="4"/>
  <c r="AS194" i="4"/>
  <c r="AT194" i="4"/>
  <c r="AU194" i="4"/>
  <c r="AV194" i="4"/>
  <c r="AW194" i="4"/>
  <c r="AX194" i="4"/>
  <c r="CQ194" i="4"/>
  <c r="CR194" i="4"/>
  <c r="CS194" i="4"/>
  <c r="CT194" i="4"/>
  <c r="CU194" i="4"/>
  <c r="CV194" i="4"/>
  <c r="CW194" i="4"/>
  <c r="CX194" i="4"/>
  <c r="CY194" i="4"/>
  <c r="CZ194" i="4"/>
  <c r="DA194" i="4"/>
  <c r="AN195" i="4"/>
  <c r="AO195" i="4"/>
  <c r="AP195" i="4"/>
  <c r="AQ195" i="4"/>
  <c r="AR195" i="4"/>
  <c r="AS195" i="4"/>
  <c r="AT195" i="4"/>
  <c r="AU195" i="4"/>
  <c r="AV195" i="4"/>
  <c r="AW195" i="4"/>
  <c r="AX195" i="4"/>
  <c r="CQ195" i="4"/>
  <c r="CR195" i="4"/>
  <c r="CS195" i="4"/>
  <c r="CT195" i="4"/>
  <c r="CU195" i="4"/>
  <c r="CV195" i="4"/>
  <c r="CW195" i="4"/>
  <c r="CX195" i="4"/>
  <c r="CY195" i="4"/>
  <c r="CZ195" i="4"/>
  <c r="DA195" i="4"/>
  <c r="AN196" i="4"/>
  <c r="AO196" i="4"/>
  <c r="AP196" i="4"/>
  <c r="AQ196" i="4"/>
  <c r="AR196" i="4"/>
  <c r="AS196" i="4"/>
  <c r="AT196" i="4"/>
  <c r="AU196" i="4"/>
  <c r="AV196" i="4"/>
  <c r="AW196" i="4"/>
  <c r="AX196" i="4"/>
  <c r="CQ196" i="4"/>
  <c r="CR196" i="4"/>
  <c r="CS196" i="4"/>
  <c r="CT196" i="4"/>
  <c r="CU196" i="4"/>
  <c r="CV196" i="4"/>
  <c r="CW196" i="4"/>
  <c r="CX196" i="4"/>
  <c r="CY196" i="4"/>
  <c r="CZ196" i="4"/>
  <c r="DA196" i="4"/>
  <c r="AN197" i="4"/>
  <c r="AO197" i="4"/>
  <c r="AP197" i="4"/>
  <c r="AQ197" i="4"/>
  <c r="AR197" i="4"/>
  <c r="AS197" i="4"/>
  <c r="AT197" i="4"/>
  <c r="AU197" i="4"/>
  <c r="AV197" i="4"/>
  <c r="AW197" i="4"/>
  <c r="AX197" i="4"/>
  <c r="CQ197" i="4"/>
  <c r="CR197" i="4"/>
  <c r="CS197" i="4"/>
  <c r="CT197" i="4"/>
  <c r="CU197" i="4"/>
  <c r="CV197" i="4"/>
  <c r="CW197" i="4"/>
  <c r="CX197" i="4"/>
  <c r="CY197" i="4"/>
  <c r="CZ197" i="4"/>
  <c r="DA197" i="4"/>
  <c r="AN198" i="4"/>
  <c r="AO198" i="4"/>
  <c r="AP198" i="4"/>
  <c r="AQ198" i="4"/>
  <c r="AR198" i="4"/>
  <c r="AS198" i="4"/>
  <c r="AT198" i="4"/>
  <c r="AU198" i="4"/>
  <c r="AV198" i="4"/>
  <c r="AW198" i="4"/>
  <c r="AX198" i="4"/>
  <c r="CQ198" i="4"/>
  <c r="CR198" i="4"/>
  <c r="CS198" i="4"/>
  <c r="CT198" i="4"/>
  <c r="CU198" i="4"/>
  <c r="CV198" i="4"/>
  <c r="CW198" i="4"/>
  <c r="CX198" i="4"/>
  <c r="CY198" i="4"/>
  <c r="CZ198" i="4"/>
  <c r="DA198" i="4"/>
  <c r="AN199" i="4"/>
  <c r="AO199" i="4"/>
  <c r="AP199" i="4"/>
  <c r="AQ199" i="4"/>
  <c r="AR199" i="4"/>
  <c r="AS199" i="4"/>
  <c r="AT199" i="4"/>
  <c r="AU199" i="4"/>
  <c r="AV199" i="4"/>
  <c r="AW199" i="4"/>
  <c r="AX199" i="4"/>
  <c r="CQ199" i="4"/>
  <c r="CR199" i="4"/>
  <c r="CS199" i="4"/>
  <c r="CT199" i="4"/>
  <c r="CU199" i="4"/>
  <c r="CV199" i="4"/>
  <c r="CW199" i="4"/>
  <c r="CX199" i="4"/>
  <c r="CY199" i="4"/>
  <c r="CZ199" i="4"/>
  <c r="DA199" i="4"/>
  <c r="AN200" i="4"/>
  <c r="AO200" i="4"/>
  <c r="AP200" i="4"/>
  <c r="AQ200" i="4"/>
  <c r="AR200" i="4"/>
  <c r="AS200" i="4"/>
  <c r="AT200" i="4"/>
  <c r="AU200" i="4"/>
  <c r="AV200" i="4"/>
  <c r="AW200" i="4"/>
  <c r="AX200" i="4"/>
  <c r="CQ200" i="4"/>
  <c r="CR200" i="4"/>
  <c r="CS200" i="4"/>
  <c r="CT200" i="4"/>
  <c r="CU200" i="4"/>
  <c r="CV200" i="4"/>
  <c r="CW200" i="4"/>
  <c r="CX200" i="4"/>
  <c r="CY200" i="4"/>
  <c r="CZ200" i="4"/>
  <c r="DA200" i="4"/>
  <c r="AN201" i="4"/>
  <c r="AO201" i="4"/>
  <c r="AP201" i="4"/>
  <c r="AQ201" i="4"/>
  <c r="AR201" i="4"/>
  <c r="AS201" i="4"/>
  <c r="AT201" i="4"/>
  <c r="AU201" i="4"/>
  <c r="AV201" i="4"/>
  <c r="AW201" i="4"/>
  <c r="AX201" i="4"/>
  <c r="CQ201" i="4"/>
  <c r="CR201" i="4"/>
  <c r="CS201" i="4"/>
  <c r="CT201" i="4"/>
  <c r="CU201" i="4"/>
  <c r="CV201" i="4"/>
  <c r="CW201" i="4"/>
  <c r="CX201" i="4"/>
  <c r="CY201" i="4"/>
  <c r="CZ201" i="4"/>
  <c r="DA201" i="4"/>
  <c r="AN202" i="4"/>
  <c r="AO202" i="4"/>
  <c r="AP202" i="4"/>
  <c r="AQ202" i="4"/>
  <c r="AR202" i="4"/>
  <c r="AS202" i="4"/>
  <c r="AT202" i="4"/>
  <c r="AU202" i="4"/>
  <c r="AV202" i="4"/>
  <c r="AW202" i="4"/>
  <c r="AX202" i="4"/>
  <c r="CQ202" i="4"/>
  <c r="CR202" i="4"/>
  <c r="CS202" i="4"/>
  <c r="CT202" i="4"/>
  <c r="CU202" i="4"/>
  <c r="CV202" i="4"/>
  <c r="CW202" i="4"/>
  <c r="CX202" i="4"/>
  <c r="CY202" i="4"/>
  <c r="CZ202" i="4"/>
  <c r="DA202" i="4"/>
  <c r="AN203" i="4"/>
  <c r="AO203" i="4"/>
  <c r="AP203" i="4"/>
  <c r="AQ203" i="4"/>
  <c r="AR203" i="4"/>
  <c r="AS203" i="4"/>
  <c r="AT203" i="4"/>
  <c r="AU203" i="4"/>
  <c r="AV203" i="4"/>
  <c r="AW203" i="4"/>
  <c r="AX203" i="4"/>
  <c r="CQ203" i="4"/>
  <c r="CR203" i="4"/>
  <c r="CS203" i="4"/>
  <c r="CT203" i="4"/>
  <c r="CU203" i="4"/>
  <c r="CV203" i="4"/>
  <c r="CW203" i="4"/>
  <c r="CX203" i="4"/>
  <c r="CY203" i="4"/>
  <c r="CZ203" i="4"/>
  <c r="DA203" i="4"/>
  <c r="AN204" i="4"/>
  <c r="AO204" i="4"/>
  <c r="AP204" i="4"/>
  <c r="AQ204" i="4"/>
  <c r="AR204" i="4"/>
  <c r="AS204" i="4"/>
  <c r="AT204" i="4"/>
  <c r="AU204" i="4"/>
  <c r="AV204" i="4"/>
  <c r="AW204" i="4"/>
  <c r="AX204" i="4"/>
  <c r="CQ204" i="4"/>
  <c r="CR204" i="4"/>
  <c r="CS204" i="4"/>
  <c r="CT204" i="4"/>
  <c r="CU204" i="4"/>
  <c r="CV204" i="4"/>
  <c r="CW204" i="4"/>
  <c r="CX204" i="4"/>
  <c r="CY204" i="4"/>
  <c r="CZ204" i="4"/>
  <c r="DA204" i="4"/>
  <c r="AN205" i="4"/>
  <c r="AO205" i="4"/>
  <c r="AP205" i="4"/>
  <c r="AQ205" i="4"/>
  <c r="AR205" i="4"/>
  <c r="AS205" i="4"/>
  <c r="AT205" i="4"/>
  <c r="AU205" i="4"/>
  <c r="AV205" i="4"/>
  <c r="AW205" i="4"/>
  <c r="AX205" i="4"/>
  <c r="CQ205" i="4"/>
  <c r="CR205" i="4"/>
  <c r="CS205" i="4"/>
  <c r="CT205" i="4"/>
  <c r="CU205" i="4"/>
  <c r="CV205" i="4"/>
  <c r="CW205" i="4"/>
  <c r="CX205" i="4"/>
  <c r="CY205" i="4"/>
  <c r="CZ205" i="4"/>
  <c r="DA205" i="4"/>
  <c r="AN206" i="4"/>
  <c r="AO206" i="4"/>
  <c r="AP206" i="4"/>
  <c r="AQ206" i="4"/>
  <c r="AR206" i="4"/>
  <c r="AS206" i="4"/>
  <c r="AT206" i="4"/>
  <c r="AU206" i="4"/>
  <c r="AV206" i="4"/>
  <c r="AW206" i="4"/>
  <c r="AX206" i="4"/>
  <c r="CQ206" i="4"/>
  <c r="CR206" i="4"/>
  <c r="CS206" i="4"/>
  <c r="CT206" i="4"/>
  <c r="CU206" i="4"/>
  <c r="CV206" i="4"/>
  <c r="CW206" i="4"/>
  <c r="CX206" i="4"/>
  <c r="CY206" i="4"/>
  <c r="CZ206" i="4"/>
  <c r="DA206" i="4"/>
  <c r="AN207" i="4"/>
  <c r="AO207" i="4"/>
  <c r="AP207" i="4"/>
  <c r="AQ207" i="4"/>
  <c r="AR207" i="4"/>
  <c r="AS207" i="4"/>
  <c r="AT207" i="4"/>
  <c r="AU207" i="4"/>
  <c r="AV207" i="4"/>
  <c r="AW207" i="4"/>
  <c r="AX207" i="4"/>
  <c r="CQ207" i="4"/>
  <c r="CR207" i="4"/>
  <c r="CS207" i="4"/>
  <c r="CT207" i="4"/>
  <c r="CU207" i="4"/>
  <c r="CV207" i="4"/>
  <c r="CW207" i="4"/>
  <c r="CX207" i="4"/>
  <c r="CY207" i="4"/>
  <c r="CZ207" i="4"/>
  <c r="DA207" i="4"/>
  <c r="AN208" i="4"/>
  <c r="AO208" i="4"/>
  <c r="AP208" i="4"/>
  <c r="AQ208" i="4"/>
  <c r="AR208" i="4"/>
  <c r="AS208" i="4"/>
  <c r="AT208" i="4"/>
  <c r="AU208" i="4"/>
  <c r="AV208" i="4"/>
  <c r="AW208" i="4"/>
  <c r="AX208" i="4"/>
  <c r="CQ208" i="4"/>
  <c r="CR208" i="4"/>
  <c r="CS208" i="4"/>
  <c r="CT208" i="4"/>
  <c r="CU208" i="4"/>
  <c r="CV208" i="4"/>
  <c r="CW208" i="4"/>
  <c r="CX208" i="4"/>
  <c r="CY208" i="4"/>
  <c r="CZ208" i="4"/>
  <c r="DA208" i="4"/>
  <c r="AN209" i="4"/>
  <c r="AO209" i="4"/>
  <c r="AP209" i="4"/>
  <c r="AQ209" i="4"/>
  <c r="AR209" i="4"/>
  <c r="AS209" i="4"/>
  <c r="AT209" i="4"/>
  <c r="AU209" i="4"/>
  <c r="AV209" i="4"/>
  <c r="AW209" i="4"/>
  <c r="AX209" i="4"/>
  <c r="CQ209" i="4"/>
  <c r="CR209" i="4"/>
  <c r="CS209" i="4"/>
  <c r="CT209" i="4"/>
  <c r="CU209" i="4"/>
  <c r="CV209" i="4"/>
  <c r="CW209" i="4"/>
  <c r="CX209" i="4"/>
  <c r="CY209" i="4"/>
  <c r="CZ209" i="4"/>
  <c r="DA209" i="4"/>
  <c r="AN210" i="4"/>
  <c r="AO210" i="4"/>
  <c r="AP210" i="4"/>
  <c r="AQ210" i="4"/>
  <c r="AR210" i="4"/>
  <c r="AS210" i="4"/>
  <c r="AT210" i="4"/>
  <c r="AU210" i="4"/>
  <c r="AV210" i="4"/>
  <c r="AW210" i="4"/>
  <c r="AX210" i="4"/>
  <c r="CQ210" i="4"/>
  <c r="CR210" i="4"/>
  <c r="CS210" i="4"/>
  <c r="CT210" i="4"/>
  <c r="CU210" i="4"/>
  <c r="CV210" i="4"/>
  <c r="CW210" i="4"/>
  <c r="CX210" i="4"/>
  <c r="CY210" i="4"/>
  <c r="CZ210" i="4"/>
  <c r="DA210" i="4"/>
  <c r="AN211" i="4"/>
  <c r="AO211" i="4"/>
  <c r="AP211" i="4"/>
  <c r="AQ211" i="4"/>
  <c r="AR211" i="4"/>
  <c r="AS211" i="4"/>
  <c r="AT211" i="4"/>
  <c r="AU211" i="4"/>
  <c r="AV211" i="4"/>
  <c r="AW211" i="4"/>
  <c r="AX211" i="4"/>
  <c r="CQ211" i="4"/>
  <c r="CR211" i="4"/>
  <c r="CS211" i="4"/>
  <c r="CT211" i="4"/>
  <c r="CU211" i="4"/>
  <c r="CV211" i="4"/>
  <c r="CW211" i="4"/>
  <c r="CX211" i="4"/>
  <c r="CY211" i="4"/>
  <c r="CZ211" i="4"/>
  <c r="DA211" i="4"/>
  <c r="AN212" i="4"/>
  <c r="AO212" i="4"/>
  <c r="AP212" i="4"/>
  <c r="AQ212" i="4"/>
  <c r="AR212" i="4"/>
  <c r="AS212" i="4"/>
  <c r="AT212" i="4"/>
  <c r="AU212" i="4"/>
  <c r="AV212" i="4"/>
  <c r="AW212" i="4"/>
  <c r="AX212" i="4"/>
  <c r="CQ212" i="4"/>
  <c r="CR212" i="4"/>
  <c r="CS212" i="4"/>
  <c r="CT212" i="4"/>
  <c r="CU212" i="4"/>
  <c r="CV212" i="4"/>
  <c r="CW212" i="4"/>
  <c r="CX212" i="4"/>
  <c r="CY212" i="4"/>
  <c r="CZ212" i="4"/>
  <c r="DA212" i="4"/>
  <c r="AN213" i="4"/>
  <c r="AO213" i="4"/>
  <c r="AP213" i="4"/>
  <c r="AQ213" i="4"/>
  <c r="AR213" i="4"/>
  <c r="AS213" i="4"/>
  <c r="AT213" i="4"/>
  <c r="AU213" i="4"/>
  <c r="AV213" i="4"/>
  <c r="AW213" i="4"/>
  <c r="AX213" i="4"/>
  <c r="CQ213" i="4"/>
  <c r="CR213" i="4"/>
  <c r="CS213" i="4"/>
  <c r="CT213" i="4"/>
  <c r="CU213" i="4"/>
  <c r="CV213" i="4"/>
  <c r="CW213" i="4"/>
  <c r="CX213" i="4"/>
  <c r="CY213" i="4"/>
  <c r="CZ213" i="4"/>
  <c r="DA213" i="4"/>
  <c r="AN214" i="4"/>
  <c r="AO214" i="4"/>
  <c r="AP214" i="4"/>
  <c r="AQ214" i="4"/>
  <c r="AR214" i="4"/>
  <c r="AS214" i="4"/>
  <c r="AT214" i="4"/>
  <c r="AU214" i="4"/>
  <c r="AV214" i="4"/>
  <c r="AW214" i="4"/>
  <c r="AX214" i="4"/>
  <c r="CQ214" i="4"/>
  <c r="CR214" i="4"/>
  <c r="CS214" i="4"/>
  <c r="CT214" i="4"/>
  <c r="CU214" i="4"/>
  <c r="CV214" i="4"/>
  <c r="CW214" i="4"/>
  <c r="CX214" i="4"/>
  <c r="CY214" i="4"/>
  <c r="CZ214" i="4"/>
  <c r="DA214" i="4"/>
  <c r="AN215" i="4"/>
  <c r="AO215" i="4"/>
  <c r="AP215" i="4"/>
  <c r="AQ215" i="4"/>
  <c r="AR215" i="4"/>
  <c r="AS215" i="4"/>
  <c r="AT215" i="4"/>
  <c r="AU215" i="4"/>
  <c r="AV215" i="4"/>
  <c r="AW215" i="4"/>
  <c r="AX215" i="4"/>
  <c r="CQ215" i="4"/>
  <c r="CR215" i="4"/>
  <c r="CS215" i="4"/>
  <c r="CT215" i="4"/>
  <c r="CU215" i="4"/>
  <c r="CV215" i="4"/>
  <c r="CW215" i="4"/>
  <c r="CX215" i="4"/>
  <c r="CY215" i="4"/>
  <c r="CZ215" i="4"/>
  <c r="DA215" i="4"/>
  <c r="AN216" i="4"/>
  <c r="AO216" i="4"/>
  <c r="AP216" i="4"/>
  <c r="AQ216" i="4"/>
  <c r="AR216" i="4"/>
  <c r="AS216" i="4"/>
  <c r="AT216" i="4"/>
  <c r="AU216" i="4"/>
  <c r="AV216" i="4"/>
  <c r="AW216" i="4"/>
  <c r="AX216" i="4"/>
  <c r="CQ216" i="4"/>
  <c r="CR216" i="4"/>
  <c r="CS216" i="4"/>
  <c r="CT216" i="4"/>
  <c r="CU216" i="4"/>
  <c r="CV216" i="4"/>
  <c r="CW216" i="4"/>
  <c r="CX216" i="4"/>
  <c r="CY216" i="4"/>
  <c r="CZ216" i="4"/>
  <c r="DA216" i="4"/>
  <c r="AN217" i="4"/>
  <c r="AO217" i="4"/>
  <c r="AP217" i="4"/>
  <c r="AQ217" i="4"/>
  <c r="AR217" i="4"/>
  <c r="AS217" i="4"/>
  <c r="AT217" i="4"/>
  <c r="AU217" i="4"/>
  <c r="AV217" i="4"/>
  <c r="AW217" i="4"/>
  <c r="AX217" i="4"/>
  <c r="CQ217" i="4"/>
  <c r="CR217" i="4"/>
  <c r="CS217" i="4"/>
  <c r="CT217" i="4"/>
  <c r="CU217" i="4"/>
  <c r="CV217" i="4"/>
  <c r="CW217" i="4"/>
  <c r="CX217" i="4"/>
  <c r="CY217" i="4"/>
  <c r="CZ217" i="4"/>
  <c r="DA217" i="4"/>
  <c r="AN218" i="4"/>
  <c r="AO218" i="4"/>
  <c r="AP218" i="4"/>
  <c r="AQ218" i="4"/>
  <c r="AR218" i="4"/>
  <c r="AS218" i="4"/>
  <c r="AT218" i="4"/>
  <c r="AU218" i="4"/>
  <c r="AV218" i="4"/>
  <c r="AW218" i="4"/>
  <c r="AX218" i="4"/>
  <c r="CQ218" i="4"/>
  <c r="CR218" i="4"/>
  <c r="CS218" i="4"/>
  <c r="CT218" i="4"/>
  <c r="CU218" i="4"/>
  <c r="CV218" i="4"/>
  <c r="CW218" i="4"/>
  <c r="CX218" i="4"/>
  <c r="CY218" i="4"/>
  <c r="CZ218" i="4"/>
  <c r="DA218" i="4"/>
  <c r="AN219" i="4"/>
  <c r="AO219" i="4"/>
  <c r="AP219" i="4"/>
  <c r="AQ219" i="4"/>
  <c r="AR219" i="4"/>
  <c r="AS219" i="4"/>
  <c r="AT219" i="4"/>
  <c r="AU219" i="4"/>
  <c r="AV219" i="4"/>
  <c r="AW219" i="4"/>
  <c r="AX219" i="4"/>
  <c r="CQ219" i="4"/>
  <c r="CR219" i="4"/>
  <c r="CS219" i="4"/>
  <c r="CT219" i="4"/>
  <c r="CU219" i="4"/>
  <c r="CV219" i="4"/>
  <c r="CW219" i="4"/>
  <c r="CX219" i="4"/>
  <c r="CY219" i="4"/>
  <c r="CZ219" i="4"/>
  <c r="DA219" i="4"/>
  <c r="AN220" i="4"/>
  <c r="AO220" i="4"/>
  <c r="AP220" i="4"/>
  <c r="AQ220" i="4"/>
  <c r="AR220" i="4"/>
  <c r="AS220" i="4"/>
  <c r="AT220" i="4"/>
  <c r="AU220" i="4"/>
  <c r="AV220" i="4"/>
  <c r="AW220" i="4"/>
  <c r="AX220" i="4"/>
  <c r="CQ220" i="4"/>
  <c r="CR220" i="4"/>
  <c r="CS220" i="4"/>
  <c r="CT220" i="4"/>
  <c r="CU220" i="4"/>
  <c r="CV220" i="4"/>
  <c r="CW220" i="4"/>
  <c r="CX220" i="4"/>
  <c r="CY220" i="4"/>
  <c r="CZ220" i="4"/>
  <c r="DA220" i="4"/>
  <c r="AN221" i="4"/>
  <c r="AO221" i="4"/>
  <c r="AP221" i="4"/>
  <c r="AQ221" i="4"/>
  <c r="AR221" i="4"/>
  <c r="AS221" i="4"/>
  <c r="AT221" i="4"/>
  <c r="AU221" i="4"/>
  <c r="AV221" i="4"/>
  <c r="AW221" i="4"/>
  <c r="AX221" i="4"/>
  <c r="CQ221" i="4"/>
  <c r="CR221" i="4"/>
  <c r="CS221" i="4"/>
  <c r="CT221" i="4"/>
  <c r="CU221" i="4"/>
  <c r="CV221" i="4"/>
  <c r="CW221" i="4"/>
  <c r="CX221" i="4"/>
  <c r="CY221" i="4"/>
  <c r="CZ221" i="4"/>
  <c r="DA221" i="4"/>
  <c r="AN222" i="4"/>
  <c r="AO222" i="4"/>
  <c r="AP222" i="4"/>
  <c r="AQ222" i="4"/>
  <c r="AR222" i="4"/>
  <c r="AS222" i="4"/>
  <c r="AT222" i="4"/>
  <c r="AU222" i="4"/>
  <c r="AV222" i="4"/>
  <c r="AW222" i="4"/>
  <c r="AX222" i="4"/>
  <c r="CQ222" i="4"/>
  <c r="CR222" i="4"/>
  <c r="CS222" i="4"/>
  <c r="CT222" i="4"/>
  <c r="CU222" i="4"/>
  <c r="CV222" i="4"/>
  <c r="CW222" i="4"/>
  <c r="CX222" i="4"/>
  <c r="CY222" i="4"/>
  <c r="CZ222" i="4"/>
  <c r="DA222" i="4"/>
  <c r="AN223" i="4"/>
  <c r="AO223" i="4"/>
  <c r="AP223" i="4"/>
  <c r="AQ223" i="4"/>
  <c r="AR223" i="4"/>
  <c r="AS223" i="4"/>
  <c r="AT223" i="4"/>
  <c r="AU223" i="4"/>
  <c r="AV223" i="4"/>
  <c r="AW223" i="4"/>
  <c r="AX223" i="4"/>
  <c r="CQ223" i="4"/>
  <c r="CR223" i="4"/>
  <c r="CS223" i="4"/>
  <c r="CT223" i="4"/>
  <c r="CU223" i="4"/>
  <c r="CV223" i="4"/>
  <c r="CW223" i="4"/>
  <c r="CX223" i="4"/>
  <c r="CY223" i="4"/>
  <c r="CZ223" i="4"/>
  <c r="DA223" i="4"/>
  <c r="AN224" i="4"/>
  <c r="AO224" i="4"/>
  <c r="AP224" i="4"/>
  <c r="AQ224" i="4"/>
  <c r="AR224" i="4"/>
  <c r="AS224" i="4"/>
  <c r="AT224" i="4"/>
  <c r="AU224" i="4"/>
  <c r="AV224" i="4"/>
  <c r="AW224" i="4"/>
  <c r="AX224" i="4"/>
  <c r="CQ224" i="4"/>
  <c r="CR224" i="4"/>
  <c r="CS224" i="4"/>
  <c r="CT224" i="4"/>
  <c r="CU224" i="4"/>
  <c r="CV224" i="4"/>
  <c r="CW224" i="4"/>
  <c r="CX224" i="4"/>
  <c r="CY224" i="4"/>
  <c r="CZ224" i="4"/>
  <c r="DA224" i="4"/>
  <c r="AN225" i="4"/>
  <c r="AO225" i="4"/>
  <c r="AP225" i="4"/>
  <c r="AQ225" i="4"/>
  <c r="AR225" i="4"/>
  <c r="AS225" i="4"/>
  <c r="AT225" i="4"/>
  <c r="AU225" i="4"/>
  <c r="AV225" i="4"/>
  <c r="AW225" i="4"/>
  <c r="AX225" i="4"/>
  <c r="CQ225" i="4"/>
  <c r="CR225" i="4"/>
  <c r="CS225" i="4"/>
  <c r="CT225" i="4"/>
  <c r="CU225" i="4"/>
  <c r="CV225" i="4"/>
  <c r="CW225" i="4"/>
  <c r="CX225" i="4"/>
  <c r="CY225" i="4"/>
  <c r="CZ225" i="4"/>
  <c r="DA225" i="4"/>
  <c r="AN226" i="4"/>
  <c r="AO226" i="4"/>
  <c r="AP226" i="4"/>
  <c r="AQ226" i="4"/>
  <c r="AR226" i="4"/>
  <c r="AS226" i="4"/>
  <c r="AT226" i="4"/>
  <c r="AU226" i="4"/>
  <c r="AV226" i="4"/>
  <c r="AW226" i="4"/>
  <c r="AX226" i="4"/>
  <c r="CQ226" i="4"/>
  <c r="CR226" i="4"/>
  <c r="CS226" i="4"/>
  <c r="CT226" i="4"/>
  <c r="CU226" i="4"/>
  <c r="CV226" i="4"/>
  <c r="CW226" i="4"/>
  <c r="CX226" i="4"/>
  <c r="CY226" i="4"/>
  <c r="CZ226" i="4"/>
  <c r="DA226" i="4"/>
  <c r="AN227" i="4"/>
  <c r="AO227" i="4"/>
  <c r="AP227" i="4"/>
  <c r="AQ227" i="4"/>
  <c r="AR227" i="4"/>
  <c r="AS227" i="4"/>
  <c r="AT227" i="4"/>
  <c r="AU227" i="4"/>
  <c r="AV227" i="4"/>
  <c r="AW227" i="4"/>
  <c r="AX227" i="4"/>
  <c r="CQ227" i="4"/>
  <c r="CR227" i="4"/>
  <c r="CS227" i="4"/>
  <c r="CT227" i="4"/>
  <c r="CU227" i="4"/>
  <c r="CV227" i="4"/>
  <c r="CW227" i="4"/>
  <c r="CX227" i="4"/>
  <c r="CY227" i="4"/>
  <c r="CZ227" i="4"/>
  <c r="DA227" i="4"/>
  <c r="AN228" i="4"/>
  <c r="AO228" i="4"/>
  <c r="AP228" i="4"/>
  <c r="AQ228" i="4"/>
  <c r="AR228" i="4"/>
  <c r="AS228" i="4"/>
  <c r="AT228" i="4"/>
  <c r="AU228" i="4"/>
  <c r="AV228" i="4"/>
  <c r="AW228" i="4"/>
  <c r="AX228" i="4"/>
  <c r="CQ228" i="4"/>
  <c r="CR228" i="4"/>
  <c r="CS228" i="4"/>
  <c r="CT228" i="4"/>
  <c r="CU228" i="4"/>
  <c r="CV228" i="4"/>
  <c r="CW228" i="4"/>
  <c r="CX228" i="4"/>
  <c r="CY228" i="4"/>
  <c r="CZ228" i="4"/>
  <c r="DA228" i="4"/>
  <c r="AN229" i="4"/>
  <c r="AO229" i="4"/>
  <c r="AP229" i="4"/>
  <c r="AQ229" i="4"/>
  <c r="AR229" i="4"/>
  <c r="AS229" i="4"/>
  <c r="AT229" i="4"/>
  <c r="AU229" i="4"/>
  <c r="AV229" i="4"/>
  <c r="AW229" i="4"/>
  <c r="AX229" i="4"/>
  <c r="CQ229" i="4"/>
  <c r="CR229" i="4"/>
  <c r="CS229" i="4"/>
  <c r="CT229" i="4"/>
  <c r="CU229" i="4"/>
  <c r="CV229" i="4"/>
  <c r="CW229" i="4"/>
  <c r="CX229" i="4"/>
  <c r="CY229" i="4"/>
  <c r="CZ229" i="4"/>
  <c r="DA229" i="4"/>
  <c r="AN230" i="4"/>
  <c r="AO230" i="4"/>
  <c r="AP230" i="4"/>
  <c r="AQ230" i="4"/>
  <c r="AR230" i="4"/>
  <c r="AS230" i="4"/>
  <c r="AT230" i="4"/>
  <c r="AU230" i="4"/>
  <c r="AV230" i="4"/>
  <c r="AW230" i="4"/>
  <c r="AX230" i="4"/>
  <c r="CQ230" i="4"/>
  <c r="CR230" i="4"/>
  <c r="CS230" i="4"/>
  <c r="CT230" i="4"/>
  <c r="CU230" i="4"/>
  <c r="CV230" i="4"/>
  <c r="CW230" i="4"/>
  <c r="CX230" i="4"/>
  <c r="CY230" i="4"/>
  <c r="CZ230" i="4"/>
  <c r="DA230" i="4"/>
  <c r="AN231" i="4"/>
  <c r="AO231" i="4"/>
  <c r="AP231" i="4"/>
  <c r="AQ231" i="4"/>
  <c r="AR231" i="4"/>
  <c r="AS231" i="4"/>
  <c r="AT231" i="4"/>
  <c r="AU231" i="4"/>
  <c r="AV231" i="4"/>
  <c r="AW231" i="4"/>
  <c r="AX231" i="4"/>
  <c r="CQ231" i="4"/>
  <c r="CR231" i="4"/>
  <c r="CS231" i="4"/>
  <c r="CT231" i="4"/>
  <c r="CU231" i="4"/>
  <c r="CV231" i="4"/>
  <c r="CW231" i="4"/>
  <c r="CX231" i="4"/>
  <c r="CY231" i="4"/>
  <c r="CZ231" i="4"/>
  <c r="DA231" i="4"/>
  <c r="AN232" i="4"/>
  <c r="AO232" i="4"/>
  <c r="AP232" i="4"/>
  <c r="AQ232" i="4"/>
  <c r="AR232" i="4"/>
  <c r="AS232" i="4"/>
  <c r="AT232" i="4"/>
  <c r="AU232" i="4"/>
  <c r="AV232" i="4"/>
  <c r="AW232" i="4"/>
  <c r="AX232" i="4"/>
  <c r="CQ232" i="4"/>
  <c r="CR232" i="4"/>
  <c r="CS232" i="4"/>
  <c r="CT232" i="4"/>
  <c r="CU232" i="4"/>
  <c r="CV232" i="4"/>
  <c r="CW232" i="4"/>
  <c r="CX232" i="4"/>
  <c r="CY232" i="4"/>
  <c r="CZ232" i="4"/>
  <c r="DA232" i="4"/>
  <c r="AN233" i="4"/>
  <c r="AO233" i="4"/>
  <c r="AP233" i="4"/>
  <c r="AQ233" i="4"/>
  <c r="AR233" i="4"/>
  <c r="AS233" i="4"/>
  <c r="AT233" i="4"/>
  <c r="AU233" i="4"/>
  <c r="AV233" i="4"/>
  <c r="AW233" i="4"/>
  <c r="AX233" i="4"/>
  <c r="CQ233" i="4"/>
  <c r="CR233" i="4"/>
  <c r="CS233" i="4"/>
  <c r="CT233" i="4"/>
  <c r="CU233" i="4"/>
  <c r="CV233" i="4"/>
  <c r="CW233" i="4"/>
  <c r="CX233" i="4"/>
  <c r="CY233" i="4"/>
  <c r="CZ233" i="4"/>
  <c r="DA233" i="4"/>
  <c r="AN234" i="4"/>
  <c r="AO234" i="4"/>
  <c r="AP234" i="4"/>
  <c r="AQ234" i="4"/>
  <c r="AR234" i="4"/>
  <c r="AS234" i="4"/>
  <c r="AT234" i="4"/>
  <c r="AU234" i="4"/>
  <c r="AV234" i="4"/>
  <c r="AW234" i="4"/>
  <c r="AX234" i="4"/>
  <c r="CQ234" i="4"/>
  <c r="CR234" i="4"/>
  <c r="CS234" i="4"/>
  <c r="CT234" i="4"/>
  <c r="CU234" i="4"/>
  <c r="CV234" i="4"/>
  <c r="CW234" i="4"/>
  <c r="CX234" i="4"/>
  <c r="CY234" i="4"/>
  <c r="CZ234" i="4"/>
  <c r="DA234" i="4"/>
  <c r="AN235" i="4"/>
  <c r="AO235" i="4"/>
  <c r="AP235" i="4"/>
  <c r="AQ235" i="4"/>
  <c r="AR235" i="4"/>
  <c r="AS235" i="4"/>
  <c r="AT235" i="4"/>
  <c r="AU235" i="4"/>
  <c r="AV235" i="4"/>
  <c r="AW235" i="4"/>
  <c r="AX235" i="4"/>
  <c r="CQ235" i="4"/>
  <c r="CR235" i="4"/>
  <c r="CS235" i="4"/>
  <c r="CT235" i="4"/>
  <c r="CU235" i="4"/>
  <c r="CV235" i="4"/>
  <c r="CW235" i="4"/>
  <c r="CX235" i="4"/>
  <c r="CY235" i="4"/>
  <c r="CZ235" i="4"/>
  <c r="DA235" i="4"/>
  <c r="AN236" i="4"/>
  <c r="AO236" i="4"/>
  <c r="AP236" i="4"/>
  <c r="AQ236" i="4"/>
  <c r="AR236" i="4"/>
  <c r="AS236" i="4"/>
  <c r="AT236" i="4"/>
  <c r="AU236" i="4"/>
  <c r="AV236" i="4"/>
  <c r="AW236" i="4"/>
  <c r="AX236" i="4"/>
  <c r="CQ236" i="4"/>
  <c r="CR236" i="4"/>
  <c r="CS236" i="4"/>
  <c r="CT236" i="4"/>
  <c r="CU236" i="4"/>
  <c r="CV236" i="4"/>
  <c r="CW236" i="4"/>
  <c r="CX236" i="4"/>
  <c r="CY236" i="4"/>
  <c r="CZ236" i="4"/>
  <c r="DA236" i="4"/>
  <c r="AN237" i="4"/>
  <c r="AO237" i="4"/>
  <c r="AP237" i="4"/>
  <c r="AQ237" i="4"/>
  <c r="AR237" i="4"/>
  <c r="AS237" i="4"/>
  <c r="AT237" i="4"/>
  <c r="AU237" i="4"/>
  <c r="AV237" i="4"/>
  <c r="AW237" i="4"/>
  <c r="AX237" i="4"/>
  <c r="CQ237" i="4"/>
  <c r="CR237" i="4"/>
  <c r="CS237" i="4"/>
  <c r="CT237" i="4"/>
  <c r="CU237" i="4"/>
  <c r="CV237" i="4"/>
  <c r="CW237" i="4"/>
  <c r="CX237" i="4"/>
  <c r="CY237" i="4"/>
  <c r="CZ237" i="4"/>
  <c r="DA237" i="4"/>
  <c r="AN238" i="4"/>
  <c r="AO238" i="4"/>
  <c r="AP238" i="4"/>
  <c r="AQ238" i="4"/>
  <c r="AR238" i="4"/>
  <c r="AS238" i="4"/>
  <c r="AT238" i="4"/>
  <c r="AU238" i="4"/>
  <c r="AV238" i="4"/>
  <c r="AW238" i="4"/>
  <c r="AX238" i="4"/>
  <c r="CQ238" i="4"/>
  <c r="CR238" i="4"/>
  <c r="CS238" i="4"/>
  <c r="CT238" i="4"/>
  <c r="CU238" i="4"/>
  <c r="CV238" i="4"/>
  <c r="CW238" i="4"/>
  <c r="CX238" i="4"/>
  <c r="CY238" i="4"/>
  <c r="CZ238" i="4"/>
  <c r="DA238" i="4"/>
  <c r="AN239" i="4"/>
  <c r="AO239" i="4"/>
  <c r="AP239" i="4"/>
  <c r="AQ239" i="4"/>
  <c r="AR239" i="4"/>
  <c r="AS239" i="4"/>
  <c r="AT239" i="4"/>
  <c r="AU239" i="4"/>
  <c r="AV239" i="4"/>
  <c r="AW239" i="4"/>
  <c r="AX239" i="4"/>
  <c r="CQ239" i="4"/>
  <c r="CR239" i="4"/>
  <c r="CS239" i="4"/>
  <c r="CT239" i="4"/>
  <c r="CU239" i="4"/>
  <c r="CV239" i="4"/>
  <c r="CW239" i="4"/>
  <c r="CX239" i="4"/>
  <c r="CY239" i="4"/>
  <c r="CZ239" i="4"/>
  <c r="DA239" i="4"/>
  <c r="AN240" i="4"/>
  <c r="AO240" i="4"/>
  <c r="AP240" i="4"/>
  <c r="AQ240" i="4"/>
  <c r="AR240" i="4"/>
  <c r="AS240" i="4"/>
  <c r="AT240" i="4"/>
  <c r="AU240" i="4"/>
  <c r="AV240" i="4"/>
  <c r="AW240" i="4"/>
  <c r="AX240" i="4"/>
  <c r="CQ240" i="4"/>
  <c r="CR240" i="4"/>
  <c r="CS240" i="4"/>
  <c r="CT240" i="4"/>
  <c r="CU240" i="4"/>
  <c r="CV240" i="4"/>
  <c r="CW240" i="4"/>
  <c r="CX240" i="4"/>
  <c r="CY240" i="4"/>
  <c r="CZ240" i="4"/>
  <c r="DA240" i="4"/>
  <c r="AN241" i="4"/>
  <c r="AO241" i="4"/>
  <c r="AP241" i="4"/>
  <c r="AQ241" i="4"/>
  <c r="AR241" i="4"/>
  <c r="AS241" i="4"/>
  <c r="AT241" i="4"/>
  <c r="AU241" i="4"/>
  <c r="AV241" i="4"/>
  <c r="AW241" i="4"/>
  <c r="AX241" i="4"/>
  <c r="CQ241" i="4"/>
  <c r="CR241" i="4"/>
  <c r="CS241" i="4"/>
  <c r="CT241" i="4"/>
  <c r="CU241" i="4"/>
  <c r="CV241" i="4"/>
  <c r="CW241" i="4"/>
  <c r="CX241" i="4"/>
  <c r="CY241" i="4"/>
  <c r="CZ241" i="4"/>
  <c r="DA241" i="4"/>
  <c r="AN242" i="4"/>
  <c r="AO242" i="4"/>
  <c r="AP242" i="4"/>
  <c r="AQ242" i="4"/>
  <c r="AR242" i="4"/>
  <c r="AS242" i="4"/>
  <c r="AT242" i="4"/>
  <c r="AU242" i="4"/>
  <c r="AV242" i="4"/>
  <c r="AW242" i="4"/>
  <c r="AX242" i="4"/>
  <c r="CQ242" i="4"/>
  <c r="CR242" i="4"/>
  <c r="CS242" i="4"/>
  <c r="CT242" i="4"/>
  <c r="CU242" i="4"/>
  <c r="CV242" i="4"/>
  <c r="CW242" i="4"/>
  <c r="CX242" i="4"/>
  <c r="CY242" i="4"/>
  <c r="CZ242" i="4"/>
  <c r="DA242" i="4"/>
  <c r="AN243" i="4"/>
  <c r="AO243" i="4"/>
  <c r="AP243" i="4"/>
  <c r="AQ243" i="4"/>
  <c r="AR243" i="4"/>
  <c r="AS243" i="4"/>
  <c r="AT243" i="4"/>
  <c r="AU243" i="4"/>
  <c r="AV243" i="4"/>
  <c r="AW243" i="4"/>
  <c r="AX243" i="4"/>
  <c r="CQ243" i="4"/>
  <c r="CR243" i="4"/>
  <c r="CS243" i="4"/>
  <c r="CT243" i="4"/>
  <c r="CU243" i="4"/>
  <c r="CV243" i="4"/>
  <c r="CW243" i="4"/>
  <c r="CX243" i="4"/>
  <c r="CY243" i="4"/>
  <c r="CZ243" i="4"/>
  <c r="DA243" i="4"/>
  <c r="AN244" i="4"/>
  <c r="AO244" i="4"/>
  <c r="AP244" i="4"/>
  <c r="AQ244" i="4"/>
  <c r="AR244" i="4"/>
  <c r="AS244" i="4"/>
  <c r="AT244" i="4"/>
  <c r="AU244" i="4"/>
  <c r="AV244" i="4"/>
  <c r="AW244" i="4"/>
  <c r="AX244" i="4"/>
  <c r="CQ244" i="4"/>
  <c r="CR244" i="4"/>
  <c r="CS244" i="4"/>
  <c r="CT244" i="4"/>
  <c r="CU244" i="4"/>
  <c r="CV244" i="4"/>
  <c r="CW244" i="4"/>
  <c r="CX244" i="4"/>
  <c r="CY244" i="4"/>
  <c r="CZ244" i="4"/>
  <c r="DA244" i="4"/>
  <c r="AN245" i="4"/>
  <c r="AO245" i="4"/>
  <c r="AP245" i="4"/>
  <c r="AQ245" i="4"/>
  <c r="AR245" i="4"/>
  <c r="AS245" i="4"/>
  <c r="AT245" i="4"/>
  <c r="AU245" i="4"/>
  <c r="AV245" i="4"/>
  <c r="AW245" i="4"/>
  <c r="AX245" i="4"/>
  <c r="CQ245" i="4"/>
  <c r="CR245" i="4"/>
  <c r="CS245" i="4"/>
  <c r="CT245" i="4"/>
  <c r="CU245" i="4"/>
  <c r="CV245" i="4"/>
  <c r="CW245" i="4"/>
  <c r="CX245" i="4"/>
  <c r="CY245" i="4"/>
  <c r="CZ245" i="4"/>
  <c r="DA245" i="4"/>
  <c r="AN246" i="4"/>
  <c r="AO246" i="4"/>
  <c r="AP246" i="4"/>
  <c r="AQ246" i="4"/>
  <c r="AR246" i="4"/>
  <c r="AS246" i="4"/>
  <c r="AT246" i="4"/>
  <c r="AU246" i="4"/>
  <c r="AV246" i="4"/>
  <c r="AW246" i="4"/>
  <c r="AX246" i="4"/>
  <c r="CQ246" i="4"/>
  <c r="CR246" i="4"/>
  <c r="CS246" i="4"/>
  <c r="CT246" i="4"/>
  <c r="CU246" i="4"/>
  <c r="CV246" i="4"/>
  <c r="CW246" i="4"/>
  <c r="CX246" i="4"/>
  <c r="CY246" i="4"/>
  <c r="CZ246" i="4"/>
  <c r="DA246" i="4"/>
  <c r="AN247" i="4"/>
  <c r="AO247" i="4"/>
  <c r="AP247" i="4"/>
  <c r="AQ247" i="4"/>
  <c r="AR247" i="4"/>
  <c r="AS247" i="4"/>
  <c r="AT247" i="4"/>
  <c r="AU247" i="4"/>
  <c r="AV247" i="4"/>
  <c r="AW247" i="4"/>
  <c r="AX247" i="4"/>
  <c r="CQ247" i="4"/>
  <c r="CR247" i="4"/>
  <c r="CS247" i="4"/>
  <c r="CT247" i="4"/>
  <c r="CU247" i="4"/>
  <c r="CV247" i="4"/>
  <c r="CW247" i="4"/>
  <c r="CX247" i="4"/>
  <c r="CY247" i="4"/>
  <c r="CZ247" i="4"/>
  <c r="DA247" i="4"/>
  <c r="AN248" i="4"/>
  <c r="AO248" i="4"/>
  <c r="AP248" i="4"/>
  <c r="AQ248" i="4"/>
  <c r="AR248" i="4"/>
  <c r="AS248" i="4"/>
  <c r="AT248" i="4"/>
  <c r="AU248" i="4"/>
  <c r="AV248" i="4"/>
  <c r="AW248" i="4"/>
  <c r="AX248" i="4"/>
  <c r="CQ248" i="4"/>
  <c r="CR248" i="4"/>
  <c r="CS248" i="4"/>
  <c r="CT248" i="4"/>
  <c r="CU248" i="4"/>
  <c r="CV248" i="4"/>
  <c r="CW248" i="4"/>
  <c r="CX248" i="4"/>
  <c r="CY248" i="4"/>
  <c r="CZ248" i="4"/>
  <c r="DA248" i="4"/>
  <c r="AN249" i="4"/>
  <c r="AO249" i="4"/>
  <c r="AP249" i="4"/>
  <c r="AQ249" i="4"/>
  <c r="AR249" i="4"/>
  <c r="AS249" i="4"/>
  <c r="AT249" i="4"/>
  <c r="AU249" i="4"/>
  <c r="AV249" i="4"/>
  <c r="AW249" i="4"/>
  <c r="AX249" i="4"/>
  <c r="CQ249" i="4"/>
  <c r="CR249" i="4"/>
  <c r="CS249" i="4"/>
  <c r="CT249" i="4"/>
  <c r="CU249" i="4"/>
  <c r="CV249" i="4"/>
  <c r="CW249" i="4"/>
  <c r="CX249" i="4"/>
  <c r="CY249" i="4"/>
  <c r="CZ249" i="4"/>
  <c r="DA249" i="4"/>
  <c r="AN250" i="4"/>
  <c r="AO250" i="4"/>
  <c r="AP250" i="4"/>
  <c r="AQ250" i="4"/>
  <c r="AR250" i="4"/>
  <c r="AS250" i="4"/>
  <c r="AT250" i="4"/>
  <c r="AU250" i="4"/>
  <c r="AV250" i="4"/>
  <c r="AW250" i="4"/>
  <c r="AX250" i="4"/>
  <c r="CQ250" i="4"/>
  <c r="CR250" i="4"/>
  <c r="CS250" i="4"/>
  <c r="CT250" i="4"/>
  <c r="CU250" i="4"/>
  <c r="CV250" i="4"/>
  <c r="CW250" i="4"/>
  <c r="CX250" i="4"/>
  <c r="CY250" i="4"/>
  <c r="CZ250" i="4"/>
  <c r="DA250" i="4"/>
  <c r="AN251" i="4"/>
  <c r="AO251" i="4"/>
  <c r="AP251" i="4"/>
  <c r="AQ251" i="4"/>
  <c r="AR251" i="4"/>
  <c r="AS251" i="4"/>
  <c r="AT251" i="4"/>
  <c r="AU251" i="4"/>
  <c r="AV251" i="4"/>
  <c r="AW251" i="4"/>
  <c r="AX251" i="4"/>
  <c r="CQ251" i="4"/>
  <c r="CR251" i="4"/>
  <c r="CS251" i="4"/>
  <c r="CT251" i="4"/>
  <c r="CU251" i="4"/>
  <c r="CV251" i="4"/>
  <c r="CW251" i="4"/>
  <c r="CX251" i="4"/>
  <c r="CY251" i="4"/>
  <c r="CZ251" i="4"/>
  <c r="DA251" i="4"/>
  <c r="AN252" i="4"/>
  <c r="AO252" i="4"/>
  <c r="AP252" i="4"/>
  <c r="AQ252" i="4"/>
  <c r="AR252" i="4"/>
  <c r="AS252" i="4"/>
  <c r="AT252" i="4"/>
  <c r="AU252" i="4"/>
  <c r="AV252" i="4"/>
  <c r="AW252" i="4"/>
  <c r="AX252" i="4"/>
  <c r="CQ252" i="4"/>
  <c r="CR252" i="4"/>
  <c r="CS252" i="4"/>
  <c r="CT252" i="4"/>
  <c r="CU252" i="4"/>
  <c r="CV252" i="4"/>
  <c r="CW252" i="4"/>
  <c r="CX252" i="4"/>
  <c r="CY252" i="4"/>
  <c r="CZ252" i="4"/>
  <c r="DA252" i="4"/>
  <c r="AN253" i="4"/>
  <c r="AO253" i="4"/>
  <c r="AP253" i="4"/>
  <c r="AQ253" i="4"/>
  <c r="AR253" i="4"/>
  <c r="AS253" i="4"/>
  <c r="AT253" i="4"/>
  <c r="AU253" i="4"/>
  <c r="AV253" i="4"/>
  <c r="AW253" i="4"/>
  <c r="AX253" i="4"/>
  <c r="CQ253" i="4"/>
  <c r="CR253" i="4"/>
  <c r="CS253" i="4"/>
  <c r="CT253" i="4"/>
  <c r="CU253" i="4"/>
  <c r="CV253" i="4"/>
  <c r="CW253" i="4"/>
  <c r="CX253" i="4"/>
  <c r="CY253" i="4"/>
  <c r="CZ253" i="4"/>
  <c r="DA253" i="4"/>
  <c r="AN254" i="4"/>
  <c r="AO254" i="4"/>
  <c r="AP254" i="4"/>
  <c r="AQ254" i="4"/>
  <c r="AR254" i="4"/>
  <c r="AS254" i="4"/>
  <c r="AT254" i="4"/>
  <c r="AU254" i="4"/>
  <c r="AV254" i="4"/>
  <c r="AW254" i="4"/>
  <c r="AX254" i="4"/>
  <c r="CQ254" i="4"/>
  <c r="CR254" i="4"/>
  <c r="CS254" i="4"/>
  <c r="CT254" i="4"/>
  <c r="CU254" i="4"/>
  <c r="CV254" i="4"/>
  <c r="CW254" i="4"/>
  <c r="CX254" i="4"/>
  <c r="CY254" i="4"/>
  <c r="CZ254" i="4"/>
  <c r="DA254" i="4"/>
  <c r="AN255" i="4"/>
  <c r="AO255" i="4"/>
  <c r="AP255" i="4"/>
  <c r="AQ255" i="4"/>
  <c r="AR255" i="4"/>
  <c r="AS255" i="4"/>
  <c r="AT255" i="4"/>
  <c r="AU255" i="4"/>
  <c r="AV255" i="4"/>
  <c r="AW255" i="4"/>
  <c r="AX255" i="4"/>
  <c r="CQ255" i="4"/>
  <c r="CR255" i="4"/>
  <c r="CS255" i="4"/>
  <c r="CT255" i="4"/>
  <c r="CU255" i="4"/>
  <c r="CV255" i="4"/>
  <c r="CW255" i="4"/>
  <c r="CX255" i="4"/>
  <c r="CY255" i="4"/>
  <c r="CZ255" i="4"/>
  <c r="DA255" i="4"/>
  <c r="AN256" i="4"/>
  <c r="AO256" i="4"/>
  <c r="AP256" i="4"/>
  <c r="AQ256" i="4"/>
  <c r="AR256" i="4"/>
  <c r="AS256" i="4"/>
  <c r="AT256" i="4"/>
  <c r="AU256" i="4"/>
  <c r="AV256" i="4"/>
  <c r="AW256" i="4"/>
  <c r="AX256" i="4"/>
  <c r="CQ256" i="4"/>
  <c r="CR256" i="4"/>
  <c r="CS256" i="4"/>
  <c r="CT256" i="4"/>
  <c r="CU256" i="4"/>
  <c r="CV256" i="4"/>
  <c r="CW256" i="4"/>
  <c r="CX256" i="4"/>
  <c r="CY256" i="4"/>
  <c r="CZ256" i="4"/>
  <c r="DA256" i="4"/>
  <c r="AN257" i="4"/>
  <c r="AO257" i="4"/>
  <c r="AP257" i="4"/>
  <c r="AQ257" i="4"/>
  <c r="AR257" i="4"/>
  <c r="AS257" i="4"/>
  <c r="AT257" i="4"/>
  <c r="AU257" i="4"/>
  <c r="AV257" i="4"/>
  <c r="AW257" i="4"/>
  <c r="AX257" i="4"/>
  <c r="CQ257" i="4"/>
  <c r="CR257" i="4"/>
  <c r="CS257" i="4"/>
  <c r="CT257" i="4"/>
  <c r="CU257" i="4"/>
  <c r="CV257" i="4"/>
  <c r="CW257" i="4"/>
  <c r="CX257" i="4"/>
  <c r="CY257" i="4"/>
  <c r="CZ257" i="4"/>
  <c r="DA257" i="4"/>
  <c r="AN258" i="4"/>
  <c r="AO258" i="4"/>
  <c r="AP258" i="4"/>
  <c r="AQ258" i="4"/>
  <c r="AR258" i="4"/>
  <c r="AS258" i="4"/>
  <c r="AT258" i="4"/>
  <c r="AU258" i="4"/>
  <c r="AV258" i="4"/>
  <c r="AW258" i="4"/>
  <c r="AX258" i="4"/>
  <c r="CQ258" i="4"/>
  <c r="CR258" i="4"/>
  <c r="CS258" i="4"/>
  <c r="CT258" i="4"/>
  <c r="CU258" i="4"/>
  <c r="CV258" i="4"/>
  <c r="CW258" i="4"/>
  <c r="CX258" i="4"/>
  <c r="CY258" i="4"/>
  <c r="CZ258" i="4"/>
  <c r="DA258" i="4"/>
  <c r="AN259" i="4"/>
  <c r="AO259" i="4"/>
  <c r="AP259" i="4"/>
  <c r="AQ259" i="4"/>
  <c r="AR259" i="4"/>
  <c r="AS259" i="4"/>
  <c r="AT259" i="4"/>
  <c r="AU259" i="4"/>
  <c r="AV259" i="4"/>
  <c r="AW259" i="4"/>
  <c r="AX259" i="4"/>
  <c r="CQ259" i="4"/>
  <c r="CR259" i="4"/>
  <c r="CS259" i="4"/>
  <c r="CT259" i="4"/>
  <c r="CU259" i="4"/>
  <c r="CV259" i="4"/>
  <c r="CW259" i="4"/>
  <c r="CX259" i="4"/>
  <c r="CY259" i="4"/>
  <c r="CZ259" i="4"/>
  <c r="DA259" i="4"/>
  <c r="AN260" i="4"/>
  <c r="AO260" i="4"/>
  <c r="AP260" i="4"/>
  <c r="AQ260" i="4"/>
  <c r="AR260" i="4"/>
  <c r="AS260" i="4"/>
  <c r="AT260" i="4"/>
  <c r="AU260" i="4"/>
  <c r="AV260" i="4"/>
  <c r="AW260" i="4"/>
  <c r="AX260" i="4"/>
  <c r="CQ260" i="4"/>
  <c r="CR260" i="4"/>
  <c r="CS260" i="4"/>
  <c r="CT260" i="4"/>
  <c r="CU260" i="4"/>
  <c r="CV260" i="4"/>
  <c r="CW260" i="4"/>
  <c r="CX260" i="4"/>
  <c r="CY260" i="4"/>
  <c r="CZ260" i="4"/>
  <c r="DA260" i="4"/>
  <c r="AN261" i="4"/>
  <c r="AO261" i="4"/>
  <c r="AP261" i="4"/>
  <c r="AQ261" i="4"/>
  <c r="AR261" i="4"/>
  <c r="AS261" i="4"/>
  <c r="AT261" i="4"/>
  <c r="AU261" i="4"/>
  <c r="AV261" i="4"/>
  <c r="AW261" i="4"/>
  <c r="AX261" i="4"/>
  <c r="CQ261" i="4"/>
  <c r="CR261" i="4"/>
  <c r="CS261" i="4"/>
  <c r="CT261" i="4"/>
  <c r="CU261" i="4"/>
  <c r="CV261" i="4"/>
  <c r="CW261" i="4"/>
  <c r="CX261" i="4"/>
  <c r="CY261" i="4"/>
  <c r="CZ261" i="4"/>
  <c r="DA261" i="4"/>
  <c r="AN262" i="4"/>
  <c r="AO262" i="4"/>
  <c r="AP262" i="4"/>
  <c r="AQ262" i="4"/>
  <c r="AR262" i="4"/>
  <c r="AS262" i="4"/>
  <c r="AT262" i="4"/>
  <c r="AU262" i="4"/>
  <c r="AV262" i="4"/>
  <c r="AW262" i="4"/>
  <c r="AX262" i="4"/>
  <c r="CQ262" i="4"/>
  <c r="CR262" i="4"/>
  <c r="CS262" i="4"/>
  <c r="CT262" i="4"/>
  <c r="CU262" i="4"/>
  <c r="CV262" i="4"/>
  <c r="CW262" i="4"/>
  <c r="CX262" i="4"/>
  <c r="CY262" i="4"/>
  <c r="CZ262" i="4"/>
  <c r="DA262" i="4"/>
  <c r="AN263" i="4"/>
  <c r="AO263" i="4"/>
  <c r="AP263" i="4"/>
  <c r="AQ263" i="4"/>
  <c r="AR263" i="4"/>
  <c r="AS263" i="4"/>
  <c r="AT263" i="4"/>
  <c r="AU263" i="4"/>
  <c r="AV263" i="4"/>
  <c r="AW263" i="4"/>
  <c r="AX263" i="4"/>
  <c r="CQ263" i="4"/>
  <c r="CR263" i="4"/>
  <c r="CS263" i="4"/>
  <c r="CT263" i="4"/>
  <c r="CU263" i="4"/>
  <c r="CV263" i="4"/>
  <c r="CW263" i="4"/>
  <c r="CX263" i="4"/>
  <c r="CY263" i="4"/>
  <c r="CZ263" i="4"/>
  <c r="DA263" i="4"/>
  <c r="AN264" i="4"/>
  <c r="AO264" i="4"/>
  <c r="AP264" i="4"/>
  <c r="AQ264" i="4"/>
  <c r="AR264" i="4"/>
  <c r="AS264" i="4"/>
  <c r="AT264" i="4"/>
  <c r="AU264" i="4"/>
  <c r="AV264" i="4"/>
  <c r="AW264" i="4"/>
  <c r="AX264" i="4"/>
  <c r="CQ264" i="4"/>
  <c r="CR264" i="4"/>
  <c r="CS264" i="4"/>
  <c r="CT264" i="4"/>
  <c r="CU264" i="4"/>
  <c r="CV264" i="4"/>
  <c r="CW264" i="4"/>
  <c r="CX264" i="4"/>
  <c r="CY264" i="4"/>
  <c r="CZ264" i="4"/>
  <c r="DA264" i="4"/>
  <c r="AN265" i="4"/>
  <c r="AO265" i="4"/>
  <c r="AP265" i="4"/>
  <c r="AQ265" i="4"/>
  <c r="AR265" i="4"/>
  <c r="AS265" i="4"/>
  <c r="AT265" i="4"/>
  <c r="AU265" i="4"/>
  <c r="AV265" i="4"/>
  <c r="AW265" i="4"/>
  <c r="AX265" i="4"/>
  <c r="CQ265" i="4"/>
  <c r="CR265" i="4"/>
  <c r="CS265" i="4"/>
  <c r="CT265" i="4"/>
  <c r="CU265" i="4"/>
  <c r="CV265" i="4"/>
  <c r="CW265" i="4"/>
  <c r="CX265" i="4"/>
  <c r="CY265" i="4"/>
  <c r="CZ265" i="4"/>
  <c r="DA265" i="4"/>
  <c r="AN266" i="4"/>
  <c r="AO266" i="4"/>
  <c r="AP266" i="4"/>
  <c r="AQ266" i="4"/>
  <c r="AR266" i="4"/>
  <c r="AS266" i="4"/>
  <c r="AT266" i="4"/>
  <c r="AU266" i="4"/>
  <c r="AV266" i="4"/>
  <c r="AW266" i="4"/>
  <c r="AX266" i="4"/>
  <c r="CQ266" i="4"/>
  <c r="CR266" i="4"/>
  <c r="CS266" i="4"/>
  <c r="CT266" i="4"/>
  <c r="CU266" i="4"/>
  <c r="CV266" i="4"/>
  <c r="CW266" i="4"/>
  <c r="CX266" i="4"/>
  <c r="CY266" i="4"/>
  <c r="CZ266" i="4"/>
  <c r="DA266" i="4"/>
  <c r="AN267" i="4"/>
  <c r="AO267" i="4"/>
  <c r="AP267" i="4"/>
  <c r="AQ267" i="4"/>
  <c r="AR267" i="4"/>
  <c r="AS267" i="4"/>
  <c r="AT267" i="4"/>
  <c r="AU267" i="4"/>
  <c r="AV267" i="4"/>
  <c r="AW267" i="4"/>
  <c r="AX267" i="4"/>
  <c r="CQ267" i="4"/>
  <c r="CR267" i="4"/>
  <c r="CS267" i="4"/>
  <c r="CT267" i="4"/>
  <c r="CU267" i="4"/>
  <c r="CV267" i="4"/>
  <c r="CW267" i="4"/>
  <c r="CX267" i="4"/>
  <c r="CY267" i="4"/>
  <c r="CZ267" i="4"/>
  <c r="DA267" i="4"/>
  <c r="AN268" i="4"/>
  <c r="AO268" i="4"/>
  <c r="AP268" i="4"/>
  <c r="AQ268" i="4"/>
  <c r="AR268" i="4"/>
  <c r="AS268" i="4"/>
  <c r="AT268" i="4"/>
  <c r="AU268" i="4"/>
  <c r="AV268" i="4"/>
  <c r="AW268" i="4"/>
  <c r="AX268" i="4"/>
  <c r="CQ268" i="4"/>
  <c r="CR268" i="4"/>
  <c r="CS268" i="4"/>
  <c r="CT268" i="4"/>
  <c r="CU268" i="4"/>
  <c r="CV268" i="4"/>
  <c r="CW268" i="4"/>
  <c r="CX268" i="4"/>
  <c r="CY268" i="4"/>
  <c r="CZ268" i="4"/>
  <c r="DA268" i="4"/>
  <c r="AN269" i="4"/>
  <c r="AO269" i="4"/>
  <c r="AP269" i="4"/>
  <c r="AQ269" i="4"/>
  <c r="AR269" i="4"/>
  <c r="AS269" i="4"/>
  <c r="AT269" i="4"/>
  <c r="AU269" i="4"/>
  <c r="AV269" i="4"/>
  <c r="AW269" i="4"/>
  <c r="AX269" i="4"/>
  <c r="CQ269" i="4"/>
  <c r="CR269" i="4"/>
  <c r="CS269" i="4"/>
  <c r="CT269" i="4"/>
  <c r="CU269" i="4"/>
  <c r="CV269" i="4"/>
  <c r="CW269" i="4"/>
  <c r="CX269" i="4"/>
  <c r="CY269" i="4"/>
  <c r="CZ269" i="4"/>
  <c r="DA269" i="4"/>
  <c r="AN270" i="4"/>
  <c r="AO270" i="4"/>
  <c r="AP270" i="4"/>
  <c r="AQ270" i="4"/>
  <c r="AR270" i="4"/>
  <c r="AS270" i="4"/>
  <c r="AT270" i="4"/>
  <c r="AU270" i="4"/>
  <c r="AV270" i="4"/>
  <c r="AW270" i="4"/>
  <c r="AX270" i="4"/>
  <c r="CQ270" i="4"/>
  <c r="CR270" i="4"/>
  <c r="CS270" i="4"/>
  <c r="CT270" i="4"/>
  <c r="CU270" i="4"/>
  <c r="CV270" i="4"/>
  <c r="CW270" i="4"/>
  <c r="CX270" i="4"/>
  <c r="CY270" i="4"/>
  <c r="CZ270" i="4"/>
  <c r="DA270" i="4"/>
  <c r="AN271" i="4"/>
  <c r="AO271" i="4"/>
  <c r="AP271" i="4"/>
  <c r="AQ271" i="4"/>
  <c r="AR271" i="4"/>
  <c r="AS271" i="4"/>
  <c r="AT271" i="4"/>
  <c r="AU271" i="4"/>
  <c r="AV271" i="4"/>
  <c r="AW271" i="4"/>
  <c r="AX271" i="4"/>
  <c r="CQ271" i="4"/>
  <c r="CR271" i="4"/>
  <c r="CS271" i="4"/>
  <c r="CT271" i="4"/>
  <c r="CU271" i="4"/>
  <c r="CV271" i="4"/>
  <c r="CW271" i="4"/>
  <c r="CX271" i="4"/>
  <c r="CY271" i="4"/>
  <c r="CZ271" i="4"/>
  <c r="DA271" i="4"/>
  <c r="AN272" i="4"/>
  <c r="AO272" i="4"/>
  <c r="AP272" i="4"/>
  <c r="AQ272" i="4"/>
  <c r="AR272" i="4"/>
  <c r="AS272" i="4"/>
  <c r="AT272" i="4"/>
  <c r="AU272" i="4"/>
  <c r="AV272" i="4"/>
  <c r="AW272" i="4"/>
  <c r="AX272" i="4"/>
  <c r="CQ272" i="4"/>
  <c r="CR272" i="4"/>
  <c r="CS272" i="4"/>
  <c r="CT272" i="4"/>
  <c r="CU272" i="4"/>
  <c r="CV272" i="4"/>
  <c r="CW272" i="4"/>
  <c r="CX272" i="4"/>
  <c r="CY272" i="4"/>
  <c r="CZ272" i="4"/>
  <c r="DA272" i="4"/>
  <c r="AN273" i="4"/>
  <c r="AO273" i="4"/>
  <c r="AP273" i="4"/>
  <c r="AQ273" i="4"/>
  <c r="AR273" i="4"/>
  <c r="AS273" i="4"/>
  <c r="AT273" i="4"/>
  <c r="AU273" i="4"/>
  <c r="AV273" i="4"/>
  <c r="AW273" i="4"/>
  <c r="AX273" i="4"/>
  <c r="CQ273" i="4"/>
  <c r="CR273" i="4"/>
  <c r="CS273" i="4"/>
  <c r="CT273" i="4"/>
  <c r="CU273" i="4"/>
  <c r="CV273" i="4"/>
  <c r="CW273" i="4"/>
  <c r="CX273" i="4"/>
  <c r="CY273" i="4"/>
  <c r="CZ273" i="4"/>
  <c r="DA273" i="4"/>
  <c r="AN274" i="4"/>
  <c r="AO274" i="4"/>
  <c r="AP274" i="4"/>
  <c r="AQ274" i="4"/>
  <c r="AR274" i="4"/>
  <c r="AS274" i="4"/>
  <c r="AT274" i="4"/>
  <c r="AU274" i="4"/>
  <c r="AV274" i="4"/>
  <c r="AW274" i="4"/>
  <c r="AX274" i="4"/>
  <c r="CQ274" i="4"/>
  <c r="CR274" i="4"/>
  <c r="CS274" i="4"/>
  <c r="CT274" i="4"/>
  <c r="CU274" i="4"/>
  <c r="CV274" i="4"/>
  <c r="CW274" i="4"/>
  <c r="CX274" i="4"/>
  <c r="CY274" i="4"/>
  <c r="CZ274" i="4"/>
  <c r="DA274" i="4"/>
  <c r="AN275" i="4"/>
  <c r="AO275" i="4"/>
  <c r="AP275" i="4"/>
  <c r="AQ275" i="4"/>
  <c r="AR275" i="4"/>
  <c r="AS275" i="4"/>
  <c r="AT275" i="4"/>
  <c r="AU275" i="4"/>
  <c r="AV275" i="4"/>
  <c r="AW275" i="4"/>
  <c r="AX275" i="4"/>
  <c r="CQ275" i="4"/>
  <c r="CR275" i="4"/>
  <c r="CS275" i="4"/>
  <c r="CT275" i="4"/>
  <c r="CU275" i="4"/>
  <c r="CV275" i="4"/>
  <c r="CW275" i="4"/>
  <c r="CX275" i="4"/>
  <c r="CY275" i="4"/>
  <c r="CZ275" i="4"/>
  <c r="DA275" i="4"/>
  <c r="AN276" i="4"/>
  <c r="AO276" i="4"/>
  <c r="AP276" i="4"/>
  <c r="AQ276" i="4"/>
  <c r="AR276" i="4"/>
  <c r="AS276" i="4"/>
  <c r="AT276" i="4"/>
  <c r="AU276" i="4"/>
  <c r="AV276" i="4"/>
  <c r="AW276" i="4"/>
  <c r="AX276" i="4"/>
  <c r="CQ276" i="4"/>
  <c r="CR276" i="4"/>
  <c r="CS276" i="4"/>
  <c r="CT276" i="4"/>
  <c r="CU276" i="4"/>
  <c r="CV276" i="4"/>
  <c r="CW276" i="4"/>
  <c r="CX276" i="4"/>
  <c r="CY276" i="4"/>
  <c r="CZ276" i="4"/>
  <c r="DA276" i="4"/>
  <c r="AN277" i="4"/>
  <c r="AO277" i="4"/>
  <c r="AP277" i="4"/>
  <c r="AQ277" i="4"/>
  <c r="AR277" i="4"/>
  <c r="AS277" i="4"/>
  <c r="AT277" i="4"/>
  <c r="AU277" i="4"/>
  <c r="AV277" i="4"/>
  <c r="AW277" i="4"/>
  <c r="AX277" i="4"/>
  <c r="CQ277" i="4"/>
  <c r="CR277" i="4"/>
  <c r="CS277" i="4"/>
  <c r="CT277" i="4"/>
  <c r="CU277" i="4"/>
  <c r="CV277" i="4"/>
  <c r="CW277" i="4"/>
  <c r="CX277" i="4"/>
  <c r="CY277" i="4"/>
  <c r="CZ277" i="4"/>
  <c r="DA277" i="4"/>
  <c r="AN278" i="4"/>
  <c r="AO278" i="4"/>
  <c r="AP278" i="4"/>
  <c r="AQ278" i="4"/>
  <c r="AR278" i="4"/>
  <c r="AS278" i="4"/>
  <c r="AT278" i="4"/>
  <c r="AU278" i="4"/>
  <c r="AV278" i="4"/>
  <c r="AW278" i="4"/>
  <c r="AX278" i="4"/>
  <c r="CQ278" i="4"/>
  <c r="CR278" i="4"/>
  <c r="CS278" i="4"/>
  <c r="CT278" i="4"/>
  <c r="CU278" i="4"/>
  <c r="CV278" i="4"/>
  <c r="CW278" i="4"/>
  <c r="CX278" i="4"/>
  <c r="CY278" i="4"/>
  <c r="CZ278" i="4"/>
  <c r="DA278" i="4"/>
  <c r="AN279" i="4"/>
  <c r="AO279" i="4"/>
  <c r="AP279" i="4"/>
  <c r="AQ279" i="4"/>
  <c r="AR279" i="4"/>
  <c r="AS279" i="4"/>
  <c r="AT279" i="4"/>
  <c r="AU279" i="4"/>
  <c r="AV279" i="4"/>
  <c r="AW279" i="4"/>
  <c r="AX279" i="4"/>
  <c r="CQ279" i="4"/>
  <c r="CR279" i="4"/>
  <c r="CS279" i="4"/>
  <c r="CT279" i="4"/>
  <c r="CU279" i="4"/>
  <c r="CV279" i="4"/>
  <c r="CW279" i="4"/>
  <c r="CX279" i="4"/>
  <c r="CY279" i="4"/>
  <c r="CZ279" i="4"/>
  <c r="DA279" i="4"/>
  <c r="AN280" i="4"/>
  <c r="AO280" i="4"/>
  <c r="AP280" i="4"/>
  <c r="AQ280" i="4"/>
  <c r="AR280" i="4"/>
  <c r="AS280" i="4"/>
  <c r="AT280" i="4"/>
  <c r="AU280" i="4"/>
  <c r="AV280" i="4"/>
  <c r="AW280" i="4"/>
  <c r="AX280" i="4"/>
  <c r="CQ280" i="4"/>
  <c r="CR280" i="4"/>
  <c r="CS280" i="4"/>
  <c r="CT280" i="4"/>
  <c r="CU280" i="4"/>
  <c r="CV280" i="4"/>
  <c r="CW280" i="4"/>
  <c r="CX280" i="4"/>
  <c r="CY280" i="4"/>
  <c r="CZ280" i="4"/>
  <c r="DA280" i="4"/>
  <c r="AN281" i="4"/>
  <c r="AO281" i="4"/>
  <c r="AP281" i="4"/>
  <c r="AQ281" i="4"/>
  <c r="AR281" i="4"/>
  <c r="AS281" i="4"/>
  <c r="AT281" i="4"/>
  <c r="AU281" i="4"/>
  <c r="AV281" i="4"/>
  <c r="AW281" i="4"/>
  <c r="AX281" i="4"/>
  <c r="CQ281" i="4"/>
  <c r="CR281" i="4"/>
  <c r="CS281" i="4"/>
  <c r="CT281" i="4"/>
  <c r="CU281" i="4"/>
  <c r="CV281" i="4"/>
  <c r="CW281" i="4"/>
  <c r="CX281" i="4"/>
  <c r="CY281" i="4"/>
  <c r="CZ281" i="4"/>
  <c r="DA281" i="4"/>
  <c r="AN282" i="4"/>
  <c r="AO282" i="4"/>
  <c r="AP282" i="4"/>
  <c r="AQ282" i="4"/>
  <c r="AR282" i="4"/>
  <c r="AS282" i="4"/>
  <c r="AT282" i="4"/>
  <c r="AU282" i="4"/>
  <c r="AV282" i="4"/>
  <c r="AW282" i="4"/>
  <c r="AX282" i="4"/>
  <c r="CQ282" i="4"/>
  <c r="CR282" i="4"/>
  <c r="CS282" i="4"/>
  <c r="CT282" i="4"/>
  <c r="CU282" i="4"/>
  <c r="CV282" i="4"/>
  <c r="CW282" i="4"/>
  <c r="CX282" i="4"/>
  <c r="CY282" i="4"/>
  <c r="CZ282" i="4"/>
  <c r="DA282" i="4"/>
  <c r="AN283" i="4"/>
  <c r="AO283" i="4"/>
  <c r="AP283" i="4"/>
  <c r="AQ283" i="4"/>
  <c r="AR283" i="4"/>
  <c r="AS283" i="4"/>
  <c r="AT283" i="4"/>
  <c r="AU283" i="4"/>
  <c r="AV283" i="4"/>
  <c r="AW283" i="4"/>
  <c r="AX283" i="4"/>
  <c r="CQ283" i="4"/>
  <c r="CR283" i="4"/>
  <c r="CS283" i="4"/>
  <c r="CT283" i="4"/>
  <c r="CU283" i="4"/>
  <c r="CV283" i="4"/>
  <c r="CW283" i="4"/>
  <c r="CX283" i="4"/>
  <c r="CY283" i="4"/>
  <c r="CZ283" i="4"/>
  <c r="DA283" i="4"/>
  <c r="AN284" i="4"/>
  <c r="AO284" i="4"/>
  <c r="AP284" i="4"/>
  <c r="AQ284" i="4"/>
  <c r="AR284" i="4"/>
  <c r="AS284" i="4"/>
  <c r="AT284" i="4"/>
  <c r="AU284" i="4"/>
  <c r="AV284" i="4"/>
  <c r="AW284" i="4"/>
  <c r="AX284" i="4"/>
  <c r="CQ284" i="4"/>
  <c r="CR284" i="4"/>
  <c r="CS284" i="4"/>
  <c r="CT284" i="4"/>
  <c r="CU284" i="4"/>
  <c r="CV284" i="4"/>
  <c r="CW284" i="4"/>
  <c r="CX284" i="4"/>
  <c r="CY284" i="4"/>
  <c r="CZ284" i="4"/>
  <c r="DA284" i="4"/>
  <c r="AN285" i="4"/>
  <c r="AO285" i="4"/>
  <c r="AP285" i="4"/>
  <c r="AQ285" i="4"/>
  <c r="AR285" i="4"/>
  <c r="AS285" i="4"/>
  <c r="AT285" i="4"/>
  <c r="AU285" i="4"/>
  <c r="AV285" i="4"/>
  <c r="AW285" i="4"/>
  <c r="AX285" i="4"/>
  <c r="CQ285" i="4"/>
  <c r="CR285" i="4"/>
  <c r="CS285" i="4"/>
  <c r="CT285" i="4"/>
  <c r="CU285" i="4"/>
  <c r="CV285" i="4"/>
  <c r="CW285" i="4"/>
  <c r="CX285" i="4"/>
  <c r="CY285" i="4"/>
  <c r="CZ285" i="4"/>
  <c r="DA285" i="4"/>
  <c r="AN286" i="4"/>
  <c r="AO286" i="4"/>
  <c r="AP286" i="4"/>
  <c r="AQ286" i="4"/>
  <c r="AR286" i="4"/>
  <c r="AS286" i="4"/>
  <c r="AT286" i="4"/>
  <c r="AU286" i="4"/>
  <c r="AV286" i="4"/>
  <c r="AW286" i="4"/>
  <c r="AX286" i="4"/>
  <c r="CQ286" i="4"/>
  <c r="CR286" i="4"/>
  <c r="CS286" i="4"/>
  <c r="CT286" i="4"/>
  <c r="CU286" i="4"/>
  <c r="CV286" i="4"/>
  <c r="CW286" i="4"/>
  <c r="CX286" i="4"/>
  <c r="CY286" i="4"/>
  <c r="CZ286" i="4"/>
  <c r="DA286" i="4"/>
  <c r="AN287" i="4"/>
  <c r="AO287" i="4"/>
  <c r="AP287" i="4"/>
  <c r="AQ287" i="4"/>
  <c r="AR287" i="4"/>
  <c r="AS287" i="4"/>
  <c r="AT287" i="4"/>
  <c r="AU287" i="4"/>
  <c r="AV287" i="4"/>
  <c r="AW287" i="4"/>
  <c r="AX287" i="4"/>
  <c r="CQ287" i="4"/>
  <c r="CR287" i="4"/>
  <c r="CS287" i="4"/>
  <c r="CT287" i="4"/>
  <c r="CU287" i="4"/>
  <c r="CV287" i="4"/>
  <c r="CW287" i="4"/>
  <c r="CX287" i="4"/>
  <c r="CY287" i="4"/>
  <c r="CZ287" i="4"/>
  <c r="DA287" i="4"/>
  <c r="AN288" i="4"/>
  <c r="AO288" i="4"/>
  <c r="AP288" i="4"/>
  <c r="AQ288" i="4"/>
  <c r="AR288" i="4"/>
  <c r="AS288" i="4"/>
  <c r="AT288" i="4"/>
  <c r="AU288" i="4"/>
  <c r="AV288" i="4"/>
  <c r="AW288" i="4"/>
  <c r="AX288" i="4"/>
  <c r="CQ288" i="4"/>
  <c r="CR288" i="4"/>
  <c r="CS288" i="4"/>
  <c r="CT288" i="4"/>
  <c r="CU288" i="4"/>
  <c r="CV288" i="4"/>
  <c r="CW288" i="4"/>
  <c r="CX288" i="4"/>
  <c r="CY288" i="4"/>
  <c r="CZ288" i="4"/>
  <c r="DA288" i="4"/>
  <c r="AN289" i="4"/>
  <c r="AO289" i="4"/>
  <c r="AP289" i="4"/>
  <c r="AQ289" i="4"/>
  <c r="AR289" i="4"/>
  <c r="AS289" i="4"/>
  <c r="AT289" i="4"/>
  <c r="AU289" i="4"/>
  <c r="AV289" i="4"/>
  <c r="AW289" i="4"/>
  <c r="AX289" i="4"/>
  <c r="CQ289" i="4"/>
  <c r="CR289" i="4"/>
  <c r="CS289" i="4"/>
  <c r="CT289" i="4"/>
  <c r="CU289" i="4"/>
  <c r="CV289" i="4"/>
  <c r="CW289" i="4"/>
  <c r="CX289" i="4"/>
  <c r="CY289" i="4"/>
  <c r="CZ289" i="4"/>
  <c r="DA289" i="4"/>
  <c r="AN290" i="4"/>
  <c r="AO290" i="4"/>
  <c r="AP290" i="4"/>
  <c r="AQ290" i="4"/>
  <c r="AR290" i="4"/>
  <c r="AS290" i="4"/>
  <c r="AT290" i="4"/>
  <c r="AU290" i="4"/>
  <c r="AV290" i="4"/>
  <c r="AW290" i="4"/>
  <c r="AX290" i="4"/>
  <c r="CQ290" i="4"/>
  <c r="CR290" i="4"/>
  <c r="CS290" i="4"/>
  <c r="CT290" i="4"/>
  <c r="CU290" i="4"/>
  <c r="CV290" i="4"/>
  <c r="CW290" i="4"/>
  <c r="CX290" i="4"/>
  <c r="CY290" i="4"/>
  <c r="CZ290" i="4"/>
  <c r="DA290" i="4"/>
  <c r="AN291" i="4"/>
  <c r="AO291" i="4"/>
  <c r="AP291" i="4"/>
  <c r="AQ291" i="4"/>
  <c r="AR291" i="4"/>
  <c r="AS291" i="4"/>
  <c r="AT291" i="4"/>
  <c r="AU291" i="4"/>
  <c r="AV291" i="4"/>
  <c r="AW291" i="4"/>
  <c r="AX291" i="4"/>
  <c r="CQ291" i="4"/>
  <c r="CR291" i="4"/>
  <c r="CS291" i="4"/>
  <c r="CT291" i="4"/>
  <c r="CU291" i="4"/>
  <c r="CV291" i="4"/>
  <c r="CW291" i="4"/>
  <c r="CX291" i="4"/>
  <c r="CY291" i="4"/>
  <c r="CZ291" i="4"/>
  <c r="DA291" i="4"/>
  <c r="AN292" i="4"/>
  <c r="AO292" i="4"/>
  <c r="AP292" i="4"/>
  <c r="AQ292" i="4"/>
  <c r="AR292" i="4"/>
  <c r="AS292" i="4"/>
  <c r="AT292" i="4"/>
  <c r="AU292" i="4"/>
  <c r="AV292" i="4"/>
  <c r="AW292" i="4"/>
  <c r="AX292" i="4"/>
  <c r="CQ292" i="4"/>
  <c r="CR292" i="4"/>
  <c r="CS292" i="4"/>
  <c r="CT292" i="4"/>
  <c r="CU292" i="4"/>
  <c r="CV292" i="4"/>
  <c r="CW292" i="4"/>
  <c r="CX292" i="4"/>
  <c r="CY292" i="4"/>
  <c r="CZ292" i="4"/>
  <c r="DA292" i="4"/>
  <c r="AN293" i="4"/>
  <c r="AO293" i="4"/>
  <c r="AP293" i="4"/>
  <c r="AQ293" i="4"/>
  <c r="AR293" i="4"/>
  <c r="AS293" i="4"/>
  <c r="AT293" i="4"/>
  <c r="AU293" i="4"/>
  <c r="AV293" i="4"/>
  <c r="AW293" i="4"/>
  <c r="AX293" i="4"/>
  <c r="CQ293" i="4"/>
  <c r="CR293" i="4"/>
  <c r="CS293" i="4"/>
  <c r="CT293" i="4"/>
  <c r="CU293" i="4"/>
  <c r="CV293" i="4"/>
  <c r="CW293" i="4"/>
  <c r="CX293" i="4"/>
  <c r="CY293" i="4"/>
  <c r="CZ293" i="4"/>
  <c r="DA293" i="4"/>
  <c r="AN294" i="4"/>
  <c r="AO294" i="4"/>
  <c r="AP294" i="4"/>
  <c r="AQ294" i="4"/>
  <c r="AR294" i="4"/>
  <c r="AS294" i="4"/>
  <c r="AT294" i="4"/>
  <c r="AU294" i="4"/>
  <c r="AV294" i="4"/>
  <c r="AW294" i="4"/>
  <c r="AX294" i="4"/>
  <c r="CQ294" i="4"/>
  <c r="CR294" i="4"/>
  <c r="CS294" i="4"/>
  <c r="CT294" i="4"/>
  <c r="CU294" i="4"/>
  <c r="CV294" i="4"/>
  <c r="CW294" i="4"/>
  <c r="CX294" i="4"/>
  <c r="CY294" i="4"/>
  <c r="CZ294" i="4"/>
  <c r="DA294" i="4"/>
  <c r="AN295" i="4"/>
  <c r="AO295" i="4"/>
  <c r="AP295" i="4"/>
  <c r="AQ295" i="4"/>
  <c r="AR295" i="4"/>
  <c r="AS295" i="4"/>
  <c r="AT295" i="4"/>
  <c r="AU295" i="4"/>
  <c r="AV295" i="4"/>
  <c r="AW295" i="4"/>
  <c r="AX295" i="4"/>
  <c r="CQ295" i="4"/>
  <c r="CR295" i="4"/>
  <c r="CS295" i="4"/>
  <c r="CT295" i="4"/>
  <c r="CU295" i="4"/>
  <c r="CV295" i="4"/>
  <c r="CW295" i="4"/>
  <c r="CX295" i="4"/>
  <c r="CY295" i="4"/>
  <c r="CZ295" i="4"/>
  <c r="DA295" i="4"/>
  <c r="AN296" i="4"/>
  <c r="AO296" i="4"/>
  <c r="AP296" i="4"/>
  <c r="AQ296" i="4"/>
  <c r="AR296" i="4"/>
  <c r="AS296" i="4"/>
  <c r="AT296" i="4"/>
  <c r="AU296" i="4"/>
  <c r="AV296" i="4"/>
  <c r="AW296" i="4"/>
  <c r="AX296" i="4"/>
  <c r="CQ296" i="4"/>
  <c r="CR296" i="4"/>
  <c r="CS296" i="4"/>
  <c r="CT296" i="4"/>
  <c r="CU296" i="4"/>
  <c r="CV296" i="4"/>
  <c r="CW296" i="4"/>
  <c r="CX296" i="4"/>
  <c r="CY296" i="4"/>
  <c r="CZ296" i="4"/>
  <c r="DA296" i="4"/>
  <c r="AN297" i="4"/>
  <c r="AO297" i="4"/>
  <c r="AP297" i="4"/>
  <c r="AQ297" i="4"/>
  <c r="AR297" i="4"/>
  <c r="AS297" i="4"/>
  <c r="AT297" i="4"/>
  <c r="AU297" i="4"/>
  <c r="AV297" i="4"/>
  <c r="AW297" i="4"/>
  <c r="AX297" i="4"/>
  <c r="CQ297" i="4"/>
  <c r="CR297" i="4"/>
  <c r="CS297" i="4"/>
  <c r="CT297" i="4"/>
  <c r="CU297" i="4"/>
  <c r="CV297" i="4"/>
  <c r="CW297" i="4"/>
  <c r="CX297" i="4"/>
  <c r="CY297" i="4"/>
  <c r="CZ297" i="4"/>
  <c r="DA297" i="4"/>
  <c r="AN298" i="4"/>
  <c r="AO298" i="4"/>
  <c r="AP298" i="4"/>
  <c r="AQ298" i="4"/>
  <c r="AR298" i="4"/>
  <c r="AS298" i="4"/>
  <c r="AT298" i="4"/>
  <c r="AU298" i="4"/>
  <c r="AV298" i="4"/>
  <c r="AW298" i="4"/>
  <c r="AX298" i="4"/>
  <c r="CQ298" i="4"/>
  <c r="CR298" i="4"/>
  <c r="CS298" i="4"/>
  <c r="CT298" i="4"/>
  <c r="CU298" i="4"/>
  <c r="CV298" i="4"/>
  <c r="CW298" i="4"/>
  <c r="CX298" i="4"/>
  <c r="CY298" i="4"/>
  <c r="CZ298" i="4"/>
  <c r="DA298" i="4"/>
  <c r="AN299" i="4"/>
  <c r="AO299" i="4"/>
  <c r="AP299" i="4"/>
  <c r="AQ299" i="4"/>
  <c r="AR299" i="4"/>
  <c r="AS299" i="4"/>
  <c r="AT299" i="4"/>
  <c r="AU299" i="4"/>
  <c r="AV299" i="4"/>
  <c r="AW299" i="4"/>
  <c r="AX299" i="4"/>
  <c r="CQ299" i="4"/>
  <c r="CR299" i="4"/>
  <c r="CS299" i="4"/>
  <c r="CT299" i="4"/>
  <c r="CU299" i="4"/>
  <c r="CV299" i="4"/>
  <c r="CW299" i="4"/>
  <c r="CX299" i="4"/>
  <c r="CY299" i="4"/>
  <c r="CZ299" i="4"/>
  <c r="DA299" i="4"/>
  <c r="AN300" i="4"/>
  <c r="AO300" i="4"/>
  <c r="AP300" i="4"/>
  <c r="AQ300" i="4"/>
  <c r="AR300" i="4"/>
  <c r="AS300" i="4"/>
  <c r="AT300" i="4"/>
  <c r="AU300" i="4"/>
  <c r="AV300" i="4"/>
  <c r="AW300" i="4"/>
  <c r="AX300" i="4"/>
  <c r="CQ300" i="4"/>
  <c r="CR300" i="4"/>
  <c r="CS300" i="4"/>
  <c r="CT300" i="4"/>
  <c r="CU300" i="4"/>
  <c r="CV300" i="4"/>
  <c r="CW300" i="4"/>
  <c r="CX300" i="4"/>
  <c r="CY300" i="4"/>
  <c r="CZ300" i="4"/>
  <c r="DA300" i="4"/>
  <c r="AN301" i="4"/>
  <c r="AO301" i="4"/>
  <c r="AP301" i="4"/>
  <c r="AQ301" i="4"/>
  <c r="AR301" i="4"/>
  <c r="AS301" i="4"/>
  <c r="AT301" i="4"/>
  <c r="AU301" i="4"/>
  <c r="AV301" i="4"/>
  <c r="AW301" i="4"/>
  <c r="AX301" i="4"/>
  <c r="CQ301" i="4"/>
  <c r="CR301" i="4"/>
  <c r="CS301" i="4"/>
  <c r="CT301" i="4"/>
  <c r="CU301" i="4"/>
  <c r="CV301" i="4"/>
  <c r="CW301" i="4"/>
  <c r="CX301" i="4"/>
  <c r="CY301" i="4"/>
  <c r="CZ301" i="4"/>
  <c r="DA301" i="4"/>
  <c r="AN302" i="4"/>
  <c r="AO302" i="4"/>
  <c r="AP302" i="4"/>
  <c r="AQ302" i="4"/>
  <c r="AR302" i="4"/>
  <c r="AS302" i="4"/>
  <c r="AT302" i="4"/>
  <c r="AU302" i="4"/>
  <c r="AV302" i="4"/>
  <c r="AW302" i="4"/>
  <c r="AX302" i="4"/>
  <c r="CQ302" i="4"/>
  <c r="CR302" i="4"/>
  <c r="CS302" i="4"/>
  <c r="CT302" i="4"/>
  <c r="CU302" i="4"/>
  <c r="CV302" i="4"/>
  <c r="CW302" i="4"/>
  <c r="CX302" i="4"/>
  <c r="CY302" i="4"/>
  <c r="CZ302" i="4"/>
  <c r="DA302" i="4"/>
  <c r="AN303" i="4"/>
  <c r="AO303" i="4"/>
  <c r="AP303" i="4"/>
  <c r="AQ303" i="4"/>
  <c r="AR303" i="4"/>
  <c r="AS303" i="4"/>
  <c r="AT303" i="4"/>
  <c r="AU303" i="4"/>
  <c r="AV303" i="4"/>
  <c r="AW303" i="4"/>
  <c r="AX303" i="4"/>
  <c r="CQ303" i="4"/>
  <c r="CR303" i="4"/>
  <c r="CS303" i="4"/>
  <c r="CT303" i="4"/>
  <c r="CU303" i="4"/>
  <c r="CV303" i="4"/>
  <c r="CW303" i="4"/>
  <c r="CX303" i="4"/>
  <c r="CY303" i="4"/>
  <c r="CZ303" i="4"/>
  <c r="DA303" i="4"/>
  <c r="AN304" i="4"/>
  <c r="AO304" i="4"/>
  <c r="AP304" i="4"/>
  <c r="AQ304" i="4"/>
  <c r="AR304" i="4"/>
  <c r="AS304" i="4"/>
  <c r="AT304" i="4"/>
  <c r="AU304" i="4"/>
  <c r="AV304" i="4"/>
  <c r="AW304" i="4"/>
  <c r="AX304" i="4"/>
  <c r="CQ304" i="4"/>
  <c r="CR304" i="4"/>
  <c r="CS304" i="4"/>
  <c r="CT304" i="4"/>
  <c r="CU304" i="4"/>
  <c r="CV304" i="4"/>
  <c r="CW304" i="4"/>
  <c r="CX304" i="4"/>
  <c r="CY304" i="4"/>
  <c r="CZ304" i="4"/>
  <c r="DA304" i="4"/>
  <c r="AN305" i="4"/>
  <c r="AO305" i="4"/>
  <c r="AP305" i="4"/>
  <c r="AQ305" i="4"/>
  <c r="AR305" i="4"/>
  <c r="AS305" i="4"/>
  <c r="AT305" i="4"/>
  <c r="AU305" i="4"/>
  <c r="AV305" i="4"/>
  <c r="AW305" i="4"/>
  <c r="AX305" i="4"/>
  <c r="CQ305" i="4"/>
  <c r="CR305" i="4"/>
  <c r="CS305" i="4"/>
  <c r="CT305" i="4"/>
  <c r="CU305" i="4"/>
  <c r="CV305" i="4"/>
  <c r="CW305" i="4"/>
  <c r="CX305" i="4"/>
  <c r="CY305" i="4"/>
  <c r="CZ305" i="4"/>
  <c r="DA305" i="4"/>
  <c r="AN306" i="4"/>
  <c r="AO306" i="4"/>
  <c r="AP306" i="4"/>
  <c r="AQ306" i="4"/>
  <c r="AR306" i="4"/>
  <c r="AS306" i="4"/>
  <c r="AT306" i="4"/>
  <c r="AU306" i="4"/>
  <c r="AV306" i="4"/>
  <c r="AW306" i="4"/>
  <c r="AX306" i="4"/>
  <c r="CQ306" i="4"/>
  <c r="CR306" i="4"/>
  <c r="CS306" i="4"/>
  <c r="CT306" i="4"/>
  <c r="CU306" i="4"/>
  <c r="CV306" i="4"/>
  <c r="CW306" i="4"/>
  <c r="CX306" i="4"/>
  <c r="CY306" i="4"/>
  <c r="CZ306" i="4"/>
  <c r="DA306" i="4"/>
  <c r="AN307" i="4"/>
  <c r="AO307" i="4"/>
  <c r="AP307" i="4"/>
  <c r="AQ307" i="4"/>
  <c r="AR307" i="4"/>
  <c r="AS307" i="4"/>
  <c r="AT307" i="4"/>
  <c r="AU307" i="4"/>
  <c r="AV307" i="4"/>
  <c r="AW307" i="4"/>
  <c r="AX307" i="4"/>
  <c r="CQ307" i="4"/>
  <c r="CR307" i="4"/>
  <c r="CS307" i="4"/>
  <c r="CT307" i="4"/>
  <c r="CU307" i="4"/>
  <c r="CV307" i="4"/>
  <c r="CW307" i="4"/>
  <c r="CX307" i="4"/>
  <c r="CY307" i="4"/>
  <c r="CZ307" i="4"/>
  <c r="DA307" i="4"/>
  <c r="AN308" i="4"/>
  <c r="AO308" i="4"/>
  <c r="AP308" i="4"/>
  <c r="AQ308" i="4"/>
  <c r="AR308" i="4"/>
  <c r="AS308" i="4"/>
  <c r="AT308" i="4"/>
  <c r="AU308" i="4"/>
  <c r="AV308" i="4"/>
  <c r="AW308" i="4"/>
  <c r="AX308" i="4"/>
  <c r="CQ308" i="4"/>
  <c r="CR308" i="4"/>
  <c r="CS308" i="4"/>
  <c r="CT308" i="4"/>
  <c r="CU308" i="4"/>
  <c r="CV308" i="4"/>
  <c r="CW308" i="4"/>
  <c r="CX308" i="4"/>
  <c r="CY308" i="4"/>
  <c r="CZ308" i="4"/>
  <c r="DA308" i="4"/>
  <c r="AN309" i="4"/>
  <c r="AO309" i="4"/>
  <c r="AP309" i="4"/>
  <c r="AQ309" i="4"/>
  <c r="AR309" i="4"/>
  <c r="AS309" i="4"/>
  <c r="AT309" i="4"/>
  <c r="AU309" i="4"/>
  <c r="AV309" i="4"/>
  <c r="AW309" i="4"/>
  <c r="AX309" i="4"/>
  <c r="CQ309" i="4"/>
  <c r="CR309" i="4"/>
  <c r="CS309" i="4"/>
  <c r="CT309" i="4"/>
  <c r="CU309" i="4"/>
  <c r="CV309" i="4"/>
  <c r="CW309" i="4"/>
  <c r="CX309" i="4"/>
  <c r="CY309" i="4"/>
  <c r="CZ309" i="4"/>
  <c r="DA309" i="4"/>
  <c r="AN310" i="4"/>
  <c r="AO310" i="4"/>
  <c r="AP310" i="4"/>
  <c r="AQ310" i="4"/>
  <c r="AR310" i="4"/>
  <c r="AS310" i="4"/>
  <c r="AT310" i="4"/>
  <c r="AU310" i="4"/>
  <c r="AV310" i="4"/>
  <c r="AW310" i="4"/>
  <c r="AX310" i="4"/>
  <c r="CQ310" i="4"/>
  <c r="CR310" i="4"/>
  <c r="CS310" i="4"/>
  <c r="CT310" i="4"/>
  <c r="CU310" i="4"/>
  <c r="CV310" i="4"/>
  <c r="CW310" i="4"/>
  <c r="CX310" i="4"/>
  <c r="CY310" i="4"/>
  <c r="CZ310" i="4"/>
  <c r="DA310" i="4"/>
  <c r="AN311" i="4"/>
  <c r="AO311" i="4"/>
  <c r="AP311" i="4"/>
  <c r="AQ311" i="4"/>
  <c r="AR311" i="4"/>
  <c r="AS311" i="4"/>
  <c r="AT311" i="4"/>
  <c r="AU311" i="4"/>
  <c r="AV311" i="4"/>
  <c r="AW311" i="4"/>
  <c r="AX311" i="4"/>
  <c r="CQ311" i="4"/>
  <c r="CR311" i="4"/>
  <c r="CS311" i="4"/>
  <c r="CT311" i="4"/>
  <c r="CU311" i="4"/>
  <c r="CV311" i="4"/>
  <c r="CW311" i="4"/>
  <c r="CX311" i="4"/>
  <c r="CY311" i="4"/>
  <c r="CZ311" i="4"/>
  <c r="DA311" i="4"/>
  <c r="AN312" i="4"/>
  <c r="AO312" i="4"/>
  <c r="AP312" i="4"/>
  <c r="AQ312" i="4"/>
  <c r="AR312" i="4"/>
  <c r="AS312" i="4"/>
  <c r="AT312" i="4"/>
  <c r="AU312" i="4"/>
  <c r="AV312" i="4"/>
  <c r="AW312" i="4"/>
  <c r="AX312" i="4"/>
  <c r="CQ312" i="4"/>
  <c r="CR312" i="4"/>
  <c r="CS312" i="4"/>
  <c r="CT312" i="4"/>
  <c r="CU312" i="4"/>
  <c r="CV312" i="4"/>
  <c r="CW312" i="4"/>
  <c r="CX312" i="4"/>
  <c r="CY312" i="4"/>
  <c r="CZ312" i="4"/>
  <c r="DA312" i="4"/>
  <c r="AN313" i="4"/>
  <c r="AO313" i="4"/>
  <c r="AP313" i="4"/>
  <c r="AQ313" i="4"/>
  <c r="AR313" i="4"/>
  <c r="AS313" i="4"/>
  <c r="AT313" i="4"/>
  <c r="AU313" i="4"/>
  <c r="AV313" i="4"/>
  <c r="AW313" i="4"/>
  <c r="AX313" i="4"/>
  <c r="CQ313" i="4"/>
  <c r="CR313" i="4"/>
  <c r="CS313" i="4"/>
  <c r="CT313" i="4"/>
  <c r="CU313" i="4"/>
  <c r="CV313" i="4"/>
  <c r="CW313" i="4"/>
  <c r="CX313" i="4"/>
  <c r="CY313" i="4"/>
  <c r="CZ313" i="4"/>
  <c r="DA313" i="4"/>
  <c r="AN314" i="4"/>
  <c r="AO314" i="4"/>
  <c r="AP314" i="4"/>
  <c r="AQ314" i="4"/>
  <c r="AR314" i="4"/>
  <c r="AS314" i="4"/>
  <c r="AT314" i="4"/>
  <c r="AU314" i="4"/>
  <c r="AV314" i="4"/>
  <c r="AW314" i="4"/>
  <c r="AX314" i="4"/>
  <c r="CQ314" i="4"/>
  <c r="CR314" i="4"/>
  <c r="CS314" i="4"/>
  <c r="CT314" i="4"/>
  <c r="CU314" i="4"/>
  <c r="CV314" i="4"/>
  <c r="CW314" i="4"/>
  <c r="CX314" i="4"/>
  <c r="CY314" i="4"/>
  <c r="CZ314" i="4"/>
  <c r="DA314" i="4"/>
  <c r="AN315" i="4"/>
  <c r="AO315" i="4"/>
  <c r="AP315" i="4"/>
  <c r="AQ315" i="4"/>
  <c r="AR315" i="4"/>
  <c r="AS315" i="4"/>
  <c r="AT315" i="4"/>
  <c r="AU315" i="4"/>
  <c r="AV315" i="4"/>
  <c r="AW315" i="4"/>
  <c r="AX315" i="4"/>
  <c r="CQ315" i="4"/>
  <c r="CR315" i="4"/>
  <c r="CS315" i="4"/>
  <c r="CT315" i="4"/>
  <c r="CU315" i="4"/>
  <c r="CV315" i="4"/>
  <c r="CW315" i="4"/>
  <c r="CX315" i="4"/>
  <c r="CY315" i="4"/>
  <c r="CZ315" i="4"/>
  <c r="DA315" i="4"/>
  <c r="AN316" i="4"/>
  <c r="AO316" i="4"/>
  <c r="AP316" i="4"/>
  <c r="AQ316" i="4"/>
  <c r="AR316" i="4"/>
  <c r="AS316" i="4"/>
  <c r="AT316" i="4"/>
  <c r="AU316" i="4"/>
  <c r="AV316" i="4"/>
  <c r="AW316" i="4"/>
  <c r="AX316" i="4"/>
  <c r="CQ316" i="4"/>
  <c r="CR316" i="4"/>
  <c r="CS316" i="4"/>
  <c r="CT316" i="4"/>
  <c r="CU316" i="4"/>
  <c r="CV316" i="4"/>
  <c r="CW316" i="4"/>
  <c r="CX316" i="4"/>
  <c r="CY316" i="4"/>
  <c r="CZ316" i="4"/>
  <c r="DA316" i="4"/>
  <c r="AN317" i="4"/>
  <c r="AO317" i="4"/>
  <c r="AP317" i="4"/>
  <c r="AQ317" i="4"/>
  <c r="AR317" i="4"/>
  <c r="AS317" i="4"/>
  <c r="AT317" i="4"/>
  <c r="AU317" i="4"/>
  <c r="AV317" i="4"/>
  <c r="AW317" i="4"/>
  <c r="AX317" i="4"/>
  <c r="CQ317" i="4"/>
  <c r="CR317" i="4"/>
  <c r="CS317" i="4"/>
  <c r="CT317" i="4"/>
  <c r="CU317" i="4"/>
  <c r="CV317" i="4"/>
  <c r="CW317" i="4"/>
  <c r="CX317" i="4"/>
  <c r="CY317" i="4"/>
  <c r="CZ317" i="4"/>
  <c r="DA317" i="4"/>
  <c r="AN318" i="4"/>
  <c r="AO318" i="4"/>
  <c r="AP318" i="4"/>
  <c r="AQ318" i="4"/>
  <c r="AR318" i="4"/>
  <c r="AS318" i="4"/>
  <c r="AT318" i="4"/>
  <c r="AU318" i="4"/>
  <c r="AV318" i="4"/>
  <c r="AW318" i="4"/>
  <c r="AX318" i="4"/>
  <c r="CQ318" i="4"/>
  <c r="CR318" i="4"/>
  <c r="CS318" i="4"/>
  <c r="CT318" i="4"/>
  <c r="CU318" i="4"/>
  <c r="CV318" i="4"/>
  <c r="CW318" i="4"/>
  <c r="CX318" i="4"/>
  <c r="CY318" i="4"/>
  <c r="CZ318" i="4"/>
  <c r="DA318" i="4"/>
  <c r="AN319" i="4"/>
  <c r="AO319" i="4"/>
  <c r="AP319" i="4"/>
  <c r="AQ319" i="4"/>
  <c r="AR319" i="4"/>
  <c r="AS319" i="4"/>
  <c r="AT319" i="4"/>
  <c r="AU319" i="4"/>
  <c r="AV319" i="4"/>
  <c r="AW319" i="4"/>
  <c r="AX319" i="4"/>
  <c r="CQ319" i="4"/>
  <c r="CR319" i="4"/>
  <c r="CS319" i="4"/>
  <c r="CT319" i="4"/>
  <c r="CU319" i="4"/>
  <c r="CV319" i="4"/>
  <c r="CW319" i="4"/>
  <c r="CX319" i="4"/>
  <c r="CY319" i="4"/>
  <c r="CZ319" i="4"/>
  <c r="DA319" i="4"/>
  <c r="AN320" i="4"/>
  <c r="AO320" i="4"/>
  <c r="AP320" i="4"/>
  <c r="AQ320" i="4"/>
  <c r="AR320" i="4"/>
  <c r="AS320" i="4"/>
  <c r="AT320" i="4"/>
  <c r="AU320" i="4"/>
  <c r="AV320" i="4"/>
  <c r="AW320" i="4"/>
  <c r="AX320" i="4"/>
  <c r="CQ320" i="4"/>
  <c r="CR320" i="4"/>
  <c r="CS320" i="4"/>
  <c r="CT320" i="4"/>
  <c r="CU320" i="4"/>
  <c r="CV320" i="4"/>
  <c r="CW320" i="4"/>
  <c r="CX320" i="4"/>
  <c r="CY320" i="4"/>
  <c r="CZ320" i="4"/>
  <c r="DA320" i="4"/>
  <c r="AN321" i="4"/>
  <c r="AO321" i="4"/>
  <c r="AP321" i="4"/>
  <c r="AQ321" i="4"/>
  <c r="AR321" i="4"/>
  <c r="AS321" i="4"/>
  <c r="AT321" i="4"/>
  <c r="AU321" i="4"/>
  <c r="AV321" i="4"/>
  <c r="AW321" i="4"/>
  <c r="AX321" i="4"/>
  <c r="CQ321" i="4"/>
  <c r="CR321" i="4"/>
  <c r="CS321" i="4"/>
  <c r="CT321" i="4"/>
  <c r="CU321" i="4"/>
  <c r="CV321" i="4"/>
  <c r="CW321" i="4"/>
  <c r="CX321" i="4"/>
  <c r="CY321" i="4"/>
  <c r="CZ321" i="4"/>
  <c r="DA321" i="4"/>
  <c r="AN322" i="4"/>
  <c r="AO322" i="4"/>
  <c r="AP322" i="4"/>
  <c r="AQ322" i="4"/>
  <c r="AR322" i="4"/>
  <c r="AS322" i="4"/>
  <c r="AT322" i="4"/>
  <c r="AU322" i="4"/>
  <c r="AV322" i="4"/>
  <c r="AW322" i="4"/>
  <c r="AX322" i="4"/>
  <c r="CQ322" i="4"/>
  <c r="CR322" i="4"/>
  <c r="CS322" i="4"/>
  <c r="CT322" i="4"/>
  <c r="CU322" i="4"/>
  <c r="CV322" i="4"/>
  <c r="CW322" i="4"/>
  <c r="CX322" i="4"/>
  <c r="CY322" i="4"/>
  <c r="CZ322" i="4"/>
  <c r="DA322" i="4"/>
  <c r="AN323" i="4"/>
  <c r="AO323" i="4"/>
  <c r="AP323" i="4"/>
  <c r="AQ323" i="4"/>
  <c r="AR323" i="4"/>
  <c r="AS323" i="4"/>
  <c r="AT323" i="4"/>
  <c r="AU323" i="4"/>
  <c r="AV323" i="4"/>
  <c r="AW323" i="4"/>
  <c r="AX323" i="4"/>
  <c r="CQ323" i="4"/>
  <c r="CR323" i="4"/>
  <c r="CS323" i="4"/>
  <c r="CT323" i="4"/>
  <c r="CU323" i="4"/>
  <c r="CV323" i="4"/>
  <c r="CW323" i="4"/>
  <c r="CX323" i="4"/>
  <c r="CY323" i="4"/>
  <c r="CZ323" i="4"/>
  <c r="DA323" i="4"/>
  <c r="AN324" i="4"/>
  <c r="AO324" i="4"/>
  <c r="AP324" i="4"/>
  <c r="AQ324" i="4"/>
  <c r="AR324" i="4"/>
  <c r="AS324" i="4"/>
  <c r="AT324" i="4"/>
  <c r="AU324" i="4"/>
  <c r="AV324" i="4"/>
  <c r="AW324" i="4"/>
  <c r="AX324" i="4"/>
  <c r="CQ324" i="4"/>
  <c r="CR324" i="4"/>
  <c r="CS324" i="4"/>
  <c r="CT324" i="4"/>
  <c r="CU324" i="4"/>
  <c r="CV324" i="4"/>
  <c r="CW324" i="4"/>
  <c r="CX324" i="4"/>
  <c r="CY324" i="4"/>
  <c r="CZ324" i="4"/>
  <c r="DA324" i="4"/>
  <c r="AN325" i="4"/>
  <c r="AO325" i="4"/>
  <c r="AP325" i="4"/>
  <c r="AQ325" i="4"/>
  <c r="AR325" i="4"/>
  <c r="AS325" i="4"/>
  <c r="AT325" i="4"/>
  <c r="AU325" i="4"/>
  <c r="AV325" i="4"/>
  <c r="AW325" i="4"/>
  <c r="AX325" i="4"/>
  <c r="CQ325" i="4"/>
  <c r="CR325" i="4"/>
  <c r="CS325" i="4"/>
  <c r="CT325" i="4"/>
  <c r="CU325" i="4"/>
  <c r="CV325" i="4"/>
  <c r="CW325" i="4"/>
  <c r="CX325" i="4"/>
  <c r="CY325" i="4"/>
  <c r="CZ325" i="4"/>
  <c r="DA325" i="4"/>
  <c r="AN326" i="4"/>
  <c r="AO326" i="4"/>
  <c r="AP326" i="4"/>
  <c r="AQ326" i="4"/>
  <c r="AR326" i="4"/>
  <c r="AS326" i="4"/>
  <c r="AT326" i="4"/>
  <c r="AU326" i="4"/>
  <c r="AV326" i="4"/>
  <c r="AW326" i="4"/>
  <c r="AX326" i="4"/>
  <c r="CQ326" i="4"/>
  <c r="CR326" i="4"/>
  <c r="CS326" i="4"/>
  <c r="CT326" i="4"/>
  <c r="CU326" i="4"/>
  <c r="CV326" i="4"/>
  <c r="CW326" i="4"/>
  <c r="CX326" i="4"/>
  <c r="CY326" i="4"/>
  <c r="CZ326" i="4"/>
  <c r="DA326" i="4"/>
  <c r="AN327" i="4"/>
  <c r="AO327" i="4"/>
  <c r="AP327" i="4"/>
  <c r="AQ327" i="4"/>
  <c r="AR327" i="4"/>
  <c r="AS327" i="4"/>
  <c r="AT327" i="4"/>
  <c r="AU327" i="4"/>
  <c r="AV327" i="4"/>
  <c r="AW327" i="4"/>
  <c r="AX327" i="4"/>
  <c r="CQ327" i="4"/>
  <c r="CR327" i="4"/>
  <c r="CS327" i="4"/>
  <c r="CT327" i="4"/>
  <c r="CU327" i="4"/>
  <c r="CV327" i="4"/>
  <c r="CW327" i="4"/>
  <c r="CX327" i="4"/>
  <c r="CY327" i="4"/>
  <c r="CZ327" i="4"/>
  <c r="DA327" i="4"/>
  <c r="AN328" i="4"/>
  <c r="AO328" i="4"/>
  <c r="AP328" i="4"/>
  <c r="AQ328" i="4"/>
  <c r="AR328" i="4"/>
  <c r="AS328" i="4"/>
  <c r="AT328" i="4"/>
  <c r="AU328" i="4"/>
  <c r="AV328" i="4"/>
  <c r="AW328" i="4"/>
  <c r="AX328" i="4"/>
  <c r="CQ328" i="4"/>
  <c r="CR328" i="4"/>
  <c r="CS328" i="4"/>
  <c r="CT328" i="4"/>
  <c r="CU328" i="4"/>
  <c r="CV328" i="4"/>
  <c r="CW328" i="4"/>
  <c r="CX328" i="4"/>
  <c r="CY328" i="4"/>
  <c r="CZ328" i="4"/>
  <c r="DA328" i="4"/>
  <c r="AN329" i="4"/>
  <c r="AO329" i="4"/>
  <c r="AP329" i="4"/>
  <c r="AQ329" i="4"/>
  <c r="AR329" i="4"/>
  <c r="AS329" i="4"/>
  <c r="AT329" i="4"/>
  <c r="AU329" i="4"/>
  <c r="AV329" i="4"/>
  <c r="AW329" i="4"/>
  <c r="AX329" i="4"/>
  <c r="CQ329" i="4"/>
  <c r="CR329" i="4"/>
  <c r="CS329" i="4"/>
  <c r="CT329" i="4"/>
  <c r="CU329" i="4"/>
  <c r="CV329" i="4"/>
  <c r="CW329" i="4"/>
  <c r="CX329" i="4"/>
  <c r="CY329" i="4"/>
  <c r="CZ329" i="4"/>
  <c r="DA329" i="4"/>
  <c r="AN330" i="4"/>
  <c r="AO330" i="4"/>
  <c r="AP330" i="4"/>
  <c r="AQ330" i="4"/>
  <c r="AR330" i="4"/>
  <c r="AS330" i="4"/>
  <c r="AT330" i="4"/>
  <c r="AU330" i="4"/>
  <c r="AV330" i="4"/>
  <c r="AW330" i="4"/>
  <c r="AX330" i="4"/>
  <c r="CQ330" i="4"/>
  <c r="CR330" i="4"/>
  <c r="CS330" i="4"/>
  <c r="CT330" i="4"/>
  <c r="CU330" i="4"/>
  <c r="CV330" i="4"/>
  <c r="CW330" i="4"/>
  <c r="CX330" i="4"/>
  <c r="CY330" i="4"/>
  <c r="CZ330" i="4"/>
  <c r="DA330" i="4"/>
  <c r="AN331" i="4"/>
  <c r="AO331" i="4"/>
  <c r="AP331" i="4"/>
  <c r="AQ331" i="4"/>
  <c r="AR331" i="4"/>
  <c r="AS331" i="4"/>
  <c r="AT331" i="4"/>
  <c r="AU331" i="4"/>
  <c r="AV331" i="4"/>
  <c r="AW331" i="4"/>
  <c r="AX331" i="4"/>
  <c r="CQ331" i="4"/>
  <c r="CR331" i="4"/>
  <c r="CS331" i="4"/>
  <c r="CT331" i="4"/>
  <c r="CU331" i="4"/>
  <c r="CV331" i="4"/>
  <c r="CW331" i="4"/>
  <c r="CX331" i="4"/>
  <c r="CY331" i="4"/>
  <c r="CZ331" i="4"/>
  <c r="DA331" i="4"/>
  <c r="AN332" i="4"/>
  <c r="AO332" i="4"/>
  <c r="AP332" i="4"/>
  <c r="AQ332" i="4"/>
  <c r="AR332" i="4"/>
  <c r="AS332" i="4"/>
  <c r="AT332" i="4"/>
  <c r="AU332" i="4"/>
  <c r="AV332" i="4"/>
  <c r="AW332" i="4"/>
  <c r="AX332" i="4"/>
  <c r="CQ332" i="4"/>
  <c r="CR332" i="4"/>
  <c r="CS332" i="4"/>
  <c r="CT332" i="4"/>
  <c r="CU332" i="4"/>
  <c r="CV332" i="4"/>
  <c r="CW332" i="4"/>
  <c r="CX332" i="4"/>
  <c r="CY332" i="4"/>
  <c r="CZ332" i="4"/>
  <c r="DA332" i="4"/>
  <c r="AN333" i="4"/>
  <c r="AO333" i="4"/>
  <c r="AP333" i="4"/>
  <c r="AQ333" i="4"/>
  <c r="AR333" i="4"/>
  <c r="AS333" i="4"/>
  <c r="AT333" i="4"/>
  <c r="AU333" i="4"/>
  <c r="AV333" i="4"/>
  <c r="AW333" i="4"/>
  <c r="AX333" i="4"/>
  <c r="CQ333" i="4"/>
  <c r="CR333" i="4"/>
  <c r="CS333" i="4"/>
  <c r="CT333" i="4"/>
  <c r="CU333" i="4"/>
  <c r="CV333" i="4"/>
  <c r="CW333" i="4"/>
  <c r="CX333" i="4"/>
  <c r="CY333" i="4"/>
  <c r="CZ333" i="4"/>
  <c r="DA333" i="4"/>
  <c r="AN334" i="4"/>
  <c r="AO334" i="4"/>
  <c r="AP334" i="4"/>
  <c r="AQ334" i="4"/>
  <c r="AR334" i="4"/>
  <c r="AS334" i="4"/>
  <c r="AT334" i="4"/>
  <c r="AU334" i="4"/>
  <c r="AV334" i="4"/>
  <c r="AW334" i="4"/>
  <c r="AX334" i="4"/>
  <c r="CQ334" i="4"/>
  <c r="CR334" i="4"/>
  <c r="CS334" i="4"/>
  <c r="CT334" i="4"/>
  <c r="CU334" i="4"/>
  <c r="CV334" i="4"/>
  <c r="CW334" i="4"/>
  <c r="CX334" i="4"/>
  <c r="CY334" i="4"/>
  <c r="CZ334" i="4"/>
  <c r="DA334" i="4"/>
  <c r="AN335" i="4"/>
  <c r="AO335" i="4"/>
  <c r="AP335" i="4"/>
  <c r="AQ335" i="4"/>
  <c r="AR335" i="4"/>
  <c r="AS335" i="4"/>
  <c r="AT335" i="4"/>
  <c r="AU335" i="4"/>
  <c r="AV335" i="4"/>
  <c r="AW335" i="4"/>
  <c r="AX335" i="4"/>
  <c r="CQ335" i="4"/>
  <c r="CR335" i="4"/>
  <c r="CS335" i="4"/>
  <c r="CT335" i="4"/>
  <c r="CU335" i="4"/>
  <c r="CV335" i="4"/>
  <c r="CW335" i="4"/>
  <c r="CX335" i="4"/>
  <c r="CY335" i="4"/>
  <c r="CZ335" i="4"/>
  <c r="DA335" i="4"/>
  <c r="AN336" i="4"/>
  <c r="AO336" i="4"/>
  <c r="AP336" i="4"/>
  <c r="AQ336" i="4"/>
  <c r="AR336" i="4"/>
  <c r="AS336" i="4"/>
  <c r="AT336" i="4"/>
  <c r="AU336" i="4"/>
  <c r="AV336" i="4"/>
  <c r="AW336" i="4"/>
  <c r="AX336" i="4"/>
  <c r="CQ336" i="4"/>
  <c r="CR336" i="4"/>
  <c r="CS336" i="4"/>
  <c r="CT336" i="4"/>
  <c r="CU336" i="4"/>
  <c r="CV336" i="4"/>
  <c r="CW336" i="4"/>
  <c r="CX336" i="4"/>
  <c r="CY336" i="4"/>
  <c r="CZ336" i="4"/>
  <c r="DA336" i="4"/>
  <c r="AN337" i="4"/>
  <c r="AO337" i="4"/>
  <c r="AP337" i="4"/>
  <c r="AQ337" i="4"/>
  <c r="AR337" i="4"/>
  <c r="AS337" i="4"/>
  <c r="AT337" i="4"/>
  <c r="AU337" i="4"/>
  <c r="AV337" i="4"/>
  <c r="AW337" i="4"/>
  <c r="AX337" i="4"/>
  <c r="CQ337" i="4"/>
  <c r="CR337" i="4"/>
  <c r="CS337" i="4"/>
  <c r="CT337" i="4"/>
  <c r="CU337" i="4"/>
  <c r="CV337" i="4"/>
  <c r="CW337" i="4"/>
  <c r="CX337" i="4"/>
  <c r="CY337" i="4"/>
  <c r="CZ337" i="4"/>
  <c r="DA337" i="4"/>
  <c r="AN338" i="4"/>
  <c r="AO338" i="4"/>
  <c r="AP338" i="4"/>
  <c r="AQ338" i="4"/>
  <c r="AR338" i="4"/>
  <c r="AS338" i="4"/>
  <c r="AT338" i="4"/>
  <c r="AU338" i="4"/>
  <c r="AV338" i="4"/>
  <c r="AW338" i="4"/>
  <c r="AX338" i="4"/>
  <c r="CQ338" i="4"/>
  <c r="CR338" i="4"/>
  <c r="CS338" i="4"/>
  <c r="CT338" i="4"/>
  <c r="CU338" i="4"/>
  <c r="CV338" i="4"/>
  <c r="CW338" i="4"/>
  <c r="CX338" i="4"/>
  <c r="CY338" i="4"/>
  <c r="CZ338" i="4"/>
  <c r="DA338" i="4"/>
  <c r="AN339" i="4"/>
  <c r="AO339" i="4"/>
  <c r="AP339" i="4"/>
  <c r="AQ339" i="4"/>
  <c r="AR339" i="4"/>
  <c r="AS339" i="4"/>
  <c r="AT339" i="4"/>
  <c r="AU339" i="4"/>
  <c r="AV339" i="4"/>
  <c r="AW339" i="4"/>
  <c r="AX339" i="4"/>
  <c r="CQ339" i="4"/>
  <c r="CR339" i="4"/>
  <c r="CS339" i="4"/>
  <c r="CT339" i="4"/>
  <c r="CU339" i="4"/>
  <c r="CV339" i="4"/>
  <c r="CW339" i="4"/>
  <c r="CX339" i="4"/>
  <c r="CY339" i="4"/>
  <c r="CZ339" i="4"/>
  <c r="DA339" i="4"/>
  <c r="AN340" i="4"/>
  <c r="AO340" i="4"/>
  <c r="AP340" i="4"/>
  <c r="AQ340" i="4"/>
  <c r="AR340" i="4"/>
  <c r="AS340" i="4"/>
  <c r="AT340" i="4"/>
  <c r="AU340" i="4"/>
  <c r="AV340" i="4"/>
  <c r="AW340" i="4"/>
  <c r="AX340" i="4"/>
  <c r="CQ340" i="4"/>
  <c r="CR340" i="4"/>
  <c r="CS340" i="4"/>
  <c r="CT340" i="4"/>
  <c r="CU340" i="4"/>
  <c r="CV340" i="4"/>
  <c r="CW340" i="4"/>
  <c r="CX340" i="4"/>
  <c r="CY340" i="4"/>
  <c r="CZ340" i="4"/>
  <c r="DA340" i="4"/>
  <c r="AN341" i="4"/>
  <c r="AO341" i="4"/>
  <c r="AP341" i="4"/>
  <c r="AQ341" i="4"/>
  <c r="AR341" i="4"/>
  <c r="AS341" i="4"/>
  <c r="AT341" i="4"/>
  <c r="AU341" i="4"/>
  <c r="AV341" i="4"/>
  <c r="AW341" i="4"/>
  <c r="AX341" i="4"/>
  <c r="CQ341" i="4"/>
  <c r="CR341" i="4"/>
  <c r="CS341" i="4"/>
  <c r="CT341" i="4"/>
  <c r="CU341" i="4"/>
  <c r="CV341" i="4"/>
  <c r="CW341" i="4"/>
  <c r="CX341" i="4"/>
  <c r="CY341" i="4"/>
  <c r="CZ341" i="4"/>
  <c r="DA341" i="4"/>
  <c r="AN342" i="4"/>
  <c r="AO342" i="4"/>
  <c r="AP342" i="4"/>
  <c r="AQ342" i="4"/>
  <c r="AR342" i="4"/>
  <c r="AS342" i="4"/>
  <c r="AT342" i="4"/>
  <c r="AU342" i="4"/>
  <c r="AV342" i="4"/>
  <c r="AW342" i="4"/>
  <c r="AX342" i="4"/>
  <c r="CQ342" i="4"/>
  <c r="CR342" i="4"/>
  <c r="CS342" i="4"/>
  <c r="CT342" i="4"/>
  <c r="CU342" i="4"/>
  <c r="CV342" i="4"/>
  <c r="CW342" i="4"/>
  <c r="CX342" i="4"/>
  <c r="CY342" i="4"/>
  <c r="CZ342" i="4"/>
  <c r="DA342" i="4"/>
  <c r="AN343" i="4"/>
  <c r="AO343" i="4"/>
  <c r="AP343" i="4"/>
  <c r="AQ343" i="4"/>
  <c r="AR343" i="4"/>
  <c r="AS343" i="4"/>
  <c r="AT343" i="4"/>
  <c r="AU343" i="4"/>
  <c r="AV343" i="4"/>
  <c r="AW343" i="4"/>
  <c r="AX343" i="4"/>
  <c r="CQ343" i="4"/>
  <c r="CR343" i="4"/>
  <c r="CS343" i="4"/>
  <c r="CT343" i="4"/>
  <c r="CU343" i="4"/>
  <c r="CV343" i="4"/>
  <c r="CW343" i="4"/>
  <c r="CX343" i="4"/>
  <c r="CY343" i="4"/>
  <c r="CZ343" i="4"/>
  <c r="DA343" i="4"/>
  <c r="AN344" i="4"/>
  <c r="AO344" i="4"/>
  <c r="AP344" i="4"/>
  <c r="AQ344" i="4"/>
  <c r="AR344" i="4"/>
  <c r="AS344" i="4"/>
  <c r="AT344" i="4"/>
  <c r="AU344" i="4"/>
  <c r="AV344" i="4"/>
  <c r="AW344" i="4"/>
  <c r="AX344" i="4"/>
  <c r="CQ344" i="4"/>
  <c r="CR344" i="4"/>
  <c r="CS344" i="4"/>
  <c r="CT344" i="4"/>
  <c r="CU344" i="4"/>
  <c r="CV344" i="4"/>
  <c r="CW344" i="4"/>
  <c r="CX344" i="4"/>
  <c r="CY344" i="4"/>
  <c r="CZ344" i="4"/>
  <c r="DA344" i="4"/>
  <c r="AN345" i="4"/>
  <c r="AO345" i="4"/>
  <c r="AP345" i="4"/>
  <c r="AQ345" i="4"/>
  <c r="AR345" i="4"/>
  <c r="AS345" i="4"/>
  <c r="AT345" i="4"/>
  <c r="AU345" i="4"/>
  <c r="AV345" i="4"/>
  <c r="AW345" i="4"/>
  <c r="AX345" i="4"/>
  <c r="CQ345" i="4"/>
  <c r="CR345" i="4"/>
  <c r="CS345" i="4"/>
  <c r="CT345" i="4"/>
  <c r="CU345" i="4"/>
  <c r="CV345" i="4"/>
  <c r="CW345" i="4"/>
  <c r="CX345" i="4"/>
  <c r="CY345" i="4"/>
  <c r="CZ345" i="4"/>
  <c r="DA345" i="4"/>
  <c r="AN346" i="4"/>
  <c r="AO346" i="4"/>
  <c r="AP346" i="4"/>
  <c r="AQ346" i="4"/>
  <c r="AR346" i="4"/>
  <c r="AS346" i="4"/>
  <c r="AT346" i="4"/>
  <c r="AU346" i="4"/>
  <c r="AV346" i="4"/>
  <c r="AW346" i="4"/>
  <c r="AX346" i="4"/>
  <c r="CQ346" i="4"/>
  <c r="CR346" i="4"/>
  <c r="CS346" i="4"/>
  <c r="CT346" i="4"/>
  <c r="CU346" i="4"/>
  <c r="CV346" i="4"/>
  <c r="CW346" i="4"/>
  <c r="CX346" i="4"/>
  <c r="CY346" i="4"/>
  <c r="CZ346" i="4"/>
  <c r="DA346" i="4"/>
  <c r="AN347" i="4"/>
  <c r="AO347" i="4"/>
  <c r="AP347" i="4"/>
  <c r="AQ347" i="4"/>
  <c r="AR347" i="4"/>
  <c r="AS347" i="4"/>
  <c r="AT347" i="4"/>
  <c r="AU347" i="4"/>
  <c r="AV347" i="4"/>
  <c r="AW347" i="4"/>
  <c r="AX347" i="4"/>
  <c r="CQ347" i="4"/>
  <c r="CR347" i="4"/>
  <c r="CS347" i="4"/>
  <c r="CT347" i="4"/>
  <c r="CU347" i="4"/>
  <c r="CV347" i="4"/>
  <c r="CW347" i="4"/>
  <c r="CX347" i="4"/>
  <c r="CY347" i="4"/>
  <c r="CZ347" i="4"/>
  <c r="DA347" i="4"/>
  <c r="AN348" i="4"/>
  <c r="AO348" i="4"/>
  <c r="AP348" i="4"/>
  <c r="AQ348" i="4"/>
  <c r="AR348" i="4"/>
  <c r="AS348" i="4"/>
  <c r="AT348" i="4"/>
  <c r="AU348" i="4"/>
  <c r="AV348" i="4"/>
  <c r="AW348" i="4"/>
  <c r="AX348" i="4"/>
  <c r="CQ348" i="4"/>
  <c r="CR348" i="4"/>
  <c r="CS348" i="4"/>
  <c r="CT348" i="4"/>
  <c r="CU348" i="4"/>
  <c r="CV348" i="4"/>
  <c r="CW348" i="4"/>
  <c r="CX348" i="4"/>
  <c r="CY348" i="4"/>
  <c r="CZ348" i="4"/>
  <c r="DA348" i="4"/>
  <c r="AN349" i="4"/>
  <c r="AO349" i="4"/>
  <c r="AP349" i="4"/>
  <c r="AQ349" i="4"/>
  <c r="AR349" i="4"/>
  <c r="AS349" i="4"/>
  <c r="AT349" i="4"/>
  <c r="AU349" i="4"/>
  <c r="AV349" i="4"/>
  <c r="AW349" i="4"/>
  <c r="AX349" i="4"/>
  <c r="CQ349" i="4"/>
  <c r="CR349" i="4"/>
  <c r="CS349" i="4"/>
  <c r="CT349" i="4"/>
  <c r="CU349" i="4"/>
  <c r="CV349" i="4"/>
  <c r="CW349" i="4"/>
  <c r="CX349" i="4"/>
  <c r="CY349" i="4"/>
  <c r="CZ349" i="4"/>
  <c r="DA349" i="4"/>
  <c r="AN350" i="4"/>
  <c r="AO350" i="4"/>
  <c r="AP350" i="4"/>
  <c r="AQ350" i="4"/>
  <c r="AR350" i="4"/>
  <c r="AS350" i="4"/>
  <c r="AT350" i="4"/>
  <c r="AU350" i="4"/>
  <c r="AV350" i="4"/>
  <c r="AW350" i="4"/>
  <c r="AX350" i="4"/>
  <c r="CQ350" i="4"/>
  <c r="CR350" i="4"/>
  <c r="CS350" i="4"/>
  <c r="CT350" i="4"/>
  <c r="CU350" i="4"/>
  <c r="CV350" i="4"/>
  <c r="CW350" i="4"/>
  <c r="CX350" i="4"/>
  <c r="CY350" i="4"/>
  <c r="CZ350" i="4"/>
  <c r="DA350" i="4"/>
  <c r="AN351" i="4"/>
  <c r="AO351" i="4"/>
  <c r="AP351" i="4"/>
  <c r="AQ351" i="4"/>
  <c r="AR351" i="4"/>
  <c r="AS351" i="4"/>
  <c r="AT351" i="4"/>
  <c r="AU351" i="4"/>
  <c r="AV351" i="4"/>
  <c r="AW351" i="4"/>
  <c r="AX351" i="4"/>
  <c r="CQ351" i="4"/>
  <c r="CR351" i="4"/>
  <c r="CS351" i="4"/>
  <c r="CT351" i="4"/>
  <c r="CU351" i="4"/>
  <c r="CV351" i="4"/>
  <c r="CW351" i="4"/>
  <c r="CX351" i="4"/>
  <c r="CY351" i="4"/>
  <c r="CZ351" i="4"/>
  <c r="DA351" i="4"/>
  <c r="AN352" i="4"/>
  <c r="AO352" i="4"/>
  <c r="AP352" i="4"/>
  <c r="AQ352" i="4"/>
  <c r="AR352" i="4"/>
  <c r="AS352" i="4"/>
  <c r="AT352" i="4"/>
  <c r="AU352" i="4"/>
  <c r="AV352" i="4"/>
  <c r="AW352" i="4"/>
  <c r="AX352" i="4"/>
  <c r="CQ352" i="4"/>
  <c r="CR352" i="4"/>
  <c r="CS352" i="4"/>
  <c r="CT352" i="4"/>
  <c r="CU352" i="4"/>
  <c r="CV352" i="4"/>
  <c r="CW352" i="4"/>
  <c r="CX352" i="4"/>
  <c r="CY352" i="4"/>
  <c r="CZ352" i="4"/>
  <c r="DA352" i="4"/>
  <c r="AN353" i="4"/>
  <c r="AO353" i="4"/>
  <c r="AP353" i="4"/>
  <c r="AQ353" i="4"/>
  <c r="AR353" i="4"/>
  <c r="AS353" i="4"/>
  <c r="AT353" i="4"/>
  <c r="AU353" i="4"/>
  <c r="AV353" i="4"/>
  <c r="AW353" i="4"/>
  <c r="AX353" i="4"/>
  <c r="CQ353" i="4"/>
  <c r="CR353" i="4"/>
  <c r="CS353" i="4"/>
  <c r="CT353" i="4"/>
  <c r="CU353" i="4"/>
  <c r="CV353" i="4"/>
  <c r="CW353" i="4"/>
  <c r="CX353" i="4"/>
  <c r="CY353" i="4"/>
  <c r="CZ353" i="4"/>
  <c r="DA353" i="4"/>
  <c r="AN354" i="4"/>
  <c r="AO354" i="4"/>
  <c r="AP354" i="4"/>
  <c r="AQ354" i="4"/>
  <c r="AR354" i="4"/>
  <c r="AS354" i="4"/>
  <c r="AT354" i="4"/>
  <c r="AU354" i="4"/>
  <c r="AV354" i="4"/>
  <c r="AW354" i="4"/>
  <c r="AX354" i="4"/>
  <c r="CQ354" i="4"/>
  <c r="CR354" i="4"/>
  <c r="CS354" i="4"/>
  <c r="CT354" i="4"/>
  <c r="CU354" i="4"/>
  <c r="CV354" i="4"/>
  <c r="CW354" i="4"/>
  <c r="CX354" i="4"/>
  <c r="CY354" i="4"/>
  <c r="CZ354" i="4"/>
  <c r="DA354" i="4"/>
  <c r="AN355" i="4"/>
  <c r="AO355" i="4"/>
  <c r="AP355" i="4"/>
  <c r="AQ355" i="4"/>
  <c r="AR355" i="4"/>
  <c r="AS355" i="4"/>
  <c r="AT355" i="4"/>
  <c r="AU355" i="4"/>
  <c r="AV355" i="4"/>
  <c r="AW355" i="4"/>
  <c r="AX355" i="4"/>
  <c r="CQ355" i="4"/>
  <c r="CR355" i="4"/>
  <c r="CS355" i="4"/>
  <c r="CT355" i="4"/>
  <c r="CU355" i="4"/>
  <c r="CV355" i="4"/>
  <c r="CW355" i="4"/>
  <c r="CX355" i="4"/>
  <c r="CY355" i="4"/>
  <c r="CZ355" i="4"/>
  <c r="DA355" i="4"/>
  <c r="AN356" i="4"/>
  <c r="AO356" i="4"/>
  <c r="AP356" i="4"/>
  <c r="AQ356" i="4"/>
  <c r="AR356" i="4"/>
  <c r="AS356" i="4"/>
  <c r="AT356" i="4"/>
  <c r="AU356" i="4"/>
  <c r="AV356" i="4"/>
  <c r="AW356" i="4"/>
  <c r="AX356" i="4"/>
  <c r="CQ356" i="4"/>
  <c r="CR356" i="4"/>
  <c r="CS356" i="4"/>
  <c r="CT356" i="4"/>
  <c r="CU356" i="4"/>
  <c r="CV356" i="4"/>
  <c r="CW356" i="4"/>
  <c r="CX356" i="4"/>
  <c r="CY356" i="4"/>
  <c r="CZ356" i="4"/>
  <c r="DA356" i="4"/>
  <c r="AN357" i="4"/>
  <c r="AO357" i="4"/>
  <c r="AP357" i="4"/>
  <c r="AQ357" i="4"/>
  <c r="AR357" i="4"/>
  <c r="AS357" i="4"/>
  <c r="AT357" i="4"/>
  <c r="AU357" i="4"/>
  <c r="AV357" i="4"/>
  <c r="AW357" i="4"/>
  <c r="AX357" i="4"/>
  <c r="CQ357" i="4"/>
  <c r="CR357" i="4"/>
  <c r="CS357" i="4"/>
  <c r="CT357" i="4"/>
  <c r="CU357" i="4"/>
  <c r="CV357" i="4"/>
  <c r="CW357" i="4"/>
  <c r="CX357" i="4"/>
  <c r="CY357" i="4"/>
  <c r="CZ357" i="4"/>
  <c r="DA357" i="4"/>
  <c r="AN358" i="4"/>
  <c r="AO358" i="4"/>
  <c r="AP358" i="4"/>
  <c r="AQ358" i="4"/>
  <c r="AR358" i="4"/>
  <c r="AS358" i="4"/>
  <c r="AT358" i="4"/>
  <c r="AU358" i="4"/>
  <c r="AV358" i="4"/>
  <c r="AW358" i="4"/>
  <c r="AX358" i="4"/>
  <c r="CQ358" i="4"/>
  <c r="CR358" i="4"/>
  <c r="CS358" i="4"/>
  <c r="CT358" i="4"/>
  <c r="CU358" i="4"/>
  <c r="CV358" i="4"/>
  <c r="CW358" i="4"/>
  <c r="CX358" i="4"/>
  <c r="CY358" i="4"/>
  <c r="CZ358" i="4"/>
  <c r="DA358" i="4"/>
  <c r="AN359" i="4"/>
  <c r="AO359" i="4"/>
  <c r="AP359" i="4"/>
  <c r="AQ359" i="4"/>
  <c r="AR359" i="4"/>
  <c r="AS359" i="4"/>
  <c r="AT359" i="4"/>
  <c r="AU359" i="4"/>
  <c r="AV359" i="4"/>
  <c r="AW359" i="4"/>
  <c r="AX359" i="4"/>
  <c r="CQ359" i="4"/>
  <c r="CR359" i="4"/>
  <c r="CS359" i="4"/>
  <c r="CT359" i="4"/>
  <c r="CU359" i="4"/>
  <c r="CV359" i="4"/>
  <c r="CW359" i="4"/>
  <c r="CX359" i="4"/>
  <c r="CY359" i="4"/>
  <c r="CZ359" i="4"/>
  <c r="DA359" i="4"/>
  <c r="AN360" i="4"/>
  <c r="AO360" i="4"/>
  <c r="AP360" i="4"/>
  <c r="AQ360" i="4"/>
  <c r="AR360" i="4"/>
  <c r="AS360" i="4"/>
  <c r="AT360" i="4"/>
  <c r="AU360" i="4"/>
  <c r="AV360" i="4"/>
  <c r="AW360" i="4"/>
  <c r="AX360" i="4"/>
  <c r="CQ360" i="4"/>
  <c r="CR360" i="4"/>
  <c r="CS360" i="4"/>
  <c r="CT360" i="4"/>
  <c r="CU360" i="4"/>
  <c r="CV360" i="4"/>
  <c r="CW360" i="4"/>
  <c r="CX360" i="4"/>
  <c r="CY360" i="4"/>
  <c r="CZ360" i="4"/>
  <c r="DA360" i="4"/>
  <c r="AN361" i="4"/>
  <c r="AO361" i="4"/>
  <c r="AP361" i="4"/>
  <c r="AQ361" i="4"/>
  <c r="AR361" i="4"/>
  <c r="AS361" i="4"/>
  <c r="AT361" i="4"/>
  <c r="AU361" i="4"/>
  <c r="AV361" i="4"/>
  <c r="AW361" i="4"/>
  <c r="AX361" i="4"/>
  <c r="CQ361" i="4"/>
  <c r="CR361" i="4"/>
  <c r="CS361" i="4"/>
  <c r="CT361" i="4"/>
  <c r="CU361" i="4"/>
  <c r="CV361" i="4"/>
  <c r="CW361" i="4"/>
  <c r="CX361" i="4"/>
  <c r="CY361" i="4"/>
  <c r="CZ361" i="4"/>
  <c r="DA361" i="4"/>
  <c r="AN362" i="4"/>
  <c r="AO362" i="4"/>
  <c r="AP362" i="4"/>
  <c r="AQ362" i="4"/>
  <c r="AR362" i="4"/>
  <c r="AS362" i="4"/>
  <c r="AT362" i="4"/>
  <c r="AU362" i="4"/>
  <c r="AV362" i="4"/>
  <c r="AW362" i="4"/>
  <c r="AX362" i="4"/>
  <c r="CQ362" i="4"/>
  <c r="CR362" i="4"/>
  <c r="CS362" i="4"/>
  <c r="CT362" i="4"/>
  <c r="CU362" i="4"/>
  <c r="CV362" i="4"/>
  <c r="CW362" i="4"/>
  <c r="CX362" i="4"/>
  <c r="CY362" i="4"/>
  <c r="CZ362" i="4"/>
  <c r="DA362" i="4"/>
  <c r="AN363" i="4"/>
  <c r="AO363" i="4"/>
  <c r="AP363" i="4"/>
  <c r="AQ363" i="4"/>
  <c r="AR363" i="4"/>
  <c r="AS363" i="4"/>
  <c r="AT363" i="4"/>
  <c r="AU363" i="4"/>
  <c r="AV363" i="4"/>
  <c r="AW363" i="4"/>
  <c r="AX363" i="4"/>
  <c r="CQ363" i="4"/>
  <c r="CR363" i="4"/>
  <c r="CS363" i="4"/>
  <c r="CT363" i="4"/>
  <c r="CU363" i="4"/>
  <c r="CV363" i="4"/>
  <c r="CW363" i="4"/>
  <c r="CX363" i="4"/>
  <c r="CY363" i="4"/>
  <c r="CZ363" i="4"/>
  <c r="DA363" i="4"/>
  <c r="AN364" i="4"/>
  <c r="AO364" i="4"/>
  <c r="AP364" i="4"/>
  <c r="AQ364" i="4"/>
  <c r="AR364" i="4"/>
  <c r="AS364" i="4"/>
  <c r="AT364" i="4"/>
  <c r="AU364" i="4"/>
  <c r="AV364" i="4"/>
  <c r="AW364" i="4"/>
  <c r="AX364" i="4"/>
  <c r="CQ364" i="4"/>
  <c r="CR364" i="4"/>
  <c r="CS364" i="4"/>
  <c r="CT364" i="4"/>
  <c r="CU364" i="4"/>
  <c r="CV364" i="4"/>
  <c r="CW364" i="4"/>
  <c r="CX364" i="4"/>
  <c r="CY364" i="4"/>
  <c r="CZ364" i="4"/>
  <c r="DA364" i="4"/>
  <c r="AN365" i="4"/>
  <c r="AO365" i="4"/>
  <c r="AP365" i="4"/>
  <c r="AQ365" i="4"/>
  <c r="AR365" i="4"/>
  <c r="AS365" i="4"/>
  <c r="AT365" i="4"/>
  <c r="AU365" i="4"/>
  <c r="AV365" i="4"/>
  <c r="AW365" i="4"/>
  <c r="AX365" i="4"/>
  <c r="CQ365" i="4"/>
  <c r="CR365" i="4"/>
  <c r="CS365" i="4"/>
  <c r="CT365" i="4"/>
  <c r="CU365" i="4"/>
  <c r="CV365" i="4"/>
  <c r="CW365" i="4"/>
  <c r="CX365" i="4"/>
  <c r="CY365" i="4"/>
  <c r="CZ365" i="4"/>
  <c r="DA365" i="4"/>
  <c r="AN366" i="4"/>
  <c r="AO366" i="4"/>
  <c r="AP366" i="4"/>
  <c r="AQ366" i="4"/>
  <c r="AR366" i="4"/>
  <c r="AS366" i="4"/>
  <c r="AT366" i="4"/>
  <c r="AU366" i="4"/>
  <c r="AV366" i="4"/>
  <c r="AW366" i="4"/>
  <c r="AX366" i="4"/>
  <c r="CQ366" i="4"/>
  <c r="CR366" i="4"/>
  <c r="CS366" i="4"/>
  <c r="CT366" i="4"/>
  <c r="CU366" i="4"/>
  <c r="CV366" i="4"/>
  <c r="CW366" i="4"/>
  <c r="CX366" i="4"/>
  <c r="CY366" i="4"/>
  <c r="CZ366" i="4"/>
  <c r="DA366" i="4"/>
  <c r="AN367" i="4"/>
  <c r="AO367" i="4"/>
  <c r="AP367" i="4"/>
  <c r="AQ367" i="4"/>
  <c r="AR367" i="4"/>
  <c r="AS367" i="4"/>
  <c r="AT367" i="4"/>
  <c r="AU367" i="4"/>
  <c r="AV367" i="4"/>
  <c r="AW367" i="4"/>
  <c r="AX367" i="4"/>
  <c r="CQ367" i="4"/>
  <c r="CR367" i="4"/>
  <c r="CS367" i="4"/>
  <c r="CT367" i="4"/>
  <c r="CU367" i="4"/>
  <c r="CV367" i="4"/>
  <c r="CW367" i="4"/>
  <c r="CX367" i="4"/>
  <c r="CY367" i="4"/>
  <c r="CZ367" i="4"/>
  <c r="DA367" i="4"/>
  <c r="AN368" i="4"/>
  <c r="AO368" i="4"/>
  <c r="AP368" i="4"/>
  <c r="AQ368" i="4"/>
  <c r="AR368" i="4"/>
  <c r="AS368" i="4"/>
  <c r="AT368" i="4"/>
  <c r="AU368" i="4"/>
  <c r="AV368" i="4"/>
  <c r="AW368" i="4"/>
  <c r="AX368" i="4"/>
  <c r="CQ368" i="4"/>
  <c r="CR368" i="4"/>
  <c r="CS368" i="4"/>
  <c r="CT368" i="4"/>
  <c r="CU368" i="4"/>
  <c r="CV368" i="4"/>
  <c r="CW368" i="4"/>
  <c r="CX368" i="4"/>
  <c r="CY368" i="4"/>
  <c r="CZ368" i="4"/>
  <c r="DA368" i="4"/>
  <c r="AN369" i="4"/>
  <c r="AO369" i="4"/>
  <c r="AP369" i="4"/>
  <c r="AQ369" i="4"/>
  <c r="AR369" i="4"/>
  <c r="AS369" i="4"/>
  <c r="AT369" i="4"/>
  <c r="AU369" i="4"/>
  <c r="AV369" i="4"/>
  <c r="AW369" i="4"/>
  <c r="AX369" i="4"/>
  <c r="CQ369" i="4"/>
  <c r="CR369" i="4"/>
  <c r="CS369" i="4"/>
  <c r="CT369" i="4"/>
  <c r="CU369" i="4"/>
  <c r="CV369" i="4"/>
  <c r="CW369" i="4"/>
  <c r="CX369" i="4"/>
  <c r="CY369" i="4"/>
  <c r="CZ369" i="4"/>
  <c r="DA369" i="4"/>
  <c r="AN370" i="4"/>
  <c r="AO370" i="4"/>
  <c r="AP370" i="4"/>
  <c r="AQ370" i="4"/>
  <c r="AR370" i="4"/>
  <c r="AS370" i="4"/>
  <c r="AT370" i="4"/>
  <c r="AU370" i="4"/>
  <c r="AV370" i="4"/>
  <c r="AW370" i="4"/>
  <c r="AX370" i="4"/>
  <c r="CQ370" i="4"/>
  <c r="CR370" i="4"/>
  <c r="CS370" i="4"/>
  <c r="CT370" i="4"/>
  <c r="CU370" i="4"/>
  <c r="CV370" i="4"/>
  <c r="CW370" i="4"/>
  <c r="CX370" i="4"/>
  <c r="CY370" i="4"/>
  <c r="CZ370" i="4"/>
  <c r="DA370" i="4"/>
  <c r="AN371" i="4"/>
  <c r="AO371" i="4"/>
  <c r="AP371" i="4"/>
  <c r="AQ371" i="4"/>
  <c r="AR371" i="4"/>
  <c r="AS371" i="4"/>
  <c r="AT371" i="4"/>
  <c r="AU371" i="4"/>
  <c r="AV371" i="4"/>
  <c r="AW371" i="4"/>
  <c r="AX371" i="4"/>
  <c r="CQ371" i="4"/>
  <c r="CR371" i="4"/>
  <c r="CS371" i="4"/>
  <c r="CT371" i="4"/>
  <c r="CU371" i="4"/>
  <c r="CV371" i="4"/>
  <c r="CW371" i="4"/>
  <c r="CX371" i="4"/>
  <c r="CY371" i="4"/>
  <c r="CZ371" i="4"/>
  <c r="DA371" i="4"/>
  <c r="AN372" i="4"/>
  <c r="AO372" i="4"/>
  <c r="AP372" i="4"/>
  <c r="AQ372" i="4"/>
  <c r="AR372" i="4"/>
  <c r="AS372" i="4"/>
  <c r="AT372" i="4"/>
  <c r="AU372" i="4"/>
  <c r="AV372" i="4"/>
  <c r="AW372" i="4"/>
  <c r="AX372" i="4"/>
  <c r="CQ372" i="4"/>
  <c r="CR372" i="4"/>
  <c r="CS372" i="4"/>
  <c r="CT372" i="4"/>
  <c r="CU372" i="4"/>
  <c r="CV372" i="4"/>
  <c r="CW372" i="4"/>
  <c r="CX372" i="4"/>
  <c r="CY372" i="4"/>
  <c r="CZ372" i="4"/>
  <c r="DA372" i="4"/>
  <c r="AN373" i="4"/>
  <c r="AO373" i="4"/>
  <c r="AP373" i="4"/>
  <c r="AQ373" i="4"/>
  <c r="AR373" i="4"/>
  <c r="AS373" i="4"/>
  <c r="AT373" i="4"/>
  <c r="AU373" i="4"/>
  <c r="AV373" i="4"/>
  <c r="AW373" i="4"/>
  <c r="AX373" i="4"/>
  <c r="CQ373" i="4"/>
  <c r="CR373" i="4"/>
  <c r="CS373" i="4"/>
  <c r="CT373" i="4"/>
  <c r="CU373" i="4"/>
  <c r="CV373" i="4"/>
  <c r="CW373" i="4"/>
  <c r="CX373" i="4"/>
  <c r="CY373" i="4"/>
  <c r="CZ373" i="4"/>
  <c r="DA373" i="4"/>
  <c r="AN374" i="4"/>
  <c r="AO374" i="4"/>
  <c r="AP374" i="4"/>
  <c r="AQ374" i="4"/>
  <c r="AR374" i="4"/>
  <c r="AS374" i="4"/>
  <c r="AT374" i="4"/>
  <c r="AU374" i="4"/>
  <c r="AV374" i="4"/>
  <c r="AW374" i="4"/>
  <c r="AX374" i="4"/>
  <c r="CQ374" i="4"/>
  <c r="CR374" i="4"/>
  <c r="CS374" i="4"/>
  <c r="CT374" i="4"/>
  <c r="CU374" i="4"/>
  <c r="CV374" i="4"/>
  <c r="CW374" i="4"/>
  <c r="CX374" i="4"/>
  <c r="CY374" i="4"/>
  <c r="CZ374" i="4"/>
  <c r="DA374" i="4"/>
  <c r="AN375" i="4"/>
  <c r="AO375" i="4"/>
  <c r="AP375" i="4"/>
  <c r="AQ375" i="4"/>
  <c r="AR375" i="4"/>
  <c r="AS375" i="4"/>
  <c r="AT375" i="4"/>
  <c r="AU375" i="4"/>
  <c r="AV375" i="4"/>
  <c r="AW375" i="4"/>
  <c r="AX375" i="4"/>
  <c r="CQ375" i="4"/>
  <c r="CR375" i="4"/>
  <c r="CS375" i="4"/>
  <c r="CT375" i="4"/>
  <c r="CU375" i="4"/>
  <c r="CV375" i="4"/>
  <c r="CW375" i="4"/>
  <c r="CX375" i="4"/>
  <c r="CY375" i="4"/>
  <c r="CZ375" i="4"/>
  <c r="DA375" i="4"/>
  <c r="AN376" i="4"/>
  <c r="AO376" i="4"/>
  <c r="AP376" i="4"/>
  <c r="AQ376" i="4"/>
  <c r="AR376" i="4"/>
  <c r="AS376" i="4"/>
  <c r="AT376" i="4"/>
  <c r="AU376" i="4"/>
  <c r="AV376" i="4"/>
  <c r="AW376" i="4"/>
  <c r="AX376" i="4"/>
  <c r="CQ376" i="4"/>
  <c r="CR376" i="4"/>
  <c r="CS376" i="4"/>
  <c r="CT376" i="4"/>
  <c r="CU376" i="4"/>
  <c r="CV376" i="4"/>
  <c r="CW376" i="4"/>
  <c r="CX376" i="4"/>
  <c r="CY376" i="4"/>
  <c r="CZ376" i="4"/>
  <c r="DA376" i="4"/>
  <c r="AN377" i="4"/>
  <c r="AO377" i="4"/>
  <c r="AP377" i="4"/>
  <c r="AQ377" i="4"/>
  <c r="AR377" i="4"/>
  <c r="AS377" i="4"/>
  <c r="AT377" i="4"/>
  <c r="AU377" i="4"/>
  <c r="AV377" i="4"/>
  <c r="AW377" i="4"/>
  <c r="AX377" i="4"/>
  <c r="CQ377" i="4"/>
  <c r="CR377" i="4"/>
  <c r="CS377" i="4"/>
  <c r="CT377" i="4"/>
  <c r="CU377" i="4"/>
  <c r="CV377" i="4"/>
  <c r="CW377" i="4"/>
  <c r="CX377" i="4"/>
  <c r="CY377" i="4"/>
  <c r="CZ377" i="4"/>
  <c r="DA377" i="4"/>
  <c r="AN378" i="4"/>
  <c r="AO378" i="4"/>
  <c r="AP378" i="4"/>
  <c r="AQ378" i="4"/>
  <c r="AR378" i="4"/>
  <c r="AS378" i="4"/>
  <c r="AT378" i="4"/>
  <c r="AU378" i="4"/>
  <c r="AV378" i="4"/>
  <c r="AW378" i="4"/>
  <c r="AX378" i="4"/>
  <c r="CQ378" i="4"/>
  <c r="CR378" i="4"/>
  <c r="CS378" i="4"/>
  <c r="CT378" i="4"/>
  <c r="CU378" i="4"/>
  <c r="CV378" i="4"/>
  <c r="CW378" i="4"/>
  <c r="CX378" i="4"/>
  <c r="CY378" i="4"/>
  <c r="CZ378" i="4"/>
  <c r="DA378" i="4"/>
  <c r="AN379" i="4"/>
  <c r="AO379" i="4"/>
  <c r="AP379" i="4"/>
  <c r="AQ379" i="4"/>
  <c r="AR379" i="4"/>
  <c r="AS379" i="4"/>
  <c r="AT379" i="4"/>
  <c r="AU379" i="4"/>
  <c r="AV379" i="4"/>
  <c r="AW379" i="4"/>
  <c r="AX379" i="4"/>
  <c r="CQ379" i="4"/>
  <c r="CR379" i="4"/>
  <c r="CS379" i="4"/>
  <c r="CT379" i="4"/>
  <c r="CU379" i="4"/>
  <c r="CV379" i="4"/>
  <c r="CW379" i="4"/>
  <c r="CX379" i="4"/>
  <c r="CY379" i="4"/>
  <c r="CZ379" i="4"/>
  <c r="DA379" i="4"/>
  <c r="AN380" i="4"/>
  <c r="AO380" i="4"/>
  <c r="AP380" i="4"/>
  <c r="AQ380" i="4"/>
  <c r="AR380" i="4"/>
  <c r="AS380" i="4"/>
  <c r="AT380" i="4"/>
  <c r="AU380" i="4"/>
  <c r="AV380" i="4"/>
  <c r="AW380" i="4"/>
  <c r="AX380" i="4"/>
  <c r="CQ380" i="4"/>
  <c r="CR380" i="4"/>
  <c r="CS380" i="4"/>
  <c r="CT380" i="4"/>
  <c r="CU380" i="4"/>
  <c r="CV380" i="4"/>
  <c r="CW380" i="4"/>
  <c r="CX380" i="4"/>
  <c r="CY380" i="4"/>
  <c r="CZ380" i="4"/>
  <c r="DA380" i="4"/>
  <c r="AN381" i="4"/>
  <c r="AO381" i="4"/>
  <c r="AP381" i="4"/>
  <c r="AQ381" i="4"/>
  <c r="AR381" i="4"/>
  <c r="AS381" i="4"/>
  <c r="AT381" i="4"/>
  <c r="AU381" i="4"/>
  <c r="AV381" i="4"/>
  <c r="AW381" i="4"/>
  <c r="AX381" i="4"/>
  <c r="CQ381" i="4"/>
  <c r="CR381" i="4"/>
  <c r="CS381" i="4"/>
  <c r="CT381" i="4"/>
  <c r="CU381" i="4"/>
  <c r="CV381" i="4"/>
  <c r="CW381" i="4"/>
  <c r="CX381" i="4"/>
  <c r="CY381" i="4"/>
  <c r="CZ381" i="4"/>
  <c r="DA381" i="4"/>
  <c r="AN382" i="4"/>
  <c r="AO382" i="4"/>
  <c r="AP382" i="4"/>
  <c r="AQ382" i="4"/>
  <c r="AR382" i="4"/>
  <c r="AS382" i="4"/>
  <c r="AT382" i="4"/>
  <c r="AU382" i="4"/>
  <c r="AV382" i="4"/>
  <c r="AW382" i="4"/>
  <c r="AX382" i="4"/>
  <c r="CQ382" i="4"/>
  <c r="CR382" i="4"/>
  <c r="CS382" i="4"/>
  <c r="CT382" i="4"/>
  <c r="CU382" i="4"/>
  <c r="CV382" i="4"/>
  <c r="CW382" i="4"/>
  <c r="CX382" i="4"/>
  <c r="CY382" i="4"/>
  <c r="CZ382" i="4"/>
  <c r="DA382" i="4"/>
  <c r="AN383" i="4"/>
  <c r="AO383" i="4"/>
  <c r="AP383" i="4"/>
  <c r="AQ383" i="4"/>
  <c r="AR383" i="4"/>
  <c r="AS383" i="4"/>
  <c r="AT383" i="4"/>
  <c r="AU383" i="4"/>
  <c r="AV383" i="4"/>
  <c r="AW383" i="4"/>
  <c r="AX383" i="4"/>
  <c r="CQ383" i="4"/>
  <c r="CR383" i="4"/>
  <c r="CS383" i="4"/>
  <c r="CT383" i="4"/>
  <c r="CU383" i="4"/>
  <c r="CV383" i="4"/>
  <c r="CW383" i="4"/>
  <c r="CX383" i="4"/>
  <c r="CY383" i="4"/>
  <c r="CZ383" i="4"/>
  <c r="DA383" i="4"/>
  <c r="AN384" i="4"/>
  <c r="AO384" i="4"/>
  <c r="AP384" i="4"/>
  <c r="AQ384" i="4"/>
  <c r="AR384" i="4"/>
  <c r="AS384" i="4"/>
  <c r="AT384" i="4"/>
  <c r="AU384" i="4"/>
  <c r="AV384" i="4"/>
  <c r="AW384" i="4"/>
  <c r="AX384" i="4"/>
  <c r="CQ384" i="4"/>
  <c r="CR384" i="4"/>
  <c r="CS384" i="4"/>
  <c r="CT384" i="4"/>
  <c r="CU384" i="4"/>
  <c r="CV384" i="4"/>
  <c r="CW384" i="4"/>
  <c r="CX384" i="4"/>
  <c r="CY384" i="4"/>
  <c r="CZ384" i="4"/>
  <c r="DA384" i="4"/>
  <c r="AN385" i="4"/>
  <c r="AO385" i="4"/>
  <c r="AP385" i="4"/>
  <c r="AQ385" i="4"/>
  <c r="AR385" i="4"/>
  <c r="AS385" i="4"/>
  <c r="AT385" i="4"/>
  <c r="AU385" i="4"/>
  <c r="AV385" i="4"/>
  <c r="AW385" i="4"/>
  <c r="AX385" i="4"/>
  <c r="CQ385" i="4"/>
  <c r="CR385" i="4"/>
  <c r="CS385" i="4"/>
  <c r="CT385" i="4"/>
  <c r="CU385" i="4"/>
  <c r="CV385" i="4"/>
  <c r="CW385" i="4"/>
  <c r="CX385" i="4"/>
  <c r="CY385" i="4"/>
  <c r="CZ385" i="4"/>
  <c r="DA385" i="4"/>
  <c r="AN386" i="4"/>
  <c r="AO386" i="4"/>
  <c r="AP386" i="4"/>
  <c r="AQ386" i="4"/>
  <c r="AR386" i="4"/>
  <c r="AS386" i="4"/>
  <c r="AT386" i="4"/>
  <c r="AU386" i="4"/>
  <c r="AV386" i="4"/>
  <c r="AW386" i="4"/>
  <c r="AX386" i="4"/>
  <c r="CQ386" i="4"/>
  <c r="CR386" i="4"/>
  <c r="CS386" i="4"/>
  <c r="CT386" i="4"/>
  <c r="CU386" i="4"/>
  <c r="CV386" i="4"/>
  <c r="CW386" i="4"/>
  <c r="CX386" i="4"/>
  <c r="CY386" i="4"/>
  <c r="CZ386" i="4"/>
  <c r="DA386" i="4"/>
  <c r="AN387" i="4"/>
  <c r="AO387" i="4"/>
  <c r="AP387" i="4"/>
  <c r="AQ387" i="4"/>
  <c r="AR387" i="4"/>
  <c r="AS387" i="4"/>
  <c r="AT387" i="4"/>
  <c r="AU387" i="4"/>
  <c r="AV387" i="4"/>
  <c r="AW387" i="4"/>
  <c r="AX387" i="4"/>
  <c r="CQ387" i="4"/>
  <c r="CR387" i="4"/>
  <c r="CS387" i="4"/>
  <c r="CT387" i="4"/>
  <c r="CU387" i="4"/>
  <c r="CV387" i="4"/>
  <c r="CW387" i="4"/>
  <c r="CX387" i="4"/>
  <c r="CY387" i="4"/>
  <c r="CZ387" i="4"/>
  <c r="DA387" i="4"/>
  <c r="AN388" i="4"/>
  <c r="AO388" i="4"/>
  <c r="AP388" i="4"/>
  <c r="AQ388" i="4"/>
  <c r="AR388" i="4"/>
  <c r="AS388" i="4"/>
  <c r="AT388" i="4"/>
  <c r="AU388" i="4"/>
  <c r="AV388" i="4"/>
  <c r="AW388" i="4"/>
  <c r="AX388" i="4"/>
  <c r="CQ388" i="4"/>
  <c r="CR388" i="4"/>
  <c r="CS388" i="4"/>
  <c r="CT388" i="4"/>
  <c r="CU388" i="4"/>
  <c r="CV388" i="4"/>
  <c r="CW388" i="4"/>
  <c r="CX388" i="4"/>
  <c r="CY388" i="4"/>
  <c r="CZ388" i="4"/>
  <c r="DA388" i="4"/>
  <c r="AN389" i="4"/>
  <c r="AO389" i="4"/>
  <c r="AP389" i="4"/>
  <c r="AQ389" i="4"/>
  <c r="AR389" i="4"/>
  <c r="AS389" i="4"/>
  <c r="AT389" i="4"/>
  <c r="AU389" i="4"/>
  <c r="AV389" i="4"/>
  <c r="AW389" i="4"/>
  <c r="AX389" i="4"/>
  <c r="CQ389" i="4"/>
  <c r="CR389" i="4"/>
  <c r="CS389" i="4"/>
  <c r="CT389" i="4"/>
  <c r="CU389" i="4"/>
  <c r="CV389" i="4"/>
  <c r="CW389" i="4"/>
  <c r="CX389" i="4"/>
  <c r="CY389" i="4"/>
  <c r="CZ389" i="4"/>
  <c r="DA389" i="4"/>
  <c r="AN390" i="4"/>
  <c r="AO390" i="4"/>
  <c r="AP390" i="4"/>
  <c r="AQ390" i="4"/>
  <c r="AR390" i="4"/>
  <c r="AS390" i="4"/>
  <c r="AT390" i="4"/>
  <c r="AU390" i="4"/>
  <c r="AV390" i="4"/>
  <c r="AW390" i="4"/>
  <c r="AX390" i="4"/>
  <c r="CQ390" i="4"/>
  <c r="CR390" i="4"/>
  <c r="CS390" i="4"/>
  <c r="CT390" i="4"/>
  <c r="CU390" i="4"/>
  <c r="CV390" i="4"/>
  <c r="CW390" i="4"/>
  <c r="CX390" i="4"/>
  <c r="CY390" i="4"/>
  <c r="CZ390" i="4"/>
  <c r="DA390" i="4"/>
  <c r="AN391" i="4"/>
  <c r="AO391" i="4"/>
  <c r="AP391" i="4"/>
  <c r="AQ391" i="4"/>
  <c r="AR391" i="4"/>
  <c r="AS391" i="4"/>
  <c r="AT391" i="4"/>
  <c r="AU391" i="4"/>
  <c r="AV391" i="4"/>
  <c r="AW391" i="4"/>
  <c r="AX391" i="4"/>
  <c r="CQ391" i="4"/>
  <c r="CR391" i="4"/>
  <c r="CS391" i="4"/>
  <c r="CT391" i="4"/>
  <c r="CU391" i="4"/>
  <c r="CV391" i="4"/>
  <c r="CW391" i="4"/>
  <c r="CX391" i="4"/>
  <c r="CY391" i="4"/>
  <c r="CZ391" i="4"/>
  <c r="DA391" i="4"/>
  <c r="AN392" i="4"/>
  <c r="AO392" i="4"/>
  <c r="AP392" i="4"/>
  <c r="AQ392" i="4"/>
  <c r="AR392" i="4"/>
  <c r="AS392" i="4"/>
  <c r="AT392" i="4"/>
  <c r="AU392" i="4"/>
  <c r="AV392" i="4"/>
  <c r="AW392" i="4"/>
  <c r="AX392" i="4"/>
  <c r="CQ392" i="4"/>
  <c r="CR392" i="4"/>
  <c r="CS392" i="4"/>
  <c r="CT392" i="4"/>
  <c r="CU392" i="4"/>
  <c r="CV392" i="4"/>
  <c r="CW392" i="4"/>
  <c r="CX392" i="4"/>
  <c r="CY392" i="4"/>
  <c r="CZ392" i="4"/>
  <c r="DA392" i="4"/>
  <c r="AN393" i="4"/>
  <c r="AO393" i="4"/>
  <c r="AP393" i="4"/>
  <c r="AQ393" i="4"/>
  <c r="AR393" i="4"/>
  <c r="AS393" i="4"/>
  <c r="AT393" i="4"/>
  <c r="AU393" i="4"/>
  <c r="AV393" i="4"/>
  <c r="AW393" i="4"/>
  <c r="AX393" i="4"/>
  <c r="CQ393" i="4"/>
  <c r="CR393" i="4"/>
  <c r="CS393" i="4"/>
  <c r="CT393" i="4"/>
  <c r="CU393" i="4"/>
  <c r="CV393" i="4"/>
  <c r="CW393" i="4"/>
  <c r="CX393" i="4"/>
  <c r="CY393" i="4"/>
  <c r="CZ393" i="4"/>
  <c r="DA393" i="4"/>
  <c r="AN394" i="4"/>
  <c r="AO394" i="4"/>
  <c r="AP394" i="4"/>
  <c r="AQ394" i="4"/>
  <c r="AR394" i="4"/>
  <c r="AS394" i="4"/>
  <c r="AT394" i="4"/>
  <c r="AU394" i="4"/>
  <c r="AV394" i="4"/>
  <c r="AW394" i="4"/>
  <c r="AX394" i="4"/>
  <c r="CQ394" i="4"/>
  <c r="CR394" i="4"/>
  <c r="CS394" i="4"/>
  <c r="CT394" i="4"/>
  <c r="CU394" i="4"/>
  <c r="CV394" i="4"/>
  <c r="CW394" i="4"/>
  <c r="CX394" i="4"/>
  <c r="CY394" i="4"/>
  <c r="CZ394" i="4"/>
  <c r="DA394" i="4"/>
  <c r="AN395" i="4"/>
  <c r="AO395" i="4"/>
  <c r="AP395" i="4"/>
  <c r="AQ395" i="4"/>
  <c r="AR395" i="4"/>
  <c r="AS395" i="4"/>
  <c r="AT395" i="4"/>
  <c r="AU395" i="4"/>
  <c r="AV395" i="4"/>
  <c r="AW395" i="4"/>
  <c r="AX395" i="4"/>
  <c r="CQ395" i="4"/>
  <c r="CR395" i="4"/>
  <c r="CS395" i="4"/>
  <c r="CT395" i="4"/>
  <c r="CU395" i="4"/>
  <c r="CV395" i="4"/>
  <c r="CW395" i="4"/>
  <c r="CX395" i="4"/>
  <c r="CY395" i="4"/>
  <c r="CZ395" i="4"/>
  <c r="DA395" i="4"/>
  <c r="AN396" i="4"/>
  <c r="AO396" i="4"/>
  <c r="AP396" i="4"/>
  <c r="AQ396" i="4"/>
  <c r="AR396" i="4"/>
  <c r="AS396" i="4"/>
  <c r="AT396" i="4"/>
  <c r="AU396" i="4"/>
  <c r="AV396" i="4"/>
  <c r="AW396" i="4"/>
  <c r="AX396" i="4"/>
  <c r="CQ396" i="4"/>
  <c r="CR396" i="4"/>
  <c r="CS396" i="4"/>
  <c r="CT396" i="4"/>
  <c r="CU396" i="4"/>
  <c r="CV396" i="4"/>
  <c r="CW396" i="4"/>
  <c r="CX396" i="4"/>
  <c r="CY396" i="4"/>
  <c r="CZ396" i="4"/>
  <c r="DA396" i="4"/>
  <c r="AN397" i="4"/>
  <c r="AO397" i="4"/>
  <c r="AP397" i="4"/>
  <c r="AQ397" i="4"/>
  <c r="AR397" i="4"/>
  <c r="AS397" i="4"/>
  <c r="AT397" i="4"/>
  <c r="AU397" i="4"/>
  <c r="AV397" i="4"/>
  <c r="AW397" i="4"/>
  <c r="AX397" i="4"/>
  <c r="CQ397" i="4"/>
  <c r="CR397" i="4"/>
  <c r="CS397" i="4"/>
  <c r="CT397" i="4"/>
  <c r="CU397" i="4"/>
  <c r="CV397" i="4"/>
  <c r="CW397" i="4"/>
  <c r="CX397" i="4"/>
  <c r="CY397" i="4"/>
  <c r="CZ397" i="4"/>
  <c r="DA397" i="4"/>
  <c r="AN398" i="4"/>
  <c r="AO398" i="4"/>
  <c r="AP398" i="4"/>
  <c r="AQ398" i="4"/>
  <c r="AR398" i="4"/>
  <c r="AS398" i="4"/>
  <c r="AT398" i="4"/>
  <c r="AU398" i="4"/>
  <c r="AV398" i="4"/>
  <c r="AW398" i="4"/>
  <c r="AX398" i="4"/>
  <c r="CQ398" i="4"/>
  <c r="CR398" i="4"/>
  <c r="CS398" i="4"/>
  <c r="CT398" i="4"/>
  <c r="CU398" i="4"/>
  <c r="CV398" i="4"/>
  <c r="CW398" i="4"/>
  <c r="CX398" i="4"/>
  <c r="CY398" i="4"/>
  <c r="CZ398" i="4"/>
  <c r="DA398" i="4"/>
  <c r="AN399" i="4"/>
  <c r="AO399" i="4"/>
  <c r="AP399" i="4"/>
  <c r="AQ399" i="4"/>
  <c r="AR399" i="4"/>
  <c r="AS399" i="4"/>
  <c r="AT399" i="4"/>
  <c r="AU399" i="4"/>
  <c r="AV399" i="4"/>
  <c r="AW399" i="4"/>
  <c r="AX399" i="4"/>
  <c r="CQ399" i="4"/>
  <c r="CR399" i="4"/>
  <c r="CS399" i="4"/>
  <c r="CT399" i="4"/>
  <c r="CU399" i="4"/>
  <c r="CV399" i="4"/>
  <c r="CW399" i="4"/>
  <c r="CX399" i="4"/>
  <c r="CY399" i="4"/>
  <c r="CZ399" i="4"/>
  <c r="DA399" i="4"/>
  <c r="AN400" i="4"/>
  <c r="AO400" i="4"/>
  <c r="AP400" i="4"/>
  <c r="AQ400" i="4"/>
  <c r="AR400" i="4"/>
  <c r="AS400" i="4"/>
  <c r="AT400" i="4"/>
  <c r="AU400" i="4"/>
  <c r="AV400" i="4"/>
  <c r="AW400" i="4"/>
  <c r="AX400" i="4"/>
  <c r="CQ400" i="4"/>
  <c r="CR400" i="4"/>
  <c r="CS400" i="4"/>
  <c r="CT400" i="4"/>
  <c r="CU400" i="4"/>
  <c r="CV400" i="4"/>
  <c r="CW400" i="4"/>
  <c r="CX400" i="4"/>
  <c r="CY400" i="4"/>
  <c r="CZ400" i="4"/>
  <c r="DA400" i="4"/>
  <c r="J2" i="1"/>
  <c r="H3" i="1"/>
  <c r="AC3" i="1"/>
  <c r="H4" i="1"/>
  <c r="AB5" i="1"/>
  <c r="AC5" i="1"/>
  <c r="BT5" i="1"/>
  <c r="DJ5" i="1"/>
  <c r="BT6" i="1"/>
  <c r="DJ6" i="1"/>
  <c r="D7" i="1"/>
  <c r="BT7" i="1"/>
  <c r="DJ7" i="1"/>
  <c r="AD8" i="1"/>
  <c r="BT8" i="1"/>
  <c r="DJ8" i="1"/>
  <c r="AD9" i="1"/>
  <c r="BT9" i="1"/>
  <c r="DJ9" i="1"/>
  <c r="B10" i="1"/>
  <c r="C10" i="1"/>
  <c r="D10" i="1"/>
  <c r="H10" i="1"/>
  <c r="I10" i="1"/>
  <c r="J10" i="1"/>
  <c r="V10" i="1"/>
  <c r="W10" i="1"/>
  <c r="X10" i="1"/>
  <c r="Y10" i="1"/>
  <c r="Z10" i="1"/>
  <c r="AA10" i="1"/>
  <c r="AD10" i="1"/>
  <c r="BT10" i="1"/>
  <c r="DJ10" i="1"/>
  <c r="B11" i="1"/>
  <c r="C11" i="1"/>
  <c r="D11" i="1"/>
  <c r="H11" i="1"/>
  <c r="I11" i="1"/>
  <c r="J11" i="1"/>
  <c r="V11" i="1"/>
  <c r="W11" i="1"/>
  <c r="X11" i="1"/>
  <c r="Y11" i="1"/>
  <c r="Z11" i="1"/>
  <c r="AA11" i="1"/>
  <c r="AD11" i="1"/>
  <c r="BT11" i="1"/>
  <c r="DJ11" i="1"/>
  <c r="B12" i="1"/>
  <c r="C12" i="1"/>
  <c r="D12" i="1"/>
  <c r="H12" i="1"/>
  <c r="I12" i="1"/>
  <c r="J12" i="1"/>
  <c r="V12" i="1"/>
  <c r="W12" i="1"/>
  <c r="X12" i="1"/>
  <c r="Y12" i="1"/>
  <c r="Z12" i="1"/>
  <c r="AA12" i="1"/>
  <c r="BT12" i="1"/>
  <c r="DJ12" i="1"/>
  <c r="B13" i="1"/>
  <c r="C13" i="1"/>
  <c r="D13" i="1"/>
  <c r="H13" i="1"/>
  <c r="I13" i="1"/>
  <c r="J13" i="1"/>
  <c r="V13" i="1"/>
  <c r="W13" i="1"/>
  <c r="X13" i="1"/>
  <c r="Y13" i="1"/>
  <c r="Z13" i="1"/>
  <c r="AA13" i="1"/>
  <c r="AD13" i="1"/>
  <c r="AE13" i="1"/>
  <c r="BT13" i="1"/>
  <c r="DJ13" i="1"/>
  <c r="B14" i="1"/>
  <c r="C14" i="1"/>
  <c r="D14" i="1"/>
  <c r="H14" i="1"/>
  <c r="I14" i="1"/>
  <c r="J14" i="1"/>
  <c r="V14" i="1"/>
  <c r="W14" i="1"/>
  <c r="X14" i="1"/>
  <c r="Y14" i="1"/>
  <c r="Z14" i="1"/>
  <c r="AA14" i="1"/>
  <c r="BT14" i="1"/>
  <c r="DJ14" i="1"/>
  <c r="B15" i="1"/>
  <c r="C15" i="1"/>
  <c r="D15" i="1"/>
  <c r="H15" i="1"/>
  <c r="I15" i="1"/>
  <c r="J15" i="1"/>
  <c r="V15" i="1"/>
  <c r="W15" i="1"/>
  <c r="X15" i="1"/>
  <c r="Y15" i="1"/>
  <c r="Z15" i="1"/>
  <c r="AA15" i="1"/>
  <c r="BT15" i="1"/>
  <c r="DJ15" i="1"/>
  <c r="B16" i="1"/>
  <c r="C16" i="1"/>
  <c r="D16" i="1"/>
  <c r="H16" i="1"/>
  <c r="I16" i="1"/>
  <c r="J16" i="1"/>
  <c r="V16" i="1"/>
  <c r="W16" i="1"/>
  <c r="X16" i="1"/>
  <c r="Y16" i="1"/>
  <c r="Z16" i="1"/>
  <c r="AA16" i="1"/>
  <c r="BT16" i="1"/>
  <c r="DJ16" i="1"/>
  <c r="B17" i="1"/>
  <c r="C17" i="1"/>
  <c r="D17" i="1"/>
  <c r="H17" i="1"/>
  <c r="I17" i="1"/>
  <c r="J17" i="1"/>
  <c r="V17" i="1"/>
  <c r="W17" i="1"/>
  <c r="X17" i="1"/>
  <c r="Y17" i="1"/>
  <c r="Z17" i="1"/>
  <c r="AA17" i="1"/>
  <c r="BT17" i="1"/>
  <c r="DJ17" i="1"/>
  <c r="B18" i="1"/>
  <c r="C18" i="1"/>
  <c r="D18" i="1"/>
  <c r="H18" i="1"/>
  <c r="I18" i="1"/>
  <c r="J18" i="1"/>
  <c r="V18" i="1"/>
  <c r="W18" i="1"/>
  <c r="X18" i="1"/>
  <c r="Y18" i="1"/>
  <c r="Z18" i="1"/>
  <c r="AA18" i="1"/>
  <c r="BT18" i="1"/>
  <c r="DJ18" i="1"/>
  <c r="B19" i="1"/>
  <c r="C19" i="1"/>
  <c r="D19" i="1"/>
  <c r="H19" i="1"/>
  <c r="I19" i="1"/>
  <c r="J19" i="1"/>
  <c r="V19" i="1"/>
  <c r="W19" i="1"/>
  <c r="X19" i="1"/>
  <c r="Y19" i="1"/>
  <c r="Z19" i="1"/>
  <c r="AA19" i="1"/>
  <c r="BT19" i="1"/>
  <c r="DJ19" i="1"/>
  <c r="B20" i="1"/>
  <c r="C20" i="1"/>
  <c r="D20" i="1"/>
  <c r="H20" i="1"/>
  <c r="I20" i="1"/>
  <c r="J20" i="1"/>
  <c r="V20" i="1"/>
  <c r="W20" i="1"/>
  <c r="X20" i="1"/>
  <c r="Y20" i="1"/>
  <c r="Z20" i="1"/>
  <c r="AA20" i="1"/>
  <c r="BT20" i="1"/>
  <c r="DJ20" i="1"/>
  <c r="B21" i="1"/>
  <c r="C21" i="1"/>
  <c r="D21" i="1"/>
  <c r="H21" i="1"/>
  <c r="I21" i="1"/>
  <c r="J21" i="1"/>
  <c r="V21" i="1"/>
  <c r="W21" i="1"/>
  <c r="X21" i="1"/>
  <c r="Y21" i="1"/>
  <c r="Z21" i="1"/>
  <c r="AA21" i="1"/>
  <c r="BT21" i="1"/>
  <c r="DJ21" i="1"/>
  <c r="B22" i="1"/>
  <c r="C22" i="1"/>
  <c r="D22" i="1"/>
  <c r="H22" i="1"/>
  <c r="I22" i="1"/>
  <c r="J22" i="1"/>
  <c r="V22" i="1"/>
  <c r="W22" i="1"/>
  <c r="X22" i="1"/>
  <c r="Y22" i="1"/>
  <c r="Z22" i="1"/>
  <c r="AA22" i="1"/>
  <c r="BT22" i="1"/>
  <c r="DJ22" i="1"/>
  <c r="B23" i="1"/>
  <c r="C23" i="1"/>
  <c r="D23" i="1"/>
  <c r="H23" i="1"/>
  <c r="I23" i="1"/>
  <c r="J23" i="1"/>
  <c r="V23" i="1"/>
  <c r="W23" i="1"/>
  <c r="X23" i="1"/>
  <c r="Y23" i="1"/>
  <c r="Z23" i="1"/>
  <c r="AA23" i="1"/>
  <c r="BT23" i="1"/>
  <c r="DJ23" i="1"/>
  <c r="B24" i="1"/>
  <c r="C24" i="1"/>
  <c r="D24" i="1"/>
  <c r="H24" i="1"/>
  <c r="I24" i="1"/>
  <c r="J24" i="1"/>
  <c r="V24" i="1"/>
  <c r="W24" i="1"/>
  <c r="X24" i="1"/>
  <c r="Y24" i="1"/>
  <c r="Z24" i="1"/>
  <c r="AA24" i="1"/>
  <c r="BT24" i="1"/>
  <c r="DJ24" i="1"/>
  <c r="B25" i="1"/>
  <c r="C25" i="1"/>
  <c r="D25" i="1"/>
  <c r="H25" i="1"/>
  <c r="I25" i="1"/>
  <c r="J25" i="1"/>
  <c r="V25" i="1"/>
  <c r="W25" i="1"/>
  <c r="X25" i="1"/>
  <c r="Y25" i="1"/>
  <c r="Z25" i="1"/>
  <c r="AA25" i="1"/>
  <c r="BT25" i="1"/>
  <c r="DJ25" i="1"/>
  <c r="B26" i="1"/>
  <c r="C26" i="1"/>
  <c r="D26" i="1"/>
  <c r="H26" i="1"/>
  <c r="I26" i="1"/>
  <c r="J26" i="1"/>
  <c r="V26" i="1"/>
  <c r="W26" i="1"/>
  <c r="X26" i="1"/>
  <c r="Y26" i="1"/>
  <c r="Z26" i="1"/>
  <c r="AA26" i="1"/>
  <c r="BT26" i="1"/>
  <c r="DJ26" i="1"/>
  <c r="B27" i="1"/>
  <c r="C27" i="1"/>
  <c r="D27" i="1"/>
  <c r="H27" i="1"/>
  <c r="I27" i="1"/>
  <c r="J27" i="1"/>
  <c r="V27" i="1"/>
  <c r="W27" i="1"/>
  <c r="X27" i="1"/>
  <c r="Y27" i="1"/>
  <c r="Z27" i="1"/>
  <c r="AA27" i="1"/>
  <c r="BT27" i="1"/>
  <c r="DJ27" i="1"/>
  <c r="B28" i="1"/>
  <c r="C28" i="1"/>
  <c r="D28" i="1"/>
  <c r="H28" i="1"/>
  <c r="I28" i="1"/>
  <c r="J28" i="1"/>
  <c r="V28" i="1"/>
  <c r="W28" i="1"/>
  <c r="X28" i="1"/>
  <c r="Y28" i="1"/>
  <c r="Z28" i="1"/>
  <c r="AA28" i="1"/>
  <c r="BT28" i="1"/>
  <c r="DJ28" i="1"/>
  <c r="B29" i="1"/>
  <c r="C29" i="1"/>
  <c r="D29" i="1"/>
  <c r="H29" i="1"/>
  <c r="I29" i="1"/>
  <c r="J29" i="1"/>
  <c r="V29" i="1"/>
  <c r="W29" i="1"/>
  <c r="X29" i="1"/>
  <c r="Y29" i="1"/>
  <c r="Z29" i="1"/>
  <c r="AA29" i="1"/>
  <c r="BT29" i="1"/>
  <c r="DJ29" i="1"/>
  <c r="B30" i="1"/>
  <c r="C30" i="1"/>
  <c r="D30" i="1"/>
  <c r="H30" i="1"/>
  <c r="I30" i="1"/>
  <c r="J30" i="1"/>
  <c r="V30" i="1"/>
  <c r="W30" i="1"/>
  <c r="X30" i="1"/>
  <c r="Y30" i="1"/>
  <c r="Z30" i="1"/>
  <c r="AA30" i="1"/>
  <c r="BT30" i="1"/>
  <c r="DJ30" i="1"/>
  <c r="B31" i="1"/>
  <c r="C31" i="1"/>
  <c r="D31" i="1"/>
  <c r="H31" i="1"/>
  <c r="I31" i="1"/>
  <c r="J31" i="1"/>
  <c r="V31" i="1"/>
  <c r="W31" i="1"/>
  <c r="X31" i="1"/>
  <c r="Y31" i="1"/>
  <c r="Z31" i="1"/>
  <c r="AA31" i="1"/>
  <c r="BT31" i="1"/>
  <c r="DJ31" i="1"/>
  <c r="B32" i="1"/>
  <c r="C32" i="1"/>
  <c r="D32" i="1"/>
  <c r="H32" i="1"/>
  <c r="I32" i="1"/>
  <c r="J32" i="1"/>
  <c r="V32" i="1"/>
  <c r="W32" i="1"/>
  <c r="X32" i="1"/>
  <c r="Y32" i="1"/>
  <c r="Z32" i="1"/>
  <c r="AA32" i="1"/>
  <c r="BT32" i="1"/>
  <c r="DJ32" i="1"/>
  <c r="B33" i="1"/>
  <c r="C33" i="1"/>
  <c r="D33" i="1"/>
  <c r="H33" i="1"/>
  <c r="I33" i="1"/>
  <c r="J33" i="1"/>
  <c r="V33" i="1"/>
  <c r="W33" i="1"/>
  <c r="X33" i="1"/>
  <c r="Y33" i="1"/>
  <c r="Z33" i="1"/>
  <c r="AA33" i="1"/>
  <c r="BT33" i="1"/>
  <c r="DJ33" i="1"/>
  <c r="B34" i="1"/>
  <c r="C34" i="1"/>
  <c r="D34" i="1"/>
  <c r="H34" i="1"/>
  <c r="I34" i="1"/>
  <c r="J34" i="1"/>
  <c r="V34" i="1"/>
  <c r="W34" i="1"/>
  <c r="X34" i="1"/>
  <c r="Y34" i="1"/>
  <c r="Z34" i="1"/>
  <c r="AA34" i="1"/>
  <c r="BT34" i="1"/>
  <c r="DJ34" i="1"/>
  <c r="B35" i="1"/>
  <c r="C35" i="1"/>
  <c r="D35" i="1"/>
  <c r="H35" i="1"/>
  <c r="I35" i="1"/>
  <c r="J35" i="1"/>
  <c r="V35" i="1"/>
  <c r="W35" i="1"/>
  <c r="X35" i="1"/>
  <c r="Y35" i="1"/>
  <c r="Z35" i="1"/>
  <c r="AA35" i="1"/>
  <c r="BT35" i="1"/>
  <c r="DJ35" i="1"/>
  <c r="B36" i="1"/>
  <c r="C36" i="1"/>
  <c r="D36" i="1"/>
  <c r="H36" i="1"/>
  <c r="I36" i="1"/>
  <c r="J36" i="1"/>
  <c r="V36" i="1"/>
  <c r="W36" i="1"/>
  <c r="X36" i="1"/>
  <c r="Y36" i="1"/>
  <c r="Z36" i="1"/>
  <c r="AA36" i="1"/>
  <c r="BT36" i="1"/>
  <c r="DJ36" i="1"/>
  <c r="B37" i="1"/>
  <c r="C37" i="1"/>
  <c r="D37" i="1"/>
  <c r="H37" i="1"/>
  <c r="I37" i="1"/>
  <c r="J37" i="1"/>
  <c r="V37" i="1"/>
  <c r="W37" i="1"/>
  <c r="X37" i="1"/>
  <c r="Y37" i="1"/>
  <c r="Z37" i="1"/>
  <c r="AA37" i="1"/>
  <c r="BT37" i="1"/>
  <c r="DJ37" i="1"/>
  <c r="B38" i="1"/>
  <c r="C38" i="1"/>
  <c r="D38" i="1"/>
  <c r="H38" i="1"/>
  <c r="I38" i="1"/>
  <c r="J38" i="1"/>
  <c r="V38" i="1"/>
  <c r="W38" i="1"/>
  <c r="X38" i="1"/>
  <c r="Y38" i="1"/>
  <c r="Z38" i="1"/>
  <c r="AA38" i="1"/>
  <c r="BT38" i="1"/>
  <c r="DJ38" i="1"/>
  <c r="B39" i="1"/>
  <c r="C39" i="1"/>
  <c r="D39" i="1"/>
  <c r="H39" i="1"/>
  <c r="I39" i="1"/>
  <c r="J39" i="1"/>
  <c r="V39" i="1"/>
  <c r="W39" i="1"/>
  <c r="X39" i="1"/>
  <c r="Y39" i="1"/>
  <c r="Z39" i="1"/>
  <c r="AA39" i="1"/>
  <c r="BT39" i="1"/>
  <c r="DJ39" i="1"/>
  <c r="B40" i="1"/>
  <c r="C40" i="1"/>
  <c r="D40" i="1"/>
  <c r="H40" i="1"/>
  <c r="I40" i="1"/>
  <c r="J40" i="1"/>
  <c r="V40" i="1"/>
  <c r="W40" i="1"/>
  <c r="X40" i="1"/>
  <c r="Y40" i="1"/>
  <c r="Z40" i="1"/>
  <c r="AA40" i="1"/>
  <c r="BT40" i="1"/>
  <c r="DJ40" i="1"/>
  <c r="B41" i="1"/>
  <c r="C41" i="1"/>
  <c r="D41" i="1"/>
  <c r="H41" i="1"/>
  <c r="I41" i="1"/>
  <c r="J41" i="1"/>
  <c r="V41" i="1"/>
  <c r="W41" i="1"/>
  <c r="X41" i="1"/>
  <c r="Y41" i="1"/>
  <c r="Z41" i="1"/>
  <c r="AA41" i="1"/>
  <c r="BT41" i="1"/>
  <c r="DJ41" i="1"/>
  <c r="B42" i="1"/>
  <c r="C42" i="1"/>
  <c r="D42" i="1"/>
  <c r="H42" i="1"/>
  <c r="I42" i="1"/>
  <c r="J42" i="1"/>
  <c r="V42" i="1"/>
  <c r="W42" i="1"/>
  <c r="X42" i="1"/>
  <c r="Y42" i="1"/>
  <c r="Z42" i="1"/>
  <c r="AA42" i="1"/>
  <c r="BT42" i="1"/>
  <c r="DJ42" i="1"/>
  <c r="B43" i="1"/>
  <c r="C43" i="1"/>
  <c r="D43" i="1"/>
  <c r="H43" i="1"/>
  <c r="I43" i="1"/>
  <c r="J43" i="1"/>
  <c r="V43" i="1"/>
  <c r="W43" i="1"/>
  <c r="X43" i="1"/>
  <c r="Y43" i="1"/>
  <c r="Z43" i="1"/>
  <c r="AA43" i="1"/>
  <c r="BT43" i="1"/>
  <c r="DJ43" i="1"/>
  <c r="B44" i="1"/>
  <c r="C44" i="1"/>
  <c r="D44" i="1"/>
  <c r="H44" i="1"/>
  <c r="I44" i="1"/>
  <c r="J44" i="1"/>
  <c r="V44" i="1"/>
  <c r="W44" i="1"/>
  <c r="X44" i="1"/>
  <c r="Y44" i="1"/>
  <c r="Z44" i="1"/>
  <c r="AA44" i="1"/>
  <c r="BT44" i="1"/>
  <c r="DJ44" i="1"/>
  <c r="B45" i="1"/>
  <c r="C45" i="1"/>
  <c r="D45" i="1"/>
  <c r="H45" i="1"/>
  <c r="I45" i="1"/>
  <c r="J45" i="1"/>
  <c r="V45" i="1"/>
  <c r="W45" i="1"/>
  <c r="X45" i="1"/>
  <c r="Y45" i="1"/>
  <c r="Z45" i="1"/>
  <c r="AA45" i="1"/>
  <c r="BT45" i="1"/>
  <c r="DJ45" i="1"/>
  <c r="B46" i="1"/>
  <c r="C46" i="1"/>
  <c r="D46" i="1"/>
  <c r="H46" i="1"/>
  <c r="I46" i="1"/>
  <c r="J46" i="1"/>
  <c r="V46" i="1"/>
  <c r="W46" i="1"/>
  <c r="X46" i="1"/>
  <c r="Y46" i="1"/>
  <c r="Z46" i="1"/>
  <c r="AA46" i="1"/>
  <c r="BT46" i="1"/>
  <c r="DJ46" i="1"/>
  <c r="B47" i="1"/>
  <c r="C47" i="1"/>
  <c r="D47" i="1"/>
  <c r="H47" i="1"/>
  <c r="I47" i="1"/>
  <c r="J47" i="1"/>
  <c r="V47" i="1"/>
  <c r="W47" i="1"/>
  <c r="X47" i="1"/>
  <c r="Y47" i="1"/>
  <c r="Z47" i="1"/>
  <c r="AA47" i="1"/>
  <c r="BT47" i="1"/>
  <c r="DJ47" i="1"/>
  <c r="B48" i="1"/>
  <c r="C48" i="1"/>
  <c r="D48" i="1"/>
  <c r="H48" i="1"/>
  <c r="I48" i="1"/>
  <c r="J48" i="1"/>
  <c r="V48" i="1"/>
  <c r="W48" i="1"/>
  <c r="X48" i="1"/>
  <c r="Y48" i="1"/>
  <c r="Z48" i="1"/>
  <c r="AA48" i="1"/>
  <c r="BT48" i="1"/>
  <c r="DJ48" i="1"/>
  <c r="B49" i="1"/>
  <c r="C49" i="1"/>
  <c r="D49" i="1"/>
  <c r="H49" i="1"/>
  <c r="I49" i="1"/>
  <c r="J49" i="1"/>
  <c r="V49" i="1"/>
  <c r="W49" i="1"/>
  <c r="X49" i="1"/>
  <c r="Y49" i="1"/>
  <c r="Z49" i="1"/>
  <c r="AA49" i="1"/>
  <c r="BT49" i="1"/>
  <c r="DJ49" i="1"/>
  <c r="B50" i="1"/>
  <c r="C50" i="1"/>
  <c r="D50" i="1"/>
  <c r="H50" i="1"/>
  <c r="I50" i="1"/>
  <c r="J50" i="1"/>
  <c r="V50" i="1"/>
  <c r="W50" i="1"/>
  <c r="X50" i="1"/>
  <c r="Y50" i="1"/>
  <c r="Z50" i="1"/>
  <c r="AA50" i="1"/>
  <c r="BT50" i="1"/>
  <c r="DJ50" i="1"/>
  <c r="B51" i="1"/>
  <c r="C51" i="1"/>
  <c r="D51" i="1"/>
  <c r="H51" i="1"/>
  <c r="I51" i="1"/>
  <c r="J51" i="1"/>
  <c r="V51" i="1"/>
  <c r="W51" i="1"/>
  <c r="X51" i="1"/>
  <c r="Y51" i="1"/>
  <c r="Z51" i="1"/>
  <c r="AA51" i="1"/>
  <c r="BT51" i="1"/>
  <c r="DJ51" i="1"/>
  <c r="B52" i="1"/>
  <c r="C52" i="1"/>
  <c r="D52" i="1"/>
  <c r="H52" i="1"/>
  <c r="I52" i="1"/>
  <c r="J52" i="1"/>
  <c r="V52" i="1"/>
  <c r="W52" i="1"/>
  <c r="X52" i="1"/>
  <c r="Y52" i="1"/>
  <c r="Z52" i="1"/>
  <c r="AA52" i="1"/>
  <c r="BT52" i="1"/>
  <c r="DJ52" i="1"/>
  <c r="B53" i="1"/>
  <c r="C53" i="1"/>
  <c r="D53" i="1"/>
  <c r="H53" i="1"/>
  <c r="I53" i="1"/>
  <c r="J53" i="1"/>
  <c r="V53" i="1"/>
  <c r="W53" i="1"/>
  <c r="X53" i="1"/>
  <c r="Y53" i="1"/>
  <c r="Z53" i="1"/>
  <c r="AA53" i="1"/>
  <c r="BT53" i="1"/>
  <c r="DJ53" i="1"/>
  <c r="B54" i="1"/>
  <c r="C54" i="1"/>
  <c r="D54" i="1"/>
  <c r="H54" i="1"/>
  <c r="I54" i="1"/>
  <c r="J54" i="1"/>
  <c r="V54" i="1"/>
  <c r="W54" i="1"/>
  <c r="X54" i="1"/>
  <c r="Y54" i="1"/>
  <c r="Z54" i="1"/>
  <c r="AA54" i="1"/>
  <c r="BT54" i="1"/>
  <c r="DJ54" i="1"/>
  <c r="B55" i="1"/>
  <c r="C55" i="1"/>
  <c r="D55" i="1"/>
  <c r="H55" i="1"/>
  <c r="I55" i="1"/>
  <c r="J55" i="1"/>
  <c r="V55" i="1"/>
  <c r="W55" i="1"/>
  <c r="X55" i="1"/>
  <c r="Y55" i="1"/>
  <c r="Z55" i="1"/>
  <c r="AA55" i="1"/>
  <c r="BT55" i="1"/>
  <c r="DJ55" i="1"/>
  <c r="B56" i="1"/>
  <c r="C56" i="1"/>
  <c r="D56" i="1"/>
  <c r="H56" i="1"/>
  <c r="I56" i="1"/>
  <c r="J56" i="1"/>
  <c r="V56" i="1"/>
  <c r="W56" i="1"/>
  <c r="X56" i="1"/>
  <c r="Y56" i="1"/>
  <c r="Z56" i="1"/>
  <c r="AA56" i="1"/>
  <c r="BT56" i="1"/>
  <c r="DJ56" i="1"/>
  <c r="B57" i="1"/>
  <c r="C57" i="1"/>
  <c r="D57" i="1"/>
  <c r="H57" i="1"/>
  <c r="I57" i="1"/>
  <c r="J57" i="1"/>
  <c r="V57" i="1"/>
  <c r="W57" i="1"/>
  <c r="X57" i="1"/>
  <c r="Y57" i="1"/>
  <c r="Z57" i="1"/>
  <c r="AA57" i="1"/>
  <c r="BT57" i="1"/>
  <c r="DJ57" i="1"/>
  <c r="B58" i="1"/>
  <c r="C58" i="1"/>
  <c r="D58" i="1"/>
  <c r="H58" i="1"/>
  <c r="I58" i="1"/>
  <c r="J58" i="1"/>
  <c r="V58" i="1"/>
  <c r="W58" i="1"/>
  <c r="X58" i="1"/>
  <c r="Y58" i="1"/>
  <c r="Z58" i="1"/>
  <c r="AA58" i="1"/>
  <c r="BT58" i="1"/>
  <c r="DJ58" i="1"/>
  <c r="B59" i="1"/>
  <c r="C59" i="1"/>
  <c r="D59" i="1"/>
  <c r="H59" i="1"/>
  <c r="I59" i="1"/>
  <c r="J59" i="1"/>
  <c r="V59" i="1"/>
  <c r="W59" i="1"/>
  <c r="X59" i="1"/>
  <c r="Y59" i="1"/>
  <c r="Z59" i="1"/>
  <c r="AA59" i="1"/>
  <c r="BT59" i="1"/>
  <c r="DJ59" i="1"/>
  <c r="B60" i="1"/>
  <c r="C60" i="1"/>
  <c r="D60" i="1"/>
  <c r="H60" i="1"/>
  <c r="I60" i="1"/>
  <c r="J60" i="1"/>
  <c r="V60" i="1"/>
  <c r="W60" i="1"/>
  <c r="X60" i="1"/>
  <c r="Y60" i="1"/>
  <c r="Z60" i="1"/>
  <c r="AA60" i="1"/>
  <c r="BT60" i="1"/>
  <c r="DJ60" i="1"/>
  <c r="B61" i="1"/>
  <c r="C61" i="1"/>
  <c r="D61" i="1"/>
  <c r="H61" i="1"/>
  <c r="I61" i="1"/>
  <c r="J61" i="1"/>
  <c r="V61" i="1"/>
  <c r="W61" i="1"/>
  <c r="X61" i="1"/>
  <c r="Y61" i="1"/>
  <c r="Z61" i="1"/>
  <c r="AA61" i="1"/>
  <c r="BT61" i="1"/>
  <c r="DJ61" i="1"/>
  <c r="B62" i="1"/>
  <c r="C62" i="1"/>
  <c r="D62" i="1"/>
  <c r="H62" i="1"/>
  <c r="I62" i="1"/>
  <c r="J62" i="1"/>
  <c r="V62" i="1"/>
  <c r="W62" i="1"/>
  <c r="X62" i="1"/>
  <c r="Y62" i="1"/>
  <c r="Z62" i="1"/>
  <c r="AA62" i="1"/>
  <c r="BT62" i="1"/>
  <c r="DJ62" i="1"/>
  <c r="B63" i="1"/>
  <c r="C63" i="1"/>
  <c r="D63" i="1"/>
  <c r="H63" i="1"/>
  <c r="I63" i="1"/>
  <c r="J63" i="1"/>
  <c r="V63" i="1"/>
  <c r="W63" i="1"/>
  <c r="X63" i="1"/>
  <c r="Y63" i="1"/>
  <c r="Z63" i="1"/>
  <c r="AA63" i="1"/>
  <c r="BT63" i="1"/>
  <c r="DJ63" i="1"/>
  <c r="B64" i="1"/>
  <c r="C64" i="1"/>
  <c r="D64" i="1"/>
  <c r="H64" i="1"/>
  <c r="I64" i="1"/>
  <c r="J64" i="1"/>
  <c r="V64" i="1"/>
  <c r="W64" i="1"/>
  <c r="X64" i="1"/>
  <c r="Y64" i="1"/>
  <c r="Z64" i="1"/>
  <c r="AA64" i="1"/>
  <c r="BT64" i="1"/>
  <c r="DJ64" i="1"/>
  <c r="B65" i="1"/>
  <c r="C65" i="1"/>
  <c r="D65" i="1"/>
  <c r="H65" i="1"/>
  <c r="I65" i="1"/>
  <c r="J65" i="1"/>
  <c r="V65" i="1"/>
  <c r="W65" i="1"/>
  <c r="X65" i="1"/>
  <c r="Y65" i="1"/>
  <c r="Z65" i="1"/>
  <c r="AA65" i="1"/>
  <c r="BT65" i="1"/>
  <c r="DJ65" i="1"/>
  <c r="B66" i="1"/>
  <c r="C66" i="1"/>
  <c r="D66" i="1"/>
  <c r="H66" i="1"/>
  <c r="I66" i="1"/>
  <c r="J66" i="1"/>
  <c r="V66" i="1"/>
  <c r="W66" i="1"/>
  <c r="X66" i="1"/>
  <c r="Y66" i="1"/>
  <c r="Z66" i="1"/>
  <c r="AA66" i="1"/>
  <c r="BT66" i="1"/>
  <c r="DJ66" i="1"/>
  <c r="B67" i="1"/>
  <c r="C67" i="1"/>
  <c r="D67" i="1"/>
  <c r="H67" i="1"/>
  <c r="I67" i="1"/>
  <c r="J67" i="1"/>
  <c r="V67" i="1"/>
  <c r="W67" i="1"/>
  <c r="X67" i="1"/>
  <c r="Y67" i="1"/>
  <c r="Z67" i="1"/>
  <c r="AA67" i="1"/>
  <c r="BT67" i="1"/>
  <c r="DJ67" i="1"/>
  <c r="B68" i="1"/>
  <c r="C68" i="1"/>
  <c r="D68" i="1"/>
  <c r="H68" i="1"/>
  <c r="I68" i="1"/>
  <c r="J68" i="1"/>
  <c r="V68" i="1"/>
  <c r="W68" i="1"/>
  <c r="X68" i="1"/>
  <c r="Y68" i="1"/>
  <c r="Z68" i="1"/>
  <c r="AA68" i="1"/>
  <c r="BT68" i="1"/>
  <c r="DJ68" i="1"/>
  <c r="B69" i="1"/>
  <c r="C69" i="1"/>
  <c r="D69" i="1"/>
  <c r="H69" i="1"/>
  <c r="I69" i="1"/>
  <c r="J69" i="1"/>
  <c r="V69" i="1"/>
  <c r="W69" i="1"/>
  <c r="X69" i="1"/>
  <c r="Y69" i="1"/>
  <c r="Z69" i="1"/>
  <c r="AA69" i="1"/>
  <c r="BT69" i="1"/>
  <c r="DJ69" i="1"/>
  <c r="B70" i="1"/>
  <c r="C70" i="1"/>
  <c r="D70" i="1"/>
  <c r="H70" i="1"/>
  <c r="I70" i="1"/>
  <c r="J70" i="1"/>
  <c r="V70" i="1"/>
  <c r="W70" i="1"/>
  <c r="X70" i="1"/>
  <c r="Y70" i="1"/>
  <c r="Z70" i="1"/>
  <c r="AA70" i="1"/>
  <c r="BT70" i="1"/>
  <c r="DJ70" i="1"/>
  <c r="B71" i="1"/>
  <c r="C71" i="1"/>
  <c r="D71" i="1"/>
  <c r="H71" i="1"/>
  <c r="I71" i="1"/>
  <c r="J71" i="1"/>
  <c r="V71" i="1"/>
  <c r="W71" i="1"/>
  <c r="X71" i="1"/>
  <c r="Y71" i="1"/>
  <c r="Z71" i="1"/>
  <c r="AA71" i="1"/>
  <c r="BT71" i="1"/>
  <c r="DJ71" i="1"/>
  <c r="B72" i="1"/>
  <c r="C72" i="1"/>
  <c r="D72" i="1"/>
  <c r="H72" i="1"/>
  <c r="I72" i="1"/>
  <c r="J72" i="1"/>
  <c r="V72" i="1"/>
  <c r="W72" i="1"/>
  <c r="X72" i="1"/>
  <c r="Y72" i="1"/>
  <c r="Z72" i="1"/>
  <c r="AA72" i="1"/>
  <c r="BT72" i="1"/>
  <c r="DJ72" i="1"/>
  <c r="B73" i="1"/>
  <c r="C73" i="1"/>
  <c r="D73" i="1"/>
  <c r="H73" i="1"/>
  <c r="I73" i="1"/>
  <c r="J73" i="1"/>
  <c r="V73" i="1"/>
  <c r="W73" i="1"/>
  <c r="X73" i="1"/>
  <c r="Y73" i="1"/>
  <c r="Z73" i="1"/>
  <c r="AA73" i="1"/>
  <c r="BT73" i="1"/>
  <c r="DJ73" i="1"/>
  <c r="B74" i="1"/>
  <c r="C74" i="1"/>
  <c r="D74" i="1"/>
  <c r="H74" i="1"/>
  <c r="I74" i="1"/>
  <c r="J74" i="1"/>
  <c r="V74" i="1"/>
  <c r="W74" i="1"/>
  <c r="X74" i="1"/>
  <c r="Y74" i="1"/>
  <c r="Z74" i="1"/>
  <c r="AA74" i="1"/>
  <c r="BT74" i="1"/>
  <c r="DJ74" i="1"/>
  <c r="B75" i="1"/>
  <c r="C75" i="1"/>
  <c r="D75" i="1"/>
  <c r="H75" i="1"/>
  <c r="I75" i="1"/>
  <c r="J75" i="1"/>
  <c r="V75" i="1"/>
  <c r="W75" i="1"/>
  <c r="X75" i="1"/>
  <c r="Y75" i="1"/>
  <c r="Z75" i="1"/>
  <c r="AA75" i="1"/>
  <c r="BT75" i="1"/>
  <c r="DJ75" i="1"/>
  <c r="B76" i="1"/>
  <c r="C76" i="1"/>
  <c r="D76" i="1"/>
  <c r="H76" i="1"/>
  <c r="I76" i="1"/>
  <c r="J76" i="1"/>
  <c r="V76" i="1"/>
  <c r="W76" i="1"/>
  <c r="X76" i="1"/>
  <c r="Y76" i="1"/>
  <c r="Z76" i="1"/>
  <c r="AA76" i="1"/>
  <c r="BT76" i="1"/>
  <c r="DJ76" i="1"/>
  <c r="B77" i="1"/>
  <c r="C77" i="1"/>
  <c r="D77" i="1"/>
  <c r="H77" i="1"/>
  <c r="I77" i="1"/>
  <c r="J77" i="1"/>
  <c r="V77" i="1"/>
  <c r="W77" i="1"/>
  <c r="X77" i="1"/>
  <c r="Y77" i="1"/>
  <c r="Z77" i="1"/>
  <c r="AA77" i="1"/>
  <c r="BT77" i="1"/>
  <c r="DJ77" i="1"/>
  <c r="B78" i="1"/>
  <c r="C78" i="1"/>
  <c r="D78" i="1"/>
  <c r="H78" i="1"/>
  <c r="I78" i="1"/>
  <c r="J78" i="1"/>
  <c r="V78" i="1"/>
  <c r="W78" i="1"/>
  <c r="X78" i="1"/>
  <c r="Y78" i="1"/>
  <c r="Z78" i="1"/>
  <c r="AA78" i="1"/>
  <c r="BT78" i="1"/>
  <c r="DJ78" i="1"/>
  <c r="B79" i="1"/>
  <c r="C79" i="1"/>
  <c r="D79" i="1"/>
  <c r="H79" i="1"/>
  <c r="I79" i="1"/>
  <c r="J79" i="1"/>
  <c r="V79" i="1"/>
  <c r="W79" i="1"/>
  <c r="X79" i="1"/>
  <c r="Y79" i="1"/>
  <c r="Z79" i="1"/>
  <c r="AA79" i="1"/>
  <c r="BT79" i="1"/>
  <c r="DJ79" i="1"/>
  <c r="B80" i="1"/>
  <c r="C80" i="1"/>
  <c r="D80" i="1"/>
  <c r="H80" i="1"/>
  <c r="I80" i="1"/>
  <c r="J80" i="1"/>
  <c r="V80" i="1"/>
  <c r="W80" i="1"/>
  <c r="X80" i="1"/>
  <c r="Y80" i="1"/>
  <c r="Z80" i="1"/>
  <c r="AA80" i="1"/>
  <c r="BT80" i="1"/>
  <c r="DJ80" i="1"/>
  <c r="B81" i="1"/>
  <c r="C81" i="1"/>
  <c r="D81" i="1"/>
  <c r="H81" i="1"/>
  <c r="I81" i="1"/>
  <c r="J81" i="1"/>
  <c r="V81" i="1"/>
  <c r="W81" i="1"/>
  <c r="X81" i="1"/>
  <c r="Y81" i="1"/>
  <c r="Z81" i="1"/>
  <c r="AA81" i="1"/>
  <c r="BT81" i="1"/>
  <c r="DJ81" i="1"/>
  <c r="B82" i="1"/>
  <c r="C82" i="1"/>
  <c r="D82" i="1"/>
  <c r="H82" i="1"/>
  <c r="I82" i="1"/>
  <c r="J82" i="1"/>
  <c r="V82" i="1"/>
  <c r="W82" i="1"/>
  <c r="X82" i="1"/>
  <c r="Y82" i="1"/>
  <c r="Z82" i="1"/>
  <c r="AA82" i="1"/>
  <c r="BT82" i="1"/>
  <c r="DJ82" i="1"/>
  <c r="B83" i="1"/>
  <c r="C83" i="1"/>
  <c r="D83" i="1"/>
  <c r="H83" i="1"/>
  <c r="I83" i="1"/>
  <c r="J83" i="1"/>
  <c r="V83" i="1"/>
  <c r="W83" i="1"/>
  <c r="X83" i="1"/>
  <c r="Y83" i="1"/>
  <c r="Z83" i="1"/>
  <c r="AA83" i="1"/>
  <c r="BT83" i="1"/>
  <c r="DJ83" i="1"/>
  <c r="B84" i="1"/>
  <c r="C84" i="1"/>
  <c r="D84" i="1"/>
  <c r="H84" i="1"/>
  <c r="I84" i="1"/>
  <c r="J84" i="1"/>
  <c r="V84" i="1"/>
  <c r="W84" i="1"/>
  <c r="X84" i="1"/>
  <c r="Y84" i="1"/>
  <c r="Z84" i="1"/>
  <c r="AA84" i="1"/>
  <c r="BT84" i="1"/>
  <c r="DJ84" i="1"/>
  <c r="B85" i="1"/>
  <c r="C85" i="1"/>
  <c r="D85" i="1"/>
  <c r="H85" i="1"/>
  <c r="I85" i="1"/>
  <c r="J85" i="1"/>
  <c r="V85" i="1"/>
  <c r="W85" i="1"/>
  <c r="X85" i="1"/>
  <c r="Y85" i="1"/>
  <c r="Z85" i="1"/>
  <c r="AA85" i="1"/>
  <c r="BT85" i="1"/>
  <c r="DJ85" i="1"/>
  <c r="B86" i="1"/>
  <c r="C86" i="1"/>
  <c r="D86" i="1"/>
  <c r="H86" i="1"/>
  <c r="I86" i="1"/>
  <c r="J86" i="1"/>
  <c r="V86" i="1"/>
  <c r="W86" i="1"/>
  <c r="X86" i="1"/>
  <c r="Y86" i="1"/>
  <c r="Z86" i="1"/>
  <c r="AA86" i="1"/>
  <c r="BT86" i="1"/>
  <c r="DJ86" i="1"/>
  <c r="B87" i="1"/>
  <c r="C87" i="1"/>
  <c r="D87" i="1"/>
  <c r="H87" i="1"/>
  <c r="I87" i="1"/>
  <c r="J87" i="1"/>
  <c r="V87" i="1"/>
  <c r="W87" i="1"/>
  <c r="X87" i="1"/>
  <c r="Y87" i="1"/>
  <c r="Z87" i="1"/>
  <c r="AA87" i="1"/>
  <c r="BT87" i="1"/>
  <c r="DJ87" i="1"/>
  <c r="B88" i="1"/>
  <c r="C88" i="1"/>
  <c r="D88" i="1"/>
  <c r="H88" i="1"/>
  <c r="I88" i="1"/>
  <c r="J88" i="1"/>
  <c r="V88" i="1"/>
  <c r="W88" i="1"/>
  <c r="X88" i="1"/>
  <c r="Y88" i="1"/>
  <c r="Z88" i="1"/>
  <c r="AA88" i="1"/>
  <c r="BT88" i="1"/>
  <c r="DJ88" i="1"/>
  <c r="B89" i="1"/>
  <c r="C89" i="1"/>
  <c r="D89" i="1"/>
  <c r="H89" i="1"/>
  <c r="I89" i="1"/>
  <c r="J89" i="1"/>
  <c r="V89" i="1"/>
  <c r="W89" i="1"/>
  <c r="X89" i="1"/>
  <c r="Y89" i="1"/>
  <c r="Z89" i="1"/>
  <c r="AA89" i="1"/>
  <c r="BT89" i="1"/>
  <c r="DJ89" i="1"/>
  <c r="B90" i="1"/>
  <c r="C90" i="1"/>
  <c r="D90" i="1"/>
  <c r="H90" i="1"/>
  <c r="I90" i="1"/>
  <c r="J90" i="1"/>
  <c r="V90" i="1"/>
  <c r="W90" i="1"/>
  <c r="X90" i="1"/>
  <c r="Y90" i="1"/>
  <c r="Z90" i="1"/>
  <c r="AA90" i="1"/>
  <c r="BT90" i="1"/>
  <c r="DJ90" i="1"/>
  <c r="B91" i="1"/>
  <c r="C91" i="1"/>
  <c r="D91" i="1"/>
  <c r="H91" i="1"/>
  <c r="I91" i="1"/>
  <c r="J91" i="1"/>
  <c r="V91" i="1"/>
  <c r="W91" i="1"/>
  <c r="X91" i="1"/>
  <c r="Y91" i="1"/>
  <c r="Z91" i="1"/>
  <c r="AA91" i="1"/>
  <c r="BT91" i="1"/>
  <c r="DJ91" i="1"/>
  <c r="B92" i="1"/>
  <c r="C92" i="1"/>
  <c r="D92" i="1"/>
  <c r="H92" i="1"/>
  <c r="I92" i="1"/>
  <c r="J92" i="1"/>
  <c r="V92" i="1"/>
  <c r="W92" i="1"/>
  <c r="X92" i="1"/>
  <c r="Y92" i="1"/>
  <c r="Z92" i="1"/>
  <c r="AA92" i="1"/>
  <c r="BT92" i="1"/>
  <c r="DJ92" i="1"/>
  <c r="B93" i="1"/>
  <c r="C93" i="1"/>
  <c r="D93" i="1"/>
  <c r="H93" i="1"/>
  <c r="I93" i="1"/>
  <c r="J93" i="1"/>
  <c r="V93" i="1"/>
  <c r="W93" i="1"/>
  <c r="X93" i="1"/>
  <c r="Y93" i="1"/>
  <c r="Z93" i="1"/>
  <c r="AA93" i="1"/>
  <c r="BT93" i="1"/>
  <c r="DJ93" i="1"/>
  <c r="B94" i="1"/>
  <c r="C94" i="1"/>
  <c r="D94" i="1"/>
  <c r="H94" i="1"/>
  <c r="I94" i="1"/>
  <c r="J94" i="1"/>
  <c r="V94" i="1"/>
  <c r="W94" i="1"/>
  <c r="X94" i="1"/>
  <c r="Y94" i="1"/>
  <c r="Z94" i="1"/>
  <c r="AA94" i="1"/>
  <c r="BT94" i="1"/>
  <c r="DJ94" i="1"/>
  <c r="B95" i="1"/>
  <c r="C95" i="1"/>
  <c r="D95" i="1"/>
  <c r="H95" i="1"/>
  <c r="I95" i="1"/>
  <c r="J95" i="1"/>
  <c r="V95" i="1"/>
  <c r="W95" i="1"/>
  <c r="X95" i="1"/>
  <c r="Y95" i="1"/>
  <c r="Z95" i="1"/>
  <c r="AA95" i="1"/>
  <c r="BT95" i="1"/>
  <c r="DJ95" i="1"/>
  <c r="B96" i="1"/>
  <c r="C96" i="1"/>
  <c r="D96" i="1"/>
  <c r="H96" i="1"/>
  <c r="I96" i="1"/>
  <c r="J96" i="1"/>
  <c r="V96" i="1"/>
  <c r="W96" i="1"/>
  <c r="X96" i="1"/>
  <c r="Y96" i="1"/>
  <c r="Z96" i="1"/>
  <c r="AA96" i="1"/>
  <c r="BT96" i="1"/>
  <c r="DJ96" i="1"/>
  <c r="B97" i="1"/>
  <c r="C97" i="1"/>
  <c r="D97" i="1"/>
  <c r="H97" i="1"/>
  <c r="I97" i="1"/>
  <c r="J97" i="1"/>
  <c r="V97" i="1"/>
  <c r="W97" i="1"/>
  <c r="X97" i="1"/>
  <c r="Y97" i="1"/>
  <c r="Z97" i="1"/>
  <c r="AA97" i="1"/>
  <c r="BT97" i="1"/>
  <c r="DJ97" i="1"/>
  <c r="B98" i="1"/>
  <c r="C98" i="1"/>
  <c r="D98" i="1"/>
  <c r="H98" i="1"/>
  <c r="I98" i="1"/>
  <c r="J98" i="1"/>
  <c r="V98" i="1"/>
  <c r="W98" i="1"/>
  <c r="X98" i="1"/>
  <c r="Y98" i="1"/>
  <c r="Z98" i="1"/>
  <c r="AA98" i="1"/>
  <c r="BT98" i="1"/>
  <c r="DJ98" i="1"/>
  <c r="B99" i="1"/>
  <c r="C99" i="1"/>
  <c r="D99" i="1"/>
  <c r="H99" i="1"/>
  <c r="I99" i="1"/>
  <c r="J99" i="1"/>
  <c r="V99" i="1"/>
  <c r="W99" i="1"/>
  <c r="X99" i="1"/>
  <c r="Y99" i="1"/>
  <c r="Z99" i="1"/>
  <c r="AA99" i="1"/>
  <c r="BT99" i="1"/>
  <c r="DJ99" i="1"/>
  <c r="B100" i="1"/>
  <c r="C100" i="1"/>
  <c r="D100" i="1"/>
  <c r="H100" i="1"/>
  <c r="I100" i="1"/>
  <c r="J100" i="1"/>
  <c r="V100" i="1"/>
  <c r="W100" i="1"/>
  <c r="X100" i="1"/>
  <c r="Y100" i="1"/>
  <c r="Z100" i="1"/>
  <c r="AA100" i="1"/>
  <c r="BT100" i="1"/>
  <c r="DJ100" i="1"/>
  <c r="BT101" i="1"/>
  <c r="DJ101" i="1"/>
  <c r="BT102" i="1"/>
  <c r="DJ102" i="1"/>
  <c r="BT103" i="1"/>
  <c r="DJ103" i="1"/>
  <c r="BT104" i="1"/>
  <c r="DJ104" i="1"/>
  <c r="BT105" i="1"/>
  <c r="DJ105" i="1"/>
  <c r="BT106" i="1"/>
  <c r="DJ106" i="1"/>
  <c r="BT107" i="1"/>
  <c r="DJ107" i="1"/>
  <c r="BT108" i="1"/>
  <c r="DJ108" i="1"/>
  <c r="BT109" i="1"/>
  <c r="DJ109" i="1"/>
  <c r="BT110" i="1"/>
  <c r="DJ110" i="1"/>
  <c r="BT111" i="1"/>
  <c r="DJ111" i="1"/>
  <c r="BT112" i="1"/>
  <c r="DJ112" i="1"/>
  <c r="BT113" i="1"/>
  <c r="DJ113" i="1"/>
  <c r="BT114" i="1"/>
  <c r="DJ114" i="1"/>
  <c r="BT115" i="1"/>
  <c r="DJ115" i="1"/>
  <c r="BT116" i="1"/>
  <c r="DJ116" i="1"/>
  <c r="BT117" i="1"/>
  <c r="DJ117" i="1"/>
  <c r="BT118" i="1"/>
  <c r="DJ118" i="1"/>
  <c r="BT119" i="1"/>
  <c r="DJ119" i="1"/>
  <c r="BT120" i="1"/>
  <c r="DJ120" i="1"/>
  <c r="BT121" i="1"/>
  <c r="DJ121" i="1"/>
  <c r="BT122" i="1"/>
  <c r="DJ122" i="1"/>
  <c r="BT123" i="1"/>
  <c r="DJ123" i="1"/>
  <c r="BT124" i="1"/>
  <c r="DJ124" i="1"/>
  <c r="BT125" i="1"/>
  <c r="DJ125" i="1"/>
  <c r="BT126" i="1"/>
  <c r="DJ126" i="1"/>
  <c r="BT127" i="1"/>
  <c r="DJ127" i="1"/>
  <c r="BT128" i="1"/>
  <c r="DJ128" i="1"/>
  <c r="BT129" i="1"/>
  <c r="DJ129" i="1"/>
  <c r="BT130" i="1"/>
  <c r="DJ130" i="1"/>
  <c r="BT131" i="1"/>
  <c r="DJ131" i="1"/>
  <c r="BT132" i="1"/>
  <c r="DJ132" i="1"/>
  <c r="BT133" i="1"/>
  <c r="DJ133" i="1"/>
  <c r="BT134" i="1"/>
  <c r="DJ134" i="1"/>
  <c r="BT135" i="1"/>
  <c r="DJ135" i="1"/>
  <c r="BT136" i="1"/>
  <c r="DJ136" i="1"/>
  <c r="BT137" i="1"/>
  <c r="DJ137" i="1"/>
  <c r="BT138" i="1"/>
  <c r="DJ138" i="1"/>
  <c r="BT139" i="1"/>
  <c r="DJ139" i="1"/>
  <c r="BT140" i="1"/>
  <c r="DJ140" i="1"/>
  <c r="BT141" i="1"/>
  <c r="DJ141" i="1"/>
  <c r="BT142" i="1"/>
  <c r="DJ142" i="1"/>
  <c r="BT143" i="1"/>
  <c r="DJ143" i="1"/>
  <c r="BT144" i="1"/>
  <c r="DJ144" i="1"/>
  <c r="BT145" i="1"/>
  <c r="DJ145" i="1"/>
  <c r="BT146" i="1"/>
  <c r="DJ146" i="1"/>
  <c r="BT147" i="1"/>
  <c r="DJ147" i="1"/>
  <c r="BT148" i="1"/>
  <c r="DJ148" i="1"/>
  <c r="BT149" i="1"/>
  <c r="DJ149" i="1"/>
  <c r="BT150" i="1"/>
  <c r="DJ150" i="1"/>
  <c r="BT151" i="1"/>
  <c r="DJ151" i="1"/>
  <c r="BT152" i="1"/>
  <c r="DJ152" i="1"/>
  <c r="BT153" i="1"/>
  <c r="DJ153" i="1"/>
  <c r="BT154" i="1"/>
  <c r="DJ154" i="1"/>
  <c r="BT155" i="1"/>
  <c r="DJ155" i="1"/>
  <c r="BT156" i="1"/>
  <c r="DJ156" i="1"/>
  <c r="BT157" i="1"/>
  <c r="DJ157" i="1"/>
  <c r="BT158" i="1"/>
  <c r="DJ158" i="1"/>
  <c r="BT159" i="1"/>
  <c r="DJ159" i="1"/>
  <c r="BT160" i="1"/>
  <c r="DJ160" i="1"/>
  <c r="BT161" i="1"/>
  <c r="DJ161" i="1"/>
  <c r="BT162" i="1"/>
  <c r="DJ162" i="1"/>
  <c r="BT163" i="1"/>
  <c r="DJ163" i="1"/>
  <c r="BT164" i="1"/>
  <c r="DJ164" i="1"/>
  <c r="BT165" i="1"/>
  <c r="DJ165" i="1"/>
  <c r="BT166" i="1"/>
  <c r="DJ166" i="1"/>
  <c r="BT167" i="1"/>
  <c r="DJ167" i="1"/>
  <c r="BT168" i="1"/>
  <c r="DJ168" i="1"/>
  <c r="BT169" i="1"/>
  <c r="DJ169" i="1"/>
  <c r="BT170" i="1"/>
  <c r="DJ170" i="1"/>
  <c r="BT171" i="1"/>
  <c r="DJ171" i="1"/>
  <c r="BT172" i="1"/>
  <c r="DJ172" i="1"/>
  <c r="BT173" i="1"/>
  <c r="DJ173" i="1"/>
  <c r="BT174" i="1"/>
  <c r="DJ174" i="1"/>
  <c r="BT175" i="1"/>
  <c r="DJ175" i="1"/>
  <c r="BT176" i="1"/>
  <c r="DJ176" i="1"/>
  <c r="BT177" i="1"/>
  <c r="DJ177" i="1"/>
  <c r="BT178" i="1"/>
  <c r="DJ178" i="1"/>
  <c r="BT179" i="1"/>
  <c r="DJ179" i="1"/>
  <c r="BT180" i="1"/>
  <c r="DJ180" i="1"/>
  <c r="BT181" i="1"/>
  <c r="DJ181" i="1"/>
  <c r="BT182" i="1"/>
  <c r="DJ182" i="1"/>
  <c r="BT183" i="1"/>
  <c r="DJ183" i="1"/>
  <c r="BT184" i="1"/>
  <c r="DJ184" i="1"/>
  <c r="BT185" i="1"/>
  <c r="DJ185" i="1"/>
  <c r="BT186" i="1"/>
  <c r="DJ186" i="1"/>
  <c r="BT187" i="1"/>
  <c r="DJ187" i="1"/>
  <c r="BT188" i="1"/>
  <c r="DJ188" i="1"/>
  <c r="BT189" i="1"/>
  <c r="DJ189" i="1"/>
  <c r="BT190" i="1"/>
  <c r="DJ190" i="1"/>
  <c r="BT191" i="1"/>
  <c r="DJ191" i="1"/>
  <c r="BT192" i="1"/>
  <c r="DJ192" i="1"/>
  <c r="BT193" i="1"/>
  <c r="DJ193" i="1"/>
  <c r="BT194" i="1"/>
  <c r="DJ194" i="1"/>
  <c r="BT195" i="1"/>
  <c r="DJ195" i="1"/>
  <c r="BT196" i="1"/>
  <c r="DJ196" i="1"/>
  <c r="BT197" i="1"/>
  <c r="DJ197" i="1"/>
  <c r="BT198" i="1"/>
  <c r="DJ198" i="1"/>
  <c r="BT199" i="1"/>
  <c r="DJ199" i="1"/>
  <c r="BT200" i="1"/>
  <c r="DJ200" i="1"/>
  <c r="BT201" i="1"/>
  <c r="DJ201" i="1"/>
  <c r="BT202" i="1"/>
  <c r="DJ202" i="1"/>
  <c r="BT203" i="1"/>
  <c r="DJ203" i="1"/>
  <c r="BT204" i="1"/>
  <c r="DJ204" i="1"/>
  <c r="BT205" i="1"/>
  <c r="DJ205" i="1"/>
  <c r="BT206" i="1"/>
  <c r="DJ206" i="1"/>
  <c r="BT207" i="1"/>
  <c r="DJ207" i="1"/>
  <c r="BT208" i="1"/>
  <c r="DJ208" i="1"/>
  <c r="BT209" i="1"/>
  <c r="DJ209" i="1"/>
  <c r="BT210" i="1"/>
  <c r="DJ210" i="1"/>
  <c r="BT211" i="1"/>
  <c r="DJ211" i="1"/>
  <c r="BT212" i="1"/>
  <c r="DJ212" i="1"/>
  <c r="BT213" i="1"/>
  <c r="DJ213" i="1"/>
  <c r="BT214" i="1"/>
  <c r="DJ214" i="1"/>
  <c r="BT215" i="1"/>
  <c r="DJ215" i="1"/>
  <c r="BT216" i="1"/>
  <c r="DJ216" i="1"/>
  <c r="BT217" i="1"/>
  <c r="DJ217" i="1"/>
  <c r="BT218" i="1"/>
  <c r="DJ218" i="1"/>
  <c r="BT219" i="1"/>
  <c r="DJ219" i="1"/>
  <c r="BT220" i="1"/>
  <c r="DJ220" i="1"/>
  <c r="BT221" i="1"/>
  <c r="DJ221" i="1"/>
  <c r="BT222" i="1"/>
  <c r="DJ222" i="1"/>
  <c r="BT223" i="1"/>
  <c r="DJ223" i="1"/>
  <c r="BT224" i="1"/>
  <c r="DJ224" i="1"/>
  <c r="BT225" i="1"/>
  <c r="DJ225" i="1"/>
  <c r="BT226" i="1"/>
  <c r="DJ226" i="1"/>
  <c r="BT227" i="1"/>
  <c r="DJ227" i="1"/>
  <c r="BT228" i="1"/>
  <c r="DJ228" i="1"/>
  <c r="BT229" i="1"/>
  <c r="DJ229" i="1"/>
  <c r="BT230" i="1"/>
  <c r="DJ230" i="1"/>
  <c r="BT231" i="1"/>
  <c r="DJ231" i="1"/>
  <c r="BT232" i="1"/>
  <c r="DJ232" i="1"/>
  <c r="BT233" i="1"/>
  <c r="DJ233" i="1"/>
  <c r="BT234" i="1"/>
  <c r="DJ234" i="1"/>
  <c r="BT235" i="1"/>
  <c r="DJ235" i="1"/>
  <c r="BT236" i="1"/>
  <c r="DJ236" i="1"/>
  <c r="BT237" i="1"/>
  <c r="DJ237" i="1"/>
  <c r="BT238" i="1"/>
  <c r="DJ238" i="1"/>
  <c r="BT239" i="1"/>
  <c r="DJ239" i="1"/>
  <c r="BT240" i="1"/>
  <c r="DJ240" i="1"/>
  <c r="BT241" i="1"/>
  <c r="DJ241" i="1"/>
  <c r="BT242" i="1"/>
  <c r="DJ242" i="1"/>
  <c r="BT243" i="1"/>
  <c r="DJ243" i="1"/>
  <c r="BT244" i="1"/>
  <c r="DJ244" i="1"/>
  <c r="BT245" i="1"/>
  <c r="DJ245" i="1"/>
  <c r="BT246" i="1"/>
  <c r="DJ246" i="1"/>
  <c r="BT247" i="1"/>
  <c r="DJ247" i="1"/>
  <c r="BT248" i="1"/>
  <c r="DJ248" i="1"/>
  <c r="BT249" i="1"/>
  <c r="DJ249" i="1"/>
  <c r="BT250" i="1"/>
  <c r="DJ250" i="1"/>
  <c r="BT251" i="1"/>
  <c r="DJ251" i="1"/>
  <c r="BT252" i="1"/>
  <c r="DJ252" i="1"/>
  <c r="BT253" i="1"/>
  <c r="DJ253" i="1"/>
  <c r="BT254" i="1"/>
  <c r="DJ254" i="1"/>
  <c r="BT255" i="1"/>
  <c r="DJ255" i="1"/>
  <c r="BT256" i="1"/>
  <c r="DJ256" i="1"/>
  <c r="BT257" i="1"/>
  <c r="DJ257" i="1"/>
  <c r="BT258" i="1"/>
  <c r="DJ258" i="1"/>
  <c r="BT259" i="1"/>
  <c r="DJ259" i="1"/>
  <c r="BT260" i="1"/>
  <c r="DJ260" i="1"/>
  <c r="BT261" i="1"/>
  <c r="DJ261" i="1"/>
  <c r="BT262" i="1"/>
  <c r="DJ262" i="1"/>
  <c r="BT263" i="1"/>
  <c r="DJ263" i="1"/>
  <c r="BT264" i="1"/>
  <c r="DJ264" i="1"/>
  <c r="BT265" i="1"/>
  <c r="DJ265" i="1"/>
  <c r="BT266" i="1"/>
  <c r="DJ266" i="1"/>
  <c r="BT267" i="1"/>
  <c r="DJ267" i="1"/>
  <c r="BT268" i="1"/>
  <c r="DJ268" i="1"/>
  <c r="BT269" i="1"/>
  <c r="DJ269" i="1"/>
  <c r="BT270" i="1"/>
  <c r="DJ270" i="1"/>
  <c r="BT271" i="1"/>
  <c r="DJ271" i="1"/>
  <c r="BT272" i="1"/>
  <c r="DJ272" i="1"/>
  <c r="BT273" i="1"/>
  <c r="DJ273" i="1"/>
  <c r="BT274" i="1"/>
  <c r="DJ274" i="1"/>
  <c r="BT275" i="1"/>
  <c r="DJ275" i="1"/>
  <c r="BT276" i="1"/>
  <c r="DJ276" i="1"/>
  <c r="BT277" i="1"/>
  <c r="DJ277" i="1"/>
  <c r="BT278" i="1"/>
  <c r="DJ278" i="1"/>
  <c r="BT279" i="1"/>
  <c r="DJ279" i="1"/>
  <c r="BT280" i="1"/>
  <c r="DJ280" i="1"/>
  <c r="BT281" i="1"/>
  <c r="DJ281" i="1"/>
  <c r="BT282" i="1"/>
  <c r="DJ282" i="1"/>
  <c r="BT283" i="1"/>
  <c r="DJ283" i="1"/>
  <c r="BT284" i="1"/>
  <c r="DJ284" i="1"/>
  <c r="BT285" i="1"/>
  <c r="DJ285" i="1"/>
  <c r="BT286" i="1"/>
  <c r="DJ286" i="1"/>
  <c r="BT287" i="1"/>
  <c r="DJ287" i="1"/>
  <c r="BT288" i="1"/>
  <c r="DJ288" i="1"/>
  <c r="BT289" i="1"/>
  <c r="DJ289" i="1"/>
  <c r="BT290" i="1"/>
  <c r="DJ290" i="1"/>
  <c r="BT291" i="1"/>
  <c r="DJ291" i="1"/>
  <c r="BT292" i="1"/>
  <c r="DJ292" i="1"/>
  <c r="BT293" i="1"/>
  <c r="DJ293" i="1"/>
  <c r="BT294" i="1"/>
  <c r="DJ294" i="1"/>
  <c r="BT295" i="1"/>
  <c r="DJ295" i="1"/>
  <c r="BT296" i="1"/>
  <c r="DJ296" i="1"/>
  <c r="BT297" i="1"/>
  <c r="DJ297" i="1"/>
  <c r="BT298" i="1"/>
  <c r="DJ298" i="1"/>
  <c r="BT299" i="1"/>
  <c r="DJ299" i="1"/>
  <c r="BT300" i="1"/>
  <c r="DJ300" i="1"/>
  <c r="BT301" i="1"/>
  <c r="DJ301" i="1"/>
  <c r="BT302" i="1"/>
  <c r="DJ302" i="1"/>
  <c r="BT303" i="1"/>
  <c r="DJ303" i="1"/>
  <c r="BT304" i="1"/>
  <c r="DJ304" i="1"/>
  <c r="BT305" i="1"/>
  <c r="DJ305" i="1"/>
  <c r="BT306" i="1"/>
  <c r="DJ306" i="1"/>
  <c r="BT307" i="1"/>
  <c r="DJ307" i="1"/>
  <c r="BT308" i="1"/>
  <c r="DJ308" i="1"/>
  <c r="BT309" i="1"/>
  <c r="DJ309" i="1"/>
  <c r="BT310" i="1"/>
  <c r="DJ310" i="1"/>
  <c r="BT311" i="1"/>
  <c r="DJ311" i="1"/>
  <c r="BT312" i="1"/>
  <c r="DJ312" i="1"/>
  <c r="BT313" i="1"/>
  <c r="DJ313" i="1"/>
  <c r="BT314" i="1"/>
  <c r="DJ314" i="1"/>
  <c r="BT315" i="1"/>
  <c r="DJ315" i="1"/>
  <c r="BT316" i="1"/>
  <c r="DJ316" i="1"/>
  <c r="BT317" i="1"/>
  <c r="DJ317" i="1"/>
  <c r="BT318" i="1"/>
  <c r="DJ318" i="1"/>
  <c r="BT319" i="1"/>
  <c r="DJ319" i="1"/>
  <c r="BT320" i="1"/>
  <c r="DJ320" i="1"/>
  <c r="BT321" i="1"/>
  <c r="DJ321" i="1"/>
  <c r="BT322" i="1"/>
  <c r="DJ322" i="1"/>
  <c r="BT323" i="1"/>
  <c r="DJ323" i="1"/>
  <c r="BT324" i="1"/>
  <c r="DJ324" i="1"/>
  <c r="BT325" i="1"/>
  <c r="DJ325" i="1"/>
  <c r="BT326" i="1"/>
  <c r="DJ326" i="1"/>
  <c r="BT327" i="1"/>
  <c r="DJ327" i="1"/>
  <c r="BT328" i="1"/>
  <c r="DJ328" i="1"/>
  <c r="BT329" i="1"/>
  <c r="DJ329" i="1"/>
  <c r="BT330" i="1"/>
  <c r="DJ330" i="1"/>
  <c r="BT331" i="1"/>
  <c r="DJ331" i="1"/>
  <c r="BT332" i="1"/>
  <c r="DJ332" i="1"/>
  <c r="BT333" i="1"/>
  <c r="DJ333" i="1"/>
  <c r="BT334" i="1"/>
  <c r="DJ334" i="1"/>
  <c r="BT335" i="1"/>
  <c r="DJ335" i="1"/>
  <c r="BT336" i="1"/>
  <c r="DJ336" i="1"/>
  <c r="BT337" i="1"/>
  <c r="DJ337" i="1"/>
  <c r="BT338" i="1"/>
  <c r="DJ338" i="1"/>
  <c r="BT339" i="1"/>
  <c r="DJ339" i="1"/>
  <c r="BT340" i="1"/>
  <c r="DJ340" i="1"/>
  <c r="BT341" i="1"/>
  <c r="DJ341" i="1"/>
  <c r="BT342" i="1"/>
  <c r="DJ342" i="1"/>
  <c r="BT343" i="1"/>
  <c r="DJ343" i="1"/>
  <c r="BT344" i="1"/>
  <c r="DJ344" i="1"/>
  <c r="BT345" i="1"/>
  <c r="DJ345" i="1"/>
  <c r="BT346" i="1"/>
  <c r="DJ346" i="1"/>
  <c r="BT347" i="1"/>
  <c r="DJ347" i="1"/>
  <c r="BT348" i="1"/>
  <c r="DJ348" i="1"/>
  <c r="BT349" i="1"/>
  <c r="DJ349" i="1"/>
  <c r="BT350" i="1"/>
  <c r="DJ350" i="1"/>
  <c r="BT351" i="1"/>
  <c r="DJ351" i="1"/>
  <c r="BT352" i="1"/>
  <c r="DJ352" i="1"/>
  <c r="BT353" i="1"/>
  <c r="DJ353" i="1"/>
  <c r="BT354" i="1"/>
  <c r="DJ354" i="1"/>
  <c r="BT355" i="1"/>
  <c r="DJ355" i="1"/>
  <c r="BT356" i="1"/>
  <c r="DJ356" i="1"/>
  <c r="BT357" i="1"/>
  <c r="DJ357" i="1"/>
  <c r="BT358" i="1"/>
  <c r="DJ358" i="1"/>
  <c r="BT359" i="1"/>
  <c r="DJ359" i="1"/>
  <c r="BT360" i="1"/>
  <c r="DJ360" i="1"/>
  <c r="BT361" i="1"/>
  <c r="DJ361" i="1"/>
  <c r="BT362" i="1"/>
  <c r="DJ362" i="1"/>
  <c r="BT363" i="1"/>
  <c r="DJ363" i="1"/>
  <c r="BT364" i="1"/>
  <c r="DJ364" i="1"/>
  <c r="BT365" i="1"/>
  <c r="DJ365" i="1"/>
  <c r="BT366" i="1"/>
  <c r="DJ366" i="1"/>
  <c r="BT367" i="1"/>
  <c r="DJ367" i="1"/>
  <c r="BT368" i="1"/>
  <c r="DJ368" i="1"/>
  <c r="BT369" i="1"/>
  <c r="DJ369" i="1"/>
  <c r="BT370" i="1"/>
  <c r="DJ370" i="1"/>
  <c r="BT371" i="1"/>
  <c r="DJ371" i="1"/>
  <c r="BT372" i="1"/>
  <c r="DJ372" i="1"/>
  <c r="BT373" i="1"/>
  <c r="DJ373" i="1"/>
  <c r="BT374" i="1"/>
  <c r="DJ374" i="1"/>
  <c r="BT375" i="1"/>
  <c r="DJ375" i="1"/>
  <c r="BT376" i="1"/>
  <c r="DJ376" i="1"/>
  <c r="BT377" i="1"/>
  <c r="DJ377" i="1"/>
  <c r="BT378" i="1"/>
  <c r="DJ378" i="1"/>
  <c r="BT379" i="1"/>
  <c r="DJ379" i="1"/>
  <c r="BT380" i="1"/>
  <c r="DJ380" i="1"/>
  <c r="BT381" i="1"/>
  <c r="DJ381" i="1"/>
  <c r="BT382" i="1"/>
  <c r="DJ382" i="1"/>
  <c r="BT383" i="1"/>
  <c r="DJ383" i="1"/>
  <c r="BT384" i="1"/>
  <c r="DJ384" i="1"/>
  <c r="BT385" i="1"/>
  <c r="DJ385" i="1"/>
  <c r="BT386" i="1"/>
  <c r="DJ386" i="1"/>
  <c r="BT387" i="1"/>
  <c r="DJ387" i="1"/>
  <c r="BT388" i="1"/>
  <c r="DJ388" i="1"/>
  <c r="BT389" i="1"/>
  <c r="DJ389" i="1"/>
  <c r="BT390" i="1"/>
  <c r="DJ390" i="1"/>
  <c r="BT391" i="1"/>
  <c r="DJ391" i="1"/>
  <c r="BT392" i="1"/>
  <c r="DJ392" i="1"/>
  <c r="BT393" i="1"/>
  <c r="DJ393" i="1"/>
  <c r="BT394" i="1"/>
  <c r="DJ394" i="1"/>
  <c r="BT395" i="1"/>
  <c r="DJ395" i="1"/>
  <c r="BT396" i="1"/>
  <c r="DJ396" i="1"/>
  <c r="BT397" i="1"/>
  <c r="DJ397" i="1"/>
  <c r="BT398" i="1"/>
  <c r="DJ398" i="1"/>
  <c r="BT399" i="1"/>
  <c r="DJ399" i="1"/>
  <c r="BT400" i="1"/>
  <c r="DJ400" i="1"/>
</calcChain>
</file>

<file path=xl/sharedStrings.xml><?xml version="1.0" encoding="utf-8"?>
<sst xmlns="http://schemas.openxmlformats.org/spreadsheetml/2006/main" count="5872" uniqueCount="576">
  <si>
    <t>Transport Main Page</t>
  </si>
  <si>
    <t>Filter Area 1</t>
  </si>
  <si>
    <t>Filter Area 2</t>
  </si>
  <si>
    <t>Filter Area 3</t>
  </si>
  <si>
    <t>What Location:</t>
  </si>
  <si>
    <t>What is the Price:</t>
  </si>
  <si>
    <t>StartLoc</t>
  </si>
  <si>
    <t>EndLoc</t>
  </si>
  <si>
    <t>Number</t>
  </si>
  <si>
    <t>Path</t>
  </si>
  <si>
    <t>Backhaul</t>
  </si>
  <si>
    <t>PathName</t>
  </si>
  <si>
    <t>StartPath1</t>
  </si>
  <si>
    <t>EndPath1</t>
  </si>
  <si>
    <t>TypePath1</t>
  </si>
  <si>
    <t>StartPath2</t>
  </si>
  <si>
    <t>EndPath2</t>
  </si>
  <si>
    <t>TypePath2</t>
  </si>
  <si>
    <t>StartPath3</t>
  </si>
  <si>
    <t>EndPath3</t>
  </si>
  <si>
    <t>TypePath3</t>
  </si>
  <si>
    <t>StartPath4</t>
  </si>
  <si>
    <t>EndPath4</t>
  </si>
  <si>
    <t>TypePath4</t>
  </si>
  <si>
    <t>StartPath5</t>
  </si>
  <si>
    <t>EndPath5</t>
  </si>
  <si>
    <t>TypePath5</t>
  </si>
  <si>
    <t>StartPath6</t>
  </si>
  <si>
    <t>EndPath6</t>
  </si>
  <si>
    <t>TypePath6</t>
  </si>
  <si>
    <t>StartPath7</t>
  </si>
  <si>
    <t>EndPath7</t>
  </si>
  <si>
    <t>TypePath7</t>
  </si>
  <si>
    <t>StartPath8</t>
  </si>
  <si>
    <t>EndPath8</t>
  </si>
  <si>
    <t>TypePath8</t>
  </si>
  <si>
    <t>StartPath9</t>
  </si>
  <si>
    <t>EndPath9</t>
  </si>
  <si>
    <t>TypePath9</t>
  </si>
  <si>
    <t>StartPath10</t>
  </si>
  <si>
    <t>EndPath10</t>
  </si>
  <si>
    <t>TypePath10</t>
  </si>
  <si>
    <t>BuyorSell</t>
  </si>
  <si>
    <t>Tetco ELA</t>
  </si>
  <si>
    <t>CNG-S</t>
  </si>
  <si>
    <t>NO</t>
  </si>
  <si>
    <t>ELA to CNG-S/Pool -- FT</t>
  </si>
  <si>
    <t>Tetco M2</t>
  </si>
  <si>
    <t xml:space="preserve">FT  </t>
  </si>
  <si>
    <t>Tetco   STX</t>
  </si>
  <si>
    <t>STX to ELA -- FT</t>
  </si>
  <si>
    <t>Sell</t>
  </si>
  <si>
    <t>CNG S/Citygate</t>
  </si>
  <si>
    <t>ELA to CNG-S/Citygate -- FT</t>
  </si>
  <si>
    <t>STX to ELA -- IT</t>
  </si>
  <si>
    <t xml:space="preserve">IT  </t>
  </si>
  <si>
    <t>Included Locations</t>
  </si>
  <si>
    <t>TC0/Citygate</t>
  </si>
  <si>
    <t>ELA to TCO/Citygate -- FT</t>
  </si>
  <si>
    <t>TCO</t>
  </si>
  <si>
    <t>Tetco  WLA</t>
  </si>
  <si>
    <t>WLA to ELA -- FT</t>
  </si>
  <si>
    <t>Transport Type</t>
  </si>
  <si>
    <t>ELA to TCO/Pool -- FT</t>
  </si>
  <si>
    <t>WLA to ELA -- IT</t>
  </si>
  <si>
    <t>Buy at</t>
  </si>
  <si>
    <t>For</t>
  </si>
  <si>
    <t>Path Description</t>
  </si>
  <si>
    <t>Sell at</t>
  </si>
  <si>
    <t>Buy</t>
  </si>
  <si>
    <t>On/Off</t>
  </si>
  <si>
    <t>Tetco  ETX</t>
  </si>
  <si>
    <t>ELA to ETX -- FT</t>
  </si>
  <si>
    <t>ELA to ELA -- FT</t>
  </si>
  <si>
    <t>ELA to ETX -- IT</t>
  </si>
  <si>
    <t>ELA to ELA -- IT</t>
  </si>
  <si>
    <t>Type</t>
  </si>
  <si>
    <t>Tetco M1</t>
  </si>
  <si>
    <t>ELA to M1 -- FT</t>
  </si>
  <si>
    <t>Show All</t>
  </si>
  <si>
    <t>ELA to M1 -- IT</t>
  </si>
  <si>
    <t>ELA to M2 -- FT</t>
  </si>
  <si>
    <t>GRI</t>
  </si>
  <si>
    <t>ELA to M2 -- IT</t>
  </si>
  <si>
    <t>Tetco M3</t>
  </si>
  <si>
    <t>ELA to M3 -- FT</t>
  </si>
  <si>
    <t>ELA to M3 -- IT</t>
  </si>
  <si>
    <t>Input Refresh</t>
  </si>
  <si>
    <t/>
  </si>
  <si>
    <t>IT Winter</t>
  </si>
  <si>
    <t>ITS1 Winter</t>
  </si>
  <si>
    <t>Gas Daily Override</t>
  </si>
  <si>
    <t>Transport Entry and Amendment Page</t>
  </si>
  <si>
    <t>Location</t>
  </si>
  <si>
    <t>Current</t>
  </si>
  <si>
    <t>Override</t>
  </si>
  <si>
    <t>Don't Alter this Area</t>
  </si>
  <si>
    <t xml:space="preserve">All data must be on the same pipe (e.g. Transco/Z1 to Transco/Z3, not Transco/Z1 to Texas Gas) </t>
  </si>
  <si>
    <t>From:</t>
  </si>
  <si>
    <t>To:</t>
  </si>
  <si>
    <t>TransType</t>
  </si>
  <si>
    <t>GDCurve</t>
  </si>
  <si>
    <t>Comm$</t>
  </si>
  <si>
    <t>s/c</t>
  </si>
  <si>
    <t>Fuel%</t>
  </si>
  <si>
    <t>From Pipe Location:</t>
  </si>
  <si>
    <t>To Pipe Location:</t>
  </si>
  <si>
    <t>Transport Type:</t>
  </si>
  <si>
    <t>Gas Daily Curve to Use for Fuel:</t>
  </si>
  <si>
    <t>Commodity Charge ($):</t>
  </si>
  <si>
    <t>Srchgs ($):</t>
  </si>
  <si>
    <t>Fuel Percent (%):</t>
  </si>
  <si>
    <t>Fuel Cost:</t>
  </si>
  <si>
    <t>Total Cost per MMBTU:</t>
  </si>
  <si>
    <t>Tenn Kinder -- Zone L 800</t>
  </si>
  <si>
    <t>Tenn Wharton -- Zone 0</t>
  </si>
  <si>
    <t>Tenn Heidelberg -- Zone 1 500 (w/surcharge)</t>
  </si>
  <si>
    <t>Path Entry and Amendment Page</t>
  </si>
  <si>
    <t>Do</t>
  </si>
  <si>
    <t>Path Check</t>
  </si>
  <si>
    <t>NOT</t>
  </si>
  <si>
    <t>Tenn/Z 0 to TC0/Citygate -- FT Win.</t>
  </si>
  <si>
    <t>From Pipe Location</t>
  </si>
  <si>
    <t>To Pipe Location</t>
  </si>
  <si>
    <t>Name</t>
  </si>
  <si>
    <t>Back-Haul</t>
  </si>
  <si>
    <t>Alter</t>
  </si>
  <si>
    <t>CostPath1</t>
  </si>
  <si>
    <t>CostPath2</t>
  </si>
  <si>
    <t>CostPath3</t>
  </si>
  <si>
    <t>CostPath4</t>
  </si>
  <si>
    <t>CostPath5</t>
  </si>
  <si>
    <t>CostPath6</t>
  </si>
  <si>
    <t>CostPath7</t>
  </si>
  <si>
    <t>CostPath8</t>
  </si>
  <si>
    <t>CostPath9</t>
  </si>
  <si>
    <t>CostPath10</t>
  </si>
  <si>
    <t>Total</t>
  </si>
  <si>
    <t xml:space="preserve">This </t>
  </si>
  <si>
    <t>Clear Contents</t>
  </si>
  <si>
    <t>Texas Gas Z4</t>
  </si>
  <si>
    <t>FT Summer</t>
  </si>
  <si>
    <t>Area</t>
  </si>
  <si>
    <t>Path 1</t>
  </si>
  <si>
    <t>to</t>
  </si>
  <si>
    <t>Path 2</t>
  </si>
  <si>
    <t>Path 3</t>
  </si>
  <si>
    <t>Path 4</t>
  </si>
  <si>
    <t>Path 5</t>
  </si>
  <si>
    <t>Path 6</t>
  </si>
  <si>
    <t>Path 7</t>
  </si>
  <si>
    <t>Path 8</t>
  </si>
  <si>
    <t>Path 9</t>
  </si>
  <si>
    <t>Path 10</t>
  </si>
  <si>
    <t>FTS1 does not include surcharge for Tenn, FT does for Zone 0 to Zone 1 paths</t>
  </si>
  <si>
    <t>Buy Criteria</t>
  </si>
  <si>
    <t>Filter Area</t>
  </si>
  <si>
    <t>GDLookup</t>
  </si>
  <si>
    <t>Fuel</t>
  </si>
  <si>
    <t>Cgulf Mainline (Rayne)</t>
  </si>
  <si>
    <t>Cgulf Leach</t>
  </si>
  <si>
    <t>FTS1</t>
  </si>
  <si>
    <t>Gulf Mainline</t>
  </si>
  <si>
    <t>Transco Z3/Wellhead</t>
  </si>
  <si>
    <t>Transco Z3</t>
  </si>
  <si>
    <t>Transco Z3 (65)</t>
  </si>
  <si>
    <t>ITS1</t>
  </si>
  <si>
    <t>Cgulf Offshore</t>
  </si>
  <si>
    <t>ITS2</t>
  </si>
  <si>
    <t>Gulf Onshore</t>
  </si>
  <si>
    <t>Cgulf Onshore</t>
  </si>
  <si>
    <t>FTS2</t>
  </si>
  <si>
    <t>CNG-N</t>
  </si>
  <si>
    <t>CNG N/Citygate</t>
  </si>
  <si>
    <t>IT Summer</t>
  </si>
  <si>
    <t>IT Gathering</t>
  </si>
  <si>
    <t>Gathering</t>
  </si>
  <si>
    <t>Summer</t>
  </si>
  <si>
    <t>Winter</t>
  </si>
  <si>
    <t>Tenn Zone  0</t>
  </si>
  <si>
    <t>FT Winter</t>
  </si>
  <si>
    <t>Tenn Zone 1 500</t>
  </si>
  <si>
    <t>FTS1 Summer</t>
  </si>
  <si>
    <t>FTS1 Winter</t>
  </si>
  <si>
    <t>Tenn Zone 1 800</t>
  </si>
  <si>
    <t>Tenn Zone 2</t>
  </si>
  <si>
    <t>Tenn Zone 3</t>
  </si>
  <si>
    <t>Tenn Zone 4</t>
  </si>
  <si>
    <t>Tenn Zone 5</t>
  </si>
  <si>
    <t>Tenn Zone 6</t>
  </si>
  <si>
    <t>Tenn Zone  L 500</t>
  </si>
  <si>
    <t>Tenn Zone 500</t>
  </si>
  <si>
    <t>ITS1 Summer</t>
  </si>
  <si>
    <t>Tenn Zone  L 800</t>
  </si>
  <si>
    <t>Tenn Zone 800</t>
  </si>
  <si>
    <t>Texas Gas Z0 (SL)</t>
  </si>
  <si>
    <t>Texas Gas Z/SL</t>
  </si>
  <si>
    <t>Texas Gas Z1 (S)</t>
  </si>
  <si>
    <t>Texas Gas Z2</t>
  </si>
  <si>
    <t>Texas Gas Z3</t>
  </si>
  <si>
    <t>Transco Z1</t>
  </si>
  <si>
    <t>Transco Z1 (30)</t>
  </si>
  <si>
    <t>Transco Z2</t>
  </si>
  <si>
    <t>Transco Z6 (NY)</t>
  </si>
  <si>
    <t>Transco Z2 (45)</t>
  </si>
  <si>
    <t>Transco Z4</t>
  </si>
  <si>
    <t>Transco Z5</t>
  </si>
  <si>
    <t>Transco Z4 (85)</t>
  </si>
  <si>
    <t>Transco Z4a</t>
  </si>
  <si>
    <t>Mainline to Leach -- FTS1</t>
  </si>
  <si>
    <t>Mainline to Leach -- ITS1</t>
  </si>
  <si>
    <t>Texas Gas Zone SL to Zone 4 -- FT Winter</t>
  </si>
  <si>
    <t>Texas Gas Z/0 (SL) to CNG S/Citygate -- FT Summer</t>
  </si>
  <si>
    <t>Cgulf (Rayne) to TCO/Citygate -- FTS1</t>
  </si>
  <si>
    <t>Texas Gas Zone SL to Zone 4 -- IT Summer</t>
  </si>
  <si>
    <t>Cgulf (Rayne) to TCO/Pool -- FTS1</t>
  </si>
  <si>
    <t>Texas Gas Zone SL to Zone 4 -- IT Winter</t>
  </si>
  <si>
    <t>Offshore to Rayne -- ITS2</t>
  </si>
  <si>
    <t>Offshore to Offshore -- ITS2</t>
  </si>
  <si>
    <t>Offshore to Onshore -- FTS2</t>
  </si>
  <si>
    <t>Onshore to Onshore -- FTS2</t>
  </si>
  <si>
    <t>Onshore to Onshore -- ITS2</t>
  </si>
  <si>
    <t>CNG-S to CNG-N/Pool -- FT</t>
  </si>
  <si>
    <t>CNG-S to CNG-S/Pool -- FT</t>
  </si>
  <si>
    <t>CNG-S to CNG-N/Citygate -- FT</t>
  </si>
  <si>
    <t>CNG-S to CNG S/Citygate -- IT Summer</t>
  </si>
  <si>
    <t>CNG-S to CNG S/Citygate -- IT Winter</t>
  </si>
  <si>
    <t>CNG-S to CNG S/Citygate -- FT</t>
  </si>
  <si>
    <t>TCO to TC0/Citygate -- FT</t>
  </si>
  <si>
    <t>TCO to TC0/Citygate -- IT Summer</t>
  </si>
  <si>
    <t>TCO to TC0/Citygate -- IT Winter</t>
  </si>
  <si>
    <t>TCO to TC0/Citygate -- IT Gathering</t>
  </si>
  <si>
    <t>TCO/Pool to TCO/Pool -- FT</t>
  </si>
  <si>
    <t>Tenn/Z 0 to CNG S/Pool -- FT Win.</t>
  </si>
  <si>
    <t>Tenn/Z 0 to CNG S/Pool -- FT Sum.</t>
  </si>
  <si>
    <t>Tenn/Z 0 to CNG S/Citygate -- FT Win.</t>
  </si>
  <si>
    <t>Tenn/Z 0 to CNG S/Citygate -- FT Sum.</t>
  </si>
  <si>
    <t>Tenn/Z 0 to TCO/Pool (Broad Run) -- FT Win.</t>
  </si>
  <si>
    <t>Tenn/Z 0 to TCO/Pool (Dungannon) -- FT Win.</t>
  </si>
  <si>
    <t>Tenn/Z 0 to TCO/Pool (Broad Run) -- FT Sum.</t>
  </si>
  <si>
    <t>Tenn/Z 0 to TCO/Pool (Dungannon) -- FT Sum.</t>
  </si>
  <si>
    <t>Tenn Zone  0 to Zone 0 -- FT Win.</t>
  </si>
  <si>
    <t>Tenn Zone  0 to Zone 0 -- FT Sum.</t>
  </si>
  <si>
    <t>Tenn Zone  0 to Zone 1 500 -- FT Win. (Srchg)</t>
  </si>
  <si>
    <t>Tenn Zone  0 to Zone 1 500 -- IT Win. (Srchg)</t>
  </si>
  <si>
    <t>Tenn Zone  0 to Zone 1 500 -- FT Win. (NO Srchg)</t>
  </si>
  <si>
    <t>Tenn Zone  0 to Zone 1 500 -- FT Sum. (Srchg)</t>
  </si>
  <si>
    <t>Tenn Zone  0 to Zone 1 500 -- IT Sum. (Srchg)</t>
  </si>
  <si>
    <t>Tenn Zone  0 to Zone 1 500 -- FT Sum. (NO Srchg)</t>
  </si>
  <si>
    <t>Tenn Zone  0 to Zone 1 800 -- FT Win. (Srchg)</t>
  </si>
  <si>
    <t>Tenn Zone  0 to Zone 1 800 -- IT Win. (Srchg)</t>
  </si>
  <si>
    <t>Tenn Zone  0 to Zone 1 800 -- FT Win. (NO Srchg)</t>
  </si>
  <si>
    <t>Tenn Zone  0 to Zone 1 800 -- FT Sum. (Srchg)</t>
  </si>
  <si>
    <t>Tenn Zone  0 to Zone 1 800 -- IT Sum. (Srchg)</t>
  </si>
  <si>
    <t>Tenn Zone  0 to Zone 1 800 -- FT Sum. (NO Srchg)</t>
  </si>
  <si>
    <t>Tenn Zone  0 to Zone 2 -- FT Win.</t>
  </si>
  <si>
    <t>Tenn Zone  0 to Zone 2 -- FT Sum.</t>
  </si>
  <si>
    <t>Tenn Zone  0 to Zone 3 -- FT Win.</t>
  </si>
  <si>
    <t>Tenn Zone  0 to Zone 3 -- FT Sum.</t>
  </si>
  <si>
    <t>Tenn Zone  0 to Zone 4 -- FT Win.</t>
  </si>
  <si>
    <t>Tenn Zone  0 to Zone 4 -- FT Sum.</t>
  </si>
  <si>
    <t>Tenn Zone  0 to Zone 5 -- FT Win.</t>
  </si>
  <si>
    <t>Tenn Zone  0 to Zone 5 -- FT Sum.</t>
  </si>
  <si>
    <t>Tenn/ZL 500 to CGLF Onshore -- FT Win.</t>
  </si>
  <si>
    <t>Tenn/ZL 500 to CGLF Onshore -- FT Sum.</t>
  </si>
  <si>
    <t>Sonat</t>
  </si>
  <si>
    <t>Tenn Zone L 500 to Sonat (Rose Hill) -- FT Win.</t>
  </si>
  <si>
    <t>Tenn Zone L 500 to Sonat (Rose Hill) -- FT Sum.</t>
  </si>
  <si>
    <t>Tenn Zone L 500 to Sonat (Pugh) -- FT Sum.</t>
  </si>
  <si>
    <t>Tenn Zone L 500 to Sonat (Pugh) -- FT Win.</t>
  </si>
  <si>
    <t>Tenn Zone L/500 to Zone L/500 -- FT Win. (Srchg)</t>
  </si>
  <si>
    <t>Tenn Zone L/500 to Zone L/500 -- IT Win. (Srchg)</t>
  </si>
  <si>
    <t>Tenn Zone L/500 to Zone L/500 -- FT Win. (NO Srchg)</t>
  </si>
  <si>
    <t>Tenn Zone L/500 to Zone L/500 -- IT Win. (NO Srchg)</t>
  </si>
  <si>
    <t>Tenn Zone L/500 to Zone L/500 -- FT Sum. (Srchg)</t>
  </si>
  <si>
    <t>Tenn Zone L/500 to Zone L/500 -- IT Sum. (Srchg)</t>
  </si>
  <si>
    <t>Tenn Zone L/500 to Zone L/500 -- FT Sum. (NO Srchg)</t>
  </si>
  <si>
    <t>Tenn Zone L/500 to Zone L/500 -- IT Sum. (NO Srchg)</t>
  </si>
  <si>
    <t>Tenn Zone L/500 to Zone L/800 -- FT Win. (Srchg)</t>
  </si>
  <si>
    <t>Tenn Zone L/500 to Zone L/800 -- IT Win. (Srchg)</t>
  </si>
  <si>
    <t>Tenn Zone L/500 to Zone L/800 -- FT Win. (NO Srchg)</t>
  </si>
  <si>
    <t>Tenn Zone L/500 to Zone L/800 -- IT Win. (NO Srchg)</t>
  </si>
  <si>
    <t>Tenn Zone L/500 to Zone L/800 -- FT Sum. (Srchg)</t>
  </si>
  <si>
    <t>Tenn Zone L/500 to Zone L/800 -- IT Sum. (Srchg)</t>
  </si>
  <si>
    <t>Tenn Zone L/500 to Zone L/800 -- FT Sum. (NO Srchg)</t>
  </si>
  <si>
    <t>Tenn Zone L/500 to Zone L/800 -- IT Sum. (NO Srchg)</t>
  </si>
  <si>
    <t>Tenn/L 500 to Transco/Z3 ML -- FT Win.</t>
  </si>
  <si>
    <t>Tenn/L 500 to Transco/Z3 Pool -- FT Win.</t>
  </si>
  <si>
    <t>Tenn/L 500 to Transco/Z3 ML -- FT Sum.</t>
  </si>
  <si>
    <t>Tenn/L 500 to Transco/Z3 Pool -- FT Sum.</t>
  </si>
  <si>
    <t>Tenn/ZL 800 to CGLF Onshore -- FT Win.</t>
  </si>
  <si>
    <t>Tenn/ZL 800 to CGLF Onshore -- FT Sum.</t>
  </si>
  <si>
    <t>Tenn Zone L 800 to Sonat (Rose Hill) -- FT Win.</t>
  </si>
  <si>
    <t>Tenn Zone L 800 to Sonat (Rose Hill) -- FT Sum.</t>
  </si>
  <si>
    <t>Tenn Zone L 800 to Sonat (Pugh) -- FT Sum.</t>
  </si>
  <si>
    <t>Tenn Zone L 800 to Sonat (Pugh) -- FT Win.</t>
  </si>
  <si>
    <t>Tenn Zone L/800 to Zone L/500 -- FT Win. (Srchg)</t>
  </si>
  <si>
    <t>Tenn Zone L/800 to Zone L/500 -- IT Win. (Srchg)</t>
  </si>
  <si>
    <t>Tenn Zone L/800 to Zone L/500 -- FT Win. (NO Srchg)</t>
  </si>
  <si>
    <t>Tenn Zone L/800 to Zone L/500 -- IT Win. (NO Srchg)</t>
  </si>
  <si>
    <t>Tenn Zone L/800 to Zone L/500 -- FT Sum. (Srchg)</t>
  </si>
  <si>
    <t>Tenn Zone L/800 to Zone L/500 -- IT Sum. (Srchg)</t>
  </si>
  <si>
    <t>Tenn Zone L/800 to Zone L/500 -- FT Sum. (NO Srchg)</t>
  </si>
  <si>
    <t>Tenn Zone L/800 to Zone L/500 -- IT Sum. (NO Srchg)</t>
  </si>
  <si>
    <t>Tenn Zone L/800 to Zone L/800 -- FT Win. (Srchg)</t>
  </si>
  <si>
    <t>Tenn Zone L/800 to Zone L/800 -- FT Win. (NO Srchg)</t>
  </si>
  <si>
    <t>Tenn Zone L/800 to Zone L/800 -- IT Win. (Srchg)</t>
  </si>
  <si>
    <t>Tenn Zone L/800 to Zone L/800 -- IT Win. (NO Srchg)</t>
  </si>
  <si>
    <t>Tenn Zone L/800 to Zone L/800 -- FT Sum. (Srchg)</t>
  </si>
  <si>
    <t>Tenn Zone L/800 to Zone L/800 -- FT Sum. (NO Srchg)</t>
  </si>
  <si>
    <t>Tenn Zone L/800 to Zone L/800 -- IT Sum. (Srchg)</t>
  </si>
  <si>
    <t>Tenn Zone L/800 to Zone L/800 -- IT Sum. (NO Srchg)</t>
  </si>
  <si>
    <t>Tenn/L 800 to Transco/Z3 ML -- FT Win.</t>
  </si>
  <si>
    <t>Tenn/L 800 to Transco/Z3 Pool -- FT Win.</t>
  </si>
  <si>
    <t>Tenn/L 800 to Transco/Z3 ML -- FT Sum.</t>
  </si>
  <si>
    <t>Tenn/L 800 to Transco/Z3 Pool -- FT Sum.</t>
  </si>
  <si>
    <t>Tenn/Z1 500 to CNG S/Pool -- FT Win.</t>
  </si>
  <si>
    <t>Tenn/Z1 500 to CNG S/Pool -- FT Sum.</t>
  </si>
  <si>
    <t>Tenn/Z1 500 to CNG S/Citygate -- FT Win.</t>
  </si>
  <si>
    <t>Tenn/Z1 500 to CNG S/Citygate -- FT Sum.</t>
  </si>
  <si>
    <t>Tenn Zone 1 500 to Sonat (Rose Hill) -- FT Win.</t>
  </si>
  <si>
    <t>Tenn Zone 1 500 to Sonat (Rose Hill) -- FT Sum.</t>
  </si>
  <si>
    <t>Tenn Zone 1 500 to Sonat (Pugh) -- FT Sum.</t>
  </si>
  <si>
    <t>Tenn Zone 1 500 to Sonat (Pugh) -- FT Win.</t>
  </si>
  <si>
    <t>Tenn/Z1 500 to TC0/Citygate -- FT Win.</t>
  </si>
  <si>
    <t>Tenn/Z1 500 to TC0/Citygate -- FT Sum.</t>
  </si>
  <si>
    <t>Tenn/Z1 500 to TCO/Pool (Broad Run) -- FT Win.</t>
  </si>
  <si>
    <t>Tenn/Z1 500 to TCO/Pool (Dungannon) -- FT Win.</t>
  </si>
  <si>
    <t>Tenn/Z1 500 to TCO/Pool (Broad Run) -- FT Sum.</t>
  </si>
  <si>
    <t>Tenn/Z1 500 to TCO/Pool (Dungannon) -- FT Sum.</t>
  </si>
  <si>
    <t>Tenn Zone 1 500 to Tenn Zone 1 500 -- FT Win. (Srchg)</t>
  </si>
  <si>
    <t>Tenn Zone 1 500 to Tenn Zone 1 500 -- FT Sum. (Srchg)</t>
  </si>
  <si>
    <t>Tenn Zone 1 500 to Tenn Zone 1 500 -- FT Win. (NO Srchg)</t>
  </si>
  <si>
    <t>Tenn Zone 1 500 to Tenn Zone 1 500 -- FT Sum. (NO Srchg)</t>
  </si>
  <si>
    <t>Tenn Zone 1 500 to Tenn Zone 1 800 -- FT Win.</t>
  </si>
  <si>
    <t>Tenn Zone 1 500 to Tenn Zone 1 800 -- FT Sum.</t>
  </si>
  <si>
    <t>Tenn Zone 1 500 to Tenn Zone 2 -- FT Win.</t>
  </si>
  <si>
    <t>Tenn Zone 1 500 to Tenn Zone 2 -- IT Win.</t>
  </si>
  <si>
    <t>Tenn Zone 1 500 to Tenn Zone 2 -- FT Sum.</t>
  </si>
  <si>
    <t>Tenn Zone 1 500 to Tenn Zone 2 -- IT Sum.</t>
  </si>
  <si>
    <t>Tenn Zone 1 500 to Tenn Zone 3 -- FT Win.</t>
  </si>
  <si>
    <t>Tenn Zone 1 500 to Tenn Zone 3 -- FT Sum.</t>
  </si>
  <si>
    <t>Tenn Zone 1 500 to Tenn Zone 4 -- FT Win.</t>
  </si>
  <si>
    <t>Tenn Zone 1 500 to Tenn Zone 4 -- FT Sum.</t>
  </si>
  <si>
    <t>Tenn Zone 1 500 to Tenn Zone 5 -- FT Win.</t>
  </si>
  <si>
    <t>Tenn Zone 1 500 to Tenn Zone 5 -- FT Sum.</t>
  </si>
  <si>
    <t>Tenn Zone 1 500 to Tenn Zone 6 -- FT Win.</t>
  </si>
  <si>
    <t>Tenn Zone 1 500 to Tenn Zone 6 -- FT Sum.</t>
  </si>
  <si>
    <t>Tenn/Z1 800 to CNG S/Pool -- FT Win.</t>
  </si>
  <si>
    <t>Tenn/Z1 800 to CNG S/Pool -- FT Sum.</t>
  </si>
  <si>
    <t>Tenn/Z1 800 to CNG S/Citygate -- FT Win.</t>
  </si>
  <si>
    <t>Tenn/Z1 800 to CNG S/Citygate -- FT Sum.</t>
  </si>
  <si>
    <t>Tenn/Z1 800 to TC0/Citygate -- FT Win.</t>
  </si>
  <si>
    <t>Tenn/Z1 800 to TC0/Citygate -- FT Sum.</t>
  </si>
  <si>
    <t>Tenn/Z1 800 to TCO/Pool (Broad Run) -- FT Win.</t>
  </si>
  <si>
    <t>Tenn/Z1 800 to TCO/Pool (Dungannon) -- FT Win.</t>
  </si>
  <si>
    <t>Tenn/Z1 800 to TCO/Pool (Broad Run) -- FT Sum.</t>
  </si>
  <si>
    <t>Tenn/Z1 800 to TCO/Pool (Dungannon) -- FT Sum.</t>
  </si>
  <si>
    <t>Tenn Zone 1 800 to Tenn Zone 1 500 -- FT Win.</t>
  </si>
  <si>
    <t>Tenn Zone 1 800 to Tenn Zone 1 500 -- FT Sum.</t>
  </si>
  <si>
    <t>Tenn Zone 1 800 to Tenn Zone 1 800 -- FT Win.</t>
  </si>
  <si>
    <t>Tenn Zone 1 800 to Tenn Zone 1 800 -- FT Sum.</t>
  </si>
  <si>
    <t>Tenn Zone 1 800 to Tenn Zone 2 -- FT Win.</t>
  </si>
  <si>
    <t>Tenn Zone 1 800 to Tenn Zone 2 -- IT Win.</t>
  </si>
  <si>
    <t>Tenn Zone 1 800 to Tenn Zone 2 -- FT Sum.</t>
  </si>
  <si>
    <t>Tenn Zone 1 800 to Tenn Zone 2 -- IT Sum.</t>
  </si>
  <si>
    <t>Tenn Zone 1 800 to Tenn Zone 3 -- FT Win.</t>
  </si>
  <si>
    <t>Tenn Zone 1 800 to Tenn Zone 3 -- FT Sum.</t>
  </si>
  <si>
    <t>Tenn Zone 1 800 to Tenn Zone 4 -- FT Win.</t>
  </si>
  <si>
    <t>Tenn Zone 1 800 to Tenn Zone 4 -- FT Sum.</t>
  </si>
  <si>
    <t>Tenn Zone 1 800 to Tenn Zone 5 -- FT Win.</t>
  </si>
  <si>
    <t>Tenn Zone 1 800 to Tenn Zone 5 -- FT Sum.</t>
  </si>
  <si>
    <t>Tenn Zone 1 800 to Tenn Zone 6 -- FT Win.</t>
  </si>
  <si>
    <t>Tenn Zone 1 800 to Tenn Zone 6 -- FT Sum.</t>
  </si>
  <si>
    <t>Tenn Zone 5 to Tenn Zone 5 -- FT Win.</t>
  </si>
  <si>
    <t>Tenn Zone 5 to Tenn Zone 5 -- FT Sum.</t>
  </si>
  <si>
    <t>Tenn Zone 5 to Tenn Zone 6 -- FT Win.</t>
  </si>
  <si>
    <t>Tenn Zone 5 to Tenn Zone 6 -- FT Sum.</t>
  </si>
  <si>
    <t>STX to CNG-S/Pool -- FT</t>
  </si>
  <si>
    <t>STX to CNG-S/Citygate -- FT</t>
  </si>
  <si>
    <t>STX to TCO/Citygate -- FT</t>
  </si>
  <si>
    <t>STX to TCO/Pool -- FT</t>
  </si>
  <si>
    <t>STX to STX -- FT</t>
  </si>
  <si>
    <t>STX to STX -- IT</t>
  </si>
  <si>
    <t>STX to ETX -- FT</t>
  </si>
  <si>
    <t>STX to ETX -- IT</t>
  </si>
  <si>
    <t>STX to WLA -- FT</t>
  </si>
  <si>
    <t>STX to WLA -- IT</t>
  </si>
  <si>
    <t>STX to M1 -- FT</t>
  </si>
  <si>
    <t>STX to M1 -- IT</t>
  </si>
  <si>
    <t>STX to M2 -- FT</t>
  </si>
  <si>
    <t>STX to M2 -- IT</t>
  </si>
  <si>
    <t>STX to M3 -- FT</t>
  </si>
  <si>
    <t>STX to M3 -- IT</t>
  </si>
  <si>
    <t>STX to Transco/Z3 Pool -- FT</t>
  </si>
  <si>
    <t>STX to Transco/Z3 -- IT</t>
  </si>
  <si>
    <t>STX to Transco/Z6 -- FT</t>
  </si>
  <si>
    <t>ETX to ETX -- FT</t>
  </si>
  <si>
    <t>ETX to ETX -- IT</t>
  </si>
  <si>
    <t>ETX to M1 -- FT</t>
  </si>
  <si>
    <t>ETX to M1 -- IT</t>
  </si>
  <si>
    <t>ETX to M2 -- FT</t>
  </si>
  <si>
    <t>ETX to M2 -- IT</t>
  </si>
  <si>
    <t>ETX to M3 -- FT</t>
  </si>
  <si>
    <t>ETX to M3 -- IT</t>
  </si>
  <si>
    <t>WLA to CNG-S/Pool -- FT</t>
  </si>
  <si>
    <t>WLA to CNG-S/Citygate -- FT</t>
  </si>
  <si>
    <t>WLA to TCO/Citygate -- FT</t>
  </si>
  <si>
    <t>WLA to TCO/Pool -- FT</t>
  </si>
  <si>
    <t>WLA to ETX -- FT</t>
  </si>
  <si>
    <t>WLA to ETX -- IT</t>
  </si>
  <si>
    <t>WLA to WLA -- FT</t>
  </si>
  <si>
    <t>WLA to WLA -- IT</t>
  </si>
  <si>
    <t>WLA to M1 -- FT</t>
  </si>
  <si>
    <t>WLA to M1 -- IT</t>
  </si>
  <si>
    <t>WLA to M2 -- FT</t>
  </si>
  <si>
    <t>WLA to M2 -- IT</t>
  </si>
  <si>
    <t>WLA to M3 -- FT</t>
  </si>
  <si>
    <t>WLA to M3 -- IT</t>
  </si>
  <si>
    <t>WLA to Transco/Z3 Pool -- FT</t>
  </si>
  <si>
    <t>WLA to Transco/Z3 -- IT</t>
  </si>
  <si>
    <t>WLA to Transco/Z3 (Ragley) -- FT</t>
  </si>
  <si>
    <t>WLA to Transco/Z6 -- FT</t>
  </si>
  <si>
    <t>M1 to M1 -- FT</t>
  </si>
  <si>
    <t>M1 to M1 -- IT</t>
  </si>
  <si>
    <t>M1 to M2 -- FT</t>
  </si>
  <si>
    <t>M1 to M2 -- IT</t>
  </si>
  <si>
    <t>M1 to M3 -- FT</t>
  </si>
  <si>
    <t>M1 to M3 -- IT</t>
  </si>
  <si>
    <t>M2 to M2 -- FT</t>
  </si>
  <si>
    <t>M2 to M2 -- IT</t>
  </si>
  <si>
    <t>M2 to M3 -- FT</t>
  </si>
  <si>
    <t>M2 to M3 -- IT</t>
  </si>
  <si>
    <t>M3 to M3 -- FT</t>
  </si>
  <si>
    <t>M3 to M3 -- IT</t>
  </si>
  <si>
    <t>Texas Gas Z/0 (SL) to CNG-S/Pool -- FT Summer</t>
  </si>
  <si>
    <t>Texas Gas Z/0 (SL) to CNG-S/Pool -- FT Winter</t>
  </si>
  <si>
    <t>Texas Gas Z/0 (SL) to CNG S/Citygate -- FT Winter</t>
  </si>
  <si>
    <t>Texas Gas Z/0 (SL) to TCO/Citygate -- FT Summer</t>
  </si>
  <si>
    <t>Texas Gas Z/0 (SL) to TCO/Citygate -- FT Winter</t>
  </si>
  <si>
    <t>Texas Gas Z/0 (SL) to TCO/Pool -- FT Summer</t>
  </si>
  <si>
    <t>Texas Gas Z/0 (SL) to TCO/Pool -- FT Winter</t>
  </si>
  <si>
    <t>Texas Gas Zone SL to SL -- FT Summer</t>
  </si>
  <si>
    <t>Texas Gas Zone SL to SL -- FT Winter</t>
  </si>
  <si>
    <t>Texas Gas Zone SL to SL -- IT Summer</t>
  </si>
  <si>
    <t>Texas Gas Zone SL to SL -- IT Winter</t>
  </si>
  <si>
    <t>Texas Gas Zone SL to Zone 1 -- FT Summer</t>
  </si>
  <si>
    <t>Texas Gas Zone SL to Zone 1 -- FT Winter</t>
  </si>
  <si>
    <t>Texas Gas Zone SL to Zone 1 -- IT Summer</t>
  </si>
  <si>
    <t>Texas Gas Zone SL to Zone 1 -- IT Winter</t>
  </si>
  <si>
    <t>Texas Gas Zone SL to Zone 2 -- FT Summer</t>
  </si>
  <si>
    <t>Texas Gas Zone SL to Zone 2 -- FT Winter</t>
  </si>
  <si>
    <t>Texas Gas Zone SL to Zone 2 -- IT Summer</t>
  </si>
  <si>
    <t>Texas Gas Zone SL to Zone 2 -- IT Winter</t>
  </si>
  <si>
    <t>Texas Gas Zone SL to Zone 3 -- FT Summer</t>
  </si>
  <si>
    <t>Texas Gas Zone SL to Zone 3 -- FT Winter</t>
  </si>
  <si>
    <t>Texas Gas Zone SL to Zone 3 -- IT Summer</t>
  </si>
  <si>
    <t>Texas Gas Zone SL to Zone 3 -- IT Winter</t>
  </si>
  <si>
    <t>Texas Gas Zone SL to Zone 4 -- FT Summer</t>
  </si>
  <si>
    <t>Texas Gas Z/0 SL to Transco Z3 Pool -- FT Summer</t>
  </si>
  <si>
    <t>Texas Gas Z/0 (SL) to Transco Z3 (Mamou) -- FT Summer</t>
  </si>
  <si>
    <t>Texas Gas Z/0 SL to Transco Z3 Pool -- FT Winter</t>
  </si>
  <si>
    <t>Texas Gas Z/0 (SL) to Transco Z3 (Mamou) -- FT Winter</t>
  </si>
  <si>
    <t>Texas Gas Z/0 SL to Transco Z4 -- FT Winter</t>
  </si>
  <si>
    <t>Texas Gas Z/0 SL to Transco Z4 -- FT Summer</t>
  </si>
  <si>
    <t>Texas Gas Z/0 SL to Transco Z5 -- FT Winter</t>
  </si>
  <si>
    <t>Texas Gas Z/0 SL to Transco Z5 -- FT Summer</t>
  </si>
  <si>
    <t>Texas Gas Z/0 SL to Transco Z6 (NY) -- FT Winter</t>
  </si>
  <si>
    <t>Texas Gas Z/0 SL to Transco Z6 (NY) -- FT Summer</t>
  </si>
  <si>
    <t>Texas Gas Z/1 (S) to CNG-S/Pool -- FT Summer</t>
  </si>
  <si>
    <t>Texas Gas Z/1 (S) to CNG-S/Pool -- FT Winter</t>
  </si>
  <si>
    <t>Texas Gas Z/1 (S) to CNG S/Citygate -- FT Summer</t>
  </si>
  <si>
    <t>Texas Gas Z/1 (S) to CNG S/Citygate -- FT Winter</t>
  </si>
  <si>
    <t>Texas Gas Z/1 (S) to TCO/Citygate -- FT Summer</t>
  </si>
  <si>
    <t>Texas Gas Z/1 (S) to TCO/Citygate -- FT Winter</t>
  </si>
  <si>
    <t>Texas Gas Z/1 (S) to TCO/Pool -- FT Summer</t>
  </si>
  <si>
    <t>Texas Gas Z/1 (S) to TCO/Pool -- FT Winter</t>
  </si>
  <si>
    <t>Texas Gas Zone 1 to Zone 1 -- FT Summer</t>
  </si>
  <si>
    <t>Texas Gas Zone 1 to Zone 1 -- FT Winter</t>
  </si>
  <si>
    <t>Texas Gas Zone 1 to Zone 1 -- IT Summer</t>
  </si>
  <si>
    <t>Texas Gas Zone 1 to Zone 1 -- IT Winter</t>
  </si>
  <si>
    <t>Texas Gas Zone 1 to Zone 2 -- FT Summer</t>
  </si>
  <si>
    <t>Texas Gas Zone 1 to Zone 2 -- FT Winter</t>
  </si>
  <si>
    <t>Texas Gas Zone 1 to Zone 2 -- IT Summer</t>
  </si>
  <si>
    <t>Texas Gas Zone 1 to Zone 2 -- IT Winter</t>
  </si>
  <si>
    <t>Texas Gas Zone 1 to Zone 3 -- FT Summer</t>
  </si>
  <si>
    <t>Texas Gas Zone 1 to Zone 3 -- FT Winter</t>
  </si>
  <si>
    <t>Texas Gas Zone 1 to Zone 3 -- IT Summer</t>
  </si>
  <si>
    <t>Texas Gas Zone 1 to Zone 3 -- IT Winter</t>
  </si>
  <si>
    <t>Texas Gas Zone 1 to Zone 4 -- FT Summer</t>
  </si>
  <si>
    <t>Texas Gas Zone 1 to Zone 4 -- FT Winter</t>
  </si>
  <si>
    <t>Texas Gas Zone 1 to Zone 4 -- IT Summer</t>
  </si>
  <si>
    <t>Texas Gas Zone 1 to Zone 4 -- IT Winter</t>
  </si>
  <si>
    <t>Transco Zone 1 to Zone 1 -- IT</t>
  </si>
  <si>
    <t>Transco Zone 1 to Zone 2 -- IT</t>
  </si>
  <si>
    <t>Transco Zone 1 to Zone 3 -- FT</t>
  </si>
  <si>
    <t>Transco Zone 1 to Zone 3 -- IT</t>
  </si>
  <si>
    <t>Transco Zone 1 to Zone 6 -- FT</t>
  </si>
  <si>
    <t>Transco Zone 2 to Zone 2 -- IT</t>
  </si>
  <si>
    <t>Transco Zone 2 to Zone 3 -- FT</t>
  </si>
  <si>
    <t>Transco Zone 2 to Zone 3 -- IT</t>
  </si>
  <si>
    <t>Transco Zone 2 to Zone 4 -- IT</t>
  </si>
  <si>
    <t>Transco Zone 2 to Zone 6 -- FT</t>
  </si>
  <si>
    <t>Transco Zone 3 to Zone 3 -- FT</t>
  </si>
  <si>
    <t>Transco Zone 3 to Zone 4 -- FT</t>
  </si>
  <si>
    <t>Transco Zone 3 to Zone 4 -- IT</t>
  </si>
  <si>
    <t>Transco Zone 3 to Zone 5 -- FT</t>
  </si>
  <si>
    <t>Transco Zone 3 to Zone 6 -- FT</t>
  </si>
  <si>
    <t>Transco Zone 4 to Zone 4 -- FT</t>
  </si>
  <si>
    <t>Transco Zone 4 to Zone 4 -- IT</t>
  </si>
  <si>
    <t>Transco Zone 4 to Zone 6 -- FT</t>
  </si>
  <si>
    <t>Transco Zone 4a to Zone 4a -- FT</t>
  </si>
  <si>
    <t>Transco Zone 4a to Zone 4a -- IT</t>
  </si>
  <si>
    <t>Transco Zone 5 to Zone 5 -- FT</t>
  </si>
  <si>
    <t>Transco Zone 6 to Zone 6 -- FT</t>
  </si>
  <si>
    <t>Transco Zone 6 to Zone 6 -- IT</t>
  </si>
  <si>
    <t>Tenn Zone 0 to Sonat (Rose Hill) -- FT Win.</t>
  </si>
  <si>
    <t>Tenn Zone 0 to Sonat (Rose Hill) -- FT Sum.</t>
  </si>
  <si>
    <t>Tenn Zone 0 to Sonat (Pugh) -- FT Sum.</t>
  </si>
  <si>
    <t>Tenn Zone 0 to Sonat (Pugh) -- FT Win.</t>
  </si>
  <si>
    <t>Tenn/Z 0 to TC0/Citygate -- FT Sum.</t>
  </si>
  <si>
    <t>Max</t>
  </si>
  <si>
    <t>Gas Daily</t>
  </si>
  <si>
    <t>Pipe Locations</t>
  </si>
  <si>
    <t>Transport</t>
  </si>
  <si>
    <t xml:space="preserve"> </t>
  </si>
  <si>
    <t>Location/Location Cost</t>
  </si>
  <si>
    <t>Layman</t>
  </si>
  <si>
    <t>Curve</t>
  </si>
  <si>
    <t>Book</t>
  </si>
  <si>
    <t xml:space="preserve">Combined </t>
  </si>
  <si>
    <t>GD</t>
  </si>
  <si>
    <t>Cost</t>
  </si>
  <si>
    <t>Stop Date</t>
  </si>
  <si>
    <t>GD-CNG/NORTH</t>
  </si>
  <si>
    <t>SP</t>
  </si>
  <si>
    <t>D</t>
  </si>
  <si>
    <t>Algonquin</t>
  </si>
  <si>
    <t>GD-CNG/SOUTH</t>
  </si>
  <si>
    <t>GD-COLGULF/RAYN</t>
  </si>
  <si>
    <t>GD-COLGULF/LA</t>
  </si>
  <si>
    <t>GD-CGT/APPALAC</t>
  </si>
  <si>
    <t>GD-TENN/CORPUS</t>
  </si>
  <si>
    <t>IF-TENN/Z5</t>
  </si>
  <si>
    <t>PR</t>
  </si>
  <si>
    <t>M</t>
  </si>
  <si>
    <t>GD-TENN/500</t>
  </si>
  <si>
    <t>GD-TENN/800</t>
  </si>
  <si>
    <t>GD-TETCO/STX</t>
  </si>
  <si>
    <t>Iroquois Z1</t>
  </si>
  <si>
    <t>GD-TETCO/ETX/CR</t>
  </si>
  <si>
    <t>Iroquois Z2</t>
  </si>
  <si>
    <t>GD-TETCO/WLA</t>
  </si>
  <si>
    <t>GD-TETCO/ELA</t>
  </si>
  <si>
    <t>GD-TETCO/M1</t>
  </si>
  <si>
    <t>IF-TETCO/M2</t>
  </si>
  <si>
    <t>FT Gathering</t>
  </si>
  <si>
    <t>GD-TETCO/M3</t>
  </si>
  <si>
    <t>Texas Gas Z/1</t>
  </si>
  <si>
    <t>GD-TGT/Z1</t>
  </si>
  <si>
    <t>GD-TGT/ZSL</t>
  </si>
  <si>
    <t>GD-TRANSCO/Z1</t>
  </si>
  <si>
    <t>GD-TRANSCO/Z2</t>
  </si>
  <si>
    <t>GD-TRANSCO/Z3</t>
  </si>
  <si>
    <t>GD-TRANSCO/Z4</t>
  </si>
  <si>
    <t>Transco Z6 (nonNY)</t>
  </si>
  <si>
    <t>GD-TRCOZ6/NONY</t>
  </si>
  <si>
    <t>GD-TRCOZ6/NY</t>
  </si>
  <si>
    <t>Empty</t>
  </si>
  <si>
    <t>Gas Daily Curves</t>
  </si>
  <si>
    <t>Effective Date</t>
  </si>
  <si>
    <t>Curve Number</t>
  </si>
  <si>
    <t>Curve Code</t>
  </si>
  <si>
    <t>Curve Name</t>
  </si>
  <si>
    <t>Curve Type</t>
  </si>
  <si>
    <t>Book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</si>
</sst>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89" formatCode="m/d/yyyy\ h:mm:ss"/>
    <numFmt numFmtId="191" formatCode="_(* #,##0.000_);_(* \(#,##0.000\);_(* &quot;-&quot;??_);_(@_)"/>
    <numFmt numFmtId="192" formatCode="_(* #,##0.0000_);_(* \(#,##0.0000\);_(* &quot;-&quot;??_);_(@_)"/>
    <numFmt numFmtId="197" formatCode="0.0000"/>
    <numFmt numFmtId="199" formatCode="mm/dd/yy"/>
    <numFmt numFmtId="235" formatCode="mmm\-dd\-yy"/>
    <numFmt numFmtId="236" formatCode="_(&quot;$&quot;* #,##0.0000_);_(&quot;$&quot;* \(#,##0.0000\);_(&quot;$&quot;* &quot;-&quot;??_);_(@_)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8"/>
      <color indexed="12"/>
      <name val="Arial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10"/>
      <color indexed="32"/>
      <name val="Arial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4"/>
      <name val="Arial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8"/>
      <color indexed="16"/>
      <name val="Arial"/>
    </font>
    <font>
      <b/>
      <sz val="10"/>
      <color indexed="14"/>
      <name val="Arial"/>
      <family val="2"/>
    </font>
    <font>
      <sz val="10"/>
      <color indexed="20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41"/>
      <name val="Arial"/>
      <family val="2"/>
    </font>
    <font>
      <b/>
      <sz val="10"/>
      <color indexed="13"/>
      <name val="Arial"/>
    </font>
    <font>
      <b/>
      <sz val="9"/>
      <color indexed="10"/>
      <name val="Arial"/>
      <family val="2"/>
    </font>
    <font>
      <b/>
      <sz val="10"/>
      <color indexed="50"/>
      <name val="Arial"/>
      <family val="2"/>
    </font>
    <font>
      <b/>
      <sz val="10"/>
      <color indexed="13"/>
      <name val="Arial"/>
      <family val="2"/>
    </font>
    <font>
      <b/>
      <sz val="10"/>
      <color indexed="17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14"/>
      <color indexed="34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0"/>
      <color indexed="61"/>
      <name val="Arial"/>
      <family val="2"/>
    </font>
    <font>
      <b/>
      <sz val="9.5"/>
      <color indexed="36"/>
      <name val="Arial"/>
      <family val="2"/>
    </font>
    <font>
      <sz val="8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3">
    <xf numFmtId="0" fontId="0" fillId="0" borderId="0" xfId="0"/>
    <xf numFmtId="37" fontId="4" fillId="0" borderId="0" xfId="0" applyNumberFormat="1" applyFont="1" applyFill="1" applyBorder="1" applyProtection="1"/>
    <xf numFmtId="197" fontId="0" fillId="0" borderId="0" xfId="0" applyNumberFormat="1"/>
    <xf numFmtId="235" fontId="0" fillId="0" borderId="0" xfId="0" applyNumberFormat="1"/>
    <xf numFmtId="235" fontId="0" fillId="0" borderId="0" xfId="0" applyNumberFormat="1" applyBorder="1"/>
    <xf numFmtId="235" fontId="1" fillId="0" borderId="0" xfId="0" applyNumberFormat="1" applyFont="1" applyAlignment="1">
      <alignment horizontal="center"/>
    </xf>
    <xf numFmtId="197" fontId="1" fillId="0" borderId="0" xfId="0" applyNumberFormat="1" applyFont="1" applyAlignment="1">
      <alignment horizontal="center"/>
    </xf>
    <xf numFmtId="192" fontId="14" fillId="0" borderId="0" xfId="1" applyNumberFormat="1" applyFont="1" applyAlignment="1">
      <alignment horizontal="center"/>
    </xf>
    <xf numFmtId="235" fontId="14" fillId="0" borderId="0" xfId="0" applyNumberFormat="1" applyFont="1" applyAlignment="1">
      <alignment horizontal="center"/>
    </xf>
    <xf numFmtId="197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99" fontId="0" fillId="0" borderId="0" xfId="0" applyNumberFormat="1"/>
    <xf numFmtId="235" fontId="6" fillId="0" borderId="0" xfId="0" applyNumberFormat="1" applyFont="1"/>
    <xf numFmtId="235" fontId="5" fillId="0" borderId="0" xfId="0" applyNumberFormat="1" applyFont="1"/>
    <xf numFmtId="235" fontId="7" fillId="2" borderId="1" xfId="0" applyNumberFormat="1" applyFont="1" applyFill="1" applyBorder="1" applyAlignment="1">
      <alignment horizontal="right"/>
    </xf>
    <xf numFmtId="235" fontId="8" fillId="0" borderId="0" xfId="0" applyNumberFormat="1" applyFont="1"/>
    <xf numFmtId="235" fontId="5" fillId="0" borderId="0" xfId="1" applyNumberFormat="1" applyFont="1" applyAlignment="1">
      <alignment horizontal="center"/>
    </xf>
    <xf numFmtId="235" fontId="2" fillId="0" borderId="0" xfId="0" applyNumberFormat="1" applyFont="1"/>
    <xf numFmtId="235" fontId="3" fillId="0" borderId="0" xfId="0" applyNumberFormat="1" applyFont="1"/>
    <xf numFmtId="235" fontId="14" fillId="0" borderId="0" xfId="1" applyNumberFormat="1" applyFont="1" applyAlignment="1">
      <alignment horizontal="center"/>
    </xf>
    <xf numFmtId="197" fontId="8" fillId="0" borderId="0" xfId="0" applyNumberFormat="1" applyFont="1"/>
    <xf numFmtId="197" fontId="5" fillId="0" borderId="0" xfId="1" applyNumberFormat="1" applyFont="1" applyAlignment="1">
      <alignment horizontal="center"/>
    </xf>
    <xf numFmtId="197" fontId="2" fillId="0" borderId="1" xfId="0" applyNumberFormat="1" applyFont="1" applyBorder="1" applyAlignment="1">
      <alignment horizontal="center"/>
    </xf>
    <xf numFmtId="197" fontId="0" fillId="0" borderId="1" xfId="0" applyNumberFormat="1" applyBorder="1" applyAlignment="1">
      <alignment horizontal="center"/>
    </xf>
    <xf numFmtId="197" fontId="1" fillId="0" borderId="0" xfId="0" applyNumberFormat="1" applyFont="1" applyAlignment="1">
      <alignment horizontal="left"/>
    </xf>
    <xf numFmtId="197" fontId="2" fillId="0" borderId="0" xfId="0" applyNumberFormat="1" applyFont="1"/>
    <xf numFmtId="197" fontId="3" fillId="0" borderId="0" xfId="0" applyNumberFormat="1" applyFont="1"/>
    <xf numFmtId="199" fontId="7" fillId="2" borderId="1" xfId="0" applyNumberFormat="1" applyFont="1" applyFill="1" applyBorder="1" applyAlignment="1">
      <alignment horizontal="right"/>
    </xf>
    <xf numFmtId="199" fontId="2" fillId="0" borderId="1" xfId="0" applyNumberFormat="1" applyFont="1" applyBorder="1"/>
    <xf numFmtId="199" fontId="2" fillId="0" borderId="0" xfId="0" applyNumberFormat="1" applyFont="1" applyBorder="1"/>
    <xf numFmtId="199" fontId="1" fillId="0" borderId="0" xfId="0" applyNumberFormat="1" applyFont="1" applyAlignment="1">
      <alignment horizontal="left"/>
    </xf>
    <xf numFmtId="199" fontId="1" fillId="0" borderId="0" xfId="0" applyNumberFormat="1" applyFont="1" applyAlignment="1">
      <alignment horizontal="center"/>
    </xf>
    <xf numFmtId="199" fontId="2" fillId="0" borderId="0" xfId="0" applyNumberFormat="1" applyFont="1"/>
    <xf numFmtId="1" fontId="0" fillId="0" borderId="0" xfId="0" applyNumberFormat="1"/>
    <xf numFmtId="1" fontId="7" fillId="2" borderId="1" xfId="0" applyNumberFormat="1" applyFont="1" applyFill="1" applyBorder="1" applyAlignment="1">
      <alignment horizontal="right"/>
    </xf>
    <xf numFmtId="1" fontId="10" fillId="0" borderId="1" xfId="0" applyNumberFormat="1" applyFont="1" applyBorder="1" applyAlignment="1">
      <alignment horizontal="center"/>
    </xf>
    <xf numFmtId="0" fontId="0" fillId="0" borderId="0" xfId="0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 applyAlignment="1" applyProtection="1">
      <alignment horizontal="centerContinuous"/>
      <protection hidden="1"/>
    </xf>
    <xf numFmtId="0" fontId="1" fillId="0" borderId="6" xfId="0" applyFont="1" applyBorder="1" applyAlignment="1" applyProtection="1">
      <alignment horizontal="centerContinuous"/>
      <protection hidden="1"/>
    </xf>
    <xf numFmtId="0" fontId="0" fillId="0" borderId="0" xfId="0" applyAlignment="1" applyProtection="1">
      <alignment horizontal="center"/>
      <protection hidden="1"/>
    </xf>
    <xf numFmtId="235" fontId="1" fillId="0" borderId="0" xfId="0" applyNumberFormat="1" applyFont="1" applyAlignment="1" applyProtection="1">
      <alignment horizontal="center"/>
      <protection hidden="1"/>
    </xf>
    <xf numFmtId="0" fontId="33" fillId="3" borderId="0" xfId="0" applyFont="1" applyFill="1" applyBorder="1" applyAlignment="1" applyProtection="1">
      <alignment horizontal="centerContinuous"/>
      <protection hidden="1"/>
    </xf>
    <xf numFmtId="0" fontId="0" fillId="4" borderId="0" xfId="0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0" fillId="5" borderId="0" xfId="0" applyFill="1" applyBorder="1" applyProtection="1">
      <protection hidden="1"/>
    </xf>
    <xf numFmtId="0" fontId="13" fillId="5" borderId="5" xfId="0" applyFont="1" applyFill="1" applyBorder="1" applyAlignment="1" applyProtection="1">
      <alignment horizontal="centerContinuous"/>
      <protection hidden="1"/>
    </xf>
    <xf numFmtId="0" fontId="0" fillId="5" borderId="7" xfId="0" applyFill="1" applyBorder="1" applyAlignment="1" applyProtection="1">
      <alignment horizontal="centerContinuous"/>
      <protection hidden="1"/>
    </xf>
    <xf numFmtId="0" fontId="0" fillId="5" borderId="6" xfId="0" applyFill="1" applyBorder="1" applyAlignment="1" applyProtection="1">
      <alignment horizontal="centerContinuous"/>
      <protection hidden="1"/>
    </xf>
    <xf numFmtId="0" fontId="0" fillId="5" borderId="0" xfId="0" applyFill="1" applyProtection="1">
      <protection hidden="1"/>
    </xf>
    <xf numFmtId="0" fontId="0" fillId="4" borderId="2" xfId="0" applyFill="1" applyBorder="1" applyProtection="1">
      <protection hidden="1"/>
    </xf>
    <xf numFmtId="0" fontId="11" fillId="4" borderId="0" xfId="0" applyFont="1" applyFill="1" applyBorder="1" applyAlignment="1" applyProtection="1">
      <alignment horizontal="centerContinuous"/>
      <protection hidden="1"/>
    </xf>
    <xf numFmtId="0" fontId="0" fillId="4" borderId="0" xfId="0" applyFill="1" applyBorder="1" applyAlignment="1" applyProtection="1">
      <alignment horizontal="centerContinuous"/>
      <protection hidden="1"/>
    </xf>
    <xf numFmtId="0" fontId="0" fillId="4" borderId="3" xfId="0" applyFill="1" applyBorder="1" applyProtection="1">
      <protection hidden="1"/>
    </xf>
    <xf numFmtId="0" fontId="1" fillId="5" borderId="8" xfId="0" applyFont="1" applyFill="1" applyBorder="1" applyAlignment="1" applyProtection="1">
      <alignment horizontal="center"/>
      <protection hidden="1"/>
    </xf>
    <xf numFmtId="0" fontId="1" fillId="5" borderId="4" xfId="0" applyFont="1" applyFill="1" applyBorder="1" applyAlignment="1" applyProtection="1">
      <alignment horizontal="center"/>
      <protection hidden="1"/>
    </xf>
    <xf numFmtId="0" fontId="1" fillId="5" borderId="9" xfId="0" applyFont="1" applyFill="1" applyBorder="1" applyAlignment="1" applyProtection="1">
      <alignment horizontal="center"/>
      <protection hidden="1"/>
    </xf>
    <xf numFmtId="0" fontId="9" fillId="5" borderId="0" xfId="0" applyFont="1" applyFill="1" applyProtection="1">
      <protection hidden="1"/>
    </xf>
    <xf numFmtId="0" fontId="15" fillId="4" borderId="0" xfId="0" applyFont="1" applyFill="1" applyBorder="1" applyProtection="1">
      <protection hidden="1"/>
    </xf>
    <xf numFmtId="191" fontId="0" fillId="5" borderId="0" xfId="1" applyNumberFormat="1" applyFont="1" applyFill="1" applyBorder="1" applyProtection="1">
      <protection hidden="1"/>
    </xf>
    <xf numFmtId="236" fontId="0" fillId="4" borderId="1" xfId="2" applyNumberFormat="1" applyFont="1" applyFill="1" applyBorder="1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0" borderId="8" xfId="0" applyBorder="1" applyProtection="1">
      <protection hidden="1"/>
    </xf>
    <xf numFmtId="0" fontId="0" fillId="0" borderId="4" xfId="0" applyBorder="1" applyProtection="1">
      <protection hidden="1"/>
    </xf>
    <xf numFmtId="0" fontId="0" fillId="4" borderId="0" xfId="0" applyFill="1" applyBorder="1" applyAlignment="1" applyProtection="1">
      <alignment horizontal="right" vertical="center"/>
      <protection hidden="1"/>
    </xf>
    <xf numFmtId="0" fontId="1" fillId="4" borderId="0" xfId="0" applyFont="1" applyFill="1" applyBorder="1" applyAlignment="1" applyProtection="1">
      <alignment horizontal="right"/>
      <protection hidden="1"/>
    </xf>
    <xf numFmtId="236" fontId="0" fillId="4" borderId="0" xfId="2" applyNumberFormat="1" applyFont="1" applyFill="1" applyBorder="1" applyProtection="1">
      <protection hidden="1"/>
    </xf>
    <xf numFmtId="0" fontId="1" fillId="4" borderId="0" xfId="0" applyFont="1" applyFill="1" applyBorder="1" applyProtection="1">
      <protection hidden="1"/>
    </xf>
    <xf numFmtId="236" fontId="1" fillId="4" borderId="0" xfId="2" applyNumberFormat="1" applyFont="1" applyFill="1" applyBorder="1" applyProtection="1">
      <protection hidden="1"/>
    </xf>
    <xf numFmtId="0" fontId="0" fillId="4" borderId="8" xfId="0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0" fillId="4" borderId="9" xfId="0" applyFill="1" applyBorder="1" applyProtection="1">
      <protection hidden="1"/>
    </xf>
    <xf numFmtId="236" fontId="0" fillId="4" borderId="1" xfId="2" applyNumberFormat="1" applyFont="1" applyFill="1" applyBorder="1" applyProtection="1">
      <protection locked="0" hidden="1"/>
    </xf>
    <xf numFmtId="0" fontId="18" fillId="3" borderId="7" xfId="0" applyFont="1" applyFill="1" applyBorder="1" applyProtection="1">
      <protection hidden="1"/>
    </xf>
    <xf numFmtId="0" fontId="18" fillId="3" borderId="6" xfId="0" applyFont="1" applyFill="1" applyBorder="1" applyProtection="1">
      <protection hidden="1"/>
    </xf>
    <xf numFmtId="0" fontId="0" fillId="6" borderId="0" xfId="0" applyFill="1" applyProtection="1">
      <protection hidden="1"/>
    </xf>
    <xf numFmtId="0" fontId="18" fillId="3" borderId="2" xfId="0" applyFont="1" applyFill="1" applyBorder="1" applyProtection="1">
      <protection hidden="1"/>
    </xf>
    <xf numFmtId="0" fontId="18" fillId="3" borderId="0" xfId="0" applyFont="1" applyFill="1" applyBorder="1" applyProtection="1">
      <protection hidden="1"/>
    </xf>
    <xf numFmtId="0" fontId="19" fillId="3" borderId="0" xfId="0" applyFont="1" applyFill="1" applyBorder="1" applyAlignment="1" applyProtection="1">
      <alignment horizontal="centerContinuous"/>
      <protection hidden="1"/>
    </xf>
    <xf numFmtId="0" fontId="18" fillId="3" borderId="0" xfId="0" applyFont="1" applyFill="1" applyBorder="1" applyAlignment="1" applyProtection="1">
      <alignment horizontal="centerContinuous"/>
      <protection hidden="1"/>
    </xf>
    <xf numFmtId="0" fontId="18" fillId="3" borderId="3" xfId="0" applyFont="1" applyFill="1" applyBorder="1" applyProtection="1">
      <protection hidden="1"/>
    </xf>
    <xf numFmtId="0" fontId="9" fillId="0" borderId="0" xfId="0" applyFont="1" applyProtection="1">
      <protection hidden="1"/>
    </xf>
    <xf numFmtId="0" fontId="17" fillId="0" borderId="5" xfId="0" applyFont="1" applyBorder="1" applyAlignment="1" applyProtection="1">
      <alignment horizontal="centerContinuous"/>
      <protection hidden="1"/>
    </xf>
    <xf numFmtId="0" fontId="0" fillId="0" borderId="6" xfId="0" applyBorder="1" applyAlignment="1" applyProtection="1">
      <alignment horizontal="centerContinuous"/>
      <protection hidden="1"/>
    </xf>
    <xf numFmtId="0" fontId="20" fillId="3" borderId="0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236" fontId="0" fillId="0" borderId="3" xfId="0" applyNumberFormat="1" applyBorder="1" applyProtection="1"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7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20" fillId="3" borderId="0" xfId="0" applyFont="1" applyFill="1" applyBorder="1" applyAlignment="1" applyProtection="1">
      <alignment horizontal="centerContinuous"/>
      <protection hidden="1"/>
    </xf>
    <xf numFmtId="0" fontId="0" fillId="0" borderId="9" xfId="0" applyBorder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236" fontId="0" fillId="0" borderId="4" xfId="2" applyNumberFormat="1" applyFont="1" applyBorder="1" applyProtection="1">
      <protection hidden="1"/>
    </xf>
    <xf numFmtId="236" fontId="1" fillId="0" borderId="9" xfId="2" applyNumberFormat="1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horizontal="center"/>
      <protection hidden="1"/>
    </xf>
    <xf numFmtId="236" fontId="18" fillId="3" borderId="0" xfId="0" applyNumberFormat="1" applyFont="1" applyFill="1" applyBorder="1" applyProtection="1">
      <protection hidden="1"/>
    </xf>
    <xf numFmtId="0" fontId="20" fillId="3" borderId="10" xfId="0" applyFont="1" applyFill="1" applyBorder="1" applyAlignment="1" applyProtection="1">
      <alignment horizontal="center"/>
      <protection hidden="1"/>
    </xf>
    <xf numFmtId="0" fontId="18" fillId="3" borderId="11" xfId="0" applyFont="1" applyFill="1" applyBorder="1" applyAlignment="1" applyProtection="1">
      <protection hidden="1"/>
    </xf>
    <xf numFmtId="236" fontId="18" fillId="3" borderId="12" xfId="0" applyNumberFormat="1" applyFont="1" applyFill="1" applyBorder="1" applyAlignment="1" applyProtection="1">
      <protection hidden="1"/>
    </xf>
    <xf numFmtId="0" fontId="18" fillId="3" borderId="0" xfId="0" applyFont="1" applyFill="1" applyBorder="1" applyAlignment="1" applyProtection="1">
      <protection hidden="1"/>
    </xf>
    <xf numFmtId="0" fontId="18" fillId="3" borderId="8" xfId="0" applyFont="1" applyFill="1" applyBorder="1" applyProtection="1">
      <protection hidden="1"/>
    </xf>
    <xf numFmtId="0" fontId="18" fillId="3" borderId="4" xfId="0" applyFont="1" applyFill="1" applyBorder="1" applyProtection="1">
      <protection hidden="1"/>
    </xf>
    <xf numFmtId="0" fontId="18" fillId="3" borderId="9" xfId="0" applyFont="1" applyFill="1" applyBorder="1" applyProtection="1">
      <protection hidden="1"/>
    </xf>
    <xf numFmtId="0" fontId="18" fillId="6" borderId="0" xfId="0" applyFont="1" applyFill="1" applyProtection="1">
      <protection hidden="1"/>
    </xf>
    <xf numFmtId="0" fontId="30" fillId="4" borderId="13" xfId="0" applyFont="1" applyFill="1" applyBorder="1" applyAlignment="1" applyProtection="1">
      <alignment horizontal="left" vertical="center"/>
      <protection locked="0" hidden="1"/>
    </xf>
    <xf numFmtId="0" fontId="18" fillId="4" borderId="14" xfId="0" applyFont="1" applyFill="1" applyBorder="1" applyProtection="1">
      <protection locked="0" hidden="1"/>
    </xf>
    <xf numFmtId="0" fontId="18" fillId="4" borderId="15" xfId="0" applyFont="1" applyFill="1" applyBorder="1" applyProtection="1">
      <protection locked="0" hidden="1"/>
    </xf>
    <xf numFmtId="0" fontId="10" fillId="0" borderId="16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12" xfId="0" applyBorder="1" applyProtection="1">
      <protection hidden="1"/>
    </xf>
    <xf numFmtId="236" fontId="0" fillId="0" borderId="0" xfId="2" applyNumberFormat="1" applyFont="1" applyProtection="1">
      <protection hidden="1"/>
    </xf>
    <xf numFmtId="236" fontId="0" fillId="0" borderId="0" xfId="0" applyNumberFormat="1" applyProtection="1">
      <protection hidden="1"/>
    </xf>
    <xf numFmtId="0" fontId="10" fillId="0" borderId="0" xfId="0" applyFont="1" applyProtection="1">
      <protection hidden="1"/>
    </xf>
    <xf numFmtId="10" fontId="0" fillId="0" borderId="0" xfId="3" applyNumberFormat="1" applyFont="1" applyProtection="1">
      <protection hidden="1"/>
    </xf>
    <xf numFmtId="44" fontId="0" fillId="0" borderId="0" xfId="2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189" fontId="0" fillId="0" borderId="0" xfId="0" applyNumberFormat="1" applyProtection="1">
      <protection hidden="1"/>
    </xf>
    <xf numFmtId="189" fontId="21" fillId="3" borderId="0" xfId="0" applyNumberFormat="1" applyFont="1" applyFill="1" applyBorder="1" applyProtection="1">
      <protection hidden="1"/>
    </xf>
    <xf numFmtId="189" fontId="1" fillId="4" borderId="0" xfId="0" applyNumberFormat="1" applyFont="1" applyFill="1" applyBorder="1" applyAlignment="1" applyProtection="1">
      <alignment horizontal="right" vertical="center"/>
      <protection hidden="1"/>
    </xf>
    <xf numFmtId="189" fontId="18" fillId="3" borderId="0" xfId="0" applyNumberFormat="1" applyFont="1" applyFill="1" applyBorder="1" applyProtection="1">
      <protection hidden="1"/>
    </xf>
    <xf numFmtId="189" fontId="0" fillId="4" borderId="0" xfId="0" applyNumberFormat="1" applyFill="1" applyBorder="1" applyProtection="1">
      <protection hidden="1"/>
    </xf>
    <xf numFmtId="189" fontId="0" fillId="4" borderId="3" xfId="0" applyNumberFormat="1" applyFill="1" applyBorder="1" applyProtection="1">
      <protection hidden="1"/>
    </xf>
    <xf numFmtId="189" fontId="0" fillId="5" borderId="0" xfId="0" applyNumberFormat="1" applyFill="1" applyBorder="1" applyProtection="1">
      <protection hidden="1"/>
    </xf>
    <xf numFmtId="189" fontId="0" fillId="5" borderId="0" xfId="0" applyNumberFormat="1" applyFill="1" applyProtection="1">
      <protection hidden="1"/>
    </xf>
    <xf numFmtId="189" fontId="1" fillId="0" borderId="0" xfId="0" applyNumberFormat="1" applyFont="1" applyAlignment="1" applyProtection="1">
      <alignment horizontal="center"/>
      <protection hidden="1"/>
    </xf>
    <xf numFmtId="189" fontId="32" fillId="3" borderId="4" xfId="0" applyNumberFormat="1" applyFont="1" applyFill="1" applyBorder="1" applyProtection="1">
      <protection hidden="1"/>
    </xf>
    <xf numFmtId="189" fontId="0" fillId="6" borderId="0" xfId="0" applyNumberFormat="1" applyFill="1" applyProtection="1">
      <protection hidden="1"/>
    </xf>
    <xf numFmtId="0" fontId="13" fillId="3" borderId="0" xfId="0" applyFont="1" applyFill="1" applyBorder="1" applyAlignment="1" applyProtection="1">
      <alignment horizontal="centerContinuous"/>
      <protection hidden="1"/>
    </xf>
    <xf numFmtId="10" fontId="0" fillId="4" borderId="1" xfId="0" applyNumberFormat="1" applyFill="1" applyBorder="1" applyProtection="1">
      <protection hidden="1"/>
    </xf>
    <xf numFmtId="192" fontId="0" fillId="4" borderId="1" xfId="1" applyNumberFormat="1" applyFont="1" applyFill="1" applyBorder="1" applyProtection="1">
      <protection hidden="1"/>
    </xf>
    <xf numFmtId="0" fontId="9" fillId="4" borderId="4" xfId="0" applyFont="1" applyFill="1" applyBorder="1" applyAlignment="1" applyProtection="1">
      <alignment horizontal="centerContinuous"/>
      <protection hidden="1"/>
    </xf>
    <xf numFmtId="0" fontId="0" fillId="4" borderId="4" xfId="0" applyFill="1" applyBorder="1" applyAlignment="1" applyProtection="1">
      <alignment horizontal="centerContinuous"/>
      <protection hidden="1"/>
    </xf>
    <xf numFmtId="0" fontId="9" fillId="4" borderId="0" xfId="0" applyFont="1" applyFill="1" applyBorder="1" applyAlignment="1" applyProtection="1">
      <alignment horizontal="centerContinuous"/>
      <protection hidden="1"/>
    </xf>
    <xf numFmtId="0" fontId="13" fillId="4" borderId="5" xfId="0" applyFont="1" applyFill="1" applyBorder="1" applyAlignment="1" applyProtection="1">
      <alignment horizontal="center"/>
      <protection hidden="1"/>
    </xf>
    <xf numFmtId="0" fontId="13" fillId="4" borderId="7" xfId="0" applyFont="1" applyFill="1" applyBorder="1" applyAlignment="1" applyProtection="1">
      <alignment horizontal="center"/>
      <protection hidden="1"/>
    </xf>
    <xf numFmtId="0" fontId="1" fillId="4" borderId="2" xfId="0" applyFont="1" applyFill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center"/>
      <protection hidden="1"/>
    </xf>
    <xf numFmtId="0" fontId="13" fillId="4" borderId="7" xfId="0" applyFont="1" applyFill="1" applyBorder="1" applyProtection="1">
      <protection hidden="1"/>
    </xf>
    <xf numFmtId="236" fontId="0" fillId="4" borderId="4" xfId="0" applyNumberFormat="1" applyFill="1" applyBorder="1" applyProtection="1">
      <protection hidden="1"/>
    </xf>
    <xf numFmtId="0" fontId="13" fillId="4" borderId="6" xfId="0" applyFont="1" applyFill="1" applyBorder="1" applyProtection="1">
      <protection hidden="1"/>
    </xf>
    <xf numFmtId="0" fontId="1" fillId="4" borderId="3" xfId="0" applyFont="1" applyFill="1" applyBorder="1" applyAlignment="1" applyProtection="1">
      <alignment horizontal="center"/>
      <protection hidden="1"/>
    </xf>
    <xf numFmtId="10" fontId="0" fillId="4" borderId="9" xfId="0" applyNumberFormat="1" applyFill="1" applyBorder="1" applyProtection="1">
      <protection hidden="1"/>
    </xf>
    <xf numFmtId="0" fontId="1" fillId="5" borderId="0" xfId="0" applyFont="1" applyFill="1" applyBorder="1" applyAlignment="1" applyProtection="1">
      <alignment horizontal="center"/>
      <protection hidden="1"/>
    </xf>
    <xf numFmtId="0" fontId="1" fillId="5" borderId="0" xfId="0" applyFont="1" applyFill="1" applyBorder="1" applyProtection="1">
      <protection hidden="1"/>
    </xf>
    <xf numFmtId="14" fontId="0" fillId="0" borderId="12" xfId="0" applyNumberForma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7" borderId="5" xfId="0" applyFill="1" applyBorder="1" applyProtection="1">
      <protection locked="0"/>
    </xf>
    <xf numFmtId="0" fontId="0" fillId="7" borderId="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7" borderId="2" xfId="0" applyFill="1" applyBorder="1" applyProtection="1">
      <protection locked="0"/>
    </xf>
    <xf numFmtId="0" fontId="35" fillId="7" borderId="0" xfId="0" applyFont="1" applyFill="1" applyBorder="1" applyAlignment="1" applyProtection="1">
      <alignment horizontal="centerContinuous"/>
      <protection locked="0"/>
    </xf>
    <xf numFmtId="0" fontId="34" fillId="7" borderId="0" xfId="0" applyFont="1" applyFill="1" applyBorder="1" applyAlignment="1" applyProtection="1">
      <alignment horizontal="centerContinuous"/>
      <protection locked="0"/>
    </xf>
    <xf numFmtId="0" fontId="35" fillId="2" borderId="2" xfId="0" applyFont="1" applyFill="1" applyBorder="1" applyAlignment="1" applyProtection="1">
      <protection locked="0"/>
    </xf>
    <xf numFmtId="0" fontId="1" fillId="2" borderId="3" xfId="0" applyFont="1" applyFill="1" applyBorder="1" applyAlignment="1" applyProtection="1">
      <protection locked="0"/>
    </xf>
    <xf numFmtId="0" fontId="35" fillId="7" borderId="3" xfId="0" applyFont="1" applyFill="1" applyBorder="1" applyProtection="1">
      <protection locked="0"/>
    </xf>
    <xf numFmtId="0" fontId="35" fillId="5" borderId="0" xfId="0" applyFont="1" applyFill="1" applyProtection="1">
      <protection locked="0"/>
    </xf>
    <xf numFmtId="0" fontId="0" fillId="7" borderId="0" xfId="0" applyFill="1" applyBorder="1" applyProtection="1">
      <protection locked="0"/>
    </xf>
    <xf numFmtId="0" fontId="36" fillId="7" borderId="0" xfId="0" applyFont="1" applyFill="1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13" fillId="5" borderId="5" xfId="0" applyFont="1" applyFill="1" applyBorder="1" applyAlignment="1" applyProtection="1">
      <alignment horizontal="center"/>
      <protection locked="0"/>
    </xf>
    <xf numFmtId="0" fontId="13" fillId="5" borderId="6" xfId="0" applyFont="1" applyFill="1" applyBorder="1" applyAlignment="1" applyProtection="1">
      <alignment horizontal="center"/>
      <protection locked="0"/>
    </xf>
    <xf numFmtId="0" fontId="22" fillId="5" borderId="0" xfId="0" applyFont="1" applyFill="1" applyProtection="1">
      <protection locked="0"/>
    </xf>
    <xf numFmtId="0" fontId="23" fillId="7" borderId="0" xfId="0" applyFont="1" applyFill="1" applyBorder="1" applyAlignment="1" applyProtection="1">
      <alignment vertical="center"/>
      <protection locked="0"/>
    </xf>
    <xf numFmtId="0" fontId="1" fillId="7" borderId="0" xfId="0" applyFont="1" applyFill="1" applyBorder="1" applyAlignment="1" applyProtection="1">
      <alignment vertic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Protection="1">
      <protection locked="0"/>
    </xf>
    <xf numFmtId="0" fontId="3" fillId="7" borderId="0" xfId="0" applyFont="1" applyFill="1" applyBorder="1" applyProtection="1">
      <protection locked="0"/>
    </xf>
    <xf numFmtId="236" fontId="31" fillId="4" borderId="10" xfId="2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3" fillId="7" borderId="3" xfId="0" applyFont="1" applyFill="1" applyBorder="1" applyProtection="1">
      <protection locked="0"/>
    </xf>
    <xf numFmtId="0" fontId="3" fillId="5" borderId="0" xfId="0" applyFont="1" applyFill="1" applyProtection="1">
      <protection locked="0"/>
    </xf>
    <xf numFmtId="0" fontId="3" fillId="5" borderId="8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5" borderId="0" xfId="0" applyFill="1" applyBorder="1" applyProtection="1">
      <protection locked="0"/>
    </xf>
    <xf numFmtId="0" fontId="22" fillId="8" borderId="16" xfId="0" applyFont="1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9" fillId="8" borderId="12" xfId="0" applyFont="1" applyFill="1" applyBorder="1" applyAlignment="1" applyProtection="1">
      <alignment horizontal="centerContinuous"/>
      <protection locked="0"/>
    </xf>
    <xf numFmtId="0" fontId="1" fillId="5" borderId="5" xfId="0" applyFont="1" applyFill="1" applyBorder="1" applyAlignment="1" applyProtection="1">
      <alignment horizontal="centerContinuous"/>
      <protection locked="0"/>
    </xf>
    <xf numFmtId="0" fontId="1" fillId="5" borderId="6" xfId="0" applyFont="1" applyFill="1" applyBorder="1" applyAlignment="1" applyProtection="1">
      <alignment horizontal="centerContinuous"/>
      <protection locked="0"/>
    </xf>
    <xf numFmtId="0" fontId="0" fillId="5" borderId="16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24" fillId="9" borderId="5" xfId="0" applyFont="1" applyFill="1" applyBorder="1" applyAlignment="1" applyProtection="1">
      <alignment horizontal="center"/>
      <protection locked="0"/>
    </xf>
    <xf numFmtId="0" fontId="24" fillId="9" borderId="7" xfId="0" applyFont="1" applyFill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Continuous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9" fillId="5" borderId="3" xfId="0" applyFont="1" applyFill="1" applyBorder="1" applyAlignment="1" applyProtection="1">
      <alignment horizontal="center"/>
      <protection locked="0"/>
    </xf>
    <xf numFmtId="0" fontId="0" fillId="5" borderId="11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24" fillId="9" borderId="8" xfId="0" applyFont="1" applyFill="1" applyBorder="1" applyAlignment="1" applyProtection="1">
      <alignment horizontal="center"/>
      <protection locked="0"/>
    </xf>
    <xf numFmtId="0" fontId="24" fillId="9" borderId="4" xfId="0" applyFont="1" applyFill="1" applyBorder="1" applyAlignment="1" applyProtection="1">
      <alignment horizontal="center"/>
      <protection locked="0"/>
    </xf>
    <xf numFmtId="0" fontId="24" fillId="9" borderId="9" xfId="0" applyFont="1" applyFill="1" applyBorder="1" applyAlignment="1" applyProtection="1">
      <alignment horizontal="center"/>
      <protection locked="0"/>
    </xf>
    <xf numFmtId="0" fontId="0" fillId="10" borderId="2" xfId="0" applyFill="1" applyBorder="1" applyProtection="1">
      <protection locked="0"/>
    </xf>
    <xf numFmtId="236" fontId="0" fillId="4" borderId="1" xfId="0" applyNumberFormat="1" applyFill="1" applyBorder="1" applyProtection="1">
      <protection locked="0"/>
    </xf>
    <xf numFmtId="0" fontId="8" fillId="10" borderId="3" xfId="0" applyFont="1" applyFill="1" applyBorder="1" applyAlignment="1" applyProtection="1">
      <alignment vertical="center"/>
      <protection locked="0"/>
    </xf>
    <xf numFmtId="0" fontId="0" fillId="10" borderId="5" xfId="0" applyFill="1" applyBorder="1" applyProtection="1">
      <protection locked="0"/>
    </xf>
    <xf numFmtId="0" fontId="8" fillId="10" borderId="6" xfId="0" applyFont="1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9" fillId="5" borderId="9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9" fillId="5" borderId="12" xfId="0" applyFont="1" applyFill="1" applyBorder="1" applyAlignment="1" applyProtection="1">
      <alignment horizontal="center"/>
      <protection locked="0"/>
    </xf>
    <xf numFmtId="0" fontId="0" fillId="5" borderId="12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9" xfId="0" applyFill="1" applyBorder="1" applyProtection="1">
      <protection locked="0"/>
    </xf>
    <xf numFmtId="189" fontId="0" fillId="10" borderId="2" xfId="0" applyNumberFormat="1" applyFill="1" applyBorder="1" applyProtection="1">
      <protection locked="0"/>
    </xf>
    <xf numFmtId="189" fontId="8" fillId="10" borderId="3" xfId="0" applyNumberFormat="1" applyFont="1" applyFill="1" applyBorder="1" applyAlignment="1" applyProtection="1">
      <alignment vertical="center"/>
      <protection locked="0"/>
    </xf>
    <xf numFmtId="189" fontId="0" fillId="7" borderId="0" xfId="0" applyNumberFormat="1" applyFill="1" applyBorder="1" applyProtection="1">
      <protection locked="0"/>
    </xf>
    <xf numFmtId="189" fontId="0" fillId="5" borderId="0" xfId="0" applyNumberFormat="1" applyFill="1" applyProtection="1">
      <protection locked="0"/>
    </xf>
    <xf numFmtId="189" fontId="1" fillId="5" borderId="16" xfId="0" applyNumberFormat="1" applyFont="1" applyFill="1" applyBorder="1" applyAlignment="1" applyProtection="1">
      <alignment horizontal="center"/>
      <protection locked="0"/>
    </xf>
    <xf numFmtId="0" fontId="13" fillId="5" borderId="12" xfId="0" applyFont="1" applyFill="1" applyBorder="1" applyAlignment="1" applyProtection="1">
      <alignment horizontal="center"/>
      <protection locked="0"/>
    </xf>
    <xf numFmtId="0" fontId="9" fillId="5" borderId="11" xfId="0" applyFont="1" applyFill="1" applyBorder="1" applyAlignment="1" applyProtection="1">
      <alignment horizontal="center"/>
      <protection locked="0"/>
    </xf>
    <xf numFmtId="236" fontId="1" fillId="5" borderId="12" xfId="2" applyNumberFormat="1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236" fontId="0" fillId="4" borderId="17" xfId="0" applyNumberFormat="1" applyFill="1" applyBorder="1" applyProtection="1">
      <protection locked="0"/>
    </xf>
    <xf numFmtId="0" fontId="8" fillId="10" borderId="9" xfId="0" applyFont="1" applyFill="1" applyBorder="1" applyAlignment="1" applyProtection="1">
      <alignment vertical="center"/>
      <protection locked="0"/>
    </xf>
    <xf numFmtId="0" fontId="0" fillId="7" borderId="4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1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43" fontId="0" fillId="0" borderId="0" xfId="1" applyFont="1" applyProtection="1">
      <protection locked="0"/>
    </xf>
    <xf numFmtId="0" fontId="0" fillId="0" borderId="0" xfId="0" applyBorder="1" applyProtection="1">
      <protection locked="0"/>
    </xf>
    <xf numFmtId="236" fontId="0" fillId="0" borderId="0" xfId="2" applyNumberFormat="1" applyFont="1" applyBorder="1" applyProtection="1">
      <protection locked="0"/>
    </xf>
    <xf numFmtId="189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" fillId="0" borderId="4" xfId="0" applyFont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30" dropStyle="combo" dx="22" fmlaLink="$AB$3" fmlaRange="Location" sel="28" val="15"/>
</file>

<file path=xl/ctrlProps/ctrlProp10.xml><?xml version="1.0" encoding="utf-8"?>
<formControlPr xmlns="http://schemas.microsoft.com/office/spreadsheetml/2009/9/main" objectType="Radio" checked="Checked" lockText="1"/>
</file>

<file path=xl/ctrlProps/ctrlProp11.xml><?xml version="1.0" encoding="utf-8"?>
<formControlPr xmlns="http://schemas.microsoft.com/office/spreadsheetml/2009/9/main" objectType="Drop" dropLines="13" dropStyle="combo" dx="22" fmlaLink="$AC$13" fmlaRange="Transport1" sel="1" val="0"/>
</file>

<file path=xl/ctrlProps/ctrlProp12.xml><?xml version="1.0" encoding="utf-8"?>
<formControlPr xmlns="http://schemas.microsoft.com/office/spreadsheetml/2009/9/main" objectType="CheckBox" checked="Checked" fmlaLink="$AB$15" lockText="1"/>
</file>

<file path=xl/ctrlProps/ctrlProp13.xml><?xml version="1.0" encoding="utf-8"?>
<formControlPr xmlns="http://schemas.microsoft.com/office/spreadsheetml/2009/9/main" objectType="CheckBox" checked="Checked" fmlaLink="$AB$17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Lines="20" dropStyle="combo" dx="22" fmlaLink="$L$3" fmlaRange="Location" sel="25" val="21"/>
</file>

<file path=xl/ctrlProps/ctrlProp16.xml><?xml version="1.0" encoding="utf-8"?>
<formControlPr xmlns="http://schemas.microsoft.com/office/spreadsheetml/2009/9/main" objectType="Drop" dropLines="20" dropStyle="combo" dx="22" fmlaLink="$M$3" fmlaRange="Location" sel="25" val="24"/>
</file>

<file path=xl/ctrlProps/ctrlProp17.xml><?xml version="1.0" encoding="utf-8"?>
<formControlPr xmlns="http://schemas.microsoft.com/office/spreadsheetml/2009/9/main" objectType="Drop" dropLines="16" dropStyle="combo" dx="22" fmlaLink="$N$3" fmlaRange="Transport" sel="1" val="0"/>
</file>

<file path=xl/ctrlProps/ctrlProp18.xml><?xml version="1.0" encoding="utf-8"?>
<formControlPr xmlns="http://schemas.microsoft.com/office/spreadsheetml/2009/9/main" objectType="Drop" dropLines="10" dropStyle="combo" dx="22" fmlaLink="$O$3" fmlaRange="GasDaily" sel="10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fmlaLink="MainPage!$AB$20" lockText="1"/>
</file>

<file path=xl/ctrlProps/ctrlProp24.xml><?xml version="1.0" encoding="utf-8"?>
<formControlPr xmlns="http://schemas.microsoft.com/office/spreadsheetml/2009/9/main" objectType="Drop" dropLines="20" dropStyle="combo" dx="22" fmlaLink="$AD$3" fmlaRange="Location" sel="15" val="14"/>
</file>

<file path=xl/ctrlProps/ctrlProp25.xml><?xml version="1.0" encoding="utf-8"?>
<formControlPr xmlns="http://schemas.microsoft.com/office/spreadsheetml/2009/9/main" objectType="Drop" dropLines="20" dropStyle="combo" dx="22" fmlaLink="$AE$3" fmlaRange="Location" sel="13" val="11"/>
</file>

<file path=xl/ctrlProps/ctrlProp26.xml><?xml version="1.0" encoding="utf-8"?>
<formControlPr xmlns="http://schemas.microsoft.com/office/spreadsheetml/2009/9/main" objectType="Drop" dropLines="10" dropStyle="combo" dx="22" fmlaLink="$AF$3" fmlaRange="Path" sel="1" val="0"/>
</file>

<file path=xl/ctrlProps/ctrlProp27.xml><?xml version="1.0" encoding="utf-8"?>
<formControlPr xmlns="http://schemas.microsoft.com/office/spreadsheetml/2009/9/main" objectType="Radio" checked="Checked" firstButton="1" fmlaLink="$AG$3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Drop" dropLines="10" dropStyle="combo" dx="22" fmlaLink="$AI$3" fmlaRange="Location" sel="15" val="13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Lines="10" dropStyle="combo" dx="22" fmlaLink="$AJ$3" fmlaRange="Location" sel="21" val="20"/>
</file>

<file path=xl/ctrlProps/ctrlProp31.xml><?xml version="1.0" encoding="utf-8"?>
<formControlPr xmlns="http://schemas.microsoft.com/office/spreadsheetml/2009/9/main" objectType="Drop" dropLines="10" dropStyle="combo" dx="22" fmlaLink="$AL$3" fmlaRange="Location" sel="14" val="0"/>
</file>

<file path=xl/ctrlProps/ctrlProp32.xml><?xml version="1.0" encoding="utf-8"?>
<formControlPr xmlns="http://schemas.microsoft.com/office/spreadsheetml/2009/9/main" objectType="Drop" dropLines="10" dropStyle="combo" dx="22" fmlaLink="$AM$3" fmlaRange="Location" sel="13" val="0"/>
</file>

<file path=xl/ctrlProps/ctrlProp33.xml><?xml version="1.0" encoding="utf-8"?>
<formControlPr xmlns="http://schemas.microsoft.com/office/spreadsheetml/2009/9/main" objectType="Drop" dropLines="10" dropStyle="combo" dx="22" fmlaLink="$AO$3" fmlaRange="Location" sel="0" val="10"/>
</file>

<file path=xl/ctrlProps/ctrlProp34.xml><?xml version="1.0" encoding="utf-8"?>
<formControlPr xmlns="http://schemas.microsoft.com/office/spreadsheetml/2009/9/main" objectType="Drop" dropLines="10" dropStyle="combo" dx="22" fmlaLink="$AP$3" fmlaRange="Location" sel="0" val="9"/>
</file>

<file path=xl/ctrlProps/ctrlProp35.xml><?xml version="1.0" encoding="utf-8"?>
<formControlPr xmlns="http://schemas.microsoft.com/office/spreadsheetml/2009/9/main" objectType="Drop" dropLines="10" dropStyle="combo" dx="22" fmlaLink="$AR$3" fmlaRange="Location" sel="0" val="0"/>
</file>

<file path=xl/ctrlProps/ctrlProp36.xml><?xml version="1.0" encoding="utf-8"?>
<formControlPr xmlns="http://schemas.microsoft.com/office/spreadsheetml/2009/9/main" objectType="Drop" dropLines="10" dropStyle="combo" dx="22" fmlaLink="$AS$3" fmlaRange="Location" sel="0" val="0"/>
</file>

<file path=xl/ctrlProps/ctrlProp37.xml><?xml version="1.0" encoding="utf-8"?>
<formControlPr xmlns="http://schemas.microsoft.com/office/spreadsheetml/2009/9/main" objectType="Drop" dropLines="10" dropStyle="combo" dx="22" fmlaLink="$AU$3" fmlaRange="Location" sel="0" val="29"/>
</file>

<file path=xl/ctrlProps/ctrlProp38.xml><?xml version="1.0" encoding="utf-8"?>
<formControlPr xmlns="http://schemas.microsoft.com/office/spreadsheetml/2009/9/main" objectType="Drop" dropLines="10" dropStyle="combo" dx="22" fmlaLink="$AV$3" fmlaRange="Location" sel="0" val="0"/>
</file>

<file path=xl/ctrlProps/ctrlProp39.xml><?xml version="1.0" encoding="utf-8"?>
<formControlPr xmlns="http://schemas.microsoft.com/office/spreadsheetml/2009/9/main" objectType="Drop" dropLines="10" dropStyle="combo" dx="22" fmlaLink="$AX$3" fmlaRange="Location" sel="0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Drop" dropLines="10" dropStyle="combo" dx="22" fmlaLink="$AY$3" fmlaRange="Location" sel="0" val="0"/>
</file>

<file path=xl/ctrlProps/ctrlProp41.xml><?xml version="1.0" encoding="utf-8"?>
<formControlPr xmlns="http://schemas.microsoft.com/office/spreadsheetml/2009/9/main" objectType="Drop" dropLines="10" dropStyle="combo" dx="22" fmlaLink="$BA$3" fmlaRange="Location" sel="0" val="0"/>
</file>

<file path=xl/ctrlProps/ctrlProp42.xml><?xml version="1.0" encoding="utf-8"?>
<formControlPr xmlns="http://schemas.microsoft.com/office/spreadsheetml/2009/9/main" objectType="Drop" dropLines="10" dropStyle="combo" dx="22" fmlaLink="$BB$3" fmlaRange="Location" sel="0" val="0"/>
</file>

<file path=xl/ctrlProps/ctrlProp43.xml><?xml version="1.0" encoding="utf-8"?>
<formControlPr xmlns="http://schemas.microsoft.com/office/spreadsheetml/2009/9/main" objectType="Drop" dropLines="10" dropStyle="combo" dx="22" fmlaLink="$BD$3" fmlaRange="Location" sel="0" val="0"/>
</file>

<file path=xl/ctrlProps/ctrlProp44.xml><?xml version="1.0" encoding="utf-8"?>
<formControlPr xmlns="http://schemas.microsoft.com/office/spreadsheetml/2009/9/main" objectType="Drop" dropLines="10" dropStyle="combo" dx="22" fmlaLink="$BE$3" fmlaRange="Location" sel="0" val="0"/>
</file>

<file path=xl/ctrlProps/ctrlProp45.xml><?xml version="1.0" encoding="utf-8"?>
<formControlPr xmlns="http://schemas.microsoft.com/office/spreadsheetml/2009/9/main" objectType="Drop" dropLines="10" dropStyle="combo" dx="22" fmlaLink="$BG$3" fmlaRange="Location" sel="0" val="0"/>
</file>

<file path=xl/ctrlProps/ctrlProp46.xml><?xml version="1.0" encoding="utf-8"?>
<formControlPr xmlns="http://schemas.microsoft.com/office/spreadsheetml/2009/9/main" objectType="Drop" dropLines="10" dropStyle="combo" dx="22" fmlaLink="$BH$3" fmlaRange="Location" sel="0" val="0"/>
</file>

<file path=xl/ctrlProps/ctrlProp47.xml><?xml version="1.0" encoding="utf-8"?>
<formControlPr xmlns="http://schemas.microsoft.com/office/spreadsheetml/2009/9/main" objectType="Drop" dropLines="10" dropStyle="combo" dx="22" fmlaLink="$BJ$3" fmlaRange="Location" sel="0" val="0"/>
</file>

<file path=xl/ctrlProps/ctrlProp48.xml><?xml version="1.0" encoding="utf-8"?>
<formControlPr xmlns="http://schemas.microsoft.com/office/spreadsheetml/2009/9/main" objectType="Drop" dropLines="10" dropStyle="combo" dx="22" fmlaLink="$BK$3" fmlaRange="Location" sel="0" val="0"/>
</file>

<file path=xl/ctrlProps/ctrlProp49.xml><?xml version="1.0" encoding="utf-8"?>
<formControlPr xmlns="http://schemas.microsoft.com/office/spreadsheetml/2009/9/main" objectType="Drop" dropLines="12" dropStyle="combo" dx="22" fmlaLink="$AK$3" fmlaRange="Transport" sel="4" val="2"/>
</file>

<file path=xl/ctrlProps/ctrlProp5.xml><?xml version="1.0" encoding="utf-8"?>
<formControlPr xmlns="http://schemas.microsoft.com/office/spreadsheetml/2009/9/main" objectType="Drop" dropLines="10" dropStyle="combo" dx="22" fmlaLink="$AC$8" fmlaRange="Location3" sel="38" val="33"/>
</file>

<file path=xl/ctrlProps/ctrlProp50.xml><?xml version="1.0" encoding="utf-8"?>
<formControlPr xmlns="http://schemas.microsoft.com/office/spreadsheetml/2009/9/main" objectType="Drop" dropLines="12" dropStyle="combo" dx="22" fmlaLink="$AN$3" fmlaRange="Transport" sel="1" val="0"/>
</file>

<file path=xl/ctrlProps/ctrlProp51.xml><?xml version="1.0" encoding="utf-8"?>
<formControlPr xmlns="http://schemas.microsoft.com/office/spreadsheetml/2009/9/main" objectType="Drop" dropLines="12" dropStyle="combo" dx="22" fmlaLink="$AQ$3" fmlaRange="Transport" sel="0" val="0"/>
</file>

<file path=xl/ctrlProps/ctrlProp52.xml><?xml version="1.0" encoding="utf-8"?>
<formControlPr xmlns="http://schemas.microsoft.com/office/spreadsheetml/2009/9/main" objectType="Drop" dropLines="12" dropStyle="combo" dx="22" fmlaLink="$AT$3" fmlaRange="Transport" sel="0" val="0"/>
</file>

<file path=xl/ctrlProps/ctrlProp53.xml><?xml version="1.0" encoding="utf-8"?>
<formControlPr xmlns="http://schemas.microsoft.com/office/spreadsheetml/2009/9/main" objectType="Drop" dropLines="12" dropStyle="combo" dx="22" fmlaLink="$AW$3" fmlaRange="Transport" sel="0" val="0"/>
</file>

<file path=xl/ctrlProps/ctrlProp54.xml><?xml version="1.0" encoding="utf-8"?>
<formControlPr xmlns="http://schemas.microsoft.com/office/spreadsheetml/2009/9/main" objectType="Drop" dropLines="12" dropStyle="combo" dx="22" fmlaLink="$AZ$3" fmlaRange="Transport" sel="0" val="0"/>
</file>

<file path=xl/ctrlProps/ctrlProp55.xml><?xml version="1.0" encoding="utf-8"?>
<formControlPr xmlns="http://schemas.microsoft.com/office/spreadsheetml/2009/9/main" objectType="Drop" dropLines="12" dropStyle="combo" dx="22" fmlaLink="$BC$3" fmlaRange="Transport" sel="0" val="0"/>
</file>

<file path=xl/ctrlProps/ctrlProp56.xml><?xml version="1.0" encoding="utf-8"?>
<formControlPr xmlns="http://schemas.microsoft.com/office/spreadsheetml/2009/9/main" objectType="Drop" dropLines="12" dropStyle="combo" dx="22" fmlaLink="$BF$3" fmlaRange="Transport" sel="0" val="0"/>
</file>

<file path=xl/ctrlProps/ctrlProp57.xml><?xml version="1.0" encoding="utf-8"?>
<formControlPr xmlns="http://schemas.microsoft.com/office/spreadsheetml/2009/9/main" objectType="Drop" dropLines="12" dropStyle="combo" dx="22" fmlaLink="$BI$3" fmlaRange="Transport" sel="0" val="0"/>
</file>

<file path=xl/ctrlProps/ctrlProp58.xml><?xml version="1.0" encoding="utf-8"?>
<formControlPr xmlns="http://schemas.microsoft.com/office/spreadsheetml/2009/9/main" objectType="Drop" dropLines="12" dropStyle="combo" dx="22" fmlaLink="$BL$3" fmlaRange="Transport" sel="0" val="0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Lines="10" dropStyle="combo" dx="22" fmlaLink="$AC$9" fmlaRange="Location3" sel="39" val="36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CheckBox" checked="Checked" fmlaLink="$AA$6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0" dropStyle="combo" dx="22" fmlaLink="$AC$10" fmlaRange="Location3" sel="46" val="36"/>
</file>

<file path=xl/ctrlProps/ctrlProp8.xml><?xml version="1.0" encoding="utf-8"?>
<formControlPr xmlns="http://schemas.microsoft.com/office/spreadsheetml/2009/9/main" objectType="Drop" dropLines="10" dropStyle="combo" dx="22" fmlaLink="$AC$11" fmlaRange="Location3" sel="46" val="36"/>
</file>

<file path=xl/ctrlProps/ctrlProp9.xml><?xml version="1.0" encoding="utf-8"?>
<formControlPr xmlns="http://schemas.microsoft.com/office/spreadsheetml/2009/9/main" objectType="Radio" firstButton="1" fmlaLink="$AB$13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1323975</xdr:colOff>
          <xdr:row>5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Go To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FF00"/>
                  </a:solidFill>
                  <a:latin typeface="Arial"/>
                  <a:cs typeface="Arial"/>
                </a:rPr>
                <a:t>Go To Input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38100</xdr:colOff>
      <xdr:row>0</xdr:row>
      <xdr:rowOff>9525</xdr:rowOff>
    </xdr:from>
    <xdr:to>
      <xdr:col>2</xdr:col>
      <xdr:colOff>38100</xdr:colOff>
      <xdr:row>3</xdr:row>
      <xdr:rowOff>19050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3811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2047875</xdr:colOff>
          <xdr:row>3</xdr:row>
          <xdr:rowOff>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2047875</xdr:colOff>
          <xdr:row>4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2047875</xdr:colOff>
          <xdr:row>5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2047875</xdr:colOff>
          <xdr:row>5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228600</xdr:rowOff>
        </xdr:from>
        <xdr:to>
          <xdr:col>8</xdr:col>
          <xdr:colOff>609600</xdr:colOff>
          <xdr:row>3</xdr:row>
          <xdr:rowOff>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ON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609600</xdr:colOff>
          <xdr:row>4</xdr:row>
          <xdr:rowOff>9525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OFF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1209675</xdr:colOff>
          <xdr:row>1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Show All Locations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</xdr:row>
          <xdr:rowOff>28575</xdr:rowOff>
        </xdr:from>
        <xdr:to>
          <xdr:col>3</xdr:col>
          <xdr:colOff>1876425</xdr:colOff>
          <xdr:row>6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5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Re-Load</a:t>
              </a:r>
            </a:p>
            <a:p>
              <a:pPr algn="ctr" rtl="0">
                <a:defRPr sz="1000"/>
              </a:pPr>
              <a:r>
                <a:rPr lang="en-US" sz="95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Save Record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8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Goto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15</xdr:row>
          <xdr:rowOff>76200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339933"/>
                  </a:solidFill>
                  <a:latin typeface="Arial"/>
                  <a:cs typeface="Arial"/>
                </a:rPr>
                <a:t>Goto Main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76200</xdr:rowOff>
        </xdr:from>
        <xdr:to>
          <xdr:col>5</xdr:col>
          <xdr:colOff>266700</xdr:colOff>
          <xdr:row>19</xdr:row>
          <xdr:rowOff>123825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Automatic Refresh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13</xdr:row>
          <xdr:rowOff>9525</xdr:rowOff>
        </xdr:from>
        <xdr:to>
          <xdr:col>13</xdr:col>
          <xdr:colOff>76200</xdr:colOff>
          <xdr:row>25</xdr:row>
          <xdr:rowOff>85725</xdr:rowOff>
        </xdr:to>
        <xdr:sp macro="" textlink="">
          <xdr:nvSpPr>
            <xdr:cNvPr id="3119" name="Picture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4</xdr:row>
          <xdr:rowOff>0</xdr:rowOff>
        </xdr:from>
        <xdr:to>
          <xdr:col>8</xdr:col>
          <xdr:colOff>504825</xdr:colOff>
          <xdr:row>5</xdr:row>
          <xdr:rowOff>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14</xdr:col>
          <xdr:colOff>0</xdr:colOff>
          <xdr:row>5</xdr:row>
          <xdr:rowOff>19050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14</xdr:col>
          <xdr:colOff>0</xdr:colOff>
          <xdr:row>6</xdr:row>
          <xdr:rowOff>19050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4</xdr:col>
          <xdr:colOff>0</xdr:colOff>
          <xdr:row>26</xdr:row>
          <xdr:rowOff>0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3098" name="Drop Dow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3114" name="Drop Down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3115" name="Drop Down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3116" name="Drop Down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7</xdr:row>
          <xdr:rowOff>9525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Save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13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FF00"/>
                  </a:solidFill>
                  <a:latin typeface="Arial"/>
                  <a:cs typeface="Arial"/>
                </a:rPr>
                <a:t>Go to Input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17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Go to Main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25</xdr:row>
          <xdr:rowOff>133350</xdr:rowOff>
        </xdr:from>
        <xdr:to>
          <xdr:col>14</xdr:col>
          <xdr:colOff>161925</xdr:colOff>
          <xdr:row>26</xdr:row>
          <xdr:rowOff>152400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Clear Contents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47625</xdr:rowOff>
        </xdr:from>
        <xdr:to>
          <xdr:col>49</xdr:col>
          <xdr:colOff>590550</xdr:colOff>
          <xdr:row>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26" Type="http://schemas.openxmlformats.org/officeDocument/2006/relationships/ctrlProp" Target="../ctrlProps/ctrlProp44.xml"/><Relationship Id="rId39" Type="http://schemas.openxmlformats.org/officeDocument/2006/relationships/ctrlProp" Target="../ctrlProps/ctrlProp57.xml"/><Relationship Id="rId21" Type="http://schemas.openxmlformats.org/officeDocument/2006/relationships/ctrlProp" Target="../ctrlProps/ctrlProp39.xml"/><Relationship Id="rId34" Type="http://schemas.openxmlformats.org/officeDocument/2006/relationships/ctrlProp" Target="../ctrlProps/ctrlProp52.xml"/><Relationship Id="rId42" Type="http://schemas.openxmlformats.org/officeDocument/2006/relationships/ctrlProp" Target="../ctrlProps/ctrlProp60.x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4.xml"/><Relationship Id="rId29" Type="http://schemas.openxmlformats.org/officeDocument/2006/relationships/ctrlProp" Target="../ctrlProps/ctrlProp4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24" Type="http://schemas.openxmlformats.org/officeDocument/2006/relationships/ctrlProp" Target="../ctrlProps/ctrlProp42.xml"/><Relationship Id="rId32" Type="http://schemas.openxmlformats.org/officeDocument/2006/relationships/ctrlProp" Target="../ctrlProps/ctrlProp50.xml"/><Relationship Id="rId37" Type="http://schemas.openxmlformats.org/officeDocument/2006/relationships/ctrlProp" Target="../ctrlProps/ctrlProp55.xml"/><Relationship Id="rId40" Type="http://schemas.openxmlformats.org/officeDocument/2006/relationships/ctrlProp" Target="../ctrlProps/ctrlProp58.xml"/><Relationship Id="rId45" Type="http://schemas.openxmlformats.org/officeDocument/2006/relationships/ctrlProp" Target="../ctrlProps/ctrlProp63.xml"/><Relationship Id="rId5" Type="http://schemas.openxmlformats.org/officeDocument/2006/relationships/image" Target="../media/image2.emf"/><Relationship Id="rId15" Type="http://schemas.openxmlformats.org/officeDocument/2006/relationships/ctrlProp" Target="../ctrlProps/ctrlProp33.xml"/><Relationship Id="rId23" Type="http://schemas.openxmlformats.org/officeDocument/2006/relationships/ctrlProp" Target="../ctrlProps/ctrlProp41.xml"/><Relationship Id="rId28" Type="http://schemas.openxmlformats.org/officeDocument/2006/relationships/ctrlProp" Target="../ctrlProps/ctrlProp46.xml"/><Relationship Id="rId36" Type="http://schemas.openxmlformats.org/officeDocument/2006/relationships/ctrlProp" Target="../ctrlProps/ctrlProp54.xml"/><Relationship Id="rId10" Type="http://schemas.openxmlformats.org/officeDocument/2006/relationships/ctrlProp" Target="../ctrlProps/ctrlProp28.xml"/><Relationship Id="rId19" Type="http://schemas.openxmlformats.org/officeDocument/2006/relationships/ctrlProp" Target="../ctrlProps/ctrlProp37.xml"/><Relationship Id="rId31" Type="http://schemas.openxmlformats.org/officeDocument/2006/relationships/ctrlProp" Target="../ctrlProps/ctrlProp49.xml"/><Relationship Id="rId44" Type="http://schemas.openxmlformats.org/officeDocument/2006/relationships/ctrlProp" Target="../ctrlProps/ctrlProp62.xml"/><Relationship Id="rId4" Type="http://schemas.openxmlformats.org/officeDocument/2006/relationships/oleObject" Target="../embeddings/Microsoft_Word_97_-_2003_Document1.doc"/><Relationship Id="rId9" Type="http://schemas.openxmlformats.org/officeDocument/2006/relationships/ctrlProp" Target="../ctrlProps/ctrlProp27.xml"/><Relationship Id="rId14" Type="http://schemas.openxmlformats.org/officeDocument/2006/relationships/ctrlProp" Target="../ctrlProps/ctrlProp32.xml"/><Relationship Id="rId22" Type="http://schemas.openxmlformats.org/officeDocument/2006/relationships/ctrlProp" Target="../ctrlProps/ctrlProp40.xml"/><Relationship Id="rId27" Type="http://schemas.openxmlformats.org/officeDocument/2006/relationships/ctrlProp" Target="../ctrlProps/ctrlProp45.xml"/><Relationship Id="rId30" Type="http://schemas.openxmlformats.org/officeDocument/2006/relationships/ctrlProp" Target="../ctrlProps/ctrlProp48.xml"/><Relationship Id="rId35" Type="http://schemas.openxmlformats.org/officeDocument/2006/relationships/ctrlProp" Target="../ctrlProps/ctrlProp53.xml"/><Relationship Id="rId43" Type="http://schemas.openxmlformats.org/officeDocument/2006/relationships/ctrlProp" Target="../ctrlProps/ctrlProp61.xml"/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25" Type="http://schemas.openxmlformats.org/officeDocument/2006/relationships/ctrlProp" Target="../ctrlProps/ctrlProp43.xml"/><Relationship Id="rId33" Type="http://schemas.openxmlformats.org/officeDocument/2006/relationships/ctrlProp" Target="../ctrlProps/ctrlProp51.xml"/><Relationship Id="rId38" Type="http://schemas.openxmlformats.org/officeDocument/2006/relationships/ctrlProp" Target="../ctrlProps/ctrlProp56.xml"/><Relationship Id="rId46" Type="http://schemas.openxmlformats.org/officeDocument/2006/relationships/ctrlProp" Target="../ctrlProps/ctrlProp64.xml"/><Relationship Id="rId20" Type="http://schemas.openxmlformats.org/officeDocument/2006/relationships/ctrlProp" Target="../ctrlProps/ctrlProp38.xml"/><Relationship Id="rId41" Type="http://schemas.openxmlformats.org/officeDocument/2006/relationships/ctrlProp" Target="../ctrlProps/ctrlProp5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796"/>
  <sheetViews>
    <sheetView tabSelected="1" zoomScale="85" workbookViewId="0">
      <selection activeCell="D5" sqref="D5"/>
    </sheetView>
  </sheetViews>
  <sheetFormatPr defaultRowHeight="12.75" zeroHeight="1" x14ac:dyDescent="0.2"/>
  <cols>
    <col min="1" max="1" width="0.85546875" style="189" customWidth="1"/>
    <col min="2" max="2" width="20.7109375" style="189" customWidth="1"/>
    <col min="3" max="3" width="10.28515625" style="189" customWidth="1"/>
    <col min="4" max="4" width="45.7109375" style="189" customWidth="1"/>
    <col min="5" max="5" width="2.7109375" style="189" customWidth="1"/>
    <col min="6" max="6" width="3.7109375" style="189" customWidth="1"/>
    <col min="7" max="7" width="2.7109375" style="189" customWidth="1"/>
    <col min="8" max="8" width="20.7109375" style="189" customWidth="1"/>
    <col min="9" max="9" width="10.28515625" style="189" customWidth="1"/>
    <col min="10" max="10" width="45.7109375" style="189" customWidth="1"/>
    <col min="11" max="11" width="0.85546875" style="189" customWidth="1"/>
    <col min="12" max="23" width="9.140625" style="159"/>
    <col min="24" max="24" width="10.140625" style="159" customWidth="1"/>
    <col min="25" max="25" width="7.7109375" style="159" customWidth="1"/>
    <col min="26" max="26" width="10.140625" style="159" customWidth="1"/>
    <col min="27" max="27" width="7.7109375" style="159" customWidth="1"/>
    <col min="28" max="28" width="14.5703125" style="159" customWidth="1"/>
    <col min="29" max="29" width="9.140625" style="159"/>
    <col min="30" max="30" width="17.7109375" style="159" customWidth="1"/>
    <col min="31" max="35" width="9.140625" style="159"/>
    <col min="36" max="36" width="15.140625" style="159" customWidth="1"/>
    <col min="37" max="37" width="13.28515625" style="159" customWidth="1"/>
    <col min="38" max="38" width="16.140625" style="159" customWidth="1"/>
    <col min="39" max="39" width="7" style="159" customWidth="1"/>
    <col min="40" max="40" width="12" style="159" customWidth="1"/>
    <col min="41" max="41" width="46.28515625" style="159" customWidth="1"/>
    <col min="42" max="42" width="13.28515625" style="159" customWidth="1"/>
    <col min="43" max="43" width="16.140625" style="159" customWidth="1"/>
    <col min="44" max="44" width="14.140625" style="159" customWidth="1"/>
    <col min="45" max="45" width="13.7109375" style="159" customWidth="1"/>
    <col min="46" max="46" width="16" style="159" customWidth="1"/>
    <col min="47" max="47" width="13.5703125" style="159" customWidth="1"/>
    <col min="48" max="48" width="13.7109375" style="159" customWidth="1"/>
    <col min="49" max="49" width="12.42578125" style="159" customWidth="1"/>
    <col min="50" max="50" width="13.5703125" style="159" customWidth="1"/>
    <col min="51" max="51" width="13.7109375" style="159" customWidth="1"/>
    <col min="52" max="52" width="12.42578125" style="159" customWidth="1"/>
    <col min="53" max="53" width="13.5703125" style="159" customWidth="1"/>
    <col min="54" max="54" width="13.7109375" style="159" customWidth="1"/>
    <col min="55" max="55" width="12.42578125" style="159" customWidth="1"/>
    <col min="56" max="56" width="13.5703125" style="159" customWidth="1"/>
    <col min="57" max="57" width="13.7109375" style="159" customWidth="1"/>
    <col min="58" max="58" width="12.42578125" style="159" customWidth="1"/>
    <col min="59" max="59" width="13.5703125" style="159" customWidth="1"/>
    <col min="60" max="60" width="13.7109375" style="159" customWidth="1"/>
    <col min="61" max="61" width="12.42578125" style="159" customWidth="1"/>
    <col min="62" max="62" width="13.5703125" style="159" customWidth="1"/>
    <col min="63" max="63" width="13.7109375" style="159" customWidth="1"/>
    <col min="64" max="64" width="12.42578125" style="159" customWidth="1"/>
    <col min="65" max="65" width="13.5703125" style="159" customWidth="1"/>
    <col min="66" max="66" width="13.7109375" style="159" customWidth="1"/>
    <col min="67" max="67" width="12.42578125" style="159" customWidth="1"/>
    <col min="68" max="68" width="13.5703125" style="159" customWidth="1"/>
    <col min="69" max="69" width="14.7109375" style="159" customWidth="1"/>
    <col min="70" max="70" width="13.28515625" style="159" customWidth="1"/>
    <col min="71" max="71" width="14.42578125" style="159" customWidth="1"/>
    <col min="72" max="72" width="12.42578125" style="159" customWidth="1"/>
    <col min="73" max="77" width="9.140625" style="159"/>
    <col min="78" max="78" width="15.5703125" style="159" customWidth="1"/>
    <col min="79" max="80" width="13.28515625" style="159" customWidth="1"/>
    <col min="81" max="81" width="7" style="159" customWidth="1"/>
    <col min="82" max="82" width="12" style="159" customWidth="1"/>
    <col min="83" max="83" width="32.42578125" style="159" customWidth="1"/>
    <col min="84" max="85" width="13.28515625" style="159" customWidth="1"/>
    <col min="86" max="86" width="13.140625" style="159" customWidth="1"/>
    <col min="87" max="87" width="13.7109375" style="159" customWidth="1"/>
    <col min="88" max="88" width="12.42578125" style="159" customWidth="1"/>
    <col min="89" max="89" width="13.5703125" style="159" customWidth="1"/>
    <col min="90" max="90" width="13.7109375" style="159" customWidth="1"/>
    <col min="91" max="91" width="12.42578125" style="159" customWidth="1"/>
    <col min="92" max="92" width="13.5703125" style="159" customWidth="1"/>
    <col min="93" max="93" width="13.7109375" style="159" customWidth="1"/>
    <col min="94" max="94" width="12.42578125" style="159" customWidth="1"/>
    <col min="95" max="95" width="13.5703125" style="159" customWidth="1"/>
    <col min="96" max="96" width="13.7109375" style="159" customWidth="1"/>
    <col min="97" max="97" width="12.42578125" style="159" customWidth="1"/>
    <col min="98" max="98" width="13.5703125" style="159" customWidth="1"/>
    <col min="99" max="99" width="13.7109375" style="159" customWidth="1"/>
    <col min="100" max="100" width="12.42578125" style="159" customWidth="1"/>
    <col min="101" max="101" width="13.5703125" style="159" customWidth="1"/>
    <col min="102" max="102" width="13.7109375" style="159" customWidth="1"/>
    <col min="103" max="103" width="12.42578125" style="159" customWidth="1"/>
    <col min="104" max="104" width="13.5703125" style="159" customWidth="1"/>
    <col min="105" max="105" width="13.7109375" style="159" customWidth="1"/>
    <col min="106" max="106" width="12.42578125" style="159" customWidth="1"/>
    <col min="107" max="107" width="13.5703125" style="159" customWidth="1"/>
    <col min="108" max="108" width="13.7109375" style="159" customWidth="1"/>
    <col min="109" max="109" width="12.42578125" style="159" customWidth="1"/>
    <col min="110" max="110" width="13.5703125" style="159" customWidth="1"/>
    <col min="111" max="111" width="14.7109375" style="159" customWidth="1"/>
    <col min="112" max="112" width="13.28515625" style="159" customWidth="1"/>
    <col min="113" max="113" width="14.42578125" style="159" customWidth="1"/>
    <col min="114" max="114" width="12.42578125" style="159" customWidth="1"/>
    <col min="115" max="117" width="9.140625" style="159"/>
    <col min="118" max="118" width="15.5703125" style="159" customWidth="1"/>
    <col min="119" max="120" width="16.140625" style="159" customWidth="1"/>
    <col min="121" max="121" width="7" style="159" customWidth="1"/>
    <col min="122" max="122" width="12" style="159" customWidth="1"/>
    <col min="123" max="123" width="53.28515625" style="159" customWidth="1"/>
    <col min="124" max="125" width="16.140625" style="159" customWidth="1"/>
    <col min="126" max="126" width="14.42578125" style="159" customWidth="1"/>
    <col min="127" max="127" width="13.7109375" style="159" customWidth="1"/>
    <col min="128" max="128" width="16" style="159" customWidth="1"/>
    <col min="129" max="129" width="13.5703125" style="159" customWidth="1"/>
    <col min="130" max="130" width="13.7109375" style="159" customWidth="1"/>
    <col min="131" max="131" width="12.42578125" style="159" customWidth="1"/>
    <col min="132" max="132" width="13.5703125" style="159" customWidth="1"/>
    <col min="133" max="133" width="13.7109375" style="159" customWidth="1"/>
    <col min="134" max="134" width="12.42578125" style="159" customWidth="1"/>
    <col min="135" max="135" width="13.5703125" style="159" customWidth="1"/>
    <col min="136" max="136" width="13.7109375" style="159" customWidth="1"/>
    <col min="137" max="137" width="12.42578125" style="159" customWidth="1"/>
    <col min="138" max="138" width="13.5703125" style="159" customWidth="1"/>
    <col min="139" max="139" width="13.7109375" style="159" customWidth="1"/>
    <col min="140" max="140" width="12.42578125" style="159" customWidth="1"/>
    <col min="141" max="141" width="13.5703125" style="159" customWidth="1"/>
    <col min="142" max="142" width="13.7109375" style="159" customWidth="1"/>
    <col min="143" max="143" width="12.42578125" style="159" customWidth="1"/>
    <col min="144" max="144" width="13.5703125" style="159" customWidth="1"/>
    <col min="145" max="145" width="13.7109375" style="159" customWidth="1"/>
    <col min="146" max="146" width="12.42578125" style="159" customWidth="1"/>
    <col min="147" max="147" width="13.5703125" style="159" customWidth="1"/>
    <col min="148" max="148" width="13.7109375" style="159" customWidth="1"/>
    <col min="149" max="149" width="12.42578125" style="159" customWidth="1"/>
    <col min="150" max="150" width="13.5703125" style="159" customWidth="1"/>
    <col min="151" max="151" width="14.7109375" style="159" customWidth="1"/>
    <col min="152" max="152" width="13.28515625" style="159" customWidth="1"/>
    <col min="153" max="153" width="14.42578125" style="159" customWidth="1"/>
    <col min="154" max="154" width="12.42578125" style="159" customWidth="1"/>
    <col min="155" max="16384" width="9.140625" style="159"/>
  </cols>
  <sheetData>
    <row r="1" spans="1:154" ht="12.75" customHeight="1" x14ac:dyDescent="0.2">
      <c r="A1" s="154"/>
      <c r="B1" s="155"/>
      <c r="C1" s="155"/>
      <c r="D1" s="155"/>
      <c r="E1" s="155"/>
      <c r="F1" s="155"/>
      <c r="G1" s="155"/>
      <c r="H1" s="155"/>
      <c r="I1" s="156"/>
      <c r="J1" s="157"/>
      <c r="K1" s="158"/>
    </row>
    <row r="2" spans="1:154" s="166" customFormat="1" ht="18.75" thickBot="1" x14ac:dyDescent="0.3">
      <c r="A2" s="160"/>
      <c r="B2" s="161"/>
      <c r="C2" s="161"/>
      <c r="D2" s="162" t="s">
        <v>0</v>
      </c>
      <c r="E2" s="161"/>
      <c r="F2" s="161"/>
      <c r="G2" s="161"/>
      <c r="H2" s="161"/>
      <c r="I2" s="163"/>
      <c r="J2" s="164" t="str">
        <f>IF(NOT(AB15),"Include Only the Following",AE13)</f>
        <v>All FT   Pipe Locations</v>
      </c>
      <c r="K2" s="165"/>
    </row>
    <row r="3" spans="1:154" ht="15" customHeight="1" x14ac:dyDescent="0.25">
      <c r="A3" s="160"/>
      <c r="B3" s="167"/>
      <c r="C3" s="167"/>
      <c r="D3" s="167"/>
      <c r="E3" s="167"/>
      <c r="F3" s="167"/>
      <c r="G3" s="167"/>
      <c r="H3" s="168" t="str">
        <f>IF(AB13=1,IF(AND(AD13="Show All",AB15),"","Warning:"),"")</f>
        <v/>
      </c>
      <c r="I3" s="169"/>
      <c r="J3" s="170"/>
      <c r="K3" s="171"/>
      <c r="AB3" s="172">
        <v>28</v>
      </c>
      <c r="AC3" s="173">
        <f>AB3</f>
        <v>28</v>
      </c>
      <c r="AJ3" s="174" t="s">
        <v>1</v>
      </c>
      <c r="BZ3" s="174" t="s">
        <v>2</v>
      </c>
      <c r="DN3" s="174" t="s">
        <v>3</v>
      </c>
    </row>
    <row r="4" spans="1:154" ht="15" customHeight="1" thickBot="1" x14ac:dyDescent="0.3">
      <c r="A4" s="160"/>
      <c r="B4" s="175" t="s">
        <v>4</v>
      </c>
      <c r="C4" s="167"/>
      <c r="D4" s="176" t="s">
        <v>5</v>
      </c>
      <c r="E4" s="167"/>
      <c r="F4" s="167"/>
      <c r="G4" s="167"/>
      <c r="H4" s="168" t="str">
        <f>IF(H3="","","Filter ON")</f>
        <v/>
      </c>
      <c r="I4" s="169"/>
      <c r="J4" s="170"/>
      <c r="K4" s="171"/>
      <c r="AB4" s="177" t="s">
        <v>6</v>
      </c>
      <c r="AC4" s="178" t="s">
        <v>7</v>
      </c>
      <c r="AJ4" s="179" t="s">
        <v>8</v>
      </c>
      <c r="AK4" s="179" t="s">
        <v>6</v>
      </c>
      <c r="AL4" s="179" t="s">
        <v>7</v>
      </c>
      <c r="AM4" s="179" t="s">
        <v>9</v>
      </c>
      <c r="AN4" s="179" t="s">
        <v>10</v>
      </c>
      <c r="AO4" s="179" t="s">
        <v>11</v>
      </c>
      <c r="AP4" s="179" t="s">
        <v>12</v>
      </c>
      <c r="AQ4" s="179" t="s">
        <v>13</v>
      </c>
      <c r="AR4" s="179" t="s">
        <v>14</v>
      </c>
      <c r="AS4" s="179" t="s">
        <v>15</v>
      </c>
      <c r="AT4" s="179" t="s">
        <v>16</v>
      </c>
      <c r="AU4" s="179" t="s">
        <v>17</v>
      </c>
      <c r="AV4" s="179" t="s">
        <v>18</v>
      </c>
      <c r="AW4" s="179" t="s">
        <v>19</v>
      </c>
      <c r="AX4" s="179" t="s">
        <v>20</v>
      </c>
      <c r="AY4" s="179" t="s">
        <v>21</v>
      </c>
      <c r="AZ4" s="179" t="s">
        <v>22</v>
      </c>
      <c r="BA4" s="179" t="s">
        <v>23</v>
      </c>
      <c r="BB4" s="179" t="s">
        <v>24</v>
      </c>
      <c r="BC4" s="179" t="s">
        <v>25</v>
      </c>
      <c r="BD4" s="179" t="s">
        <v>26</v>
      </c>
      <c r="BE4" s="179" t="s">
        <v>27</v>
      </c>
      <c r="BF4" s="179" t="s">
        <v>28</v>
      </c>
      <c r="BG4" s="179" t="s">
        <v>29</v>
      </c>
      <c r="BH4" s="179" t="s">
        <v>30</v>
      </c>
      <c r="BI4" s="179" t="s">
        <v>31</v>
      </c>
      <c r="BJ4" s="179" t="s">
        <v>32</v>
      </c>
      <c r="BK4" s="179" t="s">
        <v>33</v>
      </c>
      <c r="BL4" s="179" t="s">
        <v>34</v>
      </c>
      <c r="BM4" s="179" t="s">
        <v>35</v>
      </c>
      <c r="BN4" s="179" t="s">
        <v>36</v>
      </c>
      <c r="BO4" s="179" t="s">
        <v>37</v>
      </c>
      <c r="BP4" s="179" t="s">
        <v>38</v>
      </c>
      <c r="BQ4" s="179" t="s">
        <v>39</v>
      </c>
      <c r="BR4" s="179" t="s">
        <v>40</v>
      </c>
      <c r="BS4" s="179" t="s">
        <v>41</v>
      </c>
      <c r="BT4" s="180" t="s">
        <v>42</v>
      </c>
      <c r="BZ4" s="179" t="s">
        <v>8</v>
      </c>
      <c r="CA4" s="179" t="s">
        <v>6</v>
      </c>
      <c r="CB4" s="179" t="s">
        <v>7</v>
      </c>
      <c r="CC4" s="179" t="s">
        <v>9</v>
      </c>
      <c r="CD4" s="179" t="s">
        <v>10</v>
      </c>
      <c r="CE4" s="179" t="s">
        <v>11</v>
      </c>
      <c r="CF4" s="179" t="s">
        <v>12</v>
      </c>
      <c r="CG4" s="179" t="s">
        <v>13</v>
      </c>
      <c r="CH4" s="179" t="s">
        <v>14</v>
      </c>
      <c r="CI4" s="179" t="s">
        <v>15</v>
      </c>
      <c r="CJ4" s="179" t="s">
        <v>16</v>
      </c>
      <c r="CK4" s="179" t="s">
        <v>17</v>
      </c>
      <c r="CL4" s="179" t="s">
        <v>18</v>
      </c>
      <c r="CM4" s="179" t="s">
        <v>19</v>
      </c>
      <c r="CN4" s="179" t="s">
        <v>20</v>
      </c>
      <c r="CO4" s="179" t="s">
        <v>21</v>
      </c>
      <c r="CP4" s="179" t="s">
        <v>22</v>
      </c>
      <c r="CQ4" s="179" t="s">
        <v>23</v>
      </c>
      <c r="CR4" s="179" t="s">
        <v>24</v>
      </c>
      <c r="CS4" s="179" t="s">
        <v>25</v>
      </c>
      <c r="CT4" s="179" t="s">
        <v>26</v>
      </c>
      <c r="CU4" s="179" t="s">
        <v>27</v>
      </c>
      <c r="CV4" s="179" t="s">
        <v>28</v>
      </c>
      <c r="CW4" s="179" t="s">
        <v>29</v>
      </c>
      <c r="CX4" s="179" t="s">
        <v>30</v>
      </c>
      <c r="CY4" s="179" t="s">
        <v>31</v>
      </c>
      <c r="CZ4" s="179" t="s">
        <v>32</v>
      </c>
      <c r="DA4" s="179" t="s">
        <v>33</v>
      </c>
      <c r="DB4" s="179" t="s">
        <v>34</v>
      </c>
      <c r="DC4" s="179" t="s">
        <v>35</v>
      </c>
      <c r="DD4" s="179" t="s">
        <v>36</v>
      </c>
      <c r="DE4" s="179" t="s">
        <v>37</v>
      </c>
      <c r="DF4" s="179" t="s">
        <v>38</v>
      </c>
      <c r="DG4" s="179" t="s">
        <v>39</v>
      </c>
      <c r="DH4" s="179" t="s">
        <v>40</v>
      </c>
      <c r="DI4" s="179" t="s">
        <v>41</v>
      </c>
      <c r="DJ4" s="180" t="s">
        <v>42</v>
      </c>
      <c r="DN4" s="179" t="s">
        <v>8</v>
      </c>
      <c r="DO4" s="179" t="s">
        <v>6</v>
      </c>
      <c r="DP4" s="179" t="s">
        <v>7</v>
      </c>
      <c r="DQ4" s="179" t="s">
        <v>9</v>
      </c>
      <c r="DR4" s="179" t="s">
        <v>10</v>
      </c>
      <c r="DS4" s="179" t="s">
        <v>11</v>
      </c>
      <c r="DT4" s="179" t="s">
        <v>12</v>
      </c>
      <c r="DU4" s="179" t="s">
        <v>13</v>
      </c>
      <c r="DV4" s="179" t="s">
        <v>14</v>
      </c>
      <c r="DW4" s="179" t="s">
        <v>15</v>
      </c>
      <c r="DX4" s="179" t="s">
        <v>16</v>
      </c>
      <c r="DY4" s="179" t="s">
        <v>17</v>
      </c>
      <c r="DZ4" s="179" t="s">
        <v>18</v>
      </c>
      <c r="EA4" s="179" t="s">
        <v>19</v>
      </c>
      <c r="EB4" s="179" t="s">
        <v>20</v>
      </c>
      <c r="EC4" s="179" t="s">
        <v>21</v>
      </c>
      <c r="ED4" s="179" t="s">
        <v>22</v>
      </c>
      <c r="EE4" s="179" t="s">
        <v>23</v>
      </c>
      <c r="EF4" s="179" t="s">
        <v>24</v>
      </c>
      <c r="EG4" s="179" t="s">
        <v>25</v>
      </c>
      <c r="EH4" s="179" t="s">
        <v>26</v>
      </c>
      <c r="EI4" s="179" t="s">
        <v>27</v>
      </c>
      <c r="EJ4" s="179" t="s">
        <v>28</v>
      </c>
      <c r="EK4" s="179" t="s">
        <v>29</v>
      </c>
      <c r="EL4" s="179" t="s">
        <v>30</v>
      </c>
      <c r="EM4" s="179" t="s">
        <v>31</v>
      </c>
      <c r="EN4" s="179" t="s">
        <v>32</v>
      </c>
      <c r="EO4" s="179" t="s">
        <v>33</v>
      </c>
      <c r="EP4" s="179" t="s">
        <v>34</v>
      </c>
      <c r="EQ4" s="179" t="s">
        <v>35</v>
      </c>
      <c r="ER4" s="179" t="s">
        <v>36</v>
      </c>
      <c r="ES4" s="179" t="s">
        <v>37</v>
      </c>
      <c r="ET4" s="179" t="s">
        <v>38</v>
      </c>
      <c r="EU4" s="179" t="s">
        <v>39</v>
      </c>
      <c r="EV4" s="179" t="s">
        <v>40</v>
      </c>
      <c r="EW4" s="179" t="s">
        <v>41</v>
      </c>
      <c r="EX4" s="180" t="s">
        <v>42</v>
      </c>
    </row>
    <row r="5" spans="1:154" s="186" customFormat="1" ht="15" customHeight="1" thickBot="1" x14ac:dyDescent="0.25">
      <c r="A5" s="160"/>
      <c r="B5" s="181"/>
      <c r="C5" s="181"/>
      <c r="D5" s="182">
        <v>0</v>
      </c>
      <c r="E5" s="181"/>
      <c r="F5" s="181"/>
      <c r="G5" s="181"/>
      <c r="H5" s="181"/>
      <c r="I5" s="183"/>
      <c r="J5" s="184"/>
      <c r="K5" s="185"/>
      <c r="AB5" s="187" t="str">
        <f>VLOOKUP(AB3,Location2,2)</f>
        <v>Tetco ELA</v>
      </c>
      <c r="AC5" s="188" t="str">
        <f>VLOOKUP(AC3,Location2,2)</f>
        <v>Tetco ELA</v>
      </c>
      <c r="AJ5" s="189">
        <v>214</v>
      </c>
      <c r="AK5" s="189" t="s">
        <v>43</v>
      </c>
      <c r="AL5" s="189" t="s">
        <v>44</v>
      </c>
      <c r="AM5" s="189">
        <v>1</v>
      </c>
      <c r="AN5" s="189" t="s">
        <v>45</v>
      </c>
      <c r="AO5" s="189" t="s">
        <v>46</v>
      </c>
      <c r="AP5" s="189" t="s">
        <v>43</v>
      </c>
      <c r="AQ5" s="189" t="s">
        <v>47</v>
      </c>
      <c r="AR5" s="189" t="s">
        <v>48</v>
      </c>
      <c r="AS5" s="189">
        <v>0</v>
      </c>
      <c r="AT5" s="189">
        <v>0</v>
      </c>
      <c r="AU5" s="189">
        <v>0</v>
      </c>
      <c r="AV5" s="189">
        <v>0</v>
      </c>
      <c r="AW5" s="189">
        <v>0</v>
      </c>
      <c r="AX5" s="189">
        <v>0</v>
      </c>
      <c r="AY5" s="189">
        <v>0</v>
      </c>
      <c r="AZ5" s="189">
        <v>0</v>
      </c>
      <c r="BA5" s="189">
        <v>0</v>
      </c>
      <c r="BB5" s="189">
        <v>0</v>
      </c>
      <c r="BC5" s="189">
        <v>0</v>
      </c>
      <c r="BD5" s="189">
        <v>0</v>
      </c>
      <c r="BE5" s="189">
        <v>0</v>
      </c>
      <c r="BF5" s="189">
        <v>0</v>
      </c>
      <c r="BG5" s="189">
        <v>0</v>
      </c>
      <c r="BH5" s="189">
        <v>0</v>
      </c>
      <c r="BI5" s="189">
        <v>0</v>
      </c>
      <c r="BJ5" s="189">
        <v>0</v>
      </c>
      <c r="BK5" s="189">
        <v>0</v>
      </c>
      <c r="BL5" s="189">
        <v>0</v>
      </c>
      <c r="BM5" s="189">
        <v>0</v>
      </c>
      <c r="BN5" s="189">
        <v>0</v>
      </c>
      <c r="BO5" s="189">
        <v>0</v>
      </c>
      <c r="BP5" s="189">
        <v>0</v>
      </c>
      <c r="BQ5" s="189">
        <v>0</v>
      </c>
      <c r="BR5" s="189">
        <v>0</v>
      </c>
      <c r="BS5" s="189">
        <v>0</v>
      </c>
      <c r="BT5" s="186" t="str">
        <f>IF(AN5="NO","Sell",IF(AN5="Yes","Buy",""))</f>
        <v>Sell</v>
      </c>
      <c r="BZ5" s="189">
        <v>175</v>
      </c>
      <c r="CA5" s="189" t="s">
        <v>49</v>
      </c>
      <c r="CB5" s="189" t="s">
        <v>43</v>
      </c>
      <c r="CC5" s="189">
        <v>1</v>
      </c>
      <c r="CD5" s="189" t="s">
        <v>45</v>
      </c>
      <c r="CE5" s="189" t="s">
        <v>50</v>
      </c>
      <c r="CF5" s="189" t="s">
        <v>49</v>
      </c>
      <c r="CG5" s="189" t="s">
        <v>43</v>
      </c>
      <c r="CH5" s="189" t="s">
        <v>48</v>
      </c>
      <c r="CI5" s="189">
        <v>0</v>
      </c>
      <c r="CJ5" s="189">
        <v>0</v>
      </c>
      <c r="CK5" s="189">
        <v>0</v>
      </c>
      <c r="CL5" s="189">
        <v>0</v>
      </c>
      <c r="CM5" s="189">
        <v>0</v>
      </c>
      <c r="CN5" s="189">
        <v>0</v>
      </c>
      <c r="CO5" s="189">
        <v>0</v>
      </c>
      <c r="CP5" s="189">
        <v>0</v>
      </c>
      <c r="CQ5" s="189">
        <v>0</v>
      </c>
      <c r="CR5" s="189">
        <v>0</v>
      </c>
      <c r="CS5" s="189">
        <v>0</v>
      </c>
      <c r="CT5" s="189">
        <v>0</v>
      </c>
      <c r="CU5" s="189">
        <v>0</v>
      </c>
      <c r="CV5" s="189">
        <v>0</v>
      </c>
      <c r="CW5" s="189">
        <v>0</v>
      </c>
      <c r="CX5" s="189">
        <v>0</v>
      </c>
      <c r="CY5" s="189">
        <v>0</v>
      </c>
      <c r="CZ5" s="189">
        <v>0</v>
      </c>
      <c r="DA5" s="189">
        <v>0</v>
      </c>
      <c r="DB5" s="189">
        <v>0</v>
      </c>
      <c r="DC5" s="189">
        <v>0</v>
      </c>
      <c r="DD5" s="189">
        <v>0</v>
      </c>
      <c r="DE5" s="189">
        <v>0</v>
      </c>
      <c r="DF5" s="189">
        <v>0</v>
      </c>
      <c r="DG5" s="189">
        <v>0</v>
      </c>
      <c r="DH5" s="189">
        <v>0</v>
      </c>
      <c r="DI5" s="189">
        <v>0</v>
      </c>
      <c r="DJ5" s="186" t="str">
        <f>IF(CD5="NO","Buy",IF(CD5="Yes","Sell",""))</f>
        <v>Buy</v>
      </c>
      <c r="DN5" s="190">
        <v>214</v>
      </c>
      <c r="DO5" s="190" t="s">
        <v>43</v>
      </c>
      <c r="DP5" s="190" t="s">
        <v>44</v>
      </c>
      <c r="DQ5" s="190">
        <v>1</v>
      </c>
      <c r="DR5" s="190" t="s">
        <v>45</v>
      </c>
      <c r="DS5" s="190" t="s">
        <v>46</v>
      </c>
      <c r="DT5" s="190" t="s">
        <v>43</v>
      </c>
      <c r="DU5" s="190" t="s">
        <v>47</v>
      </c>
      <c r="DV5" s="190" t="s">
        <v>48</v>
      </c>
      <c r="DW5" s="190">
        <v>0</v>
      </c>
      <c r="DX5" s="190">
        <v>0</v>
      </c>
      <c r="DY5" s="190">
        <v>0</v>
      </c>
      <c r="DZ5" s="190">
        <v>0</v>
      </c>
      <c r="EA5" s="190">
        <v>0</v>
      </c>
      <c r="EB5" s="190">
        <v>0</v>
      </c>
      <c r="EC5" s="190">
        <v>0</v>
      </c>
      <c r="ED5" s="190">
        <v>0</v>
      </c>
      <c r="EE5" s="190">
        <v>0</v>
      </c>
      <c r="EF5" s="190">
        <v>0</v>
      </c>
      <c r="EG5" s="190">
        <v>0</v>
      </c>
      <c r="EH5" s="190">
        <v>0</v>
      </c>
      <c r="EI5" s="190">
        <v>0</v>
      </c>
      <c r="EJ5" s="190">
        <v>0</v>
      </c>
      <c r="EK5" s="190">
        <v>0</v>
      </c>
      <c r="EL5" s="190">
        <v>0</v>
      </c>
      <c r="EM5" s="190">
        <v>0</v>
      </c>
      <c r="EN5" s="190">
        <v>0</v>
      </c>
      <c r="EO5" s="190">
        <v>0</v>
      </c>
      <c r="EP5" s="190">
        <v>0</v>
      </c>
      <c r="EQ5" s="190">
        <v>0</v>
      </c>
      <c r="ER5" s="190">
        <v>0</v>
      </c>
      <c r="ES5" s="190">
        <v>0</v>
      </c>
      <c r="ET5" s="190">
        <v>0</v>
      </c>
      <c r="EU5" s="190">
        <v>0</v>
      </c>
      <c r="EV5" s="190">
        <v>0</v>
      </c>
      <c r="EW5" s="190">
        <v>0</v>
      </c>
      <c r="EX5" s="190" t="s">
        <v>51</v>
      </c>
    </row>
    <row r="6" spans="1:154" ht="18" customHeight="1" thickBot="1" x14ac:dyDescent="0.25">
      <c r="A6" s="160"/>
      <c r="B6" s="167"/>
      <c r="C6" s="167"/>
      <c r="D6" s="191"/>
      <c r="E6" s="167"/>
      <c r="F6" s="167"/>
      <c r="G6" s="167"/>
      <c r="H6" s="167"/>
      <c r="I6" s="192"/>
      <c r="J6" s="193"/>
      <c r="K6" s="171"/>
      <c r="AJ6" s="189">
        <v>215</v>
      </c>
      <c r="AK6" s="189" t="s">
        <v>43</v>
      </c>
      <c r="AL6" s="189" t="s">
        <v>52</v>
      </c>
      <c r="AM6" s="189">
        <v>1</v>
      </c>
      <c r="AN6" s="189" t="s">
        <v>45</v>
      </c>
      <c r="AO6" s="189" t="s">
        <v>53</v>
      </c>
      <c r="AP6" s="189" t="s">
        <v>43</v>
      </c>
      <c r="AQ6" s="189" t="s">
        <v>47</v>
      </c>
      <c r="AR6" s="189" t="s">
        <v>48</v>
      </c>
      <c r="AS6" s="189" t="s">
        <v>44</v>
      </c>
      <c r="AT6" s="189" t="s">
        <v>52</v>
      </c>
      <c r="AU6" s="189" t="s">
        <v>48</v>
      </c>
      <c r="AV6" s="189">
        <v>0</v>
      </c>
      <c r="AW6" s="189">
        <v>0</v>
      </c>
      <c r="AX6" s="189">
        <v>0</v>
      </c>
      <c r="AY6" s="189">
        <v>0</v>
      </c>
      <c r="AZ6" s="189">
        <v>0</v>
      </c>
      <c r="BA6" s="189">
        <v>0</v>
      </c>
      <c r="BB6" s="189">
        <v>0</v>
      </c>
      <c r="BC6" s="189">
        <v>0</v>
      </c>
      <c r="BD6" s="189">
        <v>0</v>
      </c>
      <c r="BE6" s="189">
        <v>0</v>
      </c>
      <c r="BF6" s="189">
        <v>0</v>
      </c>
      <c r="BG6" s="189">
        <v>0</v>
      </c>
      <c r="BH6" s="189">
        <v>0</v>
      </c>
      <c r="BI6" s="189">
        <v>0</v>
      </c>
      <c r="BJ6" s="189">
        <v>0</v>
      </c>
      <c r="BK6" s="189">
        <v>0</v>
      </c>
      <c r="BL6" s="189">
        <v>0</v>
      </c>
      <c r="BM6" s="189">
        <v>0</v>
      </c>
      <c r="BN6" s="189">
        <v>0</v>
      </c>
      <c r="BO6" s="189">
        <v>0</v>
      </c>
      <c r="BP6" s="189">
        <v>0</v>
      </c>
      <c r="BQ6" s="189">
        <v>0</v>
      </c>
      <c r="BR6" s="189">
        <v>0</v>
      </c>
      <c r="BS6" s="189">
        <v>0</v>
      </c>
      <c r="BT6" s="159" t="str">
        <f t="shared" ref="BT6:BT21" si="0">IF(AN6="NO","Sell",IF(AN6="Yes","Buy",""))</f>
        <v>Sell</v>
      </c>
      <c r="BZ6" s="189">
        <v>176</v>
      </c>
      <c r="CA6" s="189" t="s">
        <v>49</v>
      </c>
      <c r="CB6" s="189" t="s">
        <v>43</v>
      </c>
      <c r="CC6" s="189">
        <v>2</v>
      </c>
      <c r="CD6" s="189" t="s">
        <v>45</v>
      </c>
      <c r="CE6" s="189" t="s">
        <v>54</v>
      </c>
      <c r="CF6" s="189" t="s">
        <v>49</v>
      </c>
      <c r="CG6" s="189" t="s">
        <v>43</v>
      </c>
      <c r="CH6" s="189" t="s">
        <v>55</v>
      </c>
      <c r="CI6" s="189">
        <v>0</v>
      </c>
      <c r="CJ6" s="189">
        <v>0</v>
      </c>
      <c r="CK6" s="189">
        <v>0</v>
      </c>
      <c r="CL6" s="189">
        <v>0</v>
      </c>
      <c r="CM6" s="189">
        <v>0</v>
      </c>
      <c r="CN6" s="189">
        <v>0</v>
      </c>
      <c r="CO6" s="189">
        <v>0</v>
      </c>
      <c r="CP6" s="189">
        <v>0</v>
      </c>
      <c r="CQ6" s="189">
        <v>0</v>
      </c>
      <c r="CR6" s="189">
        <v>0</v>
      </c>
      <c r="CS6" s="189">
        <v>0</v>
      </c>
      <c r="CT6" s="189">
        <v>0</v>
      </c>
      <c r="CU6" s="189">
        <v>0</v>
      </c>
      <c r="CV6" s="189">
        <v>0</v>
      </c>
      <c r="CW6" s="189">
        <v>0</v>
      </c>
      <c r="CX6" s="189">
        <v>0</v>
      </c>
      <c r="CY6" s="189">
        <v>0</v>
      </c>
      <c r="CZ6" s="189">
        <v>0</v>
      </c>
      <c r="DA6" s="189">
        <v>0</v>
      </c>
      <c r="DB6" s="189">
        <v>0</v>
      </c>
      <c r="DC6" s="189">
        <v>0</v>
      </c>
      <c r="DD6" s="189">
        <v>0</v>
      </c>
      <c r="DE6" s="189">
        <v>0</v>
      </c>
      <c r="DF6" s="189">
        <v>0</v>
      </c>
      <c r="DG6" s="189">
        <v>0</v>
      </c>
      <c r="DH6" s="189">
        <v>0</v>
      </c>
      <c r="DI6" s="189">
        <v>0</v>
      </c>
      <c r="DJ6" s="159" t="str">
        <f t="shared" ref="DJ6:DJ21" si="1">IF(CD6="NO","Buy",IF(CD6="Yes","Sell",""))</f>
        <v>Buy</v>
      </c>
      <c r="DN6" s="190">
        <v>215</v>
      </c>
      <c r="DO6" s="190" t="s">
        <v>43</v>
      </c>
      <c r="DP6" s="190" t="s">
        <v>52</v>
      </c>
      <c r="DQ6" s="190">
        <v>1</v>
      </c>
      <c r="DR6" s="190" t="s">
        <v>45</v>
      </c>
      <c r="DS6" s="190" t="s">
        <v>53</v>
      </c>
      <c r="DT6" s="190" t="s">
        <v>43</v>
      </c>
      <c r="DU6" s="190" t="s">
        <v>47</v>
      </c>
      <c r="DV6" s="190" t="s">
        <v>48</v>
      </c>
      <c r="DW6" s="190" t="s">
        <v>44</v>
      </c>
      <c r="DX6" s="190" t="s">
        <v>52</v>
      </c>
      <c r="DY6" s="190" t="s">
        <v>48</v>
      </c>
      <c r="DZ6" s="190">
        <v>0</v>
      </c>
      <c r="EA6" s="190">
        <v>0</v>
      </c>
      <c r="EB6" s="190">
        <v>0</v>
      </c>
      <c r="EC6" s="190">
        <v>0</v>
      </c>
      <c r="ED6" s="190">
        <v>0</v>
      </c>
      <c r="EE6" s="190">
        <v>0</v>
      </c>
      <c r="EF6" s="190">
        <v>0</v>
      </c>
      <c r="EG6" s="190">
        <v>0</v>
      </c>
      <c r="EH6" s="190">
        <v>0</v>
      </c>
      <c r="EI6" s="190">
        <v>0</v>
      </c>
      <c r="EJ6" s="190">
        <v>0</v>
      </c>
      <c r="EK6" s="190">
        <v>0</v>
      </c>
      <c r="EL6" s="190">
        <v>0</v>
      </c>
      <c r="EM6" s="190">
        <v>0</v>
      </c>
      <c r="EN6" s="190">
        <v>0</v>
      </c>
      <c r="EO6" s="190">
        <v>0</v>
      </c>
      <c r="EP6" s="190">
        <v>0</v>
      </c>
      <c r="EQ6" s="190">
        <v>0</v>
      </c>
      <c r="ER6" s="190">
        <v>0</v>
      </c>
      <c r="ES6" s="190">
        <v>0</v>
      </c>
      <c r="ET6" s="190">
        <v>0</v>
      </c>
      <c r="EU6" s="190">
        <v>0</v>
      </c>
      <c r="EV6" s="190">
        <v>0</v>
      </c>
      <c r="EW6" s="190">
        <v>0</v>
      </c>
      <c r="EX6" s="190" t="s">
        <v>51</v>
      </c>
    </row>
    <row r="7" spans="1:154" ht="13.5" thickBot="1" x14ac:dyDescent="0.25">
      <c r="A7" s="160"/>
      <c r="B7" s="167"/>
      <c r="C7" s="167"/>
      <c r="D7" s="194" t="str">
        <f>IF(AB17,"GRI of $"&amp;AB18&amp;" Added","GRI NOT Added")</f>
        <v>GRI of $0.0088 Added</v>
      </c>
      <c r="E7" s="167"/>
      <c r="F7" s="167"/>
      <c r="G7" s="167"/>
      <c r="H7" s="167"/>
      <c r="I7" s="167"/>
      <c r="J7" s="167"/>
      <c r="K7" s="171"/>
      <c r="AB7" s="195" t="s">
        <v>56</v>
      </c>
      <c r="AC7" s="196"/>
      <c r="AD7" s="197"/>
      <c r="AE7" s="198"/>
      <c r="AF7" s="198"/>
      <c r="AG7" s="199"/>
      <c r="AJ7" s="189">
        <v>216</v>
      </c>
      <c r="AK7" s="189" t="s">
        <v>43</v>
      </c>
      <c r="AL7" s="189" t="s">
        <v>57</v>
      </c>
      <c r="AM7" s="189">
        <v>1</v>
      </c>
      <c r="AN7" s="189" t="s">
        <v>45</v>
      </c>
      <c r="AO7" s="189" t="s">
        <v>58</v>
      </c>
      <c r="AP7" s="189" t="s">
        <v>43</v>
      </c>
      <c r="AQ7" s="189" t="s">
        <v>47</v>
      </c>
      <c r="AR7" s="189" t="s">
        <v>48</v>
      </c>
      <c r="AS7" s="189" t="s">
        <v>59</v>
      </c>
      <c r="AT7" s="189" t="s">
        <v>57</v>
      </c>
      <c r="AU7" s="189" t="s">
        <v>48</v>
      </c>
      <c r="AV7" s="189">
        <v>0</v>
      </c>
      <c r="AW7" s="189">
        <v>0</v>
      </c>
      <c r="AX7" s="189">
        <v>0</v>
      </c>
      <c r="AY7" s="189">
        <v>0</v>
      </c>
      <c r="AZ7" s="189">
        <v>0</v>
      </c>
      <c r="BA7" s="189">
        <v>0</v>
      </c>
      <c r="BB7" s="189">
        <v>0</v>
      </c>
      <c r="BC7" s="189">
        <v>0</v>
      </c>
      <c r="BD7" s="189">
        <v>0</v>
      </c>
      <c r="BE7" s="189">
        <v>0</v>
      </c>
      <c r="BF7" s="189">
        <v>0</v>
      </c>
      <c r="BG7" s="189">
        <v>0</v>
      </c>
      <c r="BH7" s="189">
        <v>0</v>
      </c>
      <c r="BI7" s="189">
        <v>0</v>
      </c>
      <c r="BJ7" s="189">
        <v>0</v>
      </c>
      <c r="BK7" s="189">
        <v>0</v>
      </c>
      <c r="BL7" s="189">
        <v>0</v>
      </c>
      <c r="BM7" s="189">
        <v>0</v>
      </c>
      <c r="BN7" s="189">
        <v>0</v>
      </c>
      <c r="BO7" s="189">
        <v>0</v>
      </c>
      <c r="BP7" s="189">
        <v>0</v>
      </c>
      <c r="BQ7" s="189">
        <v>0</v>
      </c>
      <c r="BR7" s="189">
        <v>0</v>
      </c>
      <c r="BS7" s="189">
        <v>0</v>
      </c>
      <c r="BT7" s="159" t="str">
        <f t="shared" si="0"/>
        <v>Sell</v>
      </c>
      <c r="BZ7" s="189">
        <v>202</v>
      </c>
      <c r="CA7" s="189" t="s">
        <v>60</v>
      </c>
      <c r="CB7" s="189" t="s">
        <v>43</v>
      </c>
      <c r="CC7" s="189">
        <v>1</v>
      </c>
      <c r="CD7" s="189" t="s">
        <v>45</v>
      </c>
      <c r="CE7" s="189" t="s">
        <v>61</v>
      </c>
      <c r="CF7" s="189" t="s">
        <v>60</v>
      </c>
      <c r="CG7" s="189" t="s">
        <v>43</v>
      </c>
      <c r="CH7" s="189" t="s">
        <v>48</v>
      </c>
      <c r="CI7" s="189">
        <v>0</v>
      </c>
      <c r="CJ7" s="189">
        <v>0</v>
      </c>
      <c r="CK7" s="189">
        <v>0</v>
      </c>
      <c r="CL7" s="189">
        <v>0</v>
      </c>
      <c r="CM7" s="189">
        <v>0</v>
      </c>
      <c r="CN7" s="189">
        <v>0</v>
      </c>
      <c r="CO7" s="189">
        <v>0</v>
      </c>
      <c r="CP7" s="189">
        <v>0</v>
      </c>
      <c r="CQ7" s="189">
        <v>0</v>
      </c>
      <c r="CR7" s="189">
        <v>0</v>
      </c>
      <c r="CS7" s="189">
        <v>0</v>
      </c>
      <c r="CT7" s="189">
        <v>0</v>
      </c>
      <c r="CU7" s="189">
        <v>0</v>
      </c>
      <c r="CV7" s="189">
        <v>0</v>
      </c>
      <c r="CW7" s="189">
        <v>0</v>
      </c>
      <c r="CX7" s="189">
        <v>0</v>
      </c>
      <c r="CY7" s="189">
        <v>0</v>
      </c>
      <c r="CZ7" s="189">
        <v>0</v>
      </c>
      <c r="DA7" s="189">
        <v>0</v>
      </c>
      <c r="DB7" s="189">
        <v>0</v>
      </c>
      <c r="DC7" s="189">
        <v>0</v>
      </c>
      <c r="DD7" s="189">
        <v>0</v>
      </c>
      <c r="DE7" s="189">
        <v>0</v>
      </c>
      <c r="DF7" s="189">
        <v>0</v>
      </c>
      <c r="DG7" s="189">
        <v>0</v>
      </c>
      <c r="DH7" s="189">
        <v>0</v>
      </c>
      <c r="DI7" s="189">
        <v>0</v>
      </c>
      <c r="DJ7" s="159" t="str">
        <f t="shared" si="1"/>
        <v>Buy</v>
      </c>
      <c r="DN7" s="190">
        <v>216</v>
      </c>
      <c r="DO7" s="190" t="s">
        <v>43</v>
      </c>
      <c r="DP7" s="190" t="s">
        <v>57</v>
      </c>
      <c r="DQ7" s="190">
        <v>1</v>
      </c>
      <c r="DR7" s="190" t="s">
        <v>45</v>
      </c>
      <c r="DS7" s="190" t="s">
        <v>58</v>
      </c>
      <c r="DT7" s="190" t="s">
        <v>43</v>
      </c>
      <c r="DU7" s="190" t="s">
        <v>47</v>
      </c>
      <c r="DV7" s="190" t="s">
        <v>48</v>
      </c>
      <c r="DW7" s="190" t="s">
        <v>59</v>
      </c>
      <c r="DX7" s="190" t="s">
        <v>57</v>
      </c>
      <c r="DY7" s="190" t="s">
        <v>48</v>
      </c>
      <c r="DZ7" s="190">
        <v>0</v>
      </c>
      <c r="EA7" s="190">
        <v>0</v>
      </c>
      <c r="EB7" s="190">
        <v>0</v>
      </c>
      <c r="EC7" s="190">
        <v>0</v>
      </c>
      <c r="ED7" s="190">
        <v>0</v>
      </c>
      <c r="EE7" s="190">
        <v>0</v>
      </c>
      <c r="EF7" s="190">
        <v>0</v>
      </c>
      <c r="EG7" s="190">
        <v>0</v>
      </c>
      <c r="EH7" s="190">
        <v>0</v>
      </c>
      <c r="EI7" s="190">
        <v>0</v>
      </c>
      <c r="EJ7" s="190">
        <v>0</v>
      </c>
      <c r="EK7" s="190">
        <v>0</v>
      </c>
      <c r="EL7" s="190">
        <v>0</v>
      </c>
      <c r="EM7" s="190">
        <v>0</v>
      </c>
      <c r="EN7" s="190">
        <v>0</v>
      </c>
      <c r="EO7" s="190">
        <v>0</v>
      </c>
      <c r="EP7" s="190">
        <v>0</v>
      </c>
      <c r="EQ7" s="190">
        <v>0</v>
      </c>
      <c r="ER7" s="190">
        <v>0</v>
      </c>
      <c r="ES7" s="190">
        <v>0</v>
      </c>
      <c r="ET7" s="190">
        <v>0</v>
      </c>
      <c r="EU7" s="190">
        <v>0</v>
      </c>
      <c r="EV7" s="190">
        <v>0</v>
      </c>
      <c r="EW7" s="190">
        <v>0</v>
      </c>
      <c r="EX7" s="190" t="s">
        <v>51</v>
      </c>
    </row>
    <row r="8" spans="1:154" x14ac:dyDescent="0.2">
      <c r="A8" s="160"/>
      <c r="B8" s="200"/>
      <c r="C8" s="201"/>
      <c r="D8" s="202"/>
      <c r="E8" s="167"/>
      <c r="F8" s="167"/>
      <c r="G8" s="167"/>
      <c r="H8" s="200"/>
      <c r="I8" s="201"/>
      <c r="J8" s="202"/>
      <c r="K8" s="171"/>
      <c r="V8" s="203" t="s">
        <v>62</v>
      </c>
      <c r="W8" s="203"/>
      <c r="AB8" s="204">
        <v>1</v>
      </c>
      <c r="AC8" s="205">
        <v>38</v>
      </c>
      <c r="AD8" s="206" t="str">
        <f>VLOOKUP(AC8,Location3a,2)</f>
        <v>Transco Z2</v>
      </c>
      <c r="AE8" s="190"/>
      <c r="AF8" s="190"/>
      <c r="AG8" s="207"/>
      <c r="AJ8" s="189">
        <v>217</v>
      </c>
      <c r="AK8" s="189" t="s">
        <v>43</v>
      </c>
      <c r="AL8" s="189" t="s">
        <v>59</v>
      </c>
      <c r="AM8" s="189">
        <v>1</v>
      </c>
      <c r="AN8" s="189" t="s">
        <v>45</v>
      </c>
      <c r="AO8" s="189" t="s">
        <v>63</v>
      </c>
      <c r="AP8" s="189" t="s">
        <v>43</v>
      </c>
      <c r="AQ8" s="189" t="s">
        <v>47</v>
      </c>
      <c r="AR8" s="189" t="s">
        <v>48</v>
      </c>
      <c r="AS8" s="189">
        <v>0</v>
      </c>
      <c r="AT8" s="189">
        <v>0</v>
      </c>
      <c r="AU8" s="189">
        <v>0</v>
      </c>
      <c r="AV8" s="189">
        <v>0</v>
      </c>
      <c r="AW8" s="189">
        <v>0</v>
      </c>
      <c r="AX8" s="189">
        <v>0</v>
      </c>
      <c r="AY8" s="189">
        <v>0</v>
      </c>
      <c r="AZ8" s="189">
        <v>0</v>
      </c>
      <c r="BA8" s="189">
        <v>0</v>
      </c>
      <c r="BB8" s="189">
        <v>0</v>
      </c>
      <c r="BC8" s="189">
        <v>0</v>
      </c>
      <c r="BD8" s="189">
        <v>0</v>
      </c>
      <c r="BE8" s="189">
        <v>0</v>
      </c>
      <c r="BF8" s="189">
        <v>0</v>
      </c>
      <c r="BG8" s="189">
        <v>0</v>
      </c>
      <c r="BH8" s="189">
        <v>0</v>
      </c>
      <c r="BI8" s="189">
        <v>0</v>
      </c>
      <c r="BJ8" s="189">
        <v>0</v>
      </c>
      <c r="BK8" s="189">
        <v>0</v>
      </c>
      <c r="BL8" s="189">
        <v>0</v>
      </c>
      <c r="BM8" s="189">
        <v>0</v>
      </c>
      <c r="BN8" s="189">
        <v>0</v>
      </c>
      <c r="BO8" s="189">
        <v>0</v>
      </c>
      <c r="BP8" s="189">
        <v>0</v>
      </c>
      <c r="BQ8" s="189">
        <v>0</v>
      </c>
      <c r="BR8" s="189">
        <v>0</v>
      </c>
      <c r="BS8" s="189">
        <v>0</v>
      </c>
      <c r="BT8" s="159" t="str">
        <f t="shared" si="0"/>
        <v>Sell</v>
      </c>
      <c r="BZ8" s="189">
        <v>203</v>
      </c>
      <c r="CA8" s="189" t="s">
        <v>60</v>
      </c>
      <c r="CB8" s="189" t="s">
        <v>43</v>
      </c>
      <c r="CC8" s="189">
        <v>2</v>
      </c>
      <c r="CD8" s="189" t="s">
        <v>45</v>
      </c>
      <c r="CE8" s="189" t="s">
        <v>64</v>
      </c>
      <c r="CF8" s="189" t="s">
        <v>60</v>
      </c>
      <c r="CG8" s="189" t="s">
        <v>43</v>
      </c>
      <c r="CH8" s="189" t="s">
        <v>55</v>
      </c>
      <c r="CI8" s="189">
        <v>0</v>
      </c>
      <c r="CJ8" s="189">
        <v>0</v>
      </c>
      <c r="CK8" s="189">
        <v>0</v>
      </c>
      <c r="CL8" s="189">
        <v>0</v>
      </c>
      <c r="CM8" s="189">
        <v>0</v>
      </c>
      <c r="CN8" s="189">
        <v>0</v>
      </c>
      <c r="CO8" s="189">
        <v>0</v>
      </c>
      <c r="CP8" s="189">
        <v>0</v>
      </c>
      <c r="CQ8" s="189">
        <v>0</v>
      </c>
      <c r="CR8" s="189">
        <v>0</v>
      </c>
      <c r="CS8" s="189">
        <v>0</v>
      </c>
      <c r="CT8" s="189">
        <v>0</v>
      </c>
      <c r="CU8" s="189">
        <v>0</v>
      </c>
      <c r="CV8" s="189">
        <v>0</v>
      </c>
      <c r="CW8" s="189">
        <v>0</v>
      </c>
      <c r="CX8" s="189">
        <v>0</v>
      </c>
      <c r="CY8" s="189">
        <v>0</v>
      </c>
      <c r="CZ8" s="189">
        <v>0</v>
      </c>
      <c r="DA8" s="189">
        <v>0</v>
      </c>
      <c r="DB8" s="189">
        <v>0</v>
      </c>
      <c r="DC8" s="189">
        <v>0</v>
      </c>
      <c r="DD8" s="189">
        <v>0</v>
      </c>
      <c r="DE8" s="189">
        <v>0</v>
      </c>
      <c r="DF8" s="189">
        <v>0</v>
      </c>
      <c r="DG8" s="189">
        <v>0</v>
      </c>
      <c r="DH8" s="189">
        <v>0</v>
      </c>
      <c r="DI8" s="189">
        <v>0</v>
      </c>
      <c r="DJ8" s="159" t="str">
        <f t="shared" si="1"/>
        <v>Buy</v>
      </c>
      <c r="DN8" s="190">
        <v>217</v>
      </c>
      <c r="DO8" s="190" t="s">
        <v>43</v>
      </c>
      <c r="DP8" s="190" t="s">
        <v>59</v>
      </c>
      <c r="DQ8" s="190">
        <v>1</v>
      </c>
      <c r="DR8" s="190" t="s">
        <v>45</v>
      </c>
      <c r="DS8" s="190" t="s">
        <v>63</v>
      </c>
      <c r="DT8" s="190" t="s">
        <v>43</v>
      </c>
      <c r="DU8" s="190" t="s">
        <v>47</v>
      </c>
      <c r="DV8" s="190" t="s">
        <v>48</v>
      </c>
      <c r="DW8" s="190">
        <v>0</v>
      </c>
      <c r="DX8" s="190">
        <v>0</v>
      </c>
      <c r="DY8" s="190">
        <v>0</v>
      </c>
      <c r="DZ8" s="190">
        <v>0</v>
      </c>
      <c r="EA8" s="190">
        <v>0</v>
      </c>
      <c r="EB8" s="190">
        <v>0</v>
      </c>
      <c r="EC8" s="190">
        <v>0</v>
      </c>
      <c r="ED8" s="190">
        <v>0</v>
      </c>
      <c r="EE8" s="190">
        <v>0</v>
      </c>
      <c r="EF8" s="190">
        <v>0</v>
      </c>
      <c r="EG8" s="190">
        <v>0</v>
      </c>
      <c r="EH8" s="190">
        <v>0</v>
      </c>
      <c r="EI8" s="190">
        <v>0</v>
      </c>
      <c r="EJ8" s="190">
        <v>0</v>
      </c>
      <c r="EK8" s="190">
        <v>0</v>
      </c>
      <c r="EL8" s="190">
        <v>0</v>
      </c>
      <c r="EM8" s="190">
        <v>0</v>
      </c>
      <c r="EN8" s="190">
        <v>0</v>
      </c>
      <c r="EO8" s="190">
        <v>0</v>
      </c>
      <c r="EP8" s="190">
        <v>0</v>
      </c>
      <c r="EQ8" s="190">
        <v>0</v>
      </c>
      <c r="ER8" s="190">
        <v>0</v>
      </c>
      <c r="ES8" s="190">
        <v>0</v>
      </c>
      <c r="ET8" s="190">
        <v>0</v>
      </c>
      <c r="EU8" s="190">
        <v>0</v>
      </c>
      <c r="EV8" s="190">
        <v>0</v>
      </c>
      <c r="EW8" s="190">
        <v>0</v>
      </c>
      <c r="EX8" s="190" t="s">
        <v>51</v>
      </c>
    </row>
    <row r="9" spans="1:154" ht="13.5" thickBot="1" x14ac:dyDescent="0.25">
      <c r="A9" s="160"/>
      <c r="B9" s="208" t="s">
        <v>65</v>
      </c>
      <c r="C9" s="209" t="s">
        <v>66</v>
      </c>
      <c r="D9" s="210" t="s">
        <v>67</v>
      </c>
      <c r="E9" s="167"/>
      <c r="F9" s="167"/>
      <c r="G9" s="167"/>
      <c r="H9" s="208" t="s">
        <v>68</v>
      </c>
      <c r="I9" s="209" t="s">
        <v>66</v>
      </c>
      <c r="J9" s="210" t="s">
        <v>67</v>
      </c>
      <c r="K9" s="171"/>
      <c r="V9" s="179" t="s">
        <v>69</v>
      </c>
      <c r="W9" s="179" t="s">
        <v>51</v>
      </c>
      <c r="X9" s="179" t="s">
        <v>69</v>
      </c>
      <c r="Y9" s="179" t="s">
        <v>70</v>
      </c>
      <c r="Z9" s="179" t="s">
        <v>51</v>
      </c>
      <c r="AA9" s="179" t="s">
        <v>70</v>
      </c>
      <c r="AB9" s="204">
        <v>2</v>
      </c>
      <c r="AC9" s="205">
        <v>39</v>
      </c>
      <c r="AD9" s="206" t="str">
        <f>VLOOKUP(AC9,Location3a,2)</f>
        <v>Transco Z3</v>
      </c>
      <c r="AE9" s="190"/>
      <c r="AF9" s="190"/>
      <c r="AG9" s="207"/>
      <c r="AJ9" s="189">
        <v>218</v>
      </c>
      <c r="AK9" s="189" t="s">
        <v>43</v>
      </c>
      <c r="AL9" s="189" t="s">
        <v>71</v>
      </c>
      <c r="AM9" s="189">
        <v>1</v>
      </c>
      <c r="AN9" s="189" t="s">
        <v>45</v>
      </c>
      <c r="AO9" s="189" t="s">
        <v>72</v>
      </c>
      <c r="AP9" s="189" t="s">
        <v>43</v>
      </c>
      <c r="AQ9" s="189" t="s">
        <v>71</v>
      </c>
      <c r="AR9" s="189" t="s">
        <v>48</v>
      </c>
      <c r="AS9" s="189">
        <v>0</v>
      </c>
      <c r="AT9" s="189">
        <v>0</v>
      </c>
      <c r="AU9" s="189">
        <v>0</v>
      </c>
      <c r="AV9" s="189">
        <v>0</v>
      </c>
      <c r="AW9" s="189">
        <v>0</v>
      </c>
      <c r="AX9" s="189">
        <v>0</v>
      </c>
      <c r="AY9" s="189">
        <v>0</v>
      </c>
      <c r="AZ9" s="189">
        <v>0</v>
      </c>
      <c r="BA9" s="189">
        <v>0</v>
      </c>
      <c r="BB9" s="189">
        <v>0</v>
      </c>
      <c r="BC9" s="189">
        <v>0</v>
      </c>
      <c r="BD9" s="189">
        <v>0</v>
      </c>
      <c r="BE9" s="189">
        <v>0</v>
      </c>
      <c r="BF9" s="189">
        <v>0</v>
      </c>
      <c r="BG9" s="189">
        <v>0</v>
      </c>
      <c r="BH9" s="189">
        <v>0</v>
      </c>
      <c r="BI9" s="189">
        <v>0</v>
      </c>
      <c r="BJ9" s="189">
        <v>0</v>
      </c>
      <c r="BK9" s="189">
        <v>0</v>
      </c>
      <c r="BL9" s="189">
        <v>0</v>
      </c>
      <c r="BM9" s="189">
        <v>0</v>
      </c>
      <c r="BN9" s="189">
        <v>0</v>
      </c>
      <c r="BO9" s="189">
        <v>0</v>
      </c>
      <c r="BP9" s="189">
        <v>0</v>
      </c>
      <c r="BQ9" s="189">
        <v>0</v>
      </c>
      <c r="BR9" s="189">
        <v>0</v>
      </c>
      <c r="BS9" s="189">
        <v>0</v>
      </c>
      <c r="BT9" s="159" t="str">
        <f t="shared" si="0"/>
        <v>Sell</v>
      </c>
      <c r="BZ9" s="189">
        <v>220</v>
      </c>
      <c r="CA9" s="189" t="s">
        <v>43</v>
      </c>
      <c r="CB9" s="189" t="s">
        <v>43</v>
      </c>
      <c r="CC9" s="189">
        <v>1</v>
      </c>
      <c r="CD9" s="189" t="s">
        <v>45</v>
      </c>
      <c r="CE9" s="189" t="s">
        <v>73</v>
      </c>
      <c r="CF9" s="189" t="s">
        <v>43</v>
      </c>
      <c r="CG9" s="189" t="s">
        <v>43</v>
      </c>
      <c r="CH9" s="189" t="s">
        <v>48</v>
      </c>
      <c r="CI9" s="189">
        <v>0</v>
      </c>
      <c r="CJ9" s="189">
        <v>0</v>
      </c>
      <c r="CK9" s="189">
        <v>0</v>
      </c>
      <c r="CL9" s="189">
        <v>0</v>
      </c>
      <c r="CM9" s="189">
        <v>0</v>
      </c>
      <c r="CN9" s="189">
        <v>0</v>
      </c>
      <c r="CO9" s="189">
        <v>0</v>
      </c>
      <c r="CP9" s="189">
        <v>0</v>
      </c>
      <c r="CQ9" s="189">
        <v>0</v>
      </c>
      <c r="CR9" s="189">
        <v>0</v>
      </c>
      <c r="CS9" s="189">
        <v>0</v>
      </c>
      <c r="CT9" s="189">
        <v>0</v>
      </c>
      <c r="CU9" s="189">
        <v>0</v>
      </c>
      <c r="CV9" s="189">
        <v>0</v>
      </c>
      <c r="CW9" s="189">
        <v>0</v>
      </c>
      <c r="CX9" s="189">
        <v>0</v>
      </c>
      <c r="CY9" s="189">
        <v>0</v>
      </c>
      <c r="CZ9" s="189">
        <v>0</v>
      </c>
      <c r="DA9" s="189">
        <v>0</v>
      </c>
      <c r="DB9" s="189">
        <v>0</v>
      </c>
      <c r="DC9" s="189">
        <v>0</v>
      </c>
      <c r="DD9" s="189">
        <v>0</v>
      </c>
      <c r="DE9" s="189">
        <v>0</v>
      </c>
      <c r="DF9" s="189">
        <v>0</v>
      </c>
      <c r="DG9" s="189">
        <v>0</v>
      </c>
      <c r="DH9" s="189">
        <v>0</v>
      </c>
      <c r="DI9" s="189">
        <v>0</v>
      </c>
      <c r="DJ9" s="159" t="str">
        <f t="shared" si="1"/>
        <v>Buy</v>
      </c>
      <c r="DN9" s="190">
        <v>218</v>
      </c>
      <c r="DO9" s="190" t="s">
        <v>43</v>
      </c>
      <c r="DP9" s="190" t="s">
        <v>71</v>
      </c>
      <c r="DQ9" s="190">
        <v>1</v>
      </c>
      <c r="DR9" s="190" t="s">
        <v>45</v>
      </c>
      <c r="DS9" s="190" t="s">
        <v>72</v>
      </c>
      <c r="DT9" s="190" t="s">
        <v>43</v>
      </c>
      <c r="DU9" s="190" t="s">
        <v>71</v>
      </c>
      <c r="DV9" s="190" t="s">
        <v>48</v>
      </c>
      <c r="DW9" s="190">
        <v>0</v>
      </c>
      <c r="DX9" s="190">
        <v>0</v>
      </c>
      <c r="DY9" s="190">
        <v>0</v>
      </c>
      <c r="DZ9" s="190">
        <v>0</v>
      </c>
      <c r="EA9" s="190">
        <v>0</v>
      </c>
      <c r="EB9" s="190">
        <v>0</v>
      </c>
      <c r="EC9" s="190">
        <v>0</v>
      </c>
      <c r="ED9" s="190">
        <v>0</v>
      </c>
      <c r="EE9" s="190">
        <v>0</v>
      </c>
      <c r="EF9" s="190">
        <v>0</v>
      </c>
      <c r="EG9" s="190">
        <v>0</v>
      </c>
      <c r="EH9" s="190">
        <v>0</v>
      </c>
      <c r="EI9" s="190">
        <v>0</v>
      </c>
      <c r="EJ9" s="190">
        <v>0</v>
      </c>
      <c r="EK9" s="190">
        <v>0</v>
      </c>
      <c r="EL9" s="190">
        <v>0</v>
      </c>
      <c r="EM9" s="190">
        <v>0</v>
      </c>
      <c r="EN9" s="190">
        <v>0</v>
      </c>
      <c r="EO9" s="190">
        <v>0</v>
      </c>
      <c r="EP9" s="190">
        <v>0</v>
      </c>
      <c r="EQ9" s="190">
        <v>0</v>
      </c>
      <c r="ER9" s="190">
        <v>0</v>
      </c>
      <c r="ES9" s="190">
        <v>0</v>
      </c>
      <c r="ET9" s="190">
        <v>0</v>
      </c>
      <c r="EU9" s="190">
        <v>0</v>
      </c>
      <c r="EV9" s="190">
        <v>0</v>
      </c>
      <c r="EW9" s="190">
        <v>0</v>
      </c>
      <c r="EX9" s="190" t="s">
        <v>51</v>
      </c>
    </row>
    <row r="10" spans="1:154" x14ac:dyDescent="0.2">
      <c r="A10" s="160"/>
      <c r="B10" s="211" t="str">
        <f ca="1">IF(X10="","",IF($AB$13=2,X10&amp;REPT("-",50),IF(AND($AB$13=1,Y10=1),X10&amp;REPT("-",50),"")))</f>
        <v>Tetco   STX--------------------------------------------------</v>
      </c>
      <c r="C10" s="212">
        <f ca="1">IF(B10="","",IF(MainData!AX4="","",IF($AB$17,$D$5-MainData!AX4-$AB$18,$D$5-MainData!AX4)))</f>
        <v>-9.8592449336488086E-2</v>
      </c>
      <c r="D10" s="213" t="str">
        <f ca="1">IF(C10&lt;&gt;"",MainData!H4,"")</f>
        <v>STX to ELA -- FT</v>
      </c>
      <c r="E10" s="167"/>
      <c r="F10" s="167"/>
      <c r="G10" s="167"/>
      <c r="H10" s="214" t="str">
        <f ca="1">IF(Z10="","",IF($AB$13=2,Z10&amp;REPT("-",50),IF(AND($AB$13=1,AA10=1),Z10&amp;REPT("-",50),"")))</f>
        <v>CNG-S--------------------------------------------------</v>
      </c>
      <c r="I10" s="212">
        <f ca="1">IF(H10="","",IF(MainData!DA4="","",IF($AB$17,$D$5+MainData!DA4+$AB$18,$D$5+MainData!DA4)))</f>
        <v>0.20979583420997278</v>
      </c>
      <c r="J10" s="215" t="str">
        <f ca="1">IF(I10&lt;&gt;"",MainData!BK4,"")</f>
        <v>ELA to CNG-S/Pool -- FT</v>
      </c>
      <c r="K10" s="171"/>
      <c r="V10" s="159">
        <f>IF($AD$13="Show All",1,IF(LEFT(MainData!K4,2)=LEFT(MainPage!$AD$13,2),1,0))</f>
        <v>1</v>
      </c>
      <c r="W10" s="159">
        <f>IF($AD$13="Show All",1,IF(LEFT(MainData!BN4,2)=LEFT(MainPage!$AD$13,2),1,0))</f>
        <v>1</v>
      </c>
      <c r="X10" s="216" t="str">
        <f ca="1">IF(Stop_Date_Value,IF(MainData!AX4&lt;&gt;"",IF(MainData!G4="NO",MainData!D4,MainData!E4),""),"")</f>
        <v>Tetco   STX</v>
      </c>
      <c r="Y10" s="216">
        <f>IF($AB$15,1,IF(OR(X10=$AD$8,X10=$AD$9,X10=$AD$10,X10=$AD$11),1,0))*V10</f>
        <v>1</v>
      </c>
      <c r="Z10" s="216" t="str">
        <f ca="1">IF(Stop_Date_Value,IF(MainData!DA4&lt;&gt;"",IF(MainData!BJ4="NO",MainData!BH4,MainData!BG4),""),"")</f>
        <v>CNG-S</v>
      </c>
      <c r="AA10" s="216">
        <f>IF($AB$15,1,IF(OR(Z10=$AD$8,Z10=$AD$9,Z10=$AD$10,Z10=$AD$11),1,0))*W10</f>
        <v>1</v>
      </c>
      <c r="AB10" s="204">
        <v>3</v>
      </c>
      <c r="AC10" s="205">
        <v>46</v>
      </c>
      <c r="AD10" s="206" t="str">
        <f>VLOOKUP(AC10,Location3a,2)</f>
        <v>Empty</v>
      </c>
      <c r="AE10" s="190"/>
      <c r="AF10" s="190"/>
      <c r="AG10" s="207"/>
      <c r="AJ10" s="189">
        <v>219</v>
      </c>
      <c r="AK10" s="189" t="s">
        <v>43</v>
      </c>
      <c r="AL10" s="189" t="s">
        <v>71</v>
      </c>
      <c r="AM10" s="189">
        <v>2</v>
      </c>
      <c r="AN10" s="189" t="s">
        <v>45</v>
      </c>
      <c r="AO10" s="189" t="s">
        <v>74</v>
      </c>
      <c r="AP10" s="189" t="s">
        <v>43</v>
      </c>
      <c r="AQ10" s="189" t="s">
        <v>71</v>
      </c>
      <c r="AR10" s="189" t="s">
        <v>55</v>
      </c>
      <c r="AS10" s="189">
        <v>0</v>
      </c>
      <c r="AT10" s="189">
        <v>0</v>
      </c>
      <c r="AU10" s="189">
        <v>0</v>
      </c>
      <c r="AV10" s="189">
        <v>0</v>
      </c>
      <c r="AW10" s="189">
        <v>0</v>
      </c>
      <c r="AX10" s="189">
        <v>0</v>
      </c>
      <c r="AY10" s="189">
        <v>0</v>
      </c>
      <c r="AZ10" s="189">
        <v>0</v>
      </c>
      <c r="BA10" s="189">
        <v>0</v>
      </c>
      <c r="BB10" s="189">
        <v>0</v>
      </c>
      <c r="BC10" s="189">
        <v>0</v>
      </c>
      <c r="BD10" s="189">
        <v>0</v>
      </c>
      <c r="BE10" s="189">
        <v>0</v>
      </c>
      <c r="BF10" s="189">
        <v>0</v>
      </c>
      <c r="BG10" s="189">
        <v>0</v>
      </c>
      <c r="BH10" s="189">
        <v>0</v>
      </c>
      <c r="BI10" s="189">
        <v>0</v>
      </c>
      <c r="BJ10" s="189">
        <v>0</v>
      </c>
      <c r="BK10" s="189">
        <v>0</v>
      </c>
      <c r="BL10" s="189">
        <v>0</v>
      </c>
      <c r="BM10" s="189">
        <v>0</v>
      </c>
      <c r="BN10" s="189">
        <v>0</v>
      </c>
      <c r="BO10" s="189">
        <v>0</v>
      </c>
      <c r="BP10" s="189">
        <v>0</v>
      </c>
      <c r="BQ10" s="189">
        <v>0</v>
      </c>
      <c r="BR10" s="189">
        <v>0</v>
      </c>
      <c r="BS10" s="189">
        <v>0</v>
      </c>
      <c r="BT10" s="159" t="str">
        <f t="shared" si="0"/>
        <v>Sell</v>
      </c>
      <c r="BZ10" s="189">
        <v>221</v>
      </c>
      <c r="CA10" s="189" t="s">
        <v>43</v>
      </c>
      <c r="CB10" s="189" t="s">
        <v>43</v>
      </c>
      <c r="CC10" s="189">
        <v>2</v>
      </c>
      <c r="CD10" s="189" t="s">
        <v>45</v>
      </c>
      <c r="CE10" s="189" t="s">
        <v>75</v>
      </c>
      <c r="CF10" s="189" t="s">
        <v>43</v>
      </c>
      <c r="CG10" s="189" t="s">
        <v>43</v>
      </c>
      <c r="CH10" s="189" t="s">
        <v>55</v>
      </c>
      <c r="CI10" s="189">
        <v>0</v>
      </c>
      <c r="CJ10" s="189">
        <v>0</v>
      </c>
      <c r="CK10" s="189">
        <v>0</v>
      </c>
      <c r="CL10" s="189">
        <v>0</v>
      </c>
      <c r="CM10" s="189">
        <v>0</v>
      </c>
      <c r="CN10" s="189">
        <v>0</v>
      </c>
      <c r="CO10" s="189">
        <v>0</v>
      </c>
      <c r="CP10" s="189">
        <v>0</v>
      </c>
      <c r="CQ10" s="189">
        <v>0</v>
      </c>
      <c r="CR10" s="189">
        <v>0</v>
      </c>
      <c r="CS10" s="189">
        <v>0</v>
      </c>
      <c r="CT10" s="189">
        <v>0</v>
      </c>
      <c r="CU10" s="189">
        <v>0</v>
      </c>
      <c r="CV10" s="189">
        <v>0</v>
      </c>
      <c r="CW10" s="189">
        <v>0</v>
      </c>
      <c r="CX10" s="189">
        <v>0</v>
      </c>
      <c r="CY10" s="189">
        <v>0</v>
      </c>
      <c r="CZ10" s="189">
        <v>0</v>
      </c>
      <c r="DA10" s="189">
        <v>0</v>
      </c>
      <c r="DB10" s="189">
        <v>0</v>
      </c>
      <c r="DC10" s="189">
        <v>0</v>
      </c>
      <c r="DD10" s="189">
        <v>0</v>
      </c>
      <c r="DE10" s="189">
        <v>0</v>
      </c>
      <c r="DF10" s="189">
        <v>0</v>
      </c>
      <c r="DG10" s="189">
        <v>0</v>
      </c>
      <c r="DH10" s="189">
        <v>0</v>
      </c>
      <c r="DI10" s="189">
        <v>0</v>
      </c>
      <c r="DJ10" s="159" t="str">
        <f t="shared" si="1"/>
        <v>Buy</v>
      </c>
      <c r="DN10" s="190">
        <v>219</v>
      </c>
      <c r="DO10" s="190" t="s">
        <v>43</v>
      </c>
      <c r="DP10" s="190" t="s">
        <v>71</v>
      </c>
      <c r="DQ10" s="190">
        <v>2</v>
      </c>
      <c r="DR10" s="190" t="s">
        <v>45</v>
      </c>
      <c r="DS10" s="190" t="s">
        <v>74</v>
      </c>
      <c r="DT10" s="190" t="s">
        <v>43</v>
      </c>
      <c r="DU10" s="190" t="s">
        <v>71</v>
      </c>
      <c r="DV10" s="190" t="s">
        <v>55</v>
      </c>
      <c r="DW10" s="190">
        <v>0</v>
      </c>
      <c r="DX10" s="190">
        <v>0</v>
      </c>
      <c r="DY10" s="190">
        <v>0</v>
      </c>
      <c r="DZ10" s="190">
        <v>0</v>
      </c>
      <c r="EA10" s="190">
        <v>0</v>
      </c>
      <c r="EB10" s="190">
        <v>0</v>
      </c>
      <c r="EC10" s="190">
        <v>0</v>
      </c>
      <c r="ED10" s="190">
        <v>0</v>
      </c>
      <c r="EE10" s="190">
        <v>0</v>
      </c>
      <c r="EF10" s="190">
        <v>0</v>
      </c>
      <c r="EG10" s="190">
        <v>0</v>
      </c>
      <c r="EH10" s="190">
        <v>0</v>
      </c>
      <c r="EI10" s="190">
        <v>0</v>
      </c>
      <c r="EJ10" s="190">
        <v>0</v>
      </c>
      <c r="EK10" s="190">
        <v>0</v>
      </c>
      <c r="EL10" s="190">
        <v>0</v>
      </c>
      <c r="EM10" s="190">
        <v>0</v>
      </c>
      <c r="EN10" s="190">
        <v>0</v>
      </c>
      <c r="EO10" s="190">
        <v>0</v>
      </c>
      <c r="EP10" s="190">
        <v>0</v>
      </c>
      <c r="EQ10" s="190">
        <v>0</v>
      </c>
      <c r="ER10" s="190">
        <v>0</v>
      </c>
      <c r="ES10" s="190">
        <v>0</v>
      </c>
      <c r="ET10" s="190">
        <v>0</v>
      </c>
      <c r="EU10" s="190">
        <v>0</v>
      </c>
      <c r="EV10" s="190">
        <v>0</v>
      </c>
      <c r="EW10" s="190">
        <v>0</v>
      </c>
      <c r="EX10" s="190" t="s">
        <v>51</v>
      </c>
    </row>
    <row r="11" spans="1:154" ht="13.5" thickBot="1" x14ac:dyDescent="0.25">
      <c r="A11" s="160"/>
      <c r="B11" s="211" t="str">
        <f t="shared" ref="B11:B26" ca="1" si="2">IF(X11="","",IF($AB$13=2,X11&amp;REPT("-",50),IF(AND($AB$13=1,Y11=1),X11&amp;REPT("-",50),"")))</f>
        <v>Tetco   STX--------------------------------------------------</v>
      </c>
      <c r="C11" s="212">
        <f ca="1">IF(B11="","",IF(MainData!AX5="","",IF($AB$17,$D$5-MainData!AX5-$AB$18,$D$5-MainData!AX5)))</f>
        <v>-0.33349244933648808</v>
      </c>
      <c r="D11" s="213" t="str">
        <f ca="1">IF(C11&lt;&gt;"",MainData!H5,"")</f>
        <v>STX to ELA -- IT</v>
      </c>
      <c r="E11" s="167"/>
      <c r="F11" s="167"/>
      <c r="G11" s="167"/>
      <c r="H11" s="211" t="str">
        <f t="shared" ref="H11:H26" ca="1" si="3">IF(Z11="","",IF($AB$13=2,Z11&amp;REPT("-",50),IF(AND($AB$13=1,AA11=1),Z11&amp;REPT("-",50),"")))</f>
        <v>CNG S/Citygate--------------------------------------------------</v>
      </c>
      <c r="I11" s="212">
        <f ca="1">IF(H11="","",IF(MainData!DA5="","",IF($AB$17,$D$5+MainData!DA5+$AB$18,$D$5+MainData!DA5)))</f>
        <v>0.29242620670280933</v>
      </c>
      <c r="J11" s="213" t="str">
        <f ca="1">IF(I11&lt;&gt;"",MainData!BK5,"")</f>
        <v>ELA to CNG-S/Citygate -- FT</v>
      </c>
      <c r="K11" s="171"/>
      <c r="V11" s="159">
        <f>IF($AD$13="Show All",1,IF(LEFT(MainData!K5,2)=LEFT(MainPage!$AD$13,2),1,0))</f>
        <v>0</v>
      </c>
      <c r="W11" s="159">
        <f>IF($AD$13="Show All",1,IF(LEFT(MainData!BN5,2)=LEFT(MainPage!$AD$13,2),1,0))</f>
        <v>1</v>
      </c>
      <c r="X11" s="216" t="str">
        <f ca="1">IF(Stop_Date_Value,IF(MainData!AX5&lt;&gt;"",IF(MainData!G5="NO",MainData!D5,MainData!E5),""),"")</f>
        <v>Tetco   STX</v>
      </c>
      <c r="Y11" s="216">
        <f t="shared" ref="Y11:Y26" si="4">IF($AB$15,1,IF(OR(X11=$AD$8,X11=$AD$9,X11=$AD$10,X11=$AD$11),1,0))*V11</f>
        <v>0</v>
      </c>
      <c r="Z11" s="216" t="str">
        <f ca="1">IF(Stop_Date_Value,IF(MainData!DA5&lt;&gt;"",IF(MainData!BJ5="NO",MainData!BH5,MainData!BG5),""),"")</f>
        <v>CNG S/Citygate</v>
      </c>
      <c r="AA11" s="216">
        <f t="shared" ref="AA11:AA26" si="5">IF($AB$15,1,IF(OR(Z11=$AD$8,Z11=$AD$9,Z11=$AD$10,Z11=$AD$11),1,0))*W11</f>
        <v>1</v>
      </c>
      <c r="AB11" s="217">
        <v>4</v>
      </c>
      <c r="AC11" s="218">
        <v>46</v>
      </c>
      <c r="AD11" s="206" t="str">
        <f>VLOOKUP(AC11,Location3a,2)</f>
        <v>Empty</v>
      </c>
      <c r="AE11" s="190"/>
      <c r="AF11" s="190"/>
      <c r="AG11" s="207"/>
      <c r="AJ11" s="189">
        <v>220</v>
      </c>
      <c r="AK11" s="189" t="s">
        <v>43</v>
      </c>
      <c r="AL11" s="189" t="s">
        <v>43</v>
      </c>
      <c r="AM11" s="189">
        <v>1</v>
      </c>
      <c r="AN11" s="189" t="s">
        <v>45</v>
      </c>
      <c r="AO11" s="189" t="s">
        <v>73</v>
      </c>
      <c r="AP11" s="189" t="s">
        <v>43</v>
      </c>
      <c r="AQ11" s="189" t="s">
        <v>43</v>
      </c>
      <c r="AR11" s="189" t="s">
        <v>48</v>
      </c>
      <c r="AS11" s="189">
        <v>0</v>
      </c>
      <c r="AT11" s="189">
        <v>0</v>
      </c>
      <c r="AU11" s="189">
        <v>0</v>
      </c>
      <c r="AV11" s="189">
        <v>0</v>
      </c>
      <c r="AW11" s="189">
        <v>0</v>
      </c>
      <c r="AX11" s="189">
        <v>0</v>
      </c>
      <c r="AY11" s="189">
        <v>0</v>
      </c>
      <c r="AZ11" s="189">
        <v>0</v>
      </c>
      <c r="BA11" s="189">
        <v>0</v>
      </c>
      <c r="BB11" s="189">
        <v>0</v>
      </c>
      <c r="BC11" s="189">
        <v>0</v>
      </c>
      <c r="BD11" s="189">
        <v>0</v>
      </c>
      <c r="BE11" s="189">
        <v>0</v>
      </c>
      <c r="BF11" s="189">
        <v>0</v>
      </c>
      <c r="BG11" s="189">
        <v>0</v>
      </c>
      <c r="BH11" s="189">
        <v>0</v>
      </c>
      <c r="BI11" s="189">
        <v>0</v>
      </c>
      <c r="BJ11" s="189">
        <v>0</v>
      </c>
      <c r="BK11" s="189">
        <v>0</v>
      </c>
      <c r="BL11" s="189">
        <v>0</v>
      </c>
      <c r="BM11" s="189">
        <v>0</v>
      </c>
      <c r="BN11" s="189">
        <v>0</v>
      </c>
      <c r="BO11" s="189">
        <v>0</v>
      </c>
      <c r="BP11" s="189">
        <v>0</v>
      </c>
      <c r="BQ11" s="189">
        <v>0</v>
      </c>
      <c r="BR11" s="189">
        <v>0</v>
      </c>
      <c r="BS11" s="189">
        <v>0</v>
      </c>
      <c r="BT11" s="159" t="str">
        <f t="shared" si="0"/>
        <v>Sell</v>
      </c>
      <c r="BZ11" s="189"/>
      <c r="CA11" s="189"/>
      <c r="CB11" s="189"/>
      <c r="CC11" s="189"/>
      <c r="CD11" s="189"/>
      <c r="CE11" s="189"/>
      <c r="CF11" s="189"/>
      <c r="CG11" s="189"/>
      <c r="CH11" s="189"/>
      <c r="CI11" s="189"/>
      <c r="CJ11" s="189"/>
      <c r="CK11" s="189"/>
      <c r="CL11" s="189"/>
      <c r="CM11" s="189"/>
      <c r="CN11" s="189"/>
      <c r="CO11" s="189"/>
      <c r="CP11" s="189"/>
      <c r="CQ11" s="189"/>
      <c r="CR11" s="189"/>
      <c r="CS11" s="189"/>
      <c r="CT11" s="189"/>
      <c r="CU11" s="189"/>
      <c r="CV11" s="189"/>
      <c r="CW11" s="189"/>
      <c r="CX11" s="189"/>
      <c r="CY11" s="189"/>
      <c r="CZ11" s="189"/>
      <c r="DA11" s="189"/>
      <c r="DB11" s="189"/>
      <c r="DC11" s="189"/>
      <c r="DD11" s="189"/>
      <c r="DE11" s="189"/>
      <c r="DF11" s="189"/>
      <c r="DG11" s="189"/>
      <c r="DH11" s="189"/>
      <c r="DI11" s="189"/>
      <c r="DJ11" s="159" t="str">
        <f t="shared" si="1"/>
        <v/>
      </c>
      <c r="DN11" s="219">
        <v>220</v>
      </c>
      <c r="DO11" s="219" t="s">
        <v>43</v>
      </c>
      <c r="DP11" s="219" t="s">
        <v>43</v>
      </c>
      <c r="DQ11" s="219">
        <v>1</v>
      </c>
      <c r="DR11" s="219" t="s">
        <v>45</v>
      </c>
      <c r="DS11" s="219" t="s">
        <v>73</v>
      </c>
      <c r="DT11" s="219" t="s">
        <v>43</v>
      </c>
      <c r="DU11" s="219" t="s">
        <v>43</v>
      </c>
      <c r="DV11" s="219" t="s">
        <v>48</v>
      </c>
      <c r="DW11" s="219">
        <v>0</v>
      </c>
      <c r="DX11" s="219">
        <v>0</v>
      </c>
      <c r="DY11" s="219">
        <v>0</v>
      </c>
      <c r="DZ11" s="219">
        <v>0</v>
      </c>
      <c r="EA11" s="219">
        <v>0</v>
      </c>
      <c r="EB11" s="219">
        <v>0</v>
      </c>
      <c r="EC11" s="219">
        <v>0</v>
      </c>
      <c r="ED11" s="219">
        <v>0</v>
      </c>
      <c r="EE11" s="219">
        <v>0</v>
      </c>
      <c r="EF11" s="219">
        <v>0</v>
      </c>
      <c r="EG11" s="219">
        <v>0</v>
      </c>
      <c r="EH11" s="219">
        <v>0</v>
      </c>
      <c r="EI11" s="219">
        <v>0</v>
      </c>
      <c r="EJ11" s="219">
        <v>0</v>
      </c>
      <c r="EK11" s="219">
        <v>0</v>
      </c>
      <c r="EL11" s="219">
        <v>0</v>
      </c>
      <c r="EM11" s="219">
        <v>0</v>
      </c>
      <c r="EN11" s="219">
        <v>0</v>
      </c>
      <c r="EO11" s="219">
        <v>0</v>
      </c>
      <c r="EP11" s="219">
        <v>0</v>
      </c>
      <c r="EQ11" s="219">
        <v>0</v>
      </c>
      <c r="ER11" s="219">
        <v>0</v>
      </c>
      <c r="ES11" s="219">
        <v>0</v>
      </c>
      <c r="ET11" s="219">
        <v>0</v>
      </c>
      <c r="EU11" s="219">
        <v>0</v>
      </c>
      <c r="EV11" s="219">
        <v>0</v>
      </c>
      <c r="EW11" s="219">
        <v>0</v>
      </c>
      <c r="EX11" s="220" t="s">
        <v>51</v>
      </c>
    </row>
    <row r="12" spans="1:154" x14ac:dyDescent="0.2">
      <c r="A12" s="160"/>
      <c r="B12" s="211" t="str">
        <f t="shared" ca="1" si="2"/>
        <v>Tetco  WLA--------------------------------------------------</v>
      </c>
      <c r="C12" s="212">
        <f ca="1">IF(B12="","",IF(MainData!AX6="","",IF($AB$17,$D$5-MainData!AX6-$AB$18,$D$5-MainData!AX6)))</f>
        <v>-7.550154097356894E-2</v>
      </c>
      <c r="D12" s="213" t="str">
        <f ca="1">IF(C12&lt;&gt;"",MainData!H6,"")</f>
        <v>WLA to ELA -- FT</v>
      </c>
      <c r="E12" s="167"/>
      <c r="F12" s="167"/>
      <c r="G12" s="167"/>
      <c r="H12" s="211" t="str">
        <f t="shared" ca="1" si="3"/>
        <v>TC0/Citygate--------------------------------------------------</v>
      </c>
      <c r="I12" s="212">
        <f ca="1">IF(H12="","",IF(MainData!DA6="","",IF($AB$17,$D$5+MainData!DA6+$AB$18,$D$5+MainData!DA6)))</f>
        <v>0.27449586080408511</v>
      </c>
      <c r="J12" s="213" t="str">
        <f ca="1">IF(I12&lt;&gt;"",MainData!BK6,"")</f>
        <v>ELA to TCO/Citygate -- FT</v>
      </c>
      <c r="K12" s="171"/>
      <c r="V12" s="159">
        <f>IF($AD$13="Show All",1,IF(LEFT(MainData!K6,2)=LEFT(MainPage!$AD$13,2),1,0))</f>
        <v>1</v>
      </c>
      <c r="W12" s="159">
        <f>IF($AD$13="Show All",1,IF(LEFT(MainData!BN6,2)=LEFT(MainPage!$AD$13,2),1,0))</f>
        <v>1</v>
      </c>
      <c r="X12" s="216" t="str">
        <f ca="1">IF(Stop_Date_Value,IF(MainData!AX6&lt;&gt;"",IF(MainData!G6="NO",MainData!D6,MainData!E6),""),"")</f>
        <v>Tetco  WLA</v>
      </c>
      <c r="Y12" s="216">
        <f t="shared" si="4"/>
        <v>1</v>
      </c>
      <c r="Z12" s="216" t="str">
        <f ca="1">IF(Stop_Date_Value,IF(MainData!DA6&lt;&gt;"",IF(MainData!BJ6="NO",MainData!BH6,MainData!BG6),""),"")</f>
        <v>TC0/Citygate</v>
      </c>
      <c r="AA12" s="216">
        <f t="shared" si="5"/>
        <v>1</v>
      </c>
      <c r="AB12" s="221" t="s">
        <v>70</v>
      </c>
      <c r="AC12" s="221" t="s">
        <v>76</v>
      </c>
      <c r="AD12" s="206"/>
      <c r="AE12" s="190"/>
      <c r="AF12" s="190"/>
      <c r="AG12" s="207"/>
      <c r="AJ12" s="189">
        <v>221</v>
      </c>
      <c r="AK12" s="189" t="s">
        <v>43</v>
      </c>
      <c r="AL12" s="189" t="s">
        <v>43</v>
      </c>
      <c r="AM12" s="189">
        <v>2</v>
      </c>
      <c r="AN12" s="189" t="s">
        <v>45</v>
      </c>
      <c r="AO12" s="189" t="s">
        <v>75</v>
      </c>
      <c r="AP12" s="189" t="s">
        <v>43</v>
      </c>
      <c r="AQ12" s="189" t="s">
        <v>43</v>
      </c>
      <c r="AR12" s="189" t="s">
        <v>55</v>
      </c>
      <c r="AS12" s="189">
        <v>0</v>
      </c>
      <c r="AT12" s="189">
        <v>0</v>
      </c>
      <c r="AU12" s="189">
        <v>0</v>
      </c>
      <c r="AV12" s="189">
        <v>0</v>
      </c>
      <c r="AW12" s="189">
        <v>0</v>
      </c>
      <c r="AX12" s="189">
        <v>0</v>
      </c>
      <c r="AY12" s="189">
        <v>0</v>
      </c>
      <c r="AZ12" s="189">
        <v>0</v>
      </c>
      <c r="BA12" s="189">
        <v>0</v>
      </c>
      <c r="BB12" s="189">
        <v>0</v>
      </c>
      <c r="BC12" s="189">
        <v>0</v>
      </c>
      <c r="BD12" s="189">
        <v>0</v>
      </c>
      <c r="BE12" s="189">
        <v>0</v>
      </c>
      <c r="BF12" s="189">
        <v>0</v>
      </c>
      <c r="BG12" s="189">
        <v>0</v>
      </c>
      <c r="BH12" s="189">
        <v>0</v>
      </c>
      <c r="BI12" s="189">
        <v>0</v>
      </c>
      <c r="BJ12" s="189">
        <v>0</v>
      </c>
      <c r="BK12" s="189">
        <v>0</v>
      </c>
      <c r="BL12" s="189">
        <v>0</v>
      </c>
      <c r="BM12" s="189">
        <v>0</v>
      </c>
      <c r="BN12" s="189">
        <v>0</v>
      </c>
      <c r="BO12" s="189">
        <v>0</v>
      </c>
      <c r="BP12" s="189">
        <v>0</v>
      </c>
      <c r="BQ12" s="189">
        <v>0</v>
      </c>
      <c r="BR12" s="189">
        <v>0</v>
      </c>
      <c r="BS12" s="189">
        <v>0</v>
      </c>
      <c r="BT12" s="159" t="str">
        <f t="shared" si="0"/>
        <v>Sell</v>
      </c>
      <c r="BZ12" s="189"/>
      <c r="CA12" s="189"/>
      <c r="CB12" s="189"/>
      <c r="CC12" s="189"/>
      <c r="CD12" s="189"/>
      <c r="CE12" s="189"/>
      <c r="CF12" s="189"/>
      <c r="CG12" s="189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  <c r="CT12" s="189"/>
      <c r="CU12" s="189"/>
      <c r="CV12" s="189"/>
      <c r="CW12" s="189"/>
      <c r="CX12" s="189"/>
      <c r="CY12" s="189"/>
      <c r="CZ12" s="189"/>
      <c r="DA12" s="189"/>
      <c r="DB12" s="189"/>
      <c r="DC12" s="189"/>
      <c r="DD12" s="189"/>
      <c r="DE12" s="189"/>
      <c r="DF12" s="189"/>
      <c r="DG12" s="189"/>
      <c r="DH12" s="189"/>
      <c r="DI12" s="189"/>
      <c r="DJ12" s="159" t="str">
        <f t="shared" si="1"/>
        <v/>
      </c>
      <c r="DN12" s="190">
        <v>221</v>
      </c>
      <c r="DO12" s="190" t="s">
        <v>43</v>
      </c>
      <c r="DP12" s="190" t="s">
        <v>43</v>
      </c>
      <c r="DQ12" s="190">
        <v>2</v>
      </c>
      <c r="DR12" s="190" t="s">
        <v>45</v>
      </c>
      <c r="DS12" s="190" t="s">
        <v>75</v>
      </c>
      <c r="DT12" s="190" t="s">
        <v>43</v>
      </c>
      <c r="DU12" s="190" t="s">
        <v>43</v>
      </c>
      <c r="DV12" s="190" t="s">
        <v>55</v>
      </c>
      <c r="DW12" s="190">
        <v>0</v>
      </c>
      <c r="DX12" s="190">
        <v>0</v>
      </c>
      <c r="DY12" s="190">
        <v>0</v>
      </c>
      <c r="DZ12" s="190">
        <v>0</v>
      </c>
      <c r="EA12" s="190">
        <v>0</v>
      </c>
      <c r="EB12" s="190">
        <v>0</v>
      </c>
      <c r="EC12" s="190">
        <v>0</v>
      </c>
      <c r="ED12" s="190">
        <v>0</v>
      </c>
      <c r="EE12" s="190">
        <v>0</v>
      </c>
      <c r="EF12" s="190">
        <v>0</v>
      </c>
      <c r="EG12" s="190">
        <v>0</v>
      </c>
      <c r="EH12" s="190">
        <v>0</v>
      </c>
      <c r="EI12" s="190">
        <v>0</v>
      </c>
      <c r="EJ12" s="190">
        <v>0</v>
      </c>
      <c r="EK12" s="190">
        <v>0</v>
      </c>
      <c r="EL12" s="190">
        <v>0</v>
      </c>
      <c r="EM12" s="190">
        <v>0</v>
      </c>
      <c r="EN12" s="190">
        <v>0</v>
      </c>
      <c r="EO12" s="190">
        <v>0</v>
      </c>
      <c r="EP12" s="190">
        <v>0</v>
      </c>
      <c r="EQ12" s="190">
        <v>0</v>
      </c>
      <c r="ER12" s="190">
        <v>0</v>
      </c>
      <c r="ES12" s="190">
        <v>0</v>
      </c>
      <c r="ET12" s="190">
        <v>0</v>
      </c>
      <c r="EU12" s="190">
        <v>0</v>
      </c>
      <c r="EV12" s="190">
        <v>0</v>
      </c>
      <c r="EW12" s="190">
        <v>0</v>
      </c>
      <c r="EX12" s="190" t="s">
        <v>51</v>
      </c>
    </row>
    <row r="13" spans="1:154" ht="13.5" thickBot="1" x14ac:dyDescent="0.25">
      <c r="A13" s="160"/>
      <c r="B13" s="211" t="str">
        <f t="shared" ca="1" si="2"/>
        <v>Tetco  WLA--------------------------------------------------</v>
      </c>
      <c r="C13" s="212">
        <f ca="1">IF(B13="","",IF(MainData!AX7="","",IF($AB$17,$D$5-MainData!AX7-$AB$18,$D$5-MainData!AX7)))</f>
        <v>-0.16670154097356893</v>
      </c>
      <c r="D13" s="213" t="str">
        <f ca="1">IF(C13&lt;&gt;"",MainData!H7,"")</f>
        <v>WLA to ELA -- IT</v>
      </c>
      <c r="E13" s="167"/>
      <c r="F13" s="167"/>
      <c r="G13" s="167"/>
      <c r="H13" s="211" t="str">
        <f t="shared" ca="1" si="3"/>
        <v>TCO--------------------------------------------------</v>
      </c>
      <c r="I13" s="212">
        <f ca="1">IF(H13="","",IF(MainData!DA7="","",IF($AB$17,$D$5+MainData!DA7+$AB$18,$D$5+MainData!DA7)))</f>
        <v>0.20979583420997278</v>
      </c>
      <c r="J13" s="213" t="str">
        <f ca="1">IF(I13&lt;&gt;"",MainData!BK7,"")</f>
        <v>ELA to TCO/Pool -- FT</v>
      </c>
      <c r="K13" s="171"/>
      <c r="V13" s="159">
        <f>IF($AD$13="Show All",1,IF(LEFT(MainData!K7,2)=LEFT(MainPage!$AD$13,2),1,0))</f>
        <v>0</v>
      </c>
      <c r="W13" s="159">
        <f>IF($AD$13="Show All",1,IF(LEFT(MainData!BN7,2)=LEFT(MainPage!$AD$13,2),1,0))</f>
        <v>1</v>
      </c>
      <c r="X13" s="216" t="str">
        <f ca="1">IF(Stop_Date_Value,IF(MainData!AX7&lt;&gt;"",IF(MainData!G7="NO",MainData!D7,MainData!E7),""),"")</f>
        <v>Tetco  WLA</v>
      </c>
      <c r="Y13" s="216">
        <f t="shared" si="4"/>
        <v>0</v>
      </c>
      <c r="Z13" s="216" t="str">
        <f ca="1">IF(Stop_Date_Value,IF(MainData!DA7&lt;&gt;"",IF(MainData!BJ7="NO",MainData!BH7,MainData!BG7),""),"")</f>
        <v>TCO</v>
      </c>
      <c r="AA13" s="216">
        <f t="shared" si="5"/>
        <v>1</v>
      </c>
      <c r="AB13" s="222">
        <v>2</v>
      </c>
      <c r="AC13" s="222">
        <v>1</v>
      </c>
      <c r="AD13" s="223" t="str">
        <f>VLOOKUP(AC13,Transport1a,2)</f>
        <v xml:space="preserve">FT  </v>
      </c>
      <c r="AE13" s="224" t="str">
        <f>"All "&amp;AD13&amp;" Pipe Locations"</f>
        <v>All FT   Pipe Locations</v>
      </c>
      <c r="AF13" s="224"/>
      <c r="AG13" s="225"/>
      <c r="AJ13" s="189">
        <v>222</v>
      </c>
      <c r="AK13" s="189" t="s">
        <v>43</v>
      </c>
      <c r="AL13" s="189" t="s">
        <v>77</v>
      </c>
      <c r="AM13" s="189">
        <v>1</v>
      </c>
      <c r="AN13" s="189" t="s">
        <v>45</v>
      </c>
      <c r="AO13" s="189" t="s">
        <v>78</v>
      </c>
      <c r="AP13" s="189" t="s">
        <v>43</v>
      </c>
      <c r="AQ13" s="189" t="s">
        <v>77</v>
      </c>
      <c r="AR13" s="189" t="s">
        <v>48</v>
      </c>
      <c r="AS13" s="189">
        <v>0</v>
      </c>
      <c r="AT13" s="189">
        <v>0</v>
      </c>
      <c r="AU13" s="189">
        <v>0</v>
      </c>
      <c r="AV13" s="189">
        <v>0</v>
      </c>
      <c r="AW13" s="189">
        <v>0</v>
      </c>
      <c r="AX13" s="189">
        <v>0</v>
      </c>
      <c r="AY13" s="189">
        <v>0</v>
      </c>
      <c r="AZ13" s="189">
        <v>0</v>
      </c>
      <c r="BA13" s="189">
        <v>0</v>
      </c>
      <c r="BB13" s="189">
        <v>0</v>
      </c>
      <c r="BC13" s="189">
        <v>0</v>
      </c>
      <c r="BD13" s="189">
        <v>0</v>
      </c>
      <c r="BE13" s="189">
        <v>0</v>
      </c>
      <c r="BF13" s="189">
        <v>0</v>
      </c>
      <c r="BG13" s="189">
        <v>0</v>
      </c>
      <c r="BH13" s="189">
        <v>0</v>
      </c>
      <c r="BI13" s="189">
        <v>0</v>
      </c>
      <c r="BJ13" s="189">
        <v>0</v>
      </c>
      <c r="BK13" s="189">
        <v>0</v>
      </c>
      <c r="BL13" s="189">
        <v>0</v>
      </c>
      <c r="BM13" s="189">
        <v>0</v>
      </c>
      <c r="BN13" s="189">
        <v>0</v>
      </c>
      <c r="BO13" s="189">
        <v>0</v>
      </c>
      <c r="BP13" s="189">
        <v>0</v>
      </c>
      <c r="BQ13" s="189">
        <v>0</v>
      </c>
      <c r="BR13" s="189">
        <v>0</v>
      </c>
      <c r="BS13" s="189">
        <v>0</v>
      </c>
      <c r="BT13" s="159" t="str">
        <f t="shared" si="0"/>
        <v>Sell</v>
      </c>
      <c r="BZ13" s="189"/>
      <c r="CA13" s="189"/>
      <c r="CB13" s="189"/>
      <c r="CC13" s="189"/>
      <c r="CD13" s="189"/>
      <c r="CE13" s="189"/>
      <c r="CF13" s="189"/>
      <c r="CG13" s="189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  <c r="CT13" s="189"/>
      <c r="CU13" s="189"/>
      <c r="CV13" s="189"/>
      <c r="CW13" s="189"/>
      <c r="CX13" s="189"/>
      <c r="CY13" s="189"/>
      <c r="CZ13" s="189"/>
      <c r="DA13" s="189"/>
      <c r="DB13" s="189"/>
      <c r="DC13" s="189"/>
      <c r="DD13" s="189"/>
      <c r="DE13" s="189"/>
      <c r="DF13" s="189"/>
      <c r="DG13" s="189"/>
      <c r="DH13" s="189"/>
      <c r="DI13" s="189"/>
      <c r="DJ13" s="159" t="str">
        <f t="shared" si="1"/>
        <v/>
      </c>
      <c r="DN13" s="190">
        <v>222</v>
      </c>
      <c r="DO13" s="190" t="s">
        <v>43</v>
      </c>
      <c r="DP13" s="190" t="s">
        <v>77</v>
      </c>
      <c r="DQ13" s="190">
        <v>1</v>
      </c>
      <c r="DR13" s="190" t="s">
        <v>45</v>
      </c>
      <c r="DS13" s="190" t="s">
        <v>78</v>
      </c>
      <c r="DT13" s="190" t="s">
        <v>43</v>
      </c>
      <c r="DU13" s="190" t="s">
        <v>77</v>
      </c>
      <c r="DV13" s="190" t="s">
        <v>48</v>
      </c>
      <c r="DW13" s="190">
        <v>0</v>
      </c>
      <c r="DX13" s="190">
        <v>0</v>
      </c>
      <c r="DY13" s="190">
        <v>0</v>
      </c>
      <c r="DZ13" s="190">
        <v>0</v>
      </c>
      <c r="EA13" s="190">
        <v>0</v>
      </c>
      <c r="EB13" s="190">
        <v>0</v>
      </c>
      <c r="EC13" s="190">
        <v>0</v>
      </c>
      <c r="ED13" s="190">
        <v>0</v>
      </c>
      <c r="EE13" s="190">
        <v>0</v>
      </c>
      <c r="EF13" s="190">
        <v>0</v>
      </c>
      <c r="EG13" s="190">
        <v>0</v>
      </c>
      <c r="EH13" s="190">
        <v>0</v>
      </c>
      <c r="EI13" s="190">
        <v>0</v>
      </c>
      <c r="EJ13" s="190">
        <v>0</v>
      </c>
      <c r="EK13" s="190">
        <v>0</v>
      </c>
      <c r="EL13" s="190">
        <v>0</v>
      </c>
      <c r="EM13" s="190">
        <v>0</v>
      </c>
      <c r="EN13" s="190">
        <v>0</v>
      </c>
      <c r="EO13" s="190">
        <v>0</v>
      </c>
      <c r="EP13" s="190">
        <v>0</v>
      </c>
      <c r="EQ13" s="190">
        <v>0</v>
      </c>
      <c r="ER13" s="190">
        <v>0</v>
      </c>
      <c r="ES13" s="190">
        <v>0</v>
      </c>
      <c r="ET13" s="190">
        <v>0</v>
      </c>
      <c r="EU13" s="190">
        <v>0</v>
      </c>
      <c r="EV13" s="190">
        <v>0</v>
      </c>
      <c r="EW13" s="190">
        <v>0</v>
      </c>
      <c r="EX13" s="190" t="s">
        <v>51</v>
      </c>
    </row>
    <row r="14" spans="1:154" x14ac:dyDescent="0.2">
      <c r="A14" s="160"/>
      <c r="B14" s="226" t="str">
        <f t="shared" ca="1" si="2"/>
        <v>Tetco ELA--------------------------------------------------</v>
      </c>
      <c r="C14" s="212">
        <f ca="1">IF(B14="","",IF(MainData!AX8="","",IF($AB$17,$D$5-MainData!AX8-$AB$18,$D$5-MainData!AX8)))</f>
        <v>-6.5302989931862038E-2</v>
      </c>
      <c r="D14" s="227" t="str">
        <f ca="1">IF(C14&lt;&gt;"",MainData!H8,"")</f>
        <v>ELA to ELA -- FT</v>
      </c>
      <c r="E14" s="167"/>
      <c r="F14" s="228"/>
      <c r="G14" s="167"/>
      <c r="H14" s="226" t="str">
        <f t="shared" ca="1" si="3"/>
        <v>Tetco  ETX--------------------------------------------------</v>
      </c>
      <c r="I14" s="212">
        <f ca="1">IF(H14="","",IF(MainData!DA8="","",IF($AB$17,$D$5+MainData!DA8+$AB$18,$D$5+MainData!DA8)))</f>
        <v>6.5302989931862038E-2</v>
      </c>
      <c r="J14" s="227" t="str">
        <f ca="1">IF(I14&lt;&gt;"",MainData!BK8,"")</f>
        <v>ELA to ETX -- FT</v>
      </c>
      <c r="K14" s="171"/>
      <c r="L14" s="229"/>
      <c r="N14" s="229"/>
      <c r="P14" s="229"/>
      <c r="R14" s="229"/>
      <c r="T14" s="229"/>
      <c r="V14" s="159">
        <f>IF($AD$13="Show All",1,IF(LEFT(MainData!K8,2)=LEFT(MainPage!$AD$13,2),1,0))</f>
        <v>1</v>
      </c>
      <c r="W14" s="159">
        <f>IF($AD$13="Show All",1,IF(LEFT(MainData!BN8,2)=LEFT(MainPage!$AD$13,2),1,0))</f>
        <v>1</v>
      </c>
      <c r="X14" s="216" t="str">
        <f ca="1">IF(Stop_Date_Value,IF(MainData!AX8&lt;&gt;"",IF(MainData!G8="NO",MainData!D8,MainData!E8),""),"")</f>
        <v>Tetco ELA</v>
      </c>
      <c r="Y14" s="216">
        <f t="shared" si="4"/>
        <v>1</v>
      </c>
      <c r="Z14" s="216" t="str">
        <f ca="1">IF(Stop_Date_Value,IF(MainData!DA8&lt;&gt;"",IF(MainData!BJ8="NO",MainData!BH8,MainData!BG8),""),"")</f>
        <v>Tetco  ETX</v>
      </c>
      <c r="AA14" s="216">
        <f t="shared" si="5"/>
        <v>1</v>
      </c>
      <c r="AB14" s="230" t="s">
        <v>79</v>
      </c>
      <c r="AD14" s="229"/>
      <c r="AF14" s="229"/>
      <c r="AH14" s="229"/>
      <c r="AJ14" s="189">
        <v>223</v>
      </c>
      <c r="AK14" s="189" t="s">
        <v>43</v>
      </c>
      <c r="AL14" s="189" t="s">
        <v>77</v>
      </c>
      <c r="AM14" s="189">
        <v>2</v>
      </c>
      <c r="AN14" s="189" t="s">
        <v>45</v>
      </c>
      <c r="AO14" s="189" t="s">
        <v>80</v>
      </c>
      <c r="AP14" s="189" t="s">
        <v>43</v>
      </c>
      <c r="AQ14" s="189" t="s">
        <v>77</v>
      </c>
      <c r="AR14" s="189" t="s">
        <v>55</v>
      </c>
      <c r="AS14" s="189">
        <v>0</v>
      </c>
      <c r="AT14" s="189">
        <v>0</v>
      </c>
      <c r="AU14" s="189">
        <v>0</v>
      </c>
      <c r="AV14" s="189">
        <v>0</v>
      </c>
      <c r="AW14" s="189">
        <v>0</v>
      </c>
      <c r="AX14" s="189">
        <v>0</v>
      </c>
      <c r="AY14" s="189">
        <v>0</v>
      </c>
      <c r="AZ14" s="189">
        <v>0</v>
      </c>
      <c r="BA14" s="189">
        <v>0</v>
      </c>
      <c r="BB14" s="189">
        <v>0</v>
      </c>
      <c r="BC14" s="189">
        <v>0</v>
      </c>
      <c r="BD14" s="189">
        <v>0</v>
      </c>
      <c r="BE14" s="189">
        <v>0</v>
      </c>
      <c r="BF14" s="189">
        <v>0</v>
      </c>
      <c r="BG14" s="189">
        <v>0</v>
      </c>
      <c r="BH14" s="189">
        <v>0</v>
      </c>
      <c r="BI14" s="189">
        <v>0</v>
      </c>
      <c r="BJ14" s="189">
        <v>0</v>
      </c>
      <c r="BK14" s="189">
        <v>0</v>
      </c>
      <c r="BL14" s="189">
        <v>0</v>
      </c>
      <c r="BM14" s="189">
        <v>0</v>
      </c>
      <c r="BN14" s="189">
        <v>0</v>
      </c>
      <c r="BO14" s="189">
        <v>0</v>
      </c>
      <c r="BP14" s="189">
        <v>0</v>
      </c>
      <c r="BQ14" s="189">
        <v>0</v>
      </c>
      <c r="BR14" s="189">
        <v>0</v>
      </c>
      <c r="BS14" s="189">
        <v>0</v>
      </c>
      <c r="BT14" s="159" t="str">
        <f t="shared" si="0"/>
        <v>Sell</v>
      </c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59" t="str">
        <f t="shared" si="1"/>
        <v/>
      </c>
      <c r="DN14" s="190">
        <v>223</v>
      </c>
      <c r="DO14" s="190" t="s">
        <v>43</v>
      </c>
      <c r="DP14" s="190" t="s">
        <v>77</v>
      </c>
      <c r="DQ14" s="190">
        <v>2</v>
      </c>
      <c r="DR14" s="190" t="s">
        <v>45</v>
      </c>
      <c r="DS14" s="190" t="s">
        <v>80</v>
      </c>
      <c r="DT14" s="190" t="s">
        <v>43</v>
      </c>
      <c r="DU14" s="190" t="s">
        <v>77</v>
      </c>
      <c r="DV14" s="190" t="s">
        <v>55</v>
      </c>
      <c r="DW14" s="190">
        <v>0</v>
      </c>
      <c r="DX14" s="190">
        <v>0</v>
      </c>
      <c r="DY14" s="190">
        <v>0</v>
      </c>
      <c r="DZ14" s="190">
        <v>0</v>
      </c>
      <c r="EA14" s="190">
        <v>0</v>
      </c>
      <c r="EB14" s="190">
        <v>0</v>
      </c>
      <c r="EC14" s="190">
        <v>0</v>
      </c>
      <c r="ED14" s="190">
        <v>0</v>
      </c>
      <c r="EE14" s="190">
        <v>0</v>
      </c>
      <c r="EF14" s="190">
        <v>0</v>
      </c>
      <c r="EG14" s="190">
        <v>0</v>
      </c>
      <c r="EH14" s="190">
        <v>0</v>
      </c>
      <c r="EI14" s="190">
        <v>0</v>
      </c>
      <c r="EJ14" s="190">
        <v>0</v>
      </c>
      <c r="EK14" s="190">
        <v>0</v>
      </c>
      <c r="EL14" s="190">
        <v>0</v>
      </c>
      <c r="EM14" s="190">
        <v>0</v>
      </c>
      <c r="EN14" s="190">
        <v>0</v>
      </c>
      <c r="EO14" s="190">
        <v>0</v>
      </c>
      <c r="EP14" s="190">
        <v>0</v>
      </c>
      <c r="EQ14" s="190">
        <v>0</v>
      </c>
      <c r="ER14" s="190">
        <v>0</v>
      </c>
      <c r="ES14" s="190">
        <v>0</v>
      </c>
      <c r="ET14" s="190">
        <v>0</v>
      </c>
      <c r="EU14" s="190">
        <v>0</v>
      </c>
      <c r="EV14" s="190">
        <v>0</v>
      </c>
      <c r="EW14" s="190">
        <v>0</v>
      </c>
      <c r="EX14" s="190" t="s">
        <v>51</v>
      </c>
    </row>
    <row r="15" spans="1:154" ht="13.5" thickBot="1" x14ac:dyDescent="0.25">
      <c r="A15" s="160"/>
      <c r="B15" s="211" t="str">
        <f t="shared" ca="1" si="2"/>
        <v>Tetco ELA--------------------------------------------------</v>
      </c>
      <c r="C15" s="212">
        <f ca="1">IF(B15="","",IF(MainData!AX9="","",IF($AB$17,$D$5-MainData!AX9-$AB$18,$D$5-MainData!AX9)))</f>
        <v>-0.13780298993186205</v>
      </c>
      <c r="D15" s="213" t="str">
        <f ca="1">IF(C15&lt;&gt;"",MainData!H9,"")</f>
        <v>ELA to ELA -- IT</v>
      </c>
      <c r="E15" s="167"/>
      <c r="F15" s="167"/>
      <c r="G15" s="167"/>
      <c r="H15" s="211" t="str">
        <f t="shared" ca="1" si="3"/>
        <v>Tetco  ETX--------------------------------------------------</v>
      </c>
      <c r="I15" s="212">
        <f ca="1">IF(H15="","",IF(MainData!DA9="","",IF($AB$17,$D$5+MainData!DA9+$AB$18,$D$5+MainData!DA9)))</f>
        <v>0.13780298993186205</v>
      </c>
      <c r="J15" s="213" t="str">
        <f ca="1">IF(I15&lt;&gt;"",MainData!BK9,"")</f>
        <v>ELA to ETX -- IT</v>
      </c>
      <c r="K15" s="171"/>
      <c r="N15" s="229"/>
      <c r="V15" s="159">
        <f>IF($AD$13="Show All",1,IF(LEFT(MainData!K9,2)=LEFT(MainPage!$AD$13,2),1,0))</f>
        <v>0</v>
      </c>
      <c r="W15" s="159">
        <f>IF($AD$13="Show All",1,IF(LEFT(MainData!BN9,2)=LEFT(MainPage!$AD$13,2),1,0))</f>
        <v>0</v>
      </c>
      <c r="X15" s="216" t="str">
        <f ca="1">IF(Stop_Date_Value,IF(MainData!AX9&lt;&gt;"",IF(MainData!G9="NO",MainData!D9,MainData!E9),""),"")</f>
        <v>Tetco ELA</v>
      </c>
      <c r="Y15" s="216">
        <f t="shared" si="4"/>
        <v>0</v>
      </c>
      <c r="Z15" s="216" t="str">
        <f ca="1">IF(Stop_Date_Value,IF(MainData!DA9&lt;&gt;"",IF(MainData!BJ9="NO",MainData!BH9,MainData!BG9),""),"")</f>
        <v>Tetco  ETX</v>
      </c>
      <c r="AA15" s="216">
        <f t="shared" si="5"/>
        <v>0</v>
      </c>
      <c r="AB15" s="231" t="b">
        <v>1</v>
      </c>
      <c r="AJ15" s="189">
        <v>224</v>
      </c>
      <c r="AK15" s="189" t="s">
        <v>43</v>
      </c>
      <c r="AL15" s="189" t="s">
        <v>47</v>
      </c>
      <c r="AM15" s="189">
        <v>1</v>
      </c>
      <c r="AN15" s="189" t="s">
        <v>45</v>
      </c>
      <c r="AO15" s="189" t="s">
        <v>81</v>
      </c>
      <c r="AP15" s="189" t="s">
        <v>43</v>
      </c>
      <c r="AQ15" s="189" t="s">
        <v>47</v>
      </c>
      <c r="AR15" s="189" t="s">
        <v>48</v>
      </c>
      <c r="AS15" s="189">
        <v>0</v>
      </c>
      <c r="AT15" s="189">
        <v>0</v>
      </c>
      <c r="AU15" s="189">
        <v>0</v>
      </c>
      <c r="AV15" s="189">
        <v>0</v>
      </c>
      <c r="AW15" s="189">
        <v>0</v>
      </c>
      <c r="AX15" s="189">
        <v>0</v>
      </c>
      <c r="AY15" s="189">
        <v>0</v>
      </c>
      <c r="AZ15" s="189">
        <v>0</v>
      </c>
      <c r="BA15" s="189">
        <v>0</v>
      </c>
      <c r="BB15" s="189">
        <v>0</v>
      </c>
      <c r="BC15" s="189">
        <v>0</v>
      </c>
      <c r="BD15" s="189">
        <v>0</v>
      </c>
      <c r="BE15" s="189">
        <v>0</v>
      </c>
      <c r="BF15" s="189">
        <v>0</v>
      </c>
      <c r="BG15" s="189">
        <v>0</v>
      </c>
      <c r="BH15" s="189">
        <v>0</v>
      </c>
      <c r="BI15" s="189">
        <v>0</v>
      </c>
      <c r="BJ15" s="189">
        <v>0</v>
      </c>
      <c r="BK15" s="189">
        <v>0</v>
      </c>
      <c r="BL15" s="189">
        <v>0</v>
      </c>
      <c r="BM15" s="189">
        <v>0</v>
      </c>
      <c r="BN15" s="189">
        <v>0</v>
      </c>
      <c r="BO15" s="189">
        <v>0</v>
      </c>
      <c r="BP15" s="189">
        <v>0</v>
      </c>
      <c r="BQ15" s="189">
        <v>0</v>
      </c>
      <c r="BR15" s="189">
        <v>0</v>
      </c>
      <c r="BS15" s="189">
        <v>0</v>
      </c>
      <c r="BT15" s="159" t="str">
        <f t="shared" si="0"/>
        <v>Sell</v>
      </c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189"/>
      <c r="DH15" s="189"/>
      <c r="DI15" s="189"/>
      <c r="DJ15" s="159" t="str">
        <f t="shared" si="1"/>
        <v/>
      </c>
      <c r="DN15" s="190">
        <v>224</v>
      </c>
      <c r="DO15" s="190" t="s">
        <v>43</v>
      </c>
      <c r="DP15" s="190" t="s">
        <v>47</v>
      </c>
      <c r="DQ15" s="190">
        <v>1</v>
      </c>
      <c r="DR15" s="190" t="s">
        <v>45</v>
      </c>
      <c r="DS15" s="190" t="s">
        <v>81</v>
      </c>
      <c r="DT15" s="190" t="s">
        <v>43</v>
      </c>
      <c r="DU15" s="190" t="s">
        <v>47</v>
      </c>
      <c r="DV15" s="190" t="s">
        <v>48</v>
      </c>
      <c r="DW15" s="190">
        <v>0</v>
      </c>
      <c r="DX15" s="190">
        <v>0</v>
      </c>
      <c r="DY15" s="190">
        <v>0</v>
      </c>
      <c r="DZ15" s="190">
        <v>0</v>
      </c>
      <c r="EA15" s="190">
        <v>0</v>
      </c>
      <c r="EB15" s="190">
        <v>0</v>
      </c>
      <c r="EC15" s="190">
        <v>0</v>
      </c>
      <c r="ED15" s="190">
        <v>0</v>
      </c>
      <c r="EE15" s="190">
        <v>0</v>
      </c>
      <c r="EF15" s="190">
        <v>0</v>
      </c>
      <c r="EG15" s="190">
        <v>0</v>
      </c>
      <c r="EH15" s="190">
        <v>0</v>
      </c>
      <c r="EI15" s="190">
        <v>0</v>
      </c>
      <c r="EJ15" s="190">
        <v>0</v>
      </c>
      <c r="EK15" s="190">
        <v>0</v>
      </c>
      <c r="EL15" s="190">
        <v>0</v>
      </c>
      <c r="EM15" s="190">
        <v>0</v>
      </c>
      <c r="EN15" s="190">
        <v>0</v>
      </c>
      <c r="EO15" s="190">
        <v>0</v>
      </c>
      <c r="EP15" s="190">
        <v>0</v>
      </c>
      <c r="EQ15" s="190">
        <v>0</v>
      </c>
      <c r="ER15" s="190">
        <v>0</v>
      </c>
      <c r="ES15" s="190">
        <v>0</v>
      </c>
      <c r="ET15" s="190">
        <v>0</v>
      </c>
      <c r="EU15" s="190">
        <v>0</v>
      </c>
      <c r="EV15" s="190">
        <v>0</v>
      </c>
      <c r="EW15" s="190">
        <v>0</v>
      </c>
      <c r="EX15" s="190" t="s">
        <v>51</v>
      </c>
    </row>
    <row r="16" spans="1:154" x14ac:dyDescent="0.2">
      <c r="A16" s="160"/>
      <c r="B16" s="211" t="str">
        <f t="shared" ca="1" si="2"/>
        <v/>
      </c>
      <c r="C16" s="212" t="str">
        <f ca="1">IF(B16="","",IF(MainData!AX10="","",IF($AB$17,$D$5-MainData!AX10-$AB$18,$D$5-MainData!AX10)))</f>
        <v/>
      </c>
      <c r="D16" s="213" t="str">
        <f ca="1">IF(C16&lt;&gt;"",MainData!H10,"")</f>
        <v/>
      </c>
      <c r="E16" s="167"/>
      <c r="F16" s="167"/>
      <c r="G16" s="167"/>
      <c r="H16" s="211" t="str">
        <f t="shared" ca="1" si="3"/>
        <v>Tetco ELA--------------------------------------------------</v>
      </c>
      <c r="I16" s="212">
        <f ca="1">IF(H16="","",IF(MainData!DA10="","",IF($AB$17,$D$5+MainData!DA10+$AB$18,$D$5+MainData!DA10)))</f>
        <v>6.5302989931862038E-2</v>
      </c>
      <c r="J16" s="213" t="str">
        <f ca="1">IF(I16&lt;&gt;"",MainData!BK10,"")</f>
        <v>ELA to ELA -- FT</v>
      </c>
      <c r="K16" s="171"/>
      <c r="N16" s="229"/>
      <c r="V16" s="159">
        <f>IF($AD$13="Show All",1,IF(LEFT(MainData!K10,2)=LEFT(MainPage!$AD$13,2),1,0))</f>
        <v>0</v>
      </c>
      <c r="W16" s="159">
        <f>IF($AD$13="Show All",1,IF(LEFT(MainData!BN10,2)=LEFT(MainPage!$AD$13,2),1,0))</f>
        <v>1</v>
      </c>
      <c r="X16" s="216" t="str">
        <f ca="1">IF(Stop_Date_Value,IF(MainData!AX10&lt;&gt;"",IF(MainData!G10="NO",MainData!D10,MainData!E10),""),"")</f>
        <v/>
      </c>
      <c r="Y16" s="216">
        <f t="shared" si="4"/>
        <v>0</v>
      </c>
      <c r="Z16" s="216" t="str">
        <f ca="1">IF(Stop_Date_Value,IF(MainData!DA10&lt;&gt;"",IF(MainData!BJ10="NO",MainData!BH10,MainData!BG10),""),"")</f>
        <v>Tetco ELA</v>
      </c>
      <c r="AA16" s="216">
        <f t="shared" si="5"/>
        <v>1</v>
      </c>
      <c r="AB16" s="221" t="s">
        <v>82</v>
      </c>
      <c r="AJ16" s="189">
        <v>225</v>
      </c>
      <c r="AK16" s="189" t="s">
        <v>43</v>
      </c>
      <c r="AL16" s="189" t="s">
        <v>47</v>
      </c>
      <c r="AM16" s="189">
        <v>2</v>
      </c>
      <c r="AN16" s="189" t="s">
        <v>45</v>
      </c>
      <c r="AO16" s="189" t="s">
        <v>83</v>
      </c>
      <c r="AP16" s="189" t="s">
        <v>43</v>
      </c>
      <c r="AQ16" s="189" t="s">
        <v>47</v>
      </c>
      <c r="AR16" s="189" t="s">
        <v>55</v>
      </c>
      <c r="AS16" s="189">
        <v>0</v>
      </c>
      <c r="AT16" s="189">
        <v>0</v>
      </c>
      <c r="AU16" s="189">
        <v>0</v>
      </c>
      <c r="AV16" s="189">
        <v>0</v>
      </c>
      <c r="AW16" s="189">
        <v>0</v>
      </c>
      <c r="AX16" s="189">
        <v>0</v>
      </c>
      <c r="AY16" s="189">
        <v>0</v>
      </c>
      <c r="AZ16" s="189">
        <v>0</v>
      </c>
      <c r="BA16" s="189">
        <v>0</v>
      </c>
      <c r="BB16" s="189">
        <v>0</v>
      </c>
      <c r="BC16" s="189">
        <v>0</v>
      </c>
      <c r="BD16" s="189">
        <v>0</v>
      </c>
      <c r="BE16" s="189">
        <v>0</v>
      </c>
      <c r="BF16" s="189">
        <v>0</v>
      </c>
      <c r="BG16" s="189">
        <v>0</v>
      </c>
      <c r="BH16" s="189">
        <v>0</v>
      </c>
      <c r="BI16" s="189">
        <v>0</v>
      </c>
      <c r="BJ16" s="189">
        <v>0</v>
      </c>
      <c r="BK16" s="189">
        <v>0</v>
      </c>
      <c r="BL16" s="189">
        <v>0</v>
      </c>
      <c r="BM16" s="189">
        <v>0</v>
      </c>
      <c r="BN16" s="189">
        <v>0</v>
      </c>
      <c r="BO16" s="189">
        <v>0</v>
      </c>
      <c r="BP16" s="189">
        <v>0</v>
      </c>
      <c r="BQ16" s="189">
        <v>0</v>
      </c>
      <c r="BR16" s="189">
        <v>0</v>
      </c>
      <c r="BS16" s="189">
        <v>0</v>
      </c>
      <c r="BT16" s="159" t="str">
        <f t="shared" si="0"/>
        <v>Sell</v>
      </c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59" t="str">
        <f t="shared" si="1"/>
        <v/>
      </c>
      <c r="DN16" s="190">
        <v>225</v>
      </c>
      <c r="DO16" s="190" t="s">
        <v>43</v>
      </c>
      <c r="DP16" s="190" t="s">
        <v>47</v>
      </c>
      <c r="DQ16" s="190">
        <v>2</v>
      </c>
      <c r="DR16" s="190" t="s">
        <v>45</v>
      </c>
      <c r="DS16" s="190" t="s">
        <v>83</v>
      </c>
      <c r="DT16" s="190" t="s">
        <v>43</v>
      </c>
      <c r="DU16" s="190" t="s">
        <v>47</v>
      </c>
      <c r="DV16" s="190" t="s">
        <v>55</v>
      </c>
      <c r="DW16" s="190">
        <v>0</v>
      </c>
      <c r="DX16" s="190">
        <v>0</v>
      </c>
      <c r="DY16" s="190">
        <v>0</v>
      </c>
      <c r="DZ16" s="190">
        <v>0</v>
      </c>
      <c r="EA16" s="190">
        <v>0</v>
      </c>
      <c r="EB16" s="190">
        <v>0</v>
      </c>
      <c r="EC16" s="190">
        <v>0</v>
      </c>
      <c r="ED16" s="190">
        <v>0</v>
      </c>
      <c r="EE16" s="190">
        <v>0</v>
      </c>
      <c r="EF16" s="190">
        <v>0</v>
      </c>
      <c r="EG16" s="190">
        <v>0</v>
      </c>
      <c r="EH16" s="190">
        <v>0</v>
      </c>
      <c r="EI16" s="190">
        <v>0</v>
      </c>
      <c r="EJ16" s="190">
        <v>0</v>
      </c>
      <c r="EK16" s="190">
        <v>0</v>
      </c>
      <c r="EL16" s="190">
        <v>0</v>
      </c>
      <c r="EM16" s="190">
        <v>0</v>
      </c>
      <c r="EN16" s="190">
        <v>0</v>
      </c>
      <c r="EO16" s="190">
        <v>0</v>
      </c>
      <c r="EP16" s="190">
        <v>0</v>
      </c>
      <c r="EQ16" s="190">
        <v>0</v>
      </c>
      <c r="ER16" s="190">
        <v>0</v>
      </c>
      <c r="ES16" s="190">
        <v>0</v>
      </c>
      <c r="ET16" s="190">
        <v>0</v>
      </c>
      <c r="EU16" s="190">
        <v>0</v>
      </c>
      <c r="EV16" s="190">
        <v>0</v>
      </c>
      <c r="EW16" s="190">
        <v>0</v>
      </c>
      <c r="EX16" s="190" t="s">
        <v>51</v>
      </c>
    </row>
    <row r="17" spans="1:154" x14ac:dyDescent="0.2">
      <c r="A17" s="160"/>
      <c r="B17" s="211" t="str">
        <f t="shared" ca="1" si="2"/>
        <v/>
      </c>
      <c r="C17" s="212" t="str">
        <f ca="1">IF(B17="","",IF(MainData!AX11="","",IF($AB$17,$D$5-MainData!AX11-$AB$18,$D$5-MainData!AX11)))</f>
        <v/>
      </c>
      <c r="D17" s="213" t="str">
        <f ca="1">IF(C17&lt;&gt;"",MainData!H11,"")</f>
        <v/>
      </c>
      <c r="E17" s="167"/>
      <c r="F17" s="167"/>
      <c r="G17" s="167"/>
      <c r="H17" s="211" t="str">
        <f t="shared" ca="1" si="3"/>
        <v>Tetco ELA--------------------------------------------------</v>
      </c>
      <c r="I17" s="212">
        <f ca="1">IF(H17="","",IF(MainData!DA11="","",IF($AB$17,$D$5+MainData!DA11+$AB$18,$D$5+MainData!DA11)))</f>
        <v>0.13780298993186205</v>
      </c>
      <c r="J17" s="213" t="str">
        <f ca="1">IF(I17&lt;&gt;"",MainData!BK11,"")</f>
        <v>ELA to ELA -- IT</v>
      </c>
      <c r="K17" s="171"/>
      <c r="N17" s="229"/>
      <c r="V17" s="159">
        <f>IF($AD$13="Show All",1,IF(LEFT(MainData!K11,2)=LEFT(MainPage!$AD$13,2),1,0))</f>
        <v>0</v>
      </c>
      <c r="W17" s="159">
        <f>IF($AD$13="Show All",1,IF(LEFT(MainData!BN11,2)=LEFT(MainPage!$AD$13,2),1,0))</f>
        <v>0</v>
      </c>
      <c r="X17" s="216" t="str">
        <f ca="1">IF(Stop_Date_Value,IF(MainData!AX11&lt;&gt;"",IF(MainData!G11="NO",MainData!D11,MainData!E11),""),"")</f>
        <v/>
      </c>
      <c r="Y17" s="216">
        <f t="shared" si="4"/>
        <v>0</v>
      </c>
      <c r="Z17" s="216" t="str">
        <f ca="1">IF(Stop_Date_Value,IF(MainData!DA11&lt;&gt;"",IF(MainData!BJ11="NO",MainData!BH11,MainData!BG11),""),"")</f>
        <v>Tetco ELA</v>
      </c>
      <c r="AA17" s="216">
        <f t="shared" si="5"/>
        <v>0</v>
      </c>
      <c r="AB17" s="232" t="b">
        <v>1</v>
      </c>
      <c r="AJ17" s="189">
        <v>226</v>
      </c>
      <c r="AK17" s="189" t="s">
        <v>43</v>
      </c>
      <c r="AL17" s="189" t="s">
        <v>84</v>
      </c>
      <c r="AM17" s="189">
        <v>1</v>
      </c>
      <c r="AN17" s="189" t="s">
        <v>45</v>
      </c>
      <c r="AO17" s="189" t="s">
        <v>85</v>
      </c>
      <c r="AP17" s="189" t="s">
        <v>43</v>
      </c>
      <c r="AQ17" s="189" t="s">
        <v>84</v>
      </c>
      <c r="AR17" s="189" t="s">
        <v>48</v>
      </c>
      <c r="AS17" s="189">
        <v>0</v>
      </c>
      <c r="AT17" s="189">
        <v>0</v>
      </c>
      <c r="AU17" s="189">
        <v>0</v>
      </c>
      <c r="AV17" s="189">
        <v>0</v>
      </c>
      <c r="AW17" s="189">
        <v>0</v>
      </c>
      <c r="AX17" s="189">
        <v>0</v>
      </c>
      <c r="AY17" s="189">
        <v>0</v>
      </c>
      <c r="AZ17" s="189">
        <v>0</v>
      </c>
      <c r="BA17" s="189">
        <v>0</v>
      </c>
      <c r="BB17" s="189">
        <v>0</v>
      </c>
      <c r="BC17" s="189">
        <v>0</v>
      </c>
      <c r="BD17" s="189">
        <v>0</v>
      </c>
      <c r="BE17" s="189">
        <v>0</v>
      </c>
      <c r="BF17" s="189">
        <v>0</v>
      </c>
      <c r="BG17" s="189">
        <v>0</v>
      </c>
      <c r="BH17" s="189">
        <v>0</v>
      </c>
      <c r="BI17" s="189">
        <v>0</v>
      </c>
      <c r="BJ17" s="189">
        <v>0</v>
      </c>
      <c r="BK17" s="189">
        <v>0</v>
      </c>
      <c r="BL17" s="189">
        <v>0</v>
      </c>
      <c r="BM17" s="189">
        <v>0</v>
      </c>
      <c r="BN17" s="189">
        <v>0</v>
      </c>
      <c r="BO17" s="189">
        <v>0</v>
      </c>
      <c r="BP17" s="189">
        <v>0</v>
      </c>
      <c r="BQ17" s="189">
        <v>0</v>
      </c>
      <c r="BR17" s="189">
        <v>0</v>
      </c>
      <c r="BS17" s="189">
        <v>0</v>
      </c>
      <c r="BT17" s="159" t="str">
        <f t="shared" si="0"/>
        <v>Sell</v>
      </c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59" t="str">
        <f t="shared" si="1"/>
        <v/>
      </c>
      <c r="DN17" s="190">
        <v>226</v>
      </c>
      <c r="DO17" s="190" t="s">
        <v>43</v>
      </c>
      <c r="DP17" s="190" t="s">
        <v>84</v>
      </c>
      <c r="DQ17" s="190">
        <v>1</v>
      </c>
      <c r="DR17" s="190" t="s">
        <v>45</v>
      </c>
      <c r="DS17" s="190" t="s">
        <v>85</v>
      </c>
      <c r="DT17" s="190" t="s">
        <v>43</v>
      </c>
      <c r="DU17" s="190" t="s">
        <v>84</v>
      </c>
      <c r="DV17" s="190" t="s">
        <v>48</v>
      </c>
      <c r="DW17" s="190">
        <v>0</v>
      </c>
      <c r="DX17" s="190">
        <v>0</v>
      </c>
      <c r="DY17" s="190">
        <v>0</v>
      </c>
      <c r="DZ17" s="190">
        <v>0</v>
      </c>
      <c r="EA17" s="190">
        <v>0</v>
      </c>
      <c r="EB17" s="190">
        <v>0</v>
      </c>
      <c r="EC17" s="190">
        <v>0</v>
      </c>
      <c r="ED17" s="190">
        <v>0</v>
      </c>
      <c r="EE17" s="190">
        <v>0</v>
      </c>
      <c r="EF17" s="190">
        <v>0</v>
      </c>
      <c r="EG17" s="190">
        <v>0</v>
      </c>
      <c r="EH17" s="190">
        <v>0</v>
      </c>
      <c r="EI17" s="190">
        <v>0</v>
      </c>
      <c r="EJ17" s="190">
        <v>0</v>
      </c>
      <c r="EK17" s="190">
        <v>0</v>
      </c>
      <c r="EL17" s="190">
        <v>0</v>
      </c>
      <c r="EM17" s="190">
        <v>0</v>
      </c>
      <c r="EN17" s="190">
        <v>0</v>
      </c>
      <c r="EO17" s="190">
        <v>0</v>
      </c>
      <c r="EP17" s="190">
        <v>0</v>
      </c>
      <c r="EQ17" s="190">
        <v>0</v>
      </c>
      <c r="ER17" s="190">
        <v>0</v>
      </c>
      <c r="ES17" s="190">
        <v>0</v>
      </c>
      <c r="ET17" s="190">
        <v>0</v>
      </c>
      <c r="EU17" s="190">
        <v>0</v>
      </c>
      <c r="EV17" s="190">
        <v>0</v>
      </c>
      <c r="EW17" s="190">
        <v>0</v>
      </c>
      <c r="EX17" s="190" t="s">
        <v>51</v>
      </c>
    </row>
    <row r="18" spans="1:154" ht="13.5" thickBot="1" x14ac:dyDescent="0.25">
      <c r="A18" s="160"/>
      <c r="B18" s="211" t="str">
        <f t="shared" ca="1" si="2"/>
        <v/>
      </c>
      <c r="C18" s="212" t="str">
        <f ca="1">IF(B18="","",IF(MainData!AX12="","",IF($AB$17,$D$5-MainData!AX12-$AB$18,$D$5-MainData!AX12)))</f>
        <v/>
      </c>
      <c r="D18" s="213" t="str">
        <f ca="1">IF(C18&lt;&gt;"",MainData!H12,"")</f>
        <v/>
      </c>
      <c r="E18" s="167"/>
      <c r="F18" s="167"/>
      <c r="G18" s="167"/>
      <c r="H18" s="211" t="str">
        <f t="shared" ca="1" si="3"/>
        <v>Tetco M1--------------------------------------------------</v>
      </c>
      <c r="I18" s="212">
        <f ca="1">IF(H18="","",IF(MainData!DA12="","",IF($AB$17,$D$5+MainData!DA12+$AB$18,$D$5+MainData!DA12)))</f>
        <v>0.14656300124018204</v>
      </c>
      <c r="J18" s="213" t="str">
        <f ca="1">IF(I18&lt;&gt;"",MainData!BK12,"")</f>
        <v>ELA to M1 -- FT</v>
      </c>
      <c r="K18" s="171"/>
      <c r="N18" s="229"/>
      <c r="V18" s="159">
        <f>IF($AD$13="Show All",1,IF(LEFT(MainData!K12,2)=LEFT(MainPage!$AD$13,2),1,0))</f>
        <v>0</v>
      </c>
      <c r="W18" s="159">
        <f>IF($AD$13="Show All",1,IF(LEFT(MainData!BN12,2)=LEFT(MainPage!$AD$13,2),1,0))</f>
        <v>1</v>
      </c>
      <c r="X18" s="216" t="str">
        <f ca="1">IF(Stop_Date_Value,IF(MainData!AX12&lt;&gt;"",IF(MainData!G12="NO",MainData!D12,MainData!E12),""),"")</f>
        <v/>
      </c>
      <c r="Y18" s="216">
        <f t="shared" si="4"/>
        <v>0</v>
      </c>
      <c r="Z18" s="216" t="str">
        <f ca="1">IF(Stop_Date_Value,IF(MainData!DA12&lt;&gt;"",IF(MainData!BJ12="NO",MainData!BH12,MainData!BG12),""),"")</f>
        <v>Tetco M1</v>
      </c>
      <c r="AA18" s="216">
        <f t="shared" si="5"/>
        <v>1</v>
      </c>
      <c r="AB18" s="233">
        <v>8.8000000000000005E-3</v>
      </c>
      <c r="AJ18" s="189">
        <v>227</v>
      </c>
      <c r="AK18" s="189" t="s">
        <v>43</v>
      </c>
      <c r="AL18" s="189" t="s">
        <v>84</v>
      </c>
      <c r="AM18" s="189">
        <v>2</v>
      </c>
      <c r="AN18" s="189" t="s">
        <v>45</v>
      </c>
      <c r="AO18" s="189" t="s">
        <v>86</v>
      </c>
      <c r="AP18" s="189" t="s">
        <v>43</v>
      </c>
      <c r="AQ18" s="189" t="s">
        <v>84</v>
      </c>
      <c r="AR18" s="189" t="s">
        <v>55</v>
      </c>
      <c r="AS18" s="189">
        <v>0</v>
      </c>
      <c r="AT18" s="189">
        <v>0</v>
      </c>
      <c r="AU18" s="189">
        <v>0</v>
      </c>
      <c r="AV18" s="189">
        <v>0</v>
      </c>
      <c r="AW18" s="189">
        <v>0</v>
      </c>
      <c r="AX18" s="189">
        <v>0</v>
      </c>
      <c r="AY18" s="189">
        <v>0</v>
      </c>
      <c r="AZ18" s="189">
        <v>0</v>
      </c>
      <c r="BA18" s="189">
        <v>0</v>
      </c>
      <c r="BB18" s="189">
        <v>0</v>
      </c>
      <c r="BC18" s="189">
        <v>0</v>
      </c>
      <c r="BD18" s="189">
        <v>0</v>
      </c>
      <c r="BE18" s="189">
        <v>0</v>
      </c>
      <c r="BF18" s="189">
        <v>0</v>
      </c>
      <c r="BG18" s="189">
        <v>0</v>
      </c>
      <c r="BH18" s="189">
        <v>0</v>
      </c>
      <c r="BI18" s="189">
        <v>0</v>
      </c>
      <c r="BJ18" s="189">
        <v>0</v>
      </c>
      <c r="BK18" s="189">
        <v>0</v>
      </c>
      <c r="BL18" s="189">
        <v>0</v>
      </c>
      <c r="BM18" s="189">
        <v>0</v>
      </c>
      <c r="BN18" s="189">
        <v>0</v>
      </c>
      <c r="BO18" s="189">
        <v>0</v>
      </c>
      <c r="BP18" s="189">
        <v>0</v>
      </c>
      <c r="BQ18" s="189">
        <v>0</v>
      </c>
      <c r="BR18" s="189">
        <v>0</v>
      </c>
      <c r="BS18" s="189">
        <v>0</v>
      </c>
      <c r="BT18" s="159" t="str">
        <f t="shared" si="0"/>
        <v>Sell</v>
      </c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189"/>
      <c r="DH18" s="189"/>
      <c r="DI18" s="189"/>
      <c r="DJ18" s="159" t="str">
        <f t="shared" si="1"/>
        <v/>
      </c>
      <c r="DN18" s="190">
        <v>227</v>
      </c>
      <c r="DO18" s="190" t="s">
        <v>43</v>
      </c>
      <c r="DP18" s="190" t="s">
        <v>84</v>
      </c>
      <c r="DQ18" s="190">
        <v>2</v>
      </c>
      <c r="DR18" s="190" t="s">
        <v>45</v>
      </c>
      <c r="DS18" s="190" t="s">
        <v>86</v>
      </c>
      <c r="DT18" s="190" t="s">
        <v>43</v>
      </c>
      <c r="DU18" s="190" t="s">
        <v>84</v>
      </c>
      <c r="DV18" s="190" t="s">
        <v>55</v>
      </c>
      <c r="DW18" s="190">
        <v>0</v>
      </c>
      <c r="DX18" s="190">
        <v>0</v>
      </c>
      <c r="DY18" s="190">
        <v>0</v>
      </c>
      <c r="DZ18" s="190">
        <v>0</v>
      </c>
      <c r="EA18" s="190">
        <v>0</v>
      </c>
      <c r="EB18" s="190">
        <v>0</v>
      </c>
      <c r="EC18" s="190">
        <v>0</v>
      </c>
      <c r="ED18" s="190">
        <v>0</v>
      </c>
      <c r="EE18" s="190">
        <v>0</v>
      </c>
      <c r="EF18" s="190">
        <v>0</v>
      </c>
      <c r="EG18" s="190">
        <v>0</v>
      </c>
      <c r="EH18" s="190">
        <v>0</v>
      </c>
      <c r="EI18" s="190">
        <v>0</v>
      </c>
      <c r="EJ18" s="190">
        <v>0</v>
      </c>
      <c r="EK18" s="190">
        <v>0</v>
      </c>
      <c r="EL18" s="190">
        <v>0</v>
      </c>
      <c r="EM18" s="190">
        <v>0</v>
      </c>
      <c r="EN18" s="190">
        <v>0</v>
      </c>
      <c r="EO18" s="190">
        <v>0</v>
      </c>
      <c r="EP18" s="190">
        <v>0</v>
      </c>
      <c r="EQ18" s="190">
        <v>0</v>
      </c>
      <c r="ER18" s="190">
        <v>0</v>
      </c>
      <c r="ES18" s="190">
        <v>0</v>
      </c>
      <c r="ET18" s="190">
        <v>0</v>
      </c>
      <c r="EU18" s="190">
        <v>0</v>
      </c>
      <c r="EV18" s="190">
        <v>0</v>
      </c>
      <c r="EW18" s="190">
        <v>0</v>
      </c>
      <c r="EX18" s="190" t="s">
        <v>51</v>
      </c>
    </row>
    <row r="19" spans="1:154" x14ac:dyDescent="0.2">
      <c r="A19" s="160"/>
      <c r="B19" s="211" t="str">
        <f t="shared" ca="1" si="2"/>
        <v/>
      </c>
      <c r="C19" s="212" t="str">
        <f ca="1">IF(B19="","",IF(MainData!AX13="","",IF($AB$17,$D$5-MainData!AX13-$AB$18,$D$5-MainData!AX13)))</f>
        <v/>
      </c>
      <c r="D19" s="213" t="str">
        <f ca="1">IF(C19&lt;&gt;"",MainData!H13,"")</f>
        <v/>
      </c>
      <c r="E19" s="167"/>
      <c r="F19" s="167"/>
      <c r="G19" s="167"/>
      <c r="H19" s="211" t="str">
        <f t="shared" ca="1" si="3"/>
        <v>Tetco M1--------------------------------------------------</v>
      </c>
      <c r="I19" s="212">
        <f ca="1">IF(H19="","",IF(MainData!DA13="","",IF($AB$17,$D$5+MainData!DA13+$AB$18,$D$5+MainData!DA13)))</f>
        <v>0.33986300124018204</v>
      </c>
      <c r="J19" s="213" t="str">
        <f ca="1">IF(I19&lt;&gt;"",MainData!BK13,"")</f>
        <v>ELA to M1 -- IT</v>
      </c>
      <c r="K19" s="171"/>
      <c r="N19" s="229"/>
      <c r="V19" s="159">
        <f>IF($AD$13="Show All",1,IF(LEFT(MainData!K13,2)=LEFT(MainPage!$AD$13,2),1,0))</f>
        <v>0</v>
      </c>
      <c r="W19" s="159">
        <f>IF($AD$13="Show All",1,IF(LEFT(MainData!BN13,2)=LEFT(MainPage!$AD$13,2),1,0))</f>
        <v>0</v>
      </c>
      <c r="X19" s="216" t="str">
        <f ca="1">IF(Stop_Date_Value,IF(MainData!AX13&lt;&gt;"",IF(MainData!G13="NO",MainData!D13,MainData!E13),""),"")</f>
        <v/>
      </c>
      <c r="Y19" s="216">
        <f t="shared" si="4"/>
        <v>0</v>
      </c>
      <c r="Z19" s="216" t="str">
        <f ca="1">IF(Stop_Date_Value,IF(MainData!DA13&lt;&gt;"",IF(MainData!BJ13="NO",MainData!BH13,MainData!BG13),""),"")</f>
        <v>Tetco M1</v>
      </c>
      <c r="AA19" s="216">
        <f t="shared" si="5"/>
        <v>0</v>
      </c>
      <c r="AB19" s="234" t="s">
        <v>87</v>
      </c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59" t="str">
        <f t="shared" si="0"/>
        <v/>
      </c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  <c r="CT19" s="189"/>
      <c r="CU19" s="189"/>
      <c r="CV19" s="189"/>
      <c r="CW19" s="189"/>
      <c r="CX19" s="189"/>
      <c r="CY19" s="189"/>
      <c r="CZ19" s="189"/>
      <c r="DA19" s="189"/>
      <c r="DB19" s="189"/>
      <c r="DC19" s="189"/>
      <c r="DD19" s="189"/>
      <c r="DE19" s="189"/>
      <c r="DF19" s="189"/>
      <c r="DG19" s="189"/>
      <c r="DH19" s="189"/>
      <c r="DI19" s="189"/>
      <c r="DJ19" s="159" t="str">
        <f t="shared" si="1"/>
        <v/>
      </c>
      <c r="DN19" s="190"/>
      <c r="DO19" s="190"/>
      <c r="DP19" s="190"/>
      <c r="DQ19" s="190"/>
      <c r="DR19" s="190"/>
      <c r="DS19" s="190"/>
      <c r="DT19" s="190"/>
      <c r="DU19" s="190"/>
      <c r="DV19" s="190"/>
      <c r="DW19" s="190"/>
      <c r="DX19" s="190"/>
      <c r="DY19" s="190"/>
      <c r="DZ19" s="190"/>
      <c r="EA19" s="190"/>
      <c r="EB19" s="190"/>
      <c r="EC19" s="190"/>
      <c r="ED19" s="190"/>
      <c r="EE19" s="190"/>
      <c r="EF19" s="190"/>
      <c r="EG19" s="190"/>
      <c r="EH19" s="190"/>
      <c r="EI19" s="190"/>
      <c r="EJ19" s="190"/>
      <c r="EK19" s="190"/>
      <c r="EL19" s="190"/>
      <c r="EM19" s="190"/>
      <c r="EN19" s="190"/>
      <c r="EO19" s="190"/>
      <c r="EP19" s="190"/>
      <c r="EQ19" s="190"/>
      <c r="ER19" s="190"/>
      <c r="ES19" s="190"/>
      <c r="ET19" s="190"/>
      <c r="EU19" s="190"/>
      <c r="EV19" s="190"/>
      <c r="EW19" s="190"/>
      <c r="EX19" s="190" t="s">
        <v>88</v>
      </c>
    </row>
    <row r="20" spans="1:154" ht="13.5" thickBot="1" x14ac:dyDescent="0.25">
      <c r="A20" s="160"/>
      <c r="B20" s="211" t="str">
        <f t="shared" ca="1" si="2"/>
        <v/>
      </c>
      <c r="C20" s="212" t="str">
        <f ca="1">IF(B20="","",IF(MainData!AX14="","",IF($AB$17,$D$5-MainData!AX14-$AB$18,$D$5-MainData!AX14)))</f>
        <v/>
      </c>
      <c r="D20" s="213" t="str">
        <f ca="1">IF(C20&lt;&gt;"",MainData!H14,"")</f>
        <v/>
      </c>
      <c r="E20" s="167"/>
      <c r="F20" s="167"/>
      <c r="G20" s="167"/>
      <c r="H20" s="211" t="str">
        <f t="shared" ca="1" si="3"/>
        <v>Tetco M2--------------------------------------------------</v>
      </c>
      <c r="I20" s="212">
        <f ca="1">IF(H20="","",IF(MainData!DA14="","",IF($AB$17,$D$5+MainData!DA14+$AB$18,$D$5+MainData!DA14)))</f>
        <v>0.20979583420997278</v>
      </c>
      <c r="J20" s="213" t="str">
        <f ca="1">IF(I20&lt;&gt;"",MainData!BK14,"")</f>
        <v>ELA to M2 -- FT</v>
      </c>
      <c r="K20" s="171"/>
      <c r="N20" s="229"/>
      <c r="V20" s="159">
        <f>IF($AD$13="Show All",1,IF(LEFT(MainData!K14,2)=LEFT(MainPage!$AD$13,2),1,0))</f>
        <v>0</v>
      </c>
      <c r="W20" s="159">
        <f>IF($AD$13="Show All",1,IF(LEFT(MainData!BN14,2)=LEFT(MainPage!$AD$13,2),1,0))</f>
        <v>1</v>
      </c>
      <c r="X20" s="216" t="str">
        <f ca="1">IF(Stop_Date_Value,IF(MainData!AX14&lt;&gt;"",IF(MainData!G14="NO",MainData!D14,MainData!E14),""),"")</f>
        <v/>
      </c>
      <c r="Y20" s="216">
        <f t="shared" si="4"/>
        <v>0</v>
      </c>
      <c r="Z20" s="216" t="str">
        <f ca="1">IF(Stop_Date_Value,IF(MainData!DA14&lt;&gt;"",IF(MainData!BJ14="NO",MainData!BH14,MainData!BG14),""),"")</f>
        <v>Tetco M2</v>
      </c>
      <c r="AA20" s="216">
        <f t="shared" si="5"/>
        <v>1</v>
      </c>
      <c r="AB20" s="231" t="b">
        <v>1</v>
      </c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59" t="str">
        <f t="shared" si="0"/>
        <v/>
      </c>
      <c r="BZ20" s="189"/>
      <c r="CA20" s="189"/>
      <c r="CB20" s="189"/>
      <c r="CC20" s="189"/>
      <c r="CD20" s="189"/>
      <c r="CE20" s="189"/>
      <c r="CF20" s="189"/>
      <c r="CG20" s="189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  <c r="CT20" s="189"/>
      <c r="CU20" s="189"/>
      <c r="CV20" s="189"/>
      <c r="CW20" s="189"/>
      <c r="CX20" s="189"/>
      <c r="CY20" s="189"/>
      <c r="CZ20" s="189"/>
      <c r="DA20" s="189"/>
      <c r="DB20" s="189"/>
      <c r="DC20" s="189"/>
      <c r="DD20" s="189"/>
      <c r="DE20" s="189"/>
      <c r="DF20" s="189"/>
      <c r="DG20" s="189"/>
      <c r="DH20" s="189"/>
      <c r="DI20" s="189"/>
      <c r="DJ20" s="159" t="str">
        <f t="shared" si="1"/>
        <v/>
      </c>
      <c r="DN20" s="190"/>
      <c r="DO20" s="190"/>
      <c r="DP20" s="190"/>
      <c r="DQ20" s="190"/>
      <c r="DR20" s="190"/>
      <c r="DS20" s="190"/>
      <c r="DT20" s="190"/>
      <c r="DU20" s="190"/>
      <c r="DV20" s="190"/>
      <c r="DW20" s="190"/>
      <c r="DX20" s="190"/>
      <c r="DY20" s="190"/>
      <c r="DZ20" s="190"/>
      <c r="EA20" s="190"/>
      <c r="EB20" s="190"/>
      <c r="EC20" s="190"/>
      <c r="ED20" s="190"/>
      <c r="EE20" s="190"/>
      <c r="EF20" s="190"/>
      <c r="EG20" s="190"/>
      <c r="EH20" s="190"/>
      <c r="EI20" s="190"/>
      <c r="EJ20" s="190"/>
      <c r="EK20" s="190"/>
      <c r="EL20" s="190"/>
      <c r="EM20" s="190"/>
      <c r="EN20" s="190"/>
      <c r="EO20" s="190"/>
      <c r="EP20" s="190"/>
      <c r="EQ20" s="190"/>
      <c r="ER20" s="190"/>
      <c r="ES20" s="190"/>
      <c r="ET20" s="190"/>
      <c r="EU20" s="190"/>
      <c r="EV20" s="190"/>
      <c r="EW20" s="190"/>
      <c r="EX20" s="190" t="s">
        <v>88</v>
      </c>
    </row>
    <row r="21" spans="1:154" x14ac:dyDescent="0.2">
      <c r="A21" s="160"/>
      <c r="B21" s="211" t="str">
        <f t="shared" ca="1" si="2"/>
        <v/>
      </c>
      <c r="C21" s="212" t="str">
        <f ca="1">IF(B21="","",IF(MainData!AX15="","",IF($AB$17,$D$5-MainData!AX15-$AB$18,$D$5-MainData!AX15)))</f>
        <v/>
      </c>
      <c r="D21" s="213" t="str">
        <f ca="1">IF(C21&lt;&gt;"",MainData!H15,"")</f>
        <v/>
      </c>
      <c r="E21" s="167"/>
      <c r="F21" s="167"/>
      <c r="G21" s="167"/>
      <c r="H21" s="211" t="str">
        <f t="shared" ca="1" si="3"/>
        <v>Tetco M2--------------------------------------------------</v>
      </c>
      <c r="I21" s="212">
        <f ca="1">IF(H21="","",IF(MainData!DA15="","",IF($AB$17,$D$5+MainData!DA15+$AB$18,$D$5+MainData!DA15)))</f>
        <v>0.54309583420997276</v>
      </c>
      <c r="J21" s="213" t="str">
        <f ca="1">IF(I21&lt;&gt;"",MainData!BK15,"")</f>
        <v>ELA to M2 -- IT</v>
      </c>
      <c r="K21" s="171"/>
      <c r="N21" s="229"/>
      <c r="V21" s="159">
        <f>IF($AD$13="Show All",1,IF(LEFT(MainData!K15,2)=LEFT(MainPage!$AD$13,2),1,0))</f>
        <v>0</v>
      </c>
      <c r="W21" s="159">
        <f>IF($AD$13="Show All",1,IF(LEFT(MainData!BN15,2)=LEFT(MainPage!$AD$13,2),1,0))</f>
        <v>0</v>
      </c>
      <c r="X21" s="216" t="str">
        <f ca="1">IF(Stop_Date_Value,IF(MainData!AX15&lt;&gt;"",IF(MainData!G15="NO",MainData!D15,MainData!E15),""),"")</f>
        <v/>
      </c>
      <c r="Y21" s="216">
        <f t="shared" si="4"/>
        <v>0</v>
      </c>
      <c r="Z21" s="216" t="str">
        <f ca="1">IF(Stop_Date_Value,IF(MainData!DA15&lt;&gt;"",IF(MainData!BJ15="NO",MainData!BH15,MainData!BG15),""),"")</f>
        <v>Tetco M2</v>
      </c>
      <c r="AA21" s="216">
        <f t="shared" si="5"/>
        <v>0</v>
      </c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59" t="str">
        <f t="shared" si="0"/>
        <v/>
      </c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  <c r="CT21" s="189"/>
      <c r="CU21" s="189"/>
      <c r="CV21" s="189"/>
      <c r="CW21" s="189"/>
      <c r="CX21" s="189"/>
      <c r="CY21" s="189"/>
      <c r="CZ21" s="189"/>
      <c r="DA21" s="189"/>
      <c r="DB21" s="189"/>
      <c r="DC21" s="189"/>
      <c r="DD21" s="189"/>
      <c r="DE21" s="189"/>
      <c r="DF21" s="189"/>
      <c r="DG21" s="189"/>
      <c r="DH21" s="189"/>
      <c r="DI21" s="189"/>
      <c r="DJ21" s="159" t="str">
        <f t="shared" si="1"/>
        <v/>
      </c>
      <c r="DN21" s="190"/>
      <c r="DO21" s="190"/>
      <c r="DP21" s="190"/>
      <c r="DQ21" s="190"/>
      <c r="DR21" s="190"/>
      <c r="DS21" s="190"/>
      <c r="DT21" s="190"/>
      <c r="DU21" s="190"/>
      <c r="DV21" s="190"/>
      <c r="DW21" s="190"/>
      <c r="DX21" s="190"/>
      <c r="DY21" s="190"/>
      <c r="DZ21" s="190"/>
      <c r="EA21" s="190"/>
      <c r="EB21" s="190"/>
      <c r="EC21" s="190"/>
      <c r="ED21" s="190"/>
      <c r="EE21" s="190"/>
      <c r="EF21" s="190"/>
      <c r="EG21" s="190"/>
      <c r="EH21" s="190"/>
      <c r="EI21" s="190"/>
      <c r="EJ21" s="190"/>
      <c r="EK21" s="190"/>
      <c r="EL21" s="190"/>
      <c r="EM21" s="190"/>
      <c r="EN21" s="190"/>
      <c r="EO21" s="190"/>
      <c r="EP21" s="190"/>
      <c r="EQ21" s="190"/>
      <c r="ER21" s="190"/>
      <c r="ES21" s="190"/>
      <c r="ET21" s="190"/>
      <c r="EU21" s="190"/>
      <c r="EV21" s="190"/>
      <c r="EW21" s="190"/>
      <c r="EX21" s="190" t="s">
        <v>88</v>
      </c>
    </row>
    <row r="22" spans="1:154" x14ac:dyDescent="0.2">
      <c r="A22" s="160"/>
      <c r="B22" s="211" t="str">
        <f t="shared" ca="1" si="2"/>
        <v/>
      </c>
      <c r="C22" s="212" t="str">
        <f ca="1">IF(B22="","",IF(MainData!AX16="","",IF($AB$17,$D$5-MainData!AX16-$AB$18,$D$5-MainData!AX16)))</f>
        <v/>
      </c>
      <c r="D22" s="213" t="str">
        <f ca="1">IF(C22&lt;&gt;"",MainData!H16,"")</f>
        <v/>
      </c>
      <c r="E22" s="167"/>
      <c r="F22" s="167"/>
      <c r="G22" s="167"/>
      <c r="H22" s="211" t="str">
        <f t="shared" ca="1" si="3"/>
        <v>Tetco M3--------------------------------------------------</v>
      </c>
      <c r="I22" s="212">
        <f ca="1">IF(H22="","",IF(MainData!DA16="","",IF($AB$17,$D$5+MainData!DA16+$AB$18,$D$5+MainData!DA16)))</f>
        <v>0.25338042806942807</v>
      </c>
      <c r="J22" s="213" t="str">
        <f ca="1">IF(I22&lt;&gt;"",MainData!BK16,"")</f>
        <v>ELA to M3 -- FT</v>
      </c>
      <c r="K22" s="171"/>
      <c r="N22" s="229"/>
      <c r="V22" s="159">
        <f>IF($AD$13="Show All",1,IF(LEFT(MainData!K16,2)=LEFT(MainPage!$AD$13,2),1,0))</f>
        <v>0</v>
      </c>
      <c r="W22" s="159">
        <f>IF($AD$13="Show All",1,IF(LEFT(MainData!BN16,2)=LEFT(MainPage!$AD$13,2),1,0))</f>
        <v>1</v>
      </c>
      <c r="X22" s="216" t="str">
        <f ca="1">IF(Stop_Date_Value,IF(MainData!AX16&lt;&gt;"",IF(MainData!G16="NO",MainData!D16,MainData!E16),""),"")</f>
        <v/>
      </c>
      <c r="Y22" s="216">
        <f t="shared" si="4"/>
        <v>0</v>
      </c>
      <c r="Z22" s="216" t="str">
        <f ca="1">IF(Stop_Date_Value,IF(MainData!DA16&lt;&gt;"",IF(MainData!BJ16="NO",MainData!BH16,MainData!BG16),""),"")</f>
        <v>Tetco M3</v>
      </c>
      <c r="AA22" s="216">
        <f t="shared" si="5"/>
        <v>1</v>
      </c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59" t="str">
        <f t="shared" ref="BT22:BT37" si="6">IF(AN22="NO","Sell",IF(AN22="Yes","Buy",""))</f>
        <v/>
      </c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59" t="str">
        <f t="shared" ref="DJ22:DJ37" si="7">IF(CD22="NO","Buy",IF(CD22="Yes","Sell",""))</f>
        <v/>
      </c>
      <c r="DN22" s="190"/>
      <c r="DO22" s="190"/>
      <c r="DP22" s="190"/>
      <c r="DQ22" s="190"/>
      <c r="DR22" s="190"/>
      <c r="DS22" s="190"/>
      <c r="DT22" s="190"/>
      <c r="DU22" s="190"/>
      <c r="DV22" s="190"/>
      <c r="DW22" s="190"/>
      <c r="DX22" s="190"/>
      <c r="DY22" s="190"/>
      <c r="DZ22" s="190"/>
      <c r="EA22" s="190"/>
      <c r="EB22" s="190"/>
      <c r="EC22" s="190"/>
      <c r="ED22" s="190"/>
      <c r="EE22" s="190"/>
      <c r="EF22" s="190"/>
      <c r="EG22" s="190"/>
      <c r="EH22" s="190"/>
      <c r="EI22" s="190"/>
      <c r="EJ22" s="190"/>
      <c r="EK22" s="190"/>
      <c r="EL22" s="190"/>
      <c r="EM22" s="190"/>
      <c r="EN22" s="190"/>
      <c r="EO22" s="190"/>
      <c r="EP22" s="190"/>
      <c r="EQ22" s="190"/>
      <c r="ER22" s="190"/>
      <c r="ES22" s="190"/>
      <c r="ET22" s="190"/>
      <c r="EU22" s="190"/>
      <c r="EV22" s="190"/>
      <c r="EW22" s="190"/>
      <c r="EX22" s="190" t="s">
        <v>88</v>
      </c>
    </row>
    <row r="23" spans="1:154" x14ac:dyDescent="0.2">
      <c r="A23" s="160"/>
      <c r="B23" s="211" t="str">
        <f t="shared" ca="1" si="2"/>
        <v/>
      </c>
      <c r="C23" s="212" t="str">
        <f ca="1">IF(B23="","",IF(MainData!AX17="","",IF($AB$17,$D$5-MainData!AX17-$AB$18,$D$5-MainData!AX17)))</f>
        <v/>
      </c>
      <c r="D23" s="213" t="str">
        <f ca="1">IF(C23&lt;&gt;"",MainData!H17,"")</f>
        <v/>
      </c>
      <c r="E23" s="167"/>
      <c r="F23" s="167"/>
      <c r="G23" s="167"/>
      <c r="H23" s="211" t="str">
        <f t="shared" ca="1" si="3"/>
        <v>Tetco M3--------------------------------------------------</v>
      </c>
      <c r="I23" s="212">
        <f ca="1">IF(H23="","",IF(MainData!DA17="","",IF($AB$17,$D$5+MainData!DA17+$AB$18,$D$5+MainData!DA17)))</f>
        <v>0.68238042806942811</v>
      </c>
      <c r="J23" s="213" t="str">
        <f ca="1">IF(I23&lt;&gt;"",MainData!BK17,"")</f>
        <v>ELA to M3 -- IT</v>
      </c>
      <c r="K23" s="171"/>
      <c r="N23" s="229"/>
      <c r="V23" s="159">
        <f>IF($AD$13="Show All",1,IF(LEFT(MainData!K17,2)=LEFT(MainPage!$AD$13,2),1,0))</f>
        <v>0</v>
      </c>
      <c r="W23" s="159">
        <f>IF($AD$13="Show All",1,IF(LEFT(MainData!BN17,2)=LEFT(MainPage!$AD$13,2),1,0))</f>
        <v>0</v>
      </c>
      <c r="X23" s="216" t="str">
        <f ca="1">IF(Stop_Date_Value,IF(MainData!AX17&lt;&gt;"",IF(MainData!G17="NO",MainData!D17,MainData!E17),""),"")</f>
        <v/>
      </c>
      <c r="Y23" s="216">
        <f t="shared" si="4"/>
        <v>0</v>
      </c>
      <c r="Z23" s="216" t="str">
        <f ca="1">IF(Stop_Date_Value,IF(MainData!DA17&lt;&gt;"",IF(MainData!BJ17="NO",MainData!BH17,MainData!BG17),""),"")</f>
        <v>Tetco M3</v>
      </c>
      <c r="AA23" s="216">
        <f t="shared" si="5"/>
        <v>0</v>
      </c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59" t="str">
        <f t="shared" si="6"/>
        <v/>
      </c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59" t="str">
        <f t="shared" si="7"/>
        <v/>
      </c>
      <c r="DN23" s="190"/>
      <c r="DO23" s="190"/>
      <c r="DP23" s="190"/>
      <c r="DQ23" s="190"/>
      <c r="DR23" s="190"/>
      <c r="DS23" s="190"/>
      <c r="DT23" s="190"/>
      <c r="DU23" s="190"/>
      <c r="DV23" s="190"/>
      <c r="DW23" s="190"/>
      <c r="DX23" s="190"/>
      <c r="DY23" s="190"/>
      <c r="DZ23" s="190"/>
      <c r="EA23" s="190"/>
      <c r="EB23" s="190"/>
      <c r="EC23" s="190"/>
      <c r="ED23" s="190"/>
      <c r="EE23" s="190"/>
      <c r="EF23" s="190"/>
      <c r="EG23" s="190"/>
      <c r="EH23" s="190"/>
      <c r="EI23" s="190"/>
      <c r="EJ23" s="190"/>
      <c r="EK23" s="190"/>
      <c r="EL23" s="190"/>
      <c r="EM23" s="190"/>
      <c r="EN23" s="190"/>
      <c r="EO23" s="190"/>
      <c r="EP23" s="190"/>
      <c r="EQ23" s="190"/>
      <c r="ER23" s="190"/>
      <c r="ES23" s="190"/>
      <c r="ET23" s="190"/>
      <c r="EU23" s="190"/>
      <c r="EV23" s="190"/>
      <c r="EW23" s="190"/>
      <c r="EX23" s="190" t="s">
        <v>88</v>
      </c>
    </row>
    <row r="24" spans="1:154" x14ac:dyDescent="0.2">
      <c r="A24" s="160"/>
      <c r="B24" s="211" t="str">
        <f t="shared" ca="1" si="2"/>
        <v/>
      </c>
      <c r="C24" s="212" t="str">
        <f ca="1">IF(B24="","",IF(MainData!AX18="","",IF($AB$17,$D$5-MainData!AX18-$AB$18,$D$5-MainData!AX18)))</f>
        <v/>
      </c>
      <c r="D24" s="213" t="str">
        <f ca="1">IF(C24&lt;&gt;"",MainData!H18,"")</f>
        <v/>
      </c>
      <c r="E24" s="167"/>
      <c r="F24" s="167"/>
      <c r="G24" s="167"/>
      <c r="H24" s="211" t="str">
        <f t="shared" ca="1" si="3"/>
        <v/>
      </c>
      <c r="I24" s="212" t="str">
        <f ca="1">IF(H24="","",IF(MainData!DA18="","",IF($AB$17,$D$5+MainData!DA18+$AB$18,$D$5+MainData!DA18)))</f>
        <v/>
      </c>
      <c r="J24" s="213" t="str">
        <f ca="1">IF(I24&lt;&gt;"",MainData!BK18,"")</f>
        <v/>
      </c>
      <c r="K24" s="171"/>
      <c r="N24" s="229"/>
      <c r="V24" s="159">
        <f>IF($AD$13="Show All",1,IF(LEFT(MainData!K18,2)=LEFT(MainPage!$AD$13,2),1,0))</f>
        <v>0</v>
      </c>
      <c r="W24" s="159">
        <f>IF($AD$13="Show All",1,IF(LEFT(MainData!BN18,2)=LEFT(MainPage!$AD$13,2),1,0))</f>
        <v>0</v>
      </c>
      <c r="X24" s="216" t="str">
        <f ca="1">IF(Stop_Date_Value,IF(MainData!AX18&lt;&gt;"",IF(MainData!G18="NO",MainData!D18,MainData!E18),""),"")</f>
        <v/>
      </c>
      <c r="Y24" s="216">
        <f t="shared" si="4"/>
        <v>0</v>
      </c>
      <c r="Z24" s="216" t="str">
        <f ca="1">IF(Stop_Date_Value,IF(MainData!DA18&lt;&gt;"",IF(MainData!BJ18="NO",MainData!BH18,MainData!BG18),""),"")</f>
        <v/>
      </c>
      <c r="AA24" s="216">
        <f t="shared" si="5"/>
        <v>0</v>
      </c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59" t="str">
        <f t="shared" si="6"/>
        <v/>
      </c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59" t="str">
        <f t="shared" si="7"/>
        <v/>
      </c>
      <c r="DN24" s="190"/>
      <c r="DO24" s="190"/>
      <c r="DP24" s="190"/>
      <c r="DQ24" s="190"/>
      <c r="DR24" s="190"/>
      <c r="DS24" s="190"/>
      <c r="DT24" s="190"/>
      <c r="DU24" s="190"/>
      <c r="DV24" s="190"/>
      <c r="DW24" s="190"/>
      <c r="DX24" s="190"/>
      <c r="DY24" s="190"/>
      <c r="DZ24" s="190"/>
      <c r="EA24" s="190"/>
      <c r="EB24" s="190"/>
      <c r="EC24" s="190"/>
      <c r="ED24" s="190"/>
      <c r="EE24" s="190"/>
      <c r="EF24" s="190"/>
      <c r="EG24" s="190"/>
      <c r="EH24" s="190"/>
      <c r="EI24" s="190"/>
      <c r="EJ24" s="190"/>
      <c r="EK24" s="190"/>
      <c r="EL24" s="190"/>
      <c r="EM24" s="190"/>
      <c r="EN24" s="190"/>
      <c r="EO24" s="190"/>
      <c r="EP24" s="190"/>
      <c r="EQ24" s="190"/>
      <c r="ER24" s="190"/>
      <c r="ES24" s="190"/>
      <c r="ET24" s="190"/>
      <c r="EU24" s="190"/>
      <c r="EV24" s="190"/>
      <c r="EW24" s="190"/>
      <c r="EX24" s="190" t="s">
        <v>88</v>
      </c>
    </row>
    <row r="25" spans="1:154" x14ac:dyDescent="0.2">
      <c r="A25" s="160"/>
      <c r="B25" s="211" t="str">
        <f t="shared" ca="1" si="2"/>
        <v/>
      </c>
      <c r="C25" s="212" t="str">
        <f ca="1">IF(B25="","",IF(MainData!AX19="","",IF($AB$17,$D$5-MainData!AX19-$AB$18,$D$5-MainData!AX19)))</f>
        <v/>
      </c>
      <c r="D25" s="213" t="str">
        <f ca="1">IF(C25&lt;&gt;"",MainData!H19,"")</f>
        <v/>
      </c>
      <c r="E25" s="167"/>
      <c r="F25" s="167"/>
      <c r="G25" s="167"/>
      <c r="H25" s="211" t="str">
        <f t="shared" ca="1" si="3"/>
        <v/>
      </c>
      <c r="I25" s="212" t="str">
        <f ca="1">IF(H25="","",IF(MainData!DA19="","",IF($AB$17,$D$5+MainData!DA19+$AB$18,$D$5+MainData!DA19)))</f>
        <v/>
      </c>
      <c r="J25" s="213" t="str">
        <f ca="1">IF(I25&lt;&gt;"",MainData!BK19,"")</f>
        <v/>
      </c>
      <c r="K25" s="171"/>
      <c r="N25" s="229"/>
      <c r="V25" s="159">
        <f>IF($AD$13="Show All",1,IF(LEFT(MainData!K19,2)=LEFT(MainPage!$AD$13,2),1,0))</f>
        <v>0</v>
      </c>
      <c r="W25" s="159">
        <f>IF($AD$13="Show All",1,IF(LEFT(MainData!BN19,2)=LEFT(MainPage!$AD$13,2),1,0))</f>
        <v>0</v>
      </c>
      <c r="X25" s="216" t="str">
        <f ca="1">IF(Stop_Date_Value,IF(MainData!AX19&lt;&gt;"",IF(MainData!G19="NO",MainData!D19,MainData!E19),""),"")</f>
        <v/>
      </c>
      <c r="Y25" s="216">
        <f t="shared" si="4"/>
        <v>0</v>
      </c>
      <c r="Z25" s="216" t="str">
        <f ca="1">IF(Stop_Date_Value,IF(MainData!DA19&lt;&gt;"",IF(MainData!BJ19="NO",MainData!BH19,MainData!BG19),""),"")</f>
        <v/>
      </c>
      <c r="AA25" s="216">
        <f t="shared" si="5"/>
        <v>0</v>
      </c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59" t="str">
        <f t="shared" si="6"/>
        <v/>
      </c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  <c r="CT25" s="189"/>
      <c r="CU25" s="189"/>
      <c r="CV25" s="189"/>
      <c r="CW25" s="189"/>
      <c r="CX25" s="189"/>
      <c r="CY25" s="189"/>
      <c r="CZ25" s="189"/>
      <c r="DA25" s="189"/>
      <c r="DB25" s="189"/>
      <c r="DC25" s="189"/>
      <c r="DD25" s="189"/>
      <c r="DE25" s="189"/>
      <c r="DF25" s="189"/>
      <c r="DG25" s="189"/>
      <c r="DH25" s="189"/>
      <c r="DI25" s="189"/>
      <c r="DJ25" s="159" t="str">
        <f t="shared" si="7"/>
        <v/>
      </c>
      <c r="DN25" s="190"/>
      <c r="DO25" s="190"/>
      <c r="DP25" s="190"/>
      <c r="DQ25" s="190"/>
      <c r="DR25" s="190"/>
      <c r="DS25" s="190"/>
      <c r="DT25" s="190"/>
      <c r="DU25" s="190"/>
      <c r="DV25" s="190"/>
      <c r="DW25" s="190"/>
      <c r="DX25" s="190"/>
      <c r="DY25" s="190"/>
      <c r="DZ25" s="190"/>
      <c r="EA25" s="190"/>
      <c r="EB25" s="190"/>
      <c r="EC25" s="190"/>
      <c r="ED25" s="190"/>
      <c r="EE25" s="190"/>
      <c r="EF25" s="190"/>
      <c r="EG25" s="190"/>
      <c r="EH25" s="190"/>
      <c r="EI25" s="190"/>
      <c r="EJ25" s="190"/>
      <c r="EK25" s="190"/>
      <c r="EL25" s="190"/>
      <c r="EM25" s="190"/>
      <c r="EN25" s="190"/>
      <c r="EO25" s="190"/>
      <c r="EP25" s="190"/>
      <c r="EQ25" s="190"/>
      <c r="ER25" s="190"/>
      <c r="ES25" s="190"/>
      <c r="ET25" s="190"/>
      <c r="EU25" s="190"/>
      <c r="EV25" s="190"/>
      <c r="EW25" s="190"/>
      <c r="EX25" s="190" t="s">
        <v>88</v>
      </c>
    </row>
    <row r="26" spans="1:154" x14ac:dyDescent="0.2">
      <c r="A26" s="160"/>
      <c r="B26" s="211" t="str">
        <f t="shared" ca="1" si="2"/>
        <v/>
      </c>
      <c r="C26" s="212" t="str">
        <f ca="1">IF(B26="","",IF(MainData!AX20="","",IF($AB$17,$D$5-MainData!AX20-$AB$18,$D$5-MainData!AX20)))</f>
        <v/>
      </c>
      <c r="D26" s="213" t="str">
        <f ca="1">IF(C26&lt;&gt;"",MainData!H20,"")</f>
        <v/>
      </c>
      <c r="E26" s="167"/>
      <c r="F26" s="167"/>
      <c r="G26" s="167"/>
      <c r="H26" s="211" t="str">
        <f t="shared" ca="1" si="3"/>
        <v/>
      </c>
      <c r="I26" s="212" t="str">
        <f ca="1">IF(H26="","",IF(MainData!DA20="","",IF($AB$17,$D$5+MainData!DA20+$AB$18,$D$5+MainData!DA20)))</f>
        <v/>
      </c>
      <c r="J26" s="213" t="str">
        <f ca="1">IF(I26&lt;&gt;"",MainData!BK20,"")</f>
        <v/>
      </c>
      <c r="K26" s="171"/>
      <c r="N26" s="229"/>
      <c r="V26" s="159">
        <f>IF($AD$13="Show All",1,IF(LEFT(MainData!K20,2)=LEFT(MainPage!$AD$13,2),1,0))</f>
        <v>0</v>
      </c>
      <c r="W26" s="159">
        <f>IF($AD$13="Show All",1,IF(LEFT(MainData!BN20,2)=LEFT(MainPage!$AD$13,2),1,0))</f>
        <v>0</v>
      </c>
      <c r="X26" s="216" t="str">
        <f ca="1">IF(Stop_Date_Value,IF(MainData!AX20&lt;&gt;"",IF(MainData!G20="NO",MainData!D20,MainData!E20),""),"")</f>
        <v/>
      </c>
      <c r="Y26" s="216">
        <f t="shared" si="4"/>
        <v>0</v>
      </c>
      <c r="Z26" s="216" t="str">
        <f ca="1">IF(Stop_Date_Value,IF(MainData!DA20&lt;&gt;"",IF(MainData!BJ20="NO",MainData!BH20,MainData!BG20),""),"")</f>
        <v/>
      </c>
      <c r="AA26" s="216">
        <f t="shared" si="5"/>
        <v>0</v>
      </c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59" t="str">
        <f t="shared" si="6"/>
        <v/>
      </c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59" t="str">
        <f t="shared" si="7"/>
        <v/>
      </c>
      <c r="EX26" s="159" t="s">
        <v>88</v>
      </c>
    </row>
    <row r="27" spans="1:154" x14ac:dyDescent="0.2">
      <c r="A27" s="160"/>
      <c r="B27" s="211" t="str">
        <f t="shared" ref="B27:B42" ca="1" si="8">IF(X27="","",IF($AB$13=2,X27&amp;REPT("-",50),IF(AND($AB$13=1,Y27=1),X27&amp;REPT("-",50),"")))</f>
        <v/>
      </c>
      <c r="C27" s="212" t="str">
        <f ca="1">IF(B27="","",IF(MainData!AX21="","",IF($AB$17,$D$5-MainData!AX21-$AB$18,$D$5-MainData!AX21)))</f>
        <v/>
      </c>
      <c r="D27" s="213" t="str">
        <f ca="1">IF(C27&lt;&gt;"",MainData!H21,"")</f>
        <v/>
      </c>
      <c r="E27" s="167"/>
      <c r="F27" s="167"/>
      <c r="G27" s="167"/>
      <c r="H27" s="211" t="str">
        <f t="shared" ref="H27:H42" ca="1" si="9">IF(Z27="","",IF($AB$13=2,Z27&amp;REPT("-",50),IF(AND($AB$13=1,AA27=1),Z27&amp;REPT("-",50),"")))</f>
        <v/>
      </c>
      <c r="I27" s="212" t="str">
        <f ca="1">IF(H27="","",IF(MainData!DA21="","",IF($AB$17,$D$5+MainData!DA21+$AB$18,$D$5+MainData!DA21)))</f>
        <v/>
      </c>
      <c r="J27" s="213" t="str">
        <f ca="1">IF(I27&lt;&gt;"",MainData!BK21,"")</f>
        <v/>
      </c>
      <c r="K27" s="171"/>
      <c r="N27" s="229"/>
      <c r="V27" s="159">
        <f>IF($AD$13="Show All",1,IF(LEFT(MainData!K21,2)=LEFT(MainPage!$AD$13,2),1,0))</f>
        <v>0</v>
      </c>
      <c r="W27" s="159">
        <f>IF($AD$13="Show All",1,IF(LEFT(MainData!BN21,2)=LEFT(MainPage!$AD$13,2),1,0))</f>
        <v>0</v>
      </c>
      <c r="X27" s="216" t="str">
        <f ca="1">IF(Stop_Date_Value,IF(MainData!AX21&lt;&gt;"",IF(MainData!G21="NO",MainData!D21,MainData!E21),""),"")</f>
        <v/>
      </c>
      <c r="Y27" s="216">
        <f t="shared" ref="Y27:Y42" si="10">IF($AB$15,1,IF(OR(X27=$AD$8,X27=$AD$9,X27=$AD$10,X27=$AD$11),1,0))*V27</f>
        <v>0</v>
      </c>
      <c r="Z27" s="216" t="str">
        <f ca="1">IF(Stop_Date_Value,IF(MainData!DA21&lt;&gt;"",IF(MainData!BJ21="NO",MainData!BH21,MainData!BG21),""),"")</f>
        <v/>
      </c>
      <c r="AA27" s="216">
        <f t="shared" ref="AA27:AA42" si="11">IF($AB$15,1,IF(OR(Z27=$AD$8,Z27=$AD$9,Z27=$AD$10,Z27=$AD$11),1,0))*W27</f>
        <v>0</v>
      </c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59" t="str">
        <f t="shared" si="6"/>
        <v/>
      </c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  <c r="CW27" s="189"/>
      <c r="CX27" s="189"/>
      <c r="CY27" s="189"/>
      <c r="CZ27" s="189"/>
      <c r="DA27" s="189"/>
      <c r="DB27" s="189"/>
      <c r="DC27" s="189"/>
      <c r="DD27" s="189"/>
      <c r="DE27" s="189"/>
      <c r="DF27" s="189"/>
      <c r="DG27" s="189"/>
      <c r="DH27" s="189"/>
      <c r="DI27" s="189"/>
      <c r="DJ27" s="159" t="str">
        <f t="shared" si="7"/>
        <v/>
      </c>
      <c r="EX27" s="159" t="s">
        <v>88</v>
      </c>
    </row>
    <row r="28" spans="1:154" x14ac:dyDescent="0.2">
      <c r="A28" s="160"/>
      <c r="B28" s="211" t="str">
        <f t="shared" ca="1" si="8"/>
        <v/>
      </c>
      <c r="C28" s="212" t="str">
        <f ca="1">IF(B28="","",IF(MainData!AX22="","",IF($AB$17,$D$5-MainData!AX22-$AB$18,$D$5-MainData!AX22)))</f>
        <v/>
      </c>
      <c r="D28" s="213" t="str">
        <f ca="1">IF(C28&lt;&gt;"",MainData!H22,"")</f>
        <v/>
      </c>
      <c r="E28" s="167"/>
      <c r="F28" s="167"/>
      <c r="G28" s="167"/>
      <c r="H28" s="211" t="str">
        <f t="shared" ca="1" si="9"/>
        <v/>
      </c>
      <c r="I28" s="212" t="str">
        <f ca="1">IF(H28="","",IF(MainData!DA22="","",IF($AB$17,$D$5+MainData!DA22+$AB$18,$D$5+MainData!DA22)))</f>
        <v/>
      </c>
      <c r="J28" s="213" t="str">
        <f ca="1">IF(I28&lt;&gt;"",MainData!BK22,"")</f>
        <v/>
      </c>
      <c r="K28" s="171"/>
      <c r="N28" s="229"/>
      <c r="V28" s="159">
        <f>IF($AD$13="Show All",1,IF(LEFT(MainData!K22,2)=LEFT(MainPage!$AD$13,2),1,0))</f>
        <v>0</v>
      </c>
      <c r="W28" s="159">
        <f>IF($AD$13="Show All",1,IF(LEFT(MainData!BN22,2)=LEFT(MainPage!$AD$13,2),1,0))</f>
        <v>0</v>
      </c>
      <c r="X28" s="216" t="str">
        <f ca="1">IF(Stop_Date_Value,IF(MainData!AX22&lt;&gt;"",IF(MainData!G22="NO",MainData!D22,MainData!E22),""),"")</f>
        <v/>
      </c>
      <c r="Y28" s="216">
        <f t="shared" si="10"/>
        <v>0</v>
      </c>
      <c r="Z28" s="216" t="str">
        <f ca="1">IF(Stop_Date_Value,IF(MainData!DA22&lt;&gt;"",IF(MainData!BJ22="NO",MainData!BH22,MainData!BG22),""),"")</f>
        <v/>
      </c>
      <c r="AA28" s="216">
        <f t="shared" si="11"/>
        <v>0</v>
      </c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59" t="str">
        <f t="shared" si="6"/>
        <v/>
      </c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59" t="str">
        <f t="shared" si="7"/>
        <v/>
      </c>
      <c r="EX28" s="159" t="s">
        <v>88</v>
      </c>
    </row>
    <row r="29" spans="1:154" x14ac:dyDescent="0.2">
      <c r="A29" s="160"/>
      <c r="B29" s="211" t="str">
        <f t="shared" ca="1" si="8"/>
        <v/>
      </c>
      <c r="C29" s="212" t="str">
        <f ca="1">IF(B29="","",IF(MainData!AX23="","",IF($AB$17,$D$5-MainData!AX23-$AB$18,$D$5-MainData!AX23)))</f>
        <v/>
      </c>
      <c r="D29" s="213" t="str">
        <f ca="1">IF(C29&lt;&gt;"",MainData!H23,"")</f>
        <v/>
      </c>
      <c r="E29" s="167"/>
      <c r="F29" s="167"/>
      <c r="G29" s="167"/>
      <c r="H29" s="211" t="str">
        <f t="shared" ca="1" si="9"/>
        <v/>
      </c>
      <c r="I29" s="212" t="str">
        <f ca="1">IF(H29="","",IF(MainData!DA23="","",IF($AB$17,$D$5+MainData!DA23+$AB$18,$D$5+MainData!DA23)))</f>
        <v/>
      </c>
      <c r="J29" s="213" t="str">
        <f ca="1">IF(I29&lt;&gt;"",MainData!BK23,"")</f>
        <v/>
      </c>
      <c r="K29" s="171"/>
      <c r="N29" s="229"/>
      <c r="V29" s="159">
        <f>IF($AD$13="Show All",1,IF(LEFT(MainData!K23,2)=LEFT(MainPage!$AD$13,2),1,0))</f>
        <v>0</v>
      </c>
      <c r="W29" s="159">
        <f>IF($AD$13="Show All",1,IF(LEFT(MainData!BN23,2)=LEFT(MainPage!$AD$13,2),1,0))</f>
        <v>0</v>
      </c>
      <c r="X29" s="216" t="str">
        <f ca="1">IF(Stop_Date_Value,IF(MainData!AX23&lt;&gt;"",IF(MainData!G23="NO",MainData!D23,MainData!E23),""),"")</f>
        <v/>
      </c>
      <c r="Y29" s="216">
        <f t="shared" si="10"/>
        <v>0</v>
      </c>
      <c r="Z29" s="216" t="str">
        <f ca="1">IF(Stop_Date_Value,IF(MainData!DA23&lt;&gt;"",IF(MainData!BJ23="NO",MainData!BH23,MainData!BG23),""),"")</f>
        <v/>
      </c>
      <c r="AA29" s="216">
        <f t="shared" si="11"/>
        <v>0</v>
      </c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59" t="str">
        <f t="shared" si="6"/>
        <v/>
      </c>
      <c r="BZ29" s="189"/>
      <c r="CA29" s="189"/>
      <c r="CB29" s="189"/>
      <c r="CC29" s="189"/>
      <c r="CD29" s="189"/>
      <c r="CE29" s="189"/>
      <c r="CF29" s="189"/>
      <c r="CG29" s="189"/>
      <c r="CH29" s="189"/>
      <c r="CI29" s="189"/>
      <c r="CJ29" s="189"/>
      <c r="CK29" s="189"/>
      <c r="CL29" s="189"/>
      <c r="CM29" s="189"/>
      <c r="CN29" s="189"/>
      <c r="CO29" s="189"/>
      <c r="CP29" s="189"/>
      <c r="CQ29" s="189"/>
      <c r="CR29" s="189"/>
      <c r="CS29" s="189"/>
      <c r="CT29" s="189"/>
      <c r="CU29" s="189"/>
      <c r="CV29" s="189"/>
      <c r="CW29" s="189"/>
      <c r="CX29" s="189"/>
      <c r="CY29" s="189"/>
      <c r="CZ29" s="189"/>
      <c r="DA29" s="189"/>
      <c r="DB29" s="189"/>
      <c r="DC29" s="189"/>
      <c r="DD29" s="189"/>
      <c r="DE29" s="189"/>
      <c r="DF29" s="189"/>
      <c r="DG29" s="189"/>
      <c r="DH29" s="189"/>
      <c r="DI29" s="189"/>
      <c r="DJ29" s="159" t="str">
        <f t="shared" si="7"/>
        <v/>
      </c>
      <c r="EX29" s="159" t="s">
        <v>88</v>
      </c>
    </row>
    <row r="30" spans="1:154" x14ac:dyDescent="0.2">
      <c r="A30" s="160"/>
      <c r="B30" s="211" t="str">
        <f t="shared" ca="1" si="8"/>
        <v/>
      </c>
      <c r="C30" s="212" t="str">
        <f ca="1">IF(B30="","",IF(MainData!AX24="","",IF($AB$17,$D$5-MainData!AX24-$AB$18,$D$5-MainData!AX24)))</f>
        <v/>
      </c>
      <c r="D30" s="213" t="str">
        <f ca="1">IF(C30&lt;&gt;"",MainData!H24,"")</f>
        <v/>
      </c>
      <c r="E30" s="167"/>
      <c r="F30" s="167"/>
      <c r="G30" s="167"/>
      <c r="H30" s="211" t="str">
        <f t="shared" ca="1" si="9"/>
        <v/>
      </c>
      <c r="I30" s="212" t="str">
        <f ca="1">IF(H30="","",IF(MainData!DA24="","",IF($AB$17,$D$5+MainData!DA24+$AB$18,$D$5+MainData!DA24)))</f>
        <v/>
      </c>
      <c r="J30" s="213" t="str">
        <f ca="1">IF(I30&lt;&gt;"",MainData!BK24,"")</f>
        <v/>
      </c>
      <c r="K30" s="171"/>
      <c r="N30" s="229"/>
      <c r="V30" s="159">
        <f>IF($AD$13="Show All",1,IF(LEFT(MainData!K24,2)=LEFT(MainPage!$AD$13,2),1,0))</f>
        <v>0</v>
      </c>
      <c r="W30" s="159">
        <f>IF($AD$13="Show All",1,IF(LEFT(MainData!BN24,2)=LEFT(MainPage!$AD$13,2),1,0))</f>
        <v>0</v>
      </c>
      <c r="X30" s="216" t="str">
        <f ca="1">IF(Stop_Date_Value,IF(MainData!AX24&lt;&gt;"",IF(MainData!G24="NO",MainData!D24,MainData!E24),""),"")</f>
        <v/>
      </c>
      <c r="Y30" s="216">
        <f t="shared" si="10"/>
        <v>0</v>
      </c>
      <c r="Z30" s="216" t="str">
        <f ca="1">IF(Stop_Date_Value,IF(MainData!DA24&lt;&gt;"",IF(MainData!BJ24="NO",MainData!BH24,MainData!BG24),""),"")</f>
        <v/>
      </c>
      <c r="AA30" s="216">
        <f t="shared" si="11"/>
        <v>0</v>
      </c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59" t="str">
        <f t="shared" si="6"/>
        <v/>
      </c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V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59" t="str">
        <f t="shared" si="7"/>
        <v/>
      </c>
      <c r="EX30" s="159" t="s">
        <v>88</v>
      </c>
    </row>
    <row r="31" spans="1:154" x14ac:dyDescent="0.2">
      <c r="A31" s="160"/>
      <c r="B31" s="211" t="str">
        <f t="shared" ca="1" si="8"/>
        <v/>
      </c>
      <c r="C31" s="212" t="str">
        <f ca="1">IF(B31="","",IF(MainData!AX25="","",IF($AB$17,$D$5-MainData!AX25-$AB$18,$D$5-MainData!AX25)))</f>
        <v/>
      </c>
      <c r="D31" s="213" t="str">
        <f ca="1">IF(C31&lt;&gt;"",MainData!H25,"")</f>
        <v/>
      </c>
      <c r="E31" s="167"/>
      <c r="F31" s="167"/>
      <c r="G31" s="167"/>
      <c r="H31" s="211" t="str">
        <f t="shared" ca="1" si="9"/>
        <v/>
      </c>
      <c r="I31" s="212" t="str">
        <f ca="1">IF(H31="","",IF(MainData!DA25="","",IF($AB$17,$D$5+MainData!DA25+$AB$18,$D$5+MainData!DA25)))</f>
        <v/>
      </c>
      <c r="J31" s="213" t="str">
        <f ca="1">IF(I31&lt;&gt;"",MainData!BK25,"")</f>
        <v/>
      </c>
      <c r="K31" s="171"/>
      <c r="N31" s="229"/>
      <c r="V31" s="159">
        <f>IF($AD$13="Show All",1,IF(LEFT(MainData!K25,2)=LEFT(MainPage!$AD$13,2),1,0))</f>
        <v>0</v>
      </c>
      <c r="W31" s="159">
        <f>IF($AD$13="Show All",1,IF(LEFT(MainData!BN25,2)=LEFT(MainPage!$AD$13,2),1,0))</f>
        <v>0</v>
      </c>
      <c r="X31" s="216" t="str">
        <f ca="1">IF(Stop_Date_Value,IF(MainData!AX25&lt;&gt;"",IF(MainData!G25="NO",MainData!D25,MainData!E25),""),"")</f>
        <v/>
      </c>
      <c r="Y31" s="216">
        <f t="shared" si="10"/>
        <v>0</v>
      </c>
      <c r="Z31" s="216" t="str">
        <f ca="1">IF(Stop_Date_Value,IF(MainData!DA25&lt;&gt;"",IF(MainData!BJ25="NO",MainData!BH25,MainData!BG25),""),"")</f>
        <v/>
      </c>
      <c r="AA31" s="216">
        <f t="shared" si="11"/>
        <v>0</v>
      </c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59" t="str">
        <f t="shared" si="6"/>
        <v/>
      </c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59" t="str">
        <f t="shared" si="7"/>
        <v/>
      </c>
      <c r="EX31" s="159" t="s">
        <v>88</v>
      </c>
    </row>
    <row r="32" spans="1:154" x14ac:dyDescent="0.2">
      <c r="A32" s="160"/>
      <c r="B32" s="211" t="str">
        <f t="shared" ca="1" si="8"/>
        <v/>
      </c>
      <c r="C32" s="212" t="str">
        <f ca="1">IF(B32="","",IF(MainData!AX26="","",IF($AB$17,$D$5-MainData!AX26-$AB$18,$D$5-MainData!AX26)))</f>
        <v/>
      </c>
      <c r="D32" s="213" t="str">
        <f ca="1">IF(C32&lt;&gt;"",MainData!H26,"")</f>
        <v/>
      </c>
      <c r="E32" s="167"/>
      <c r="F32" s="167"/>
      <c r="G32" s="167"/>
      <c r="H32" s="211" t="str">
        <f t="shared" ca="1" si="9"/>
        <v/>
      </c>
      <c r="I32" s="212" t="str">
        <f ca="1">IF(H32="","",IF(MainData!DA26="","",IF($AB$17,$D$5+MainData!DA26+$AB$18,$D$5+MainData!DA26)))</f>
        <v/>
      </c>
      <c r="J32" s="213" t="str">
        <f ca="1">IF(I32&lt;&gt;"",MainData!BK26,"")</f>
        <v/>
      </c>
      <c r="K32" s="171"/>
      <c r="N32" s="229"/>
      <c r="V32" s="159">
        <f>IF($AD$13="Show All",1,IF(LEFT(MainData!K26,2)=LEFT(MainPage!$AD$13,2),1,0))</f>
        <v>0</v>
      </c>
      <c r="W32" s="159">
        <f>IF($AD$13="Show All",1,IF(LEFT(MainData!BN26,2)=LEFT(MainPage!$AD$13,2),1,0))</f>
        <v>0</v>
      </c>
      <c r="X32" s="216" t="str">
        <f ca="1">IF(Stop_Date_Value,IF(MainData!AX26&lt;&gt;"",IF(MainData!G26="NO",MainData!D26,MainData!E26),""),"")</f>
        <v/>
      </c>
      <c r="Y32" s="216">
        <f t="shared" si="10"/>
        <v>0</v>
      </c>
      <c r="Z32" s="216" t="str">
        <f ca="1">IF(Stop_Date_Value,IF(MainData!DA26&lt;&gt;"",IF(MainData!BJ26="NO",MainData!BH26,MainData!BG26),""),"")</f>
        <v/>
      </c>
      <c r="AA32" s="216">
        <f t="shared" si="11"/>
        <v>0</v>
      </c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89"/>
      <c r="BN32" s="189"/>
      <c r="BO32" s="189"/>
      <c r="BP32" s="189"/>
      <c r="BQ32" s="189"/>
      <c r="BR32" s="189"/>
      <c r="BS32" s="189"/>
      <c r="BT32" s="159" t="str">
        <f t="shared" si="6"/>
        <v/>
      </c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V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59" t="str">
        <f t="shared" si="7"/>
        <v/>
      </c>
      <c r="EX32" s="159" t="s">
        <v>88</v>
      </c>
    </row>
    <row r="33" spans="1:154" x14ac:dyDescent="0.2">
      <c r="A33" s="160"/>
      <c r="B33" s="211" t="str">
        <f t="shared" ca="1" si="8"/>
        <v/>
      </c>
      <c r="C33" s="212" t="str">
        <f ca="1">IF(B33="","",IF(MainData!AX27="","",IF($AB$17,$D$5-MainData!AX27-$AB$18,$D$5-MainData!AX27)))</f>
        <v/>
      </c>
      <c r="D33" s="213" t="str">
        <f ca="1">IF(C33&lt;&gt;"",MainData!H27,"")</f>
        <v/>
      </c>
      <c r="E33" s="167"/>
      <c r="F33" s="167"/>
      <c r="G33" s="167"/>
      <c r="H33" s="211" t="str">
        <f t="shared" ca="1" si="9"/>
        <v/>
      </c>
      <c r="I33" s="212" t="str">
        <f ca="1">IF(H33="","",IF(MainData!DA27="","",IF($AB$17,$D$5+MainData!DA27+$AB$18,$D$5+MainData!DA27)))</f>
        <v/>
      </c>
      <c r="J33" s="213" t="str">
        <f ca="1">IF(I33&lt;&gt;"",MainData!BK27,"")</f>
        <v/>
      </c>
      <c r="K33" s="171"/>
      <c r="N33" s="229"/>
      <c r="V33" s="159">
        <f>IF($AD$13="Show All",1,IF(LEFT(MainData!K27,2)=LEFT(MainPage!$AD$13,2),1,0))</f>
        <v>0</v>
      </c>
      <c r="W33" s="159">
        <f>IF($AD$13="Show All",1,IF(LEFT(MainData!BN27,2)=LEFT(MainPage!$AD$13,2),1,0))</f>
        <v>0</v>
      </c>
      <c r="X33" s="216" t="str">
        <f ca="1">IF(Stop_Date_Value,IF(MainData!AX27&lt;&gt;"",IF(MainData!G27="NO",MainData!D27,MainData!E27),""),"")</f>
        <v/>
      </c>
      <c r="Y33" s="216">
        <f t="shared" si="10"/>
        <v>0</v>
      </c>
      <c r="Z33" s="216" t="str">
        <f ca="1">IF(Stop_Date_Value,IF(MainData!DA27&lt;&gt;"",IF(MainData!BJ27="NO",MainData!BH27,MainData!BG27),""),"")</f>
        <v/>
      </c>
      <c r="AA33" s="216">
        <f t="shared" si="11"/>
        <v>0</v>
      </c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  <c r="BD33" s="189"/>
      <c r="BE33" s="189"/>
      <c r="BF33" s="189"/>
      <c r="BG33" s="189"/>
      <c r="BH33" s="189"/>
      <c r="BI33" s="189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59" t="str">
        <f t="shared" si="6"/>
        <v/>
      </c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  <c r="CT33" s="189"/>
      <c r="CU33" s="189"/>
      <c r="CV33" s="189"/>
      <c r="CW33" s="189"/>
      <c r="CX33" s="189"/>
      <c r="CY33" s="189"/>
      <c r="CZ33" s="189"/>
      <c r="DA33" s="189"/>
      <c r="DB33" s="189"/>
      <c r="DC33" s="189"/>
      <c r="DD33" s="189"/>
      <c r="DE33" s="189"/>
      <c r="DF33" s="189"/>
      <c r="DG33" s="189"/>
      <c r="DH33" s="189"/>
      <c r="DI33" s="189"/>
      <c r="DJ33" s="159" t="str">
        <f t="shared" si="7"/>
        <v/>
      </c>
      <c r="EX33" s="159" t="s">
        <v>88</v>
      </c>
    </row>
    <row r="34" spans="1:154" x14ac:dyDescent="0.2">
      <c r="A34" s="160"/>
      <c r="B34" s="211" t="str">
        <f t="shared" ca="1" si="8"/>
        <v/>
      </c>
      <c r="C34" s="212" t="str">
        <f ca="1">IF(B34="","",IF(MainData!AX28="","",IF($AB$17,$D$5-MainData!AX28-$AB$18,$D$5-MainData!AX28)))</f>
        <v/>
      </c>
      <c r="D34" s="213" t="str">
        <f ca="1">IF(C34&lt;&gt;"",MainData!H28,"")</f>
        <v/>
      </c>
      <c r="E34" s="167"/>
      <c r="F34" s="167"/>
      <c r="G34" s="167"/>
      <c r="H34" s="211" t="str">
        <f t="shared" ca="1" si="9"/>
        <v/>
      </c>
      <c r="I34" s="212" t="str">
        <f ca="1">IF(H34="","",IF(MainData!DA28="","",IF($AB$17,$D$5+MainData!DA28+$AB$18,$D$5+MainData!DA28)))</f>
        <v/>
      </c>
      <c r="J34" s="213" t="str">
        <f ca="1">IF(I34&lt;&gt;"",MainData!BK28,"")</f>
        <v/>
      </c>
      <c r="K34" s="171"/>
      <c r="N34" s="229"/>
      <c r="V34" s="159">
        <f>IF($AD$13="Show All",1,IF(LEFT(MainData!K28,2)=LEFT(MainPage!$AD$13,2),1,0))</f>
        <v>0</v>
      </c>
      <c r="W34" s="159">
        <f>IF($AD$13="Show All",1,IF(LEFT(MainData!BN28,2)=LEFT(MainPage!$AD$13,2),1,0))</f>
        <v>0</v>
      </c>
      <c r="X34" s="216" t="str">
        <f ca="1">IF(Stop_Date_Value,IF(MainData!AX28&lt;&gt;"",IF(MainData!G28="NO",MainData!D28,MainData!E28),""),"")</f>
        <v/>
      </c>
      <c r="Y34" s="216">
        <f t="shared" si="10"/>
        <v>0</v>
      </c>
      <c r="Z34" s="216" t="str">
        <f ca="1">IF(Stop_Date_Value,IF(MainData!DA28&lt;&gt;"",IF(MainData!BJ28="NO",MainData!BH28,MainData!BG28),""),"")</f>
        <v/>
      </c>
      <c r="AA34" s="216">
        <f t="shared" si="11"/>
        <v>0</v>
      </c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59" t="str">
        <f t="shared" si="6"/>
        <v/>
      </c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59" t="str">
        <f t="shared" si="7"/>
        <v/>
      </c>
      <c r="EX34" s="159" t="s">
        <v>88</v>
      </c>
    </row>
    <row r="35" spans="1:154" x14ac:dyDescent="0.2">
      <c r="A35" s="160"/>
      <c r="B35" s="211" t="str">
        <f t="shared" ca="1" si="8"/>
        <v/>
      </c>
      <c r="C35" s="212" t="str">
        <f ca="1">IF(B35="","",IF(MainData!AX29="","",IF($AB$17,$D$5-MainData!AX29-$AB$18,$D$5-MainData!AX29)))</f>
        <v/>
      </c>
      <c r="D35" s="213" t="str">
        <f ca="1">IF(C35&lt;&gt;"",MainData!H29,"")</f>
        <v/>
      </c>
      <c r="E35" s="167"/>
      <c r="F35" s="167"/>
      <c r="G35" s="167"/>
      <c r="H35" s="211" t="str">
        <f t="shared" ca="1" si="9"/>
        <v/>
      </c>
      <c r="I35" s="212" t="str">
        <f ca="1">IF(H35="","",IF(MainData!DA29="","",IF($AB$17,$D$5+MainData!DA29+$AB$18,$D$5+MainData!DA29)))</f>
        <v/>
      </c>
      <c r="J35" s="213" t="str">
        <f ca="1">IF(I35&lt;&gt;"",MainData!BK29,"")</f>
        <v/>
      </c>
      <c r="K35" s="171"/>
      <c r="N35" s="229"/>
      <c r="V35" s="159">
        <f>IF($AD$13="Show All",1,IF(LEFT(MainData!K29,2)=LEFT(MainPage!$AD$13,2),1,0))</f>
        <v>0</v>
      </c>
      <c r="W35" s="159">
        <f>IF($AD$13="Show All",1,IF(LEFT(MainData!BN29,2)=LEFT(MainPage!$AD$13,2),1,0))</f>
        <v>0</v>
      </c>
      <c r="X35" s="216" t="str">
        <f ca="1">IF(Stop_Date_Value,IF(MainData!AX29&lt;&gt;"",IF(MainData!G29="NO",MainData!D29,MainData!E29),""),"")</f>
        <v/>
      </c>
      <c r="Y35" s="216">
        <f t="shared" si="10"/>
        <v>0</v>
      </c>
      <c r="Z35" s="216" t="str">
        <f ca="1">IF(Stop_Date_Value,IF(MainData!DA29&lt;&gt;"",IF(MainData!BJ29="NO",MainData!BH29,MainData!BG29),""),"")</f>
        <v/>
      </c>
      <c r="AA35" s="216">
        <f t="shared" si="11"/>
        <v>0</v>
      </c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59" t="str">
        <f t="shared" si="6"/>
        <v/>
      </c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59" t="str">
        <f t="shared" si="7"/>
        <v/>
      </c>
      <c r="EX35" s="159" t="s">
        <v>88</v>
      </c>
    </row>
    <row r="36" spans="1:154" x14ac:dyDescent="0.2">
      <c r="A36" s="160"/>
      <c r="B36" s="211" t="str">
        <f t="shared" ca="1" si="8"/>
        <v/>
      </c>
      <c r="C36" s="212" t="str">
        <f ca="1">IF(B36="","",IF(MainData!AX30="","",IF($AB$17,$D$5-MainData!AX30-$AB$18,$D$5-MainData!AX30)))</f>
        <v/>
      </c>
      <c r="D36" s="213" t="str">
        <f ca="1">IF(C36&lt;&gt;"",MainData!H30,"")</f>
        <v/>
      </c>
      <c r="E36" s="167"/>
      <c r="F36" s="167"/>
      <c r="G36" s="167"/>
      <c r="H36" s="211" t="str">
        <f t="shared" ca="1" si="9"/>
        <v/>
      </c>
      <c r="I36" s="212" t="str">
        <f ca="1">IF(H36="","",IF(MainData!DA30="","",IF($AB$17,$D$5+MainData!DA30+$AB$18,$D$5+MainData!DA30)))</f>
        <v/>
      </c>
      <c r="J36" s="213" t="str">
        <f ca="1">IF(I36&lt;&gt;"",MainData!BK30,"")</f>
        <v/>
      </c>
      <c r="K36" s="171"/>
      <c r="N36" s="229"/>
      <c r="V36" s="159">
        <f>IF($AD$13="Show All",1,IF(LEFT(MainData!K30,2)=LEFT(MainPage!$AD$13,2),1,0))</f>
        <v>0</v>
      </c>
      <c r="W36" s="159">
        <f>IF($AD$13="Show All",1,IF(LEFT(MainData!BN30,2)=LEFT(MainPage!$AD$13,2),1,0))</f>
        <v>0</v>
      </c>
      <c r="X36" s="216" t="str">
        <f ca="1">IF(Stop_Date_Value,IF(MainData!AX30&lt;&gt;"",IF(MainData!G30="NO",MainData!D30,MainData!E30),""),"")</f>
        <v/>
      </c>
      <c r="Y36" s="216">
        <f t="shared" si="10"/>
        <v>0</v>
      </c>
      <c r="Z36" s="216" t="str">
        <f ca="1">IF(Stop_Date_Value,IF(MainData!DA30&lt;&gt;"",IF(MainData!BJ30="NO",MainData!BH30,MainData!BG30),""),"")</f>
        <v/>
      </c>
      <c r="AA36" s="216">
        <f t="shared" si="11"/>
        <v>0</v>
      </c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59" t="str">
        <f t="shared" si="6"/>
        <v/>
      </c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59" t="str">
        <f t="shared" si="7"/>
        <v/>
      </c>
      <c r="EX36" s="159" t="s">
        <v>88</v>
      </c>
    </row>
    <row r="37" spans="1:154" x14ac:dyDescent="0.2">
      <c r="A37" s="160"/>
      <c r="B37" s="211" t="str">
        <f t="shared" ca="1" si="8"/>
        <v/>
      </c>
      <c r="C37" s="212" t="str">
        <f ca="1">IF(B37="","",IF(MainData!AX31="","",IF($AB$17,$D$5-MainData!AX31-$AB$18,$D$5-MainData!AX31)))</f>
        <v/>
      </c>
      <c r="D37" s="213" t="str">
        <f ca="1">IF(C37&lt;&gt;"",MainData!H31,"")</f>
        <v/>
      </c>
      <c r="E37" s="167"/>
      <c r="F37" s="167"/>
      <c r="G37" s="167"/>
      <c r="H37" s="211" t="str">
        <f t="shared" ca="1" si="9"/>
        <v/>
      </c>
      <c r="I37" s="212" t="str">
        <f ca="1">IF(H37="","",IF(MainData!DA31="","",IF($AB$17,$D$5+MainData!DA31+$AB$18,$D$5+MainData!DA31)))</f>
        <v/>
      </c>
      <c r="J37" s="213" t="str">
        <f ca="1">IF(I37&lt;&gt;"",MainData!BK31,"")</f>
        <v/>
      </c>
      <c r="K37" s="171"/>
      <c r="N37" s="229"/>
      <c r="V37" s="159">
        <f>IF($AD$13="Show All",1,IF(LEFT(MainData!K31,2)=LEFT(MainPage!$AD$13,2),1,0))</f>
        <v>0</v>
      </c>
      <c r="W37" s="159">
        <f>IF($AD$13="Show All",1,IF(LEFT(MainData!BN31,2)=LEFT(MainPage!$AD$13,2),1,0))</f>
        <v>0</v>
      </c>
      <c r="X37" s="216" t="str">
        <f ca="1">IF(Stop_Date_Value,IF(MainData!AX31&lt;&gt;"",IF(MainData!G31="NO",MainData!D31,MainData!E31),""),"")</f>
        <v/>
      </c>
      <c r="Y37" s="216">
        <f t="shared" si="10"/>
        <v>0</v>
      </c>
      <c r="Z37" s="216" t="str">
        <f ca="1">IF(Stop_Date_Value,IF(MainData!DA31&lt;&gt;"",IF(MainData!BJ31="NO",MainData!BH31,MainData!BG31),""),"")</f>
        <v/>
      </c>
      <c r="AA37" s="216">
        <f t="shared" si="11"/>
        <v>0</v>
      </c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59" t="str">
        <f t="shared" si="6"/>
        <v/>
      </c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189"/>
      <c r="CW37" s="189"/>
      <c r="CX37" s="189"/>
      <c r="CY37" s="189"/>
      <c r="CZ37" s="189"/>
      <c r="DA37" s="189"/>
      <c r="DB37" s="189"/>
      <c r="DC37" s="189"/>
      <c r="DD37" s="189"/>
      <c r="DE37" s="189"/>
      <c r="DF37" s="189"/>
      <c r="DG37" s="189"/>
      <c r="DH37" s="189"/>
      <c r="DI37" s="189"/>
      <c r="DJ37" s="159" t="str">
        <f t="shared" si="7"/>
        <v/>
      </c>
      <c r="EX37" s="159" t="s">
        <v>88</v>
      </c>
    </row>
    <row r="38" spans="1:154" x14ac:dyDescent="0.2">
      <c r="A38" s="160"/>
      <c r="B38" s="211" t="str">
        <f t="shared" ca="1" si="8"/>
        <v/>
      </c>
      <c r="C38" s="212" t="str">
        <f ca="1">IF(B38="","",IF(MainData!AX32="","",IF($AB$17,$D$5-MainData!AX32-$AB$18,$D$5-MainData!AX32)))</f>
        <v/>
      </c>
      <c r="D38" s="213" t="str">
        <f ca="1">IF(C38&lt;&gt;"",MainData!H32,"")</f>
        <v/>
      </c>
      <c r="E38" s="167"/>
      <c r="F38" s="167"/>
      <c r="G38" s="167"/>
      <c r="H38" s="211" t="str">
        <f t="shared" ca="1" si="9"/>
        <v/>
      </c>
      <c r="I38" s="212" t="str">
        <f ca="1">IF(H38="","",IF(MainData!DA32="","",IF($AB$17,$D$5+MainData!DA32+$AB$18,$D$5+MainData!DA32)))</f>
        <v/>
      </c>
      <c r="J38" s="213" t="str">
        <f ca="1">IF(I38&lt;&gt;"",MainData!BK32,"")</f>
        <v/>
      </c>
      <c r="K38" s="171"/>
      <c r="N38" s="229"/>
      <c r="V38" s="159">
        <f>IF($AD$13="Show All",1,IF(LEFT(MainData!K32,2)=LEFT(MainPage!$AD$13,2),1,0))</f>
        <v>0</v>
      </c>
      <c r="W38" s="159">
        <f>IF($AD$13="Show All",1,IF(LEFT(MainData!BN32,2)=LEFT(MainPage!$AD$13,2),1,0))</f>
        <v>0</v>
      </c>
      <c r="X38" s="216" t="str">
        <f ca="1">IF(Stop_Date_Value,IF(MainData!AX32&lt;&gt;"",IF(MainData!G32="NO",MainData!D32,MainData!E32),""),"")</f>
        <v/>
      </c>
      <c r="Y38" s="216">
        <f t="shared" si="10"/>
        <v>0</v>
      </c>
      <c r="Z38" s="216" t="str">
        <f ca="1">IF(Stop_Date_Value,IF(MainData!DA32&lt;&gt;"",IF(MainData!BJ32="NO",MainData!BH32,MainData!BG32),""),"")</f>
        <v/>
      </c>
      <c r="AA38" s="216">
        <f t="shared" si="11"/>
        <v>0</v>
      </c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59" t="str">
        <f t="shared" ref="BT38:BT53" si="12">IF(AN38="NO","Sell",IF(AN38="Yes","Buy",""))</f>
        <v/>
      </c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V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59" t="str">
        <f t="shared" ref="DJ38:DJ53" si="13">IF(CD38="NO","Buy",IF(CD38="Yes","Sell",""))</f>
        <v/>
      </c>
      <c r="EX38" s="159" t="s">
        <v>88</v>
      </c>
    </row>
    <row r="39" spans="1:154" x14ac:dyDescent="0.2">
      <c r="A39" s="160"/>
      <c r="B39" s="211" t="str">
        <f t="shared" ca="1" si="8"/>
        <v/>
      </c>
      <c r="C39" s="212" t="str">
        <f ca="1">IF(B39="","",IF(MainData!AX33="","",IF($AB$17,$D$5-MainData!AX33-$AB$18,$D$5-MainData!AX33)))</f>
        <v/>
      </c>
      <c r="D39" s="213" t="str">
        <f ca="1">IF(C39&lt;&gt;"",MainData!H33,"")</f>
        <v/>
      </c>
      <c r="E39" s="167"/>
      <c r="F39" s="167"/>
      <c r="G39" s="167"/>
      <c r="H39" s="211" t="str">
        <f t="shared" ca="1" si="9"/>
        <v/>
      </c>
      <c r="I39" s="212" t="str">
        <f ca="1">IF(H39="","",IF(MainData!DA33="","",IF($AB$17,$D$5+MainData!DA33+$AB$18,$D$5+MainData!DA33)))</f>
        <v/>
      </c>
      <c r="J39" s="213" t="str">
        <f ca="1">IF(I39&lt;&gt;"",MainData!BK33,"")</f>
        <v/>
      </c>
      <c r="K39" s="171"/>
      <c r="N39" s="229"/>
      <c r="V39" s="159">
        <f>IF($AD$13="Show All",1,IF(LEFT(MainData!K33,2)=LEFT(MainPage!$AD$13,2),1,0))</f>
        <v>0</v>
      </c>
      <c r="W39" s="159">
        <f>IF($AD$13="Show All",1,IF(LEFT(MainData!BN33,2)=LEFT(MainPage!$AD$13,2),1,0))</f>
        <v>0</v>
      </c>
      <c r="X39" s="216" t="str">
        <f ca="1">IF(Stop_Date_Value,IF(MainData!AX33&lt;&gt;"",IF(MainData!G33="NO",MainData!D33,MainData!E33),""),"")</f>
        <v/>
      </c>
      <c r="Y39" s="216">
        <f t="shared" si="10"/>
        <v>0</v>
      </c>
      <c r="Z39" s="216" t="str">
        <f ca="1">IF(Stop_Date_Value,IF(MainData!DA33&lt;&gt;"",IF(MainData!BJ33="NO",MainData!BH33,MainData!BG33),""),"")</f>
        <v/>
      </c>
      <c r="AA39" s="216">
        <f t="shared" si="11"/>
        <v>0</v>
      </c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89"/>
      <c r="BM39" s="189"/>
      <c r="BN39" s="189"/>
      <c r="BO39" s="189"/>
      <c r="BP39" s="189"/>
      <c r="BQ39" s="189"/>
      <c r="BR39" s="189"/>
      <c r="BS39" s="189"/>
      <c r="BT39" s="159" t="str">
        <f t="shared" si="12"/>
        <v/>
      </c>
      <c r="BZ39" s="189"/>
      <c r="CA39" s="189"/>
      <c r="CB39" s="189"/>
      <c r="CC39" s="189"/>
      <c r="CD39" s="189"/>
      <c r="CE39" s="189"/>
      <c r="CF39" s="189"/>
      <c r="CG39" s="189"/>
      <c r="CH39" s="189"/>
      <c r="CI39" s="189"/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  <c r="CT39" s="189"/>
      <c r="CU39" s="189"/>
      <c r="CV39" s="189"/>
      <c r="CW39" s="189"/>
      <c r="CX39" s="189"/>
      <c r="CY39" s="189"/>
      <c r="CZ39" s="189"/>
      <c r="DA39" s="189"/>
      <c r="DB39" s="189"/>
      <c r="DC39" s="189"/>
      <c r="DD39" s="189"/>
      <c r="DE39" s="189"/>
      <c r="DF39" s="189"/>
      <c r="DG39" s="189"/>
      <c r="DH39" s="189"/>
      <c r="DI39" s="189"/>
      <c r="DJ39" s="159" t="str">
        <f t="shared" si="13"/>
        <v/>
      </c>
      <c r="EX39" s="159" t="s">
        <v>88</v>
      </c>
    </row>
    <row r="40" spans="1:154" x14ac:dyDescent="0.2">
      <c r="A40" s="160"/>
      <c r="B40" s="211" t="str">
        <f t="shared" ca="1" si="8"/>
        <v/>
      </c>
      <c r="C40" s="212" t="str">
        <f ca="1">IF(B40="","",IF(MainData!AX34="","",IF($AB$17,$D$5-MainData!AX34-$AB$18,$D$5-MainData!AX34)))</f>
        <v/>
      </c>
      <c r="D40" s="213" t="str">
        <f ca="1">IF(C40&lt;&gt;"",MainData!H34,"")</f>
        <v/>
      </c>
      <c r="E40" s="167"/>
      <c r="F40" s="167"/>
      <c r="G40" s="167"/>
      <c r="H40" s="211" t="str">
        <f t="shared" ca="1" si="9"/>
        <v/>
      </c>
      <c r="I40" s="212" t="str">
        <f ca="1">IF(H40="","",IF(MainData!DA34="","",IF($AB$17,$D$5+MainData!DA34+$AB$18,$D$5+MainData!DA34)))</f>
        <v/>
      </c>
      <c r="J40" s="213" t="str">
        <f ca="1">IF(I40&lt;&gt;"",MainData!BK34,"")</f>
        <v/>
      </c>
      <c r="K40" s="171"/>
      <c r="N40" s="229"/>
      <c r="V40" s="159">
        <f>IF($AD$13="Show All",1,IF(LEFT(MainData!K34,2)=LEFT(MainPage!$AD$13,2),1,0))</f>
        <v>0</v>
      </c>
      <c r="W40" s="159">
        <f>IF($AD$13="Show All",1,IF(LEFT(MainData!BN34,2)=LEFT(MainPage!$AD$13,2),1,0))</f>
        <v>0</v>
      </c>
      <c r="X40" s="216" t="str">
        <f ca="1">IF(Stop_Date_Value,IF(MainData!AX34&lt;&gt;"",IF(MainData!G34="NO",MainData!D34,MainData!E34),""),"")</f>
        <v/>
      </c>
      <c r="Y40" s="216">
        <f t="shared" si="10"/>
        <v>0</v>
      </c>
      <c r="Z40" s="216" t="str">
        <f ca="1">IF(Stop_Date_Value,IF(MainData!DA34&lt;&gt;"",IF(MainData!BJ34="NO",MainData!BH34,MainData!BG34),""),"")</f>
        <v/>
      </c>
      <c r="AA40" s="216">
        <f t="shared" si="11"/>
        <v>0</v>
      </c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59" t="str">
        <f t="shared" si="12"/>
        <v/>
      </c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V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59" t="str">
        <f t="shared" si="13"/>
        <v/>
      </c>
      <c r="EX40" s="159" t="s">
        <v>88</v>
      </c>
    </row>
    <row r="41" spans="1:154" x14ac:dyDescent="0.2">
      <c r="A41" s="160"/>
      <c r="B41" s="211" t="str">
        <f t="shared" ca="1" si="8"/>
        <v/>
      </c>
      <c r="C41" s="212" t="str">
        <f ca="1">IF(B41="","",IF(MainData!AX35="","",IF($AB$17,$D$5-MainData!AX35-$AB$18,$D$5-MainData!AX35)))</f>
        <v/>
      </c>
      <c r="D41" s="213" t="str">
        <f ca="1">IF(C41&lt;&gt;"",MainData!H35,"")</f>
        <v/>
      </c>
      <c r="E41" s="167"/>
      <c r="F41" s="167"/>
      <c r="G41" s="167"/>
      <c r="H41" s="211" t="str">
        <f t="shared" ca="1" si="9"/>
        <v/>
      </c>
      <c r="I41" s="212" t="str">
        <f ca="1">IF(H41="","",IF(MainData!DA35="","",IF($AB$17,$D$5+MainData!DA35+$AB$18,$D$5+MainData!DA35)))</f>
        <v/>
      </c>
      <c r="J41" s="213" t="str">
        <f ca="1">IF(I41&lt;&gt;"",MainData!BK35,"")</f>
        <v/>
      </c>
      <c r="K41" s="171"/>
      <c r="N41" s="229"/>
      <c r="V41" s="159">
        <f>IF($AD$13="Show All",1,IF(LEFT(MainData!K35,2)=LEFT(MainPage!$AD$13,2),1,0))</f>
        <v>0</v>
      </c>
      <c r="W41" s="159">
        <f>IF($AD$13="Show All",1,IF(LEFT(MainData!BN35,2)=LEFT(MainPage!$AD$13,2),1,0))</f>
        <v>0</v>
      </c>
      <c r="X41" s="216" t="str">
        <f ca="1">IF(Stop_Date_Value,IF(MainData!AX35&lt;&gt;"",IF(MainData!G35="NO",MainData!D35,MainData!E35),""),"")</f>
        <v/>
      </c>
      <c r="Y41" s="216">
        <f t="shared" si="10"/>
        <v>0</v>
      </c>
      <c r="Z41" s="216" t="str">
        <f ca="1">IF(Stop_Date_Value,IF(MainData!DA35&lt;&gt;"",IF(MainData!BJ35="NO",MainData!BH35,MainData!BG35),""),"")</f>
        <v/>
      </c>
      <c r="AA41" s="216">
        <f t="shared" si="11"/>
        <v>0</v>
      </c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59" t="str">
        <f t="shared" si="12"/>
        <v/>
      </c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59" t="str">
        <f t="shared" si="13"/>
        <v/>
      </c>
      <c r="EX41" s="159" t="s">
        <v>88</v>
      </c>
    </row>
    <row r="42" spans="1:154" x14ac:dyDescent="0.2">
      <c r="A42" s="160"/>
      <c r="B42" s="211" t="str">
        <f t="shared" ca="1" si="8"/>
        <v/>
      </c>
      <c r="C42" s="212" t="str">
        <f ca="1">IF(B42="","",IF(MainData!AX36="","",IF($AB$17,$D$5-MainData!AX36-$AB$18,$D$5-MainData!AX36)))</f>
        <v/>
      </c>
      <c r="D42" s="213" t="str">
        <f ca="1">IF(C42&lt;&gt;"",MainData!H36,"")</f>
        <v/>
      </c>
      <c r="E42" s="167"/>
      <c r="F42" s="167"/>
      <c r="G42" s="167"/>
      <c r="H42" s="211" t="str">
        <f t="shared" ca="1" si="9"/>
        <v/>
      </c>
      <c r="I42" s="212" t="str">
        <f ca="1">IF(H42="","",IF(MainData!DA36="","",IF($AB$17,$D$5+MainData!DA36+$AB$18,$D$5+MainData!DA36)))</f>
        <v/>
      </c>
      <c r="J42" s="213" t="str">
        <f ca="1">IF(I42&lt;&gt;"",MainData!BK36,"")</f>
        <v/>
      </c>
      <c r="K42" s="171"/>
      <c r="N42" s="229"/>
      <c r="V42" s="159">
        <f>IF($AD$13="Show All",1,IF(LEFT(MainData!K36,2)=LEFT(MainPage!$AD$13,2),1,0))</f>
        <v>0</v>
      </c>
      <c r="W42" s="159">
        <f>IF($AD$13="Show All",1,IF(LEFT(MainData!BN36,2)=LEFT(MainPage!$AD$13,2),1,0))</f>
        <v>0</v>
      </c>
      <c r="X42" s="216" t="str">
        <f ca="1">IF(Stop_Date_Value,IF(MainData!AX36&lt;&gt;"",IF(MainData!G36="NO",MainData!D36,MainData!E36),""),"")</f>
        <v/>
      </c>
      <c r="Y42" s="216">
        <f t="shared" si="10"/>
        <v>0</v>
      </c>
      <c r="Z42" s="216" t="str">
        <f ca="1">IF(Stop_Date_Value,IF(MainData!DA36&lt;&gt;"",IF(MainData!BJ36="NO",MainData!BH36,MainData!BG36),""),"")</f>
        <v/>
      </c>
      <c r="AA42" s="216">
        <f t="shared" si="11"/>
        <v>0</v>
      </c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59" t="str">
        <f t="shared" si="12"/>
        <v/>
      </c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V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59" t="str">
        <f t="shared" si="13"/>
        <v/>
      </c>
      <c r="EX42" s="159" t="s">
        <v>88</v>
      </c>
    </row>
    <row r="43" spans="1:154" x14ac:dyDescent="0.2">
      <c r="A43" s="160"/>
      <c r="B43" s="211" t="str">
        <f t="shared" ref="B43:B58" ca="1" si="14">IF(X43="","",IF($AB$13=2,X43&amp;REPT("-",50),IF(AND($AB$13=1,Y43=1),X43&amp;REPT("-",50),"")))</f>
        <v/>
      </c>
      <c r="C43" s="212" t="str">
        <f ca="1">IF(B43="","",IF(MainData!AX37="","",IF($AB$17,$D$5-MainData!AX37-$AB$18,$D$5-MainData!AX37)))</f>
        <v/>
      </c>
      <c r="D43" s="213" t="str">
        <f ca="1">IF(C43&lt;&gt;"",MainData!H37,"")</f>
        <v/>
      </c>
      <c r="E43" s="167"/>
      <c r="F43" s="167"/>
      <c r="G43" s="167"/>
      <c r="H43" s="211" t="str">
        <f t="shared" ref="H43:H58" ca="1" si="15">IF(Z43="","",IF($AB$13=2,Z43&amp;REPT("-",50),IF(AND($AB$13=1,AA43=1),Z43&amp;REPT("-",50),"")))</f>
        <v/>
      </c>
      <c r="I43" s="212" t="str">
        <f ca="1">IF(H43="","",IF(MainData!DA37="","",IF($AB$17,$D$5+MainData!DA37+$AB$18,$D$5+MainData!DA37)))</f>
        <v/>
      </c>
      <c r="J43" s="213" t="str">
        <f ca="1">IF(I43&lt;&gt;"",MainData!BK37,"")</f>
        <v/>
      </c>
      <c r="K43" s="171"/>
      <c r="N43" s="229"/>
      <c r="V43" s="159">
        <f>IF($AD$13="Show All",1,IF(LEFT(MainData!K37,2)=LEFT(MainPage!$AD$13,2),1,0))</f>
        <v>0</v>
      </c>
      <c r="W43" s="159">
        <f>IF($AD$13="Show All",1,IF(LEFT(MainData!BN37,2)=LEFT(MainPage!$AD$13,2),1,0))</f>
        <v>0</v>
      </c>
      <c r="X43" s="216" t="str">
        <f ca="1">IF(Stop_Date_Value,IF(MainData!AX37&lt;&gt;"",IF(MainData!G37="NO",MainData!D37,MainData!E37),""),"")</f>
        <v/>
      </c>
      <c r="Y43" s="216">
        <f t="shared" ref="Y43:Y58" si="16">IF($AB$15,1,IF(OR(X43=$AD$8,X43=$AD$9,X43=$AD$10,X43=$AD$11),1,0))*V43</f>
        <v>0</v>
      </c>
      <c r="Z43" s="216" t="str">
        <f ca="1">IF(Stop_Date_Value,IF(MainData!DA37&lt;&gt;"",IF(MainData!BJ37="NO",MainData!BH37,MainData!BG37),""),"")</f>
        <v/>
      </c>
      <c r="AA43" s="216">
        <f t="shared" ref="AA43:AA58" si="17">IF($AB$15,1,IF(OR(Z43=$AD$8,Z43=$AD$9,Z43=$AD$10,Z43=$AD$11),1,0))*W43</f>
        <v>0</v>
      </c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59" t="str">
        <f t="shared" si="12"/>
        <v/>
      </c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  <c r="CT43" s="189"/>
      <c r="CU43" s="189"/>
      <c r="CV43" s="189"/>
      <c r="CW43" s="189"/>
      <c r="CX43" s="189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59" t="str">
        <f t="shared" si="13"/>
        <v/>
      </c>
      <c r="EX43" s="159" t="s">
        <v>88</v>
      </c>
    </row>
    <row r="44" spans="1:154" x14ac:dyDescent="0.2">
      <c r="A44" s="160"/>
      <c r="B44" s="211" t="str">
        <f t="shared" ca="1" si="14"/>
        <v/>
      </c>
      <c r="C44" s="212" t="str">
        <f ca="1">IF(B44="","",IF(MainData!AX38="","",IF($AB$17,$D$5-MainData!AX38-$AB$18,$D$5-MainData!AX38)))</f>
        <v/>
      </c>
      <c r="D44" s="213" t="str">
        <f ca="1">IF(C44&lt;&gt;"",MainData!H38,"")</f>
        <v/>
      </c>
      <c r="E44" s="167"/>
      <c r="F44" s="167"/>
      <c r="G44" s="167"/>
      <c r="H44" s="211" t="str">
        <f t="shared" ca="1" si="15"/>
        <v/>
      </c>
      <c r="I44" s="212" t="str">
        <f ca="1">IF(H44="","",IF(MainData!DA38="","",IF($AB$17,$D$5+MainData!DA38+$AB$18,$D$5+MainData!DA38)))</f>
        <v/>
      </c>
      <c r="J44" s="213" t="str">
        <f ca="1">IF(I44&lt;&gt;"",MainData!BK38,"")</f>
        <v/>
      </c>
      <c r="K44" s="171"/>
      <c r="N44" s="229"/>
      <c r="V44" s="159">
        <f>IF($AD$13="Show All",1,IF(LEFT(MainData!K38,2)=LEFT(MainPage!$AD$13,2),1,0))</f>
        <v>0</v>
      </c>
      <c r="W44" s="159">
        <f>IF($AD$13="Show All",1,IF(LEFT(MainData!BN38,2)=LEFT(MainPage!$AD$13,2),1,0))</f>
        <v>0</v>
      </c>
      <c r="X44" s="216" t="str">
        <f ca="1">IF(Stop_Date_Value,IF(MainData!AX38&lt;&gt;"",IF(MainData!G38="NO",MainData!D38,MainData!E38),""),"")</f>
        <v/>
      </c>
      <c r="Y44" s="216">
        <f t="shared" si="16"/>
        <v>0</v>
      </c>
      <c r="Z44" s="216" t="str">
        <f ca="1">IF(Stop_Date_Value,IF(MainData!DA38&lt;&gt;"",IF(MainData!BJ38="NO",MainData!BH38,MainData!BG38),""),"")</f>
        <v/>
      </c>
      <c r="AA44" s="216">
        <f t="shared" si="17"/>
        <v>0</v>
      </c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  <c r="BR44" s="189"/>
      <c r="BS44" s="189"/>
      <c r="BT44" s="159" t="str">
        <f t="shared" si="12"/>
        <v/>
      </c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V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59" t="str">
        <f t="shared" si="13"/>
        <v/>
      </c>
      <c r="EX44" s="159" t="s">
        <v>88</v>
      </c>
    </row>
    <row r="45" spans="1:154" x14ac:dyDescent="0.2">
      <c r="A45" s="160"/>
      <c r="B45" s="211" t="str">
        <f t="shared" ca="1" si="14"/>
        <v/>
      </c>
      <c r="C45" s="212" t="str">
        <f ca="1">IF(B45="","",IF(MainData!AX39="","",IF($AB$17,$D$5-MainData!AX39-$AB$18,$D$5-MainData!AX39)))</f>
        <v/>
      </c>
      <c r="D45" s="213" t="str">
        <f ca="1">IF(C45&lt;&gt;"",MainData!H39,"")</f>
        <v/>
      </c>
      <c r="E45" s="167"/>
      <c r="F45" s="167"/>
      <c r="G45" s="167"/>
      <c r="H45" s="211" t="str">
        <f t="shared" ca="1" si="15"/>
        <v/>
      </c>
      <c r="I45" s="212" t="str">
        <f ca="1">IF(H45="","",IF(MainData!DA39="","",IF($AB$17,$D$5+MainData!DA39+$AB$18,$D$5+MainData!DA39)))</f>
        <v/>
      </c>
      <c r="J45" s="213" t="str">
        <f ca="1">IF(I45&lt;&gt;"",MainData!BK39,"")</f>
        <v/>
      </c>
      <c r="K45" s="171"/>
      <c r="N45" s="229"/>
      <c r="V45" s="159">
        <f>IF($AD$13="Show All",1,IF(LEFT(MainData!K39,2)=LEFT(MainPage!$AD$13,2),1,0))</f>
        <v>0</v>
      </c>
      <c r="W45" s="159">
        <f>IF($AD$13="Show All",1,IF(LEFT(MainData!BN39,2)=LEFT(MainPage!$AD$13,2),1,0))</f>
        <v>0</v>
      </c>
      <c r="X45" s="216" t="str">
        <f ca="1">IF(Stop_Date_Value,IF(MainData!AX39&lt;&gt;"",IF(MainData!G39="NO",MainData!D39,MainData!E39),""),"")</f>
        <v/>
      </c>
      <c r="Y45" s="216">
        <f t="shared" si="16"/>
        <v>0</v>
      </c>
      <c r="Z45" s="216" t="str">
        <f ca="1">IF(Stop_Date_Value,IF(MainData!DA39&lt;&gt;"",IF(MainData!BJ39="NO",MainData!BH39,MainData!BG39),""),"")</f>
        <v/>
      </c>
      <c r="AA45" s="216">
        <f t="shared" si="17"/>
        <v>0</v>
      </c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59" t="str">
        <f t="shared" si="12"/>
        <v/>
      </c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59" t="str">
        <f t="shared" si="13"/>
        <v/>
      </c>
      <c r="EX45" s="159" t="s">
        <v>88</v>
      </c>
    </row>
    <row r="46" spans="1:154" x14ac:dyDescent="0.2">
      <c r="A46" s="160"/>
      <c r="B46" s="211" t="str">
        <f t="shared" ca="1" si="14"/>
        <v/>
      </c>
      <c r="C46" s="212" t="str">
        <f ca="1">IF(B46="","",IF(MainData!AX40="","",IF($AB$17,$D$5-MainData!AX40-$AB$18,$D$5-MainData!AX40)))</f>
        <v/>
      </c>
      <c r="D46" s="213" t="str">
        <f ca="1">IF(C46&lt;&gt;"",MainData!H40,"")</f>
        <v/>
      </c>
      <c r="E46" s="167"/>
      <c r="F46" s="167"/>
      <c r="G46" s="167"/>
      <c r="H46" s="211" t="str">
        <f t="shared" ca="1" si="15"/>
        <v/>
      </c>
      <c r="I46" s="212" t="str">
        <f ca="1">IF(H46="","",IF(MainData!DA40="","",IF($AB$17,$D$5+MainData!DA40+$AB$18,$D$5+MainData!DA40)))</f>
        <v/>
      </c>
      <c r="J46" s="213" t="str">
        <f ca="1">IF(I46&lt;&gt;"",MainData!BK40,"")</f>
        <v/>
      </c>
      <c r="K46" s="171"/>
      <c r="N46" s="229"/>
      <c r="V46" s="159">
        <f>IF($AD$13="Show All",1,IF(LEFT(MainData!K40,2)=LEFT(MainPage!$AD$13,2),1,0))</f>
        <v>0</v>
      </c>
      <c r="W46" s="159">
        <f>IF($AD$13="Show All",1,IF(LEFT(MainData!BN40,2)=LEFT(MainPage!$AD$13,2),1,0))</f>
        <v>0</v>
      </c>
      <c r="X46" s="216" t="str">
        <f ca="1">IF(Stop_Date_Value,IF(MainData!AX40&lt;&gt;"",IF(MainData!G40="NO",MainData!D40,MainData!E40),""),"")</f>
        <v/>
      </c>
      <c r="Y46" s="216">
        <f t="shared" si="16"/>
        <v>0</v>
      </c>
      <c r="Z46" s="216" t="str">
        <f ca="1">IF(Stop_Date_Value,IF(MainData!DA40&lt;&gt;"",IF(MainData!BJ40="NO",MainData!BH40,MainData!BG40),""),"")</f>
        <v/>
      </c>
      <c r="AA46" s="216">
        <f t="shared" si="17"/>
        <v>0</v>
      </c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59" t="str">
        <f t="shared" si="12"/>
        <v/>
      </c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V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59" t="str">
        <f t="shared" si="13"/>
        <v/>
      </c>
      <c r="EX46" s="159" t="s">
        <v>88</v>
      </c>
    </row>
    <row r="47" spans="1:154" x14ac:dyDescent="0.2">
      <c r="A47" s="160"/>
      <c r="B47" s="211" t="str">
        <f t="shared" ca="1" si="14"/>
        <v/>
      </c>
      <c r="C47" s="212" t="str">
        <f ca="1">IF(B47="","",IF(MainData!AX41="","",IF($AB$17,$D$5-MainData!AX41-$AB$18,$D$5-MainData!AX41)))</f>
        <v/>
      </c>
      <c r="D47" s="213" t="str">
        <f ca="1">IF(C47&lt;&gt;"",MainData!H41,"")</f>
        <v/>
      </c>
      <c r="E47" s="167"/>
      <c r="F47" s="167"/>
      <c r="G47" s="167"/>
      <c r="H47" s="211" t="str">
        <f t="shared" ca="1" si="15"/>
        <v/>
      </c>
      <c r="I47" s="212" t="str">
        <f ca="1">IF(H47="","",IF(MainData!DA41="","",IF($AB$17,$D$5+MainData!DA41+$AB$18,$D$5+MainData!DA41)))</f>
        <v/>
      </c>
      <c r="J47" s="213" t="str">
        <f ca="1">IF(I47&lt;&gt;"",MainData!BK41,"")</f>
        <v/>
      </c>
      <c r="K47" s="171"/>
      <c r="N47" s="229"/>
      <c r="V47" s="159">
        <f>IF($AD$13="Show All",1,IF(LEFT(MainData!K41,2)=LEFT(MainPage!$AD$13,2),1,0))</f>
        <v>0</v>
      </c>
      <c r="W47" s="159">
        <f>IF($AD$13="Show All",1,IF(LEFT(MainData!BN41,2)=LEFT(MainPage!$AD$13,2),1,0))</f>
        <v>0</v>
      </c>
      <c r="X47" s="216" t="str">
        <f ca="1">IF(Stop_Date_Value,IF(MainData!AX41&lt;&gt;"",IF(MainData!G41="NO",MainData!D41,MainData!E41),""),"")</f>
        <v/>
      </c>
      <c r="Y47" s="216">
        <f t="shared" si="16"/>
        <v>0</v>
      </c>
      <c r="Z47" s="216" t="str">
        <f ca="1">IF(Stop_Date_Value,IF(MainData!DA41&lt;&gt;"",IF(MainData!BJ41="NO",MainData!BH41,MainData!BG41),""),"")</f>
        <v/>
      </c>
      <c r="AA47" s="216">
        <f t="shared" si="17"/>
        <v>0</v>
      </c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59" t="str">
        <f t="shared" si="12"/>
        <v/>
      </c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V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59" t="str">
        <f t="shared" si="13"/>
        <v/>
      </c>
      <c r="EX47" s="159" t="s">
        <v>88</v>
      </c>
    </row>
    <row r="48" spans="1:154" x14ac:dyDescent="0.2">
      <c r="A48" s="160"/>
      <c r="B48" s="211" t="str">
        <f t="shared" ca="1" si="14"/>
        <v/>
      </c>
      <c r="C48" s="212" t="str">
        <f ca="1">IF(B48="","",IF(MainData!AX42="","",IF($AB$17,$D$5-MainData!AX42-$AB$18,$D$5-MainData!AX42)))</f>
        <v/>
      </c>
      <c r="D48" s="213" t="str">
        <f ca="1">IF(C48&lt;&gt;"",MainData!H42,"")</f>
        <v/>
      </c>
      <c r="E48" s="167"/>
      <c r="F48" s="167"/>
      <c r="G48" s="167"/>
      <c r="H48" s="211" t="str">
        <f t="shared" ca="1" si="15"/>
        <v/>
      </c>
      <c r="I48" s="212" t="str">
        <f ca="1">IF(H48="","",IF(MainData!DA42="","",IF($AB$17,$D$5+MainData!DA42+$AB$18,$D$5+MainData!DA42)))</f>
        <v/>
      </c>
      <c r="J48" s="213" t="str">
        <f ca="1">IF(I48&lt;&gt;"",MainData!BK42,"")</f>
        <v/>
      </c>
      <c r="K48" s="171"/>
      <c r="N48" s="229"/>
      <c r="V48" s="159">
        <f>IF($AD$13="Show All",1,IF(LEFT(MainData!K42,2)=LEFT(MainPage!$AD$13,2),1,0))</f>
        <v>0</v>
      </c>
      <c r="W48" s="159">
        <f>IF($AD$13="Show All",1,IF(LEFT(MainData!BN42,2)=LEFT(MainPage!$AD$13,2),1,0))</f>
        <v>0</v>
      </c>
      <c r="X48" s="216" t="str">
        <f ca="1">IF(Stop_Date_Value,IF(MainData!AX42&lt;&gt;"",IF(MainData!G42="NO",MainData!D42,MainData!E42),""),"")</f>
        <v/>
      </c>
      <c r="Y48" s="216">
        <f t="shared" si="16"/>
        <v>0</v>
      </c>
      <c r="Z48" s="216" t="str">
        <f ca="1">IF(Stop_Date_Value,IF(MainData!DA42&lt;&gt;"",IF(MainData!BJ42="NO",MainData!BH42,MainData!BG42),""),"")</f>
        <v/>
      </c>
      <c r="AA48" s="216">
        <f t="shared" si="17"/>
        <v>0</v>
      </c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59" t="str">
        <f t="shared" si="12"/>
        <v/>
      </c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59" t="str">
        <f t="shared" si="13"/>
        <v/>
      </c>
      <c r="EX48" s="159" t="s">
        <v>88</v>
      </c>
    </row>
    <row r="49" spans="1:154" x14ac:dyDescent="0.2">
      <c r="A49" s="160"/>
      <c r="B49" s="211" t="str">
        <f t="shared" ca="1" si="14"/>
        <v/>
      </c>
      <c r="C49" s="212" t="str">
        <f ca="1">IF(B49="","",IF(MainData!AX43="","",IF($AB$17,$D$5-MainData!AX43-$AB$18,$D$5-MainData!AX43)))</f>
        <v/>
      </c>
      <c r="D49" s="213" t="str">
        <f ca="1">IF(C49&lt;&gt;"",MainData!H43,"")</f>
        <v/>
      </c>
      <c r="E49" s="167"/>
      <c r="F49" s="167"/>
      <c r="G49" s="167"/>
      <c r="H49" s="211" t="str">
        <f t="shared" ca="1" si="15"/>
        <v/>
      </c>
      <c r="I49" s="212" t="str">
        <f ca="1">IF(H49="","",IF(MainData!DA43="","",IF($AB$17,$D$5+MainData!DA43+$AB$18,$D$5+MainData!DA43)))</f>
        <v/>
      </c>
      <c r="J49" s="213" t="str">
        <f ca="1">IF(I49&lt;&gt;"",MainData!BK43,"")</f>
        <v/>
      </c>
      <c r="K49" s="171"/>
      <c r="N49" s="229"/>
      <c r="V49" s="159">
        <f>IF($AD$13="Show All",1,IF(LEFT(MainData!K43,2)=LEFT(MainPage!$AD$13,2),1,0))</f>
        <v>0</v>
      </c>
      <c r="W49" s="159">
        <f>IF($AD$13="Show All",1,IF(LEFT(MainData!BN43,2)=LEFT(MainPage!$AD$13,2),1,0))</f>
        <v>0</v>
      </c>
      <c r="X49" s="216" t="str">
        <f ca="1">IF(Stop_Date_Value,IF(MainData!AX43&lt;&gt;"",IF(MainData!G43="NO",MainData!D43,MainData!E43),""),"")</f>
        <v/>
      </c>
      <c r="Y49" s="216">
        <f t="shared" si="16"/>
        <v>0</v>
      </c>
      <c r="Z49" s="216" t="str">
        <f ca="1">IF(Stop_Date_Value,IF(MainData!DA43&lt;&gt;"",IF(MainData!BJ43="NO",MainData!BH43,MainData!BG43),""),"")</f>
        <v/>
      </c>
      <c r="AA49" s="216">
        <f t="shared" si="17"/>
        <v>0</v>
      </c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59" t="str">
        <f t="shared" si="12"/>
        <v/>
      </c>
      <c r="BZ49" s="189"/>
      <c r="CA49" s="189"/>
      <c r="CB49" s="189"/>
      <c r="CC49" s="189"/>
      <c r="CD49" s="189"/>
      <c r="CE49" s="189"/>
      <c r="CF49" s="189"/>
      <c r="CG49" s="189"/>
      <c r="CH49" s="189"/>
      <c r="CI49" s="189"/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  <c r="CT49" s="189"/>
      <c r="CU49" s="189"/>
      <c r="CV49" s="189"/>
      <c r="CW49" s="189"/>
      <c r="CX49" s="189"/>
      <c r="CY49" s="189"/>
      <c r="CZ49" s="189"/>
      <c r="DA49" s="189"/>
      <c r="DB49" s="189"/>
      <c r="DC49" s="189"/>
      <c r="DD49" s="189"/>
      <c r="DE49" s="189"/>
      <c r="DF49" s="189"/>
      <c r="DG49" s="189"/>
      <c r="DH49" s="189"/>
      <c r="DI49" s="189"/>
      <c r="DJ49" s="159" t="str">
        <f t="shared" si="13"/>
        <v/>
      </c>
      <c r="EX49" s="159" t="s">
        <v>88</v>
      </c>
    </row>
    <row r="50" spans="1:154" x14ac:dyDescent="0.2">
      <c r="A50" s="160"/>
      <c r="B50" s="211" t="str">
        <f t="shared" ca="1" si="14"/>
        <v/>
      </c>
      <c r="C50" s="212" t="str">
        <f ca="1">IF(B50="","",IF(MainData!AX44="","",IF($AB$17,$D$5-MainData!AX44-$AB$18,$D$5-MainData!AX44)))</f>
        <v/>
      </c>
      <c r="D50" s="213" t="str">
        <f ca="1">IF(C50&lt;&gt;"",MainData!H44,"")</f>
        <v/>
      </c>
      <c r="E50" s="167"/>
      <c r="F50" s="167"/>
      <c r="G50" s="167"/>
      <c r="H50" s="211" t="str">
        <f t="shared" ca="1" si="15"/>
        <v/>
      </c>
      <c r="I50" s="212" t="str">
        <f ca="1">IF(H50="","",IF(MainData!DA44="","",IF($AB$17,$D$5+MainData!DA44+$AB$18,$D$5+MainData!DA44)))</f>
        <v/>
      </c>
      <c r="J50" s="213" t="str">
        <f ca="1">IF(I50&lt;&gt;"",MainData!BK44,"")</f>
        <v/>
      </c>
      <c r="K50" s="171"/>
      <c r="N50" s="229"/>
      <c r="V50" s="159">
        <f>IF($AD$13="Show All",1,IF(LEFT(MainData!K44,2)=LEFT(MainPage!$AD$13,2),1,0))</f>
        <v>0</v>
      </c>
      <c r="W50" s="159">
        <f>IF($AD$13="Show All",1,IF(LEFT(MainData!BN44,2)=LEFT(MainPage!$AD$13,2),1,0))</f>
        <v>0</v>
      </c>
      <c r="X50" s="216" t="str">
        <f ca="1">IF(Stop_Date_Value,IF(MainData!AX44&lt;&gt;"",IF(MainData!G44="NO",MainData!D44,MainData!E44),""),"")</f>
        <v/>
      </c>
      <c r="Y50" s="216">
        <f t="shared" si="16"/>
        <v>0</v>
      </c>
      <c r="Z50" s="216" t="str">
        <f ca="1">IF(Stop_Date_Value,IF(MainData!DA44&lt;&gt;"",IF(MainData!BJ44="NO",MainData!BH44,MainData!BG44),""),"")</f>
        <v/>
      </c>
      <c r="AA50" s="216">
        <f t="shared" si="17"/>
        <v>0</v>
      </c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59" t="str">
        <f t="shared" si="12"/>
        <v/>
      </c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V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59" t="str">
        <f t="shared" si="13"/>
        <v/>
      </c>
      <c r="EX50" s="159" t="s">
        <v>88</v>
      </c>
    </row>
    <row r="51" spans="1:154" x14ac:dyDescent="0.2">
      <c r="A51" s="160"/>
      <c r="B51" s="211" t="str">
        <f t="shared" ca="1" si="14"/>
        <v/>
      </c>
      <c r="C51" s="212" t="str">
        <f ca="1">IF(B51="","",IF(MainData!AX45="","",IF($AB$17,$D$5-MainData!AX45-$AB$18,$D$5-MainData!AX45)))</f>
        <v/>
      </c>
      <c r="D51" s="213" t="str">
        <f ca="1">IF(C51&lt;&gt;"",MainData!H45,"")</f>
        <v/>
      </c>
      <c r="E51" s="167"/>
      <c r="F51" s="167"/>
      <c r="G51" s="167"/>
      <c r="H51" s="211" t="str">
        <f t="shared" ca="1" si="15"/>
        <v/>
      </c>
      <c r="I51" s="212" t="str">
        <f ca="1">IF(H51="","",IF(MainData!DA45="","",IF($AB$17,$D$5+MainData!DA45+$AB$18,$D$5+MainData!DA45)))</f>
        <v/>
      </c>
      <c r="J51" s="213" t="str">
        <f ca="1">IF(I51&lt;&gt;"",MainData!BK45,"")</f>
        <v/>
      </c>
      <c r="K51" s="171"/>
      <c r="N51" s="229"/>
      <c r="V51" s="159">
        <f>IF($AD$13="Show All",1,IF(LEFT(MainData!K45,2)=LEFT(MainPage!$AD$13,2),1,0))</f>
        <v>0</v>
      </c>
      <c r="W51" s="159">
        <f>IF($AD$13="Show All",1,IF(LEFT(MainData!BN45,2)=LEFT(MainPage!$AD$13,2),1,0))</f>
        <v>0</v>
      </c>
      <c r="X51" s="216" t="str">
        <f ca="1">IF(Stop_Date_Value,IF(MainData!AX45&lt;&gt;"",IF(MainData!G45="NO",MainData!D45,MainData!E45),""),"")</f>
        <v/>
      </c>
      <c r="Y51" s="216">
        <f t="shared" si="16"/>
        <v>0</v>
      </c>
      <c r="Z51" s="216" t="str">
        <f ca="1">IF(Stop_Date_Value,IF(MainData!DA45&lt;&gt;"",IF(MainData!BJ45="NO",MainData!BH45,MainData!BG45),""),"")</f>
        <v/>
      </c>
      <c r="AA51" s="216">
        <f t="shared" si="17"/>
        <v>0</v>
      </c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89"/>
      <c r="BN51" s="189"/>
      <c r="BO51" s="189"/>
      <c r="BP51" s="189"/>
      <c r="BQ51" s="189"/>
      <c r="BR51" s="189"/>
      <c r="BS51" s="189"/>
      <c r="BT51" s="159" t="str">
        <f t="shared" si="12"/>
        <v/>
      </c>
      <c r="BZ51" s="189"/>
      <c r="CA51" s="189"/>
      <c r="CB51" s="189"/>
      <c r="CC51" s="189"/>
      <c r="CD51" s="189"/>
      <c r="CE51" s="189"/>
      <c r="CF51" s="189"/>
      <c r="CG51" s="189"/>
      <c r="CH51" s="189"/>
      <c r="CI51" s="189"/>
      <c r="CJ51" s="189"/>
      <c r="CK51" s="189"/>
      <c r="CL51" s="189"/>
      <c r="CM51" s="189"/>
      <c r="CN51" s="189"/>
      <c r="CO51" s="189"/>
      <c r="CP51" s="189"/>
      <c r="CQ51" s="189"/>
      <c r="CR51" s="189"/>
      <c r="CS51" s="189"/>
      <c r="CT51" s="189"/>
      <c r="CU51" s="189"/>
      <c r="CV51" s="189"/>
      <c r="CW51" s="189"/>
      <c r="CX51" s="189"/>
      <c r="CY51" s="189"/>
      <c r="CZ51" s="189"/>
      <c r="DA51" s="189"/>
      <c r="DB51" s="189"/>
      <c r="DC51" s="189"/>
      <c r="DD51" s="189"/>
      <c r="DE51" s="189"/>
      <c r="DF51" s="189"/>
      <c r="DG51" s="189"/>
      <c r="DH51" s="189"/>
      <c r="DI51" s="189"/>
      <c r="DJ51" s="159" t="str">
        <f t="shared" si="13"/>
        <v/>
      </c>
      <c r="EX51" s="159" t="s">
        <v>88</v>
      </c>
    </row>
    <row r="52" spans="1:154" x14ac:dyDescent="0.2">
      <c r="A52" s="160"/>
      <c r="B52" s="211" t="str">
        <f t="shared" ca="1" si="14"/>
        <v/>
      </c>
      <c r="C52" s="212" t="str">
        <f ca="1">IF(B52="","",IF(MainData!AX46="","",IF($AB$17,$D$5-MainData!AX46-$AB$18,$D$5-MainData!AX46)))</f>
        <v/>
      </c>
      <c r="D52" s="213" t="str">
        <f ca="1">IF(C52&lt;&gt;"",MainData!H46,"")</f>
        <v/>
      </c>
      <c r="E52" s="167"/>
      <c r="F52" s="167"/>
      <c r="G52" s="167"/>
      <c r="H52" s="211" t="str">
        <f t="shared" ca="1" si="15"/>
        <v/>
      </c>
      <c r="I52" s="212" t="str">
        <f ca="1">IF(H52="","",IF(MainData!DA46="","",IF($AB$17,$D$5+MainData!DA46+$AB$18,$D$5+MainData!DA46)))</f>
        <v/>
      </c>
      <c r="J52" s="213" t="str">
        <f ca="1">IF(I52&lt;&gt;"",MainData!BK46,"")</f>
        <v/>
      </c>
      <c r="K52" s="171"/>
      <c r="N52" s="229"/>
      <c r="V52" s="159">
        <f>IF($AD$13="Show All",1,IF(LEFT(MainData!K46,2)=LEFT(MainPage!$AD$13,2),1,0))</f>
        <v>0</v>
      </c>
      <c r="W52" s="159">
        <f>IF($AD$13="Show All",1,IF(LEFT(MainData!BN46,2)=LEFT(MainPage!$AD$13,2),1,0))</f>
        <v>0</v>
      </c>
      <c r="X52" s="216" t="str">
        <f ca="1">IF(Stop_Date_Value,IF(MainData!AX46&lt;&gt;"",IF(MainData!G46="NO",MainData!D46,MainData!E46),""),"")</f>
        <v/>
      </c>
      <c r="Y52" s="216">
        <f t="shared" si="16"/>
        <v>0</v>
      </c>
      <c r="Z52" s="216" t="str">
        <f ca="1">IF(Stop_Date_Value,IF(MainData!DA46&lt;&gt;"",IF(MainData!BJ46="NO",MainData!BH46,MainData!BG46),""),"")</f>
        <v/>
      </c>
      <c r="AA52" s="216">
        <f t="shared" si="17"/>
        <v>0</v>
      </c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59" t="str">
        <f t="shared" si="12"/>
        <v/>
      </c>
      <c r="BZ52" s="189"/>
      <c r="CA52" s="189"/>
      <c r="CB52" s="189"/>
      <c r="CC52" s="189"/>
      <c r="CD52" s="189"/>
      <c r="CE52" s="189"/>
      <c r="CF52" s="189"/>
      <c r="CG52" s="189"/>
      <c r="CH52" s="189"/>
      <c r="CI52" s="189"/>
      <c r="CJ52" s="189"/>
      <c r="CK52" s="189"/>
      <c r="CL52" s="189"/>
      <c r="CM52" s="189"/>
      <c r="CN52" s="189"/>
      <c r="CO52" s="189"/>
      <c r="CP52" s="189"/>
      <c r="CQ52" s="189"/>
      <c r="CR52" s="189"/>
      <c r="CS52" s="189"/>
      <c r="CT52" s="189"/>
      <c r="CU52" s="189"/>
      <c r="CV52" s="189"/>
      <c r="CW52" s="189"/>
      <c r="CX52" s="189"/>
      <c r="CY52" s="189"/>
      <c r="CZ52" s="189"/>
      <c r="DA52" s="189"/>
      <c r="DB52" s="189"/>
      <c r="DC52" s="189"/>
      <c r="DD52" s="189"/>
      <c r="DE52" s="189"/>
      <c r="DF52" s="189"/>
      <c r="DG52" s="189"/>
      <c r="DH52" s="189"/>
      <c r="DI52" s="189"/>
      <c r="DJ52" s="159" t="str">
        <f t="shared" si="13"/>
        <v/>
      </c>
      <c r="EX52" s="159" t="s">
        <v>88</v>
      </c>
    </row>
    <row r="53" spans="1:154" x14ac:dyDescent="0.2">
      <c r="A53" s="160"/>
      <c r="B53" s="211" t="str">
        <f t="shared" ca="1" si="14"/>
        <v/>
      </c>
      <c r="C53" s="212" t="str">
        <f ca="1">IF(B53="","",IF(MainData!AX47="","",IF($AB$17,$D$5-MainData!AX47-$AB$18,$D$5-MainData!AX47)))</f>
        <v/>
      </c>
      <c r="D53" s="213" t="str">
        <f ca="1">IF(C53&lt;&gt;"",MainData!H47,"")</f>
        <v/>
      </c>
      <c r="E53" s="167"/>
      <c r="F53" s="167"/>
      <c r="G53" s="167"/>
      <c r="H53" s="211" t="str">
        <f t="shared" ca="1" si="15"/>
        <v/>
      </c>
      <c r="I53" s="212" t="str">
        <f ca="1">IF(H53="","",IF(MainData!DA47="","",IF($AB$17,$D$5+MainData!DA47+$AB$18,$D$5+MainData!DA47)))</f>
        <v/>
      </c>
      <c r="J53" s="213" t="str">
        <f ca="1">IF(I53&lt;&gt;"",MainData!BK47,"")</f>
        <v/>
      </c>
      <c r="K53" s="171"/>
      <c r="N53" s="229"/>
      <c r="V53" s="159">
        <f>IF($AD$13="Show All",1,IF(LEFT(MainData!K47,2)=LEFT(MainPage!$AD$13,2),1,0))</f>
        <v>0</v>
      </c>
      <c r="W53" s="159">
        <f>IF($AD$13="Show All",1,IF(LEFT(MainData!BN47,2)=LEFT(MainPage!$AD$13,2),1,0))</f>
        <v>0</v>
      </c>
      <c r="X53" s="216" t="str">
        <f ca="1">IF(Stop_Date_Value,IF(MainData!AX47&lt;&gt;"",IF(MainData!G47="NO",MainData!D47,MainData!E47),""),"")</f>
        <v/>
      </c>
      <c r="Y53" s="216">
        <f t="shared" si="16"/>
        <v>0</v>
      </c>
      <c r="Z53" s="216" t="str">
        <f ca="1">IF(Stop_Date_Value,IF(MainData!DA47&lt;&gt;"",IF(MainData!BJ47="NO",MainData!BH47,MainData!BG47),""),"")</f>
        <v/>
      </c>
      <c r="AA53" s="216">
        <f t="shared" si="17"/>
        <v>0</v>
      </c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59" t="str">
        <f t="shared" si="12"/>
        <v/>
      </c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  <c r="CT53" s="189"/>
      <c r="CU53" s="189"/>
      <c r="CV53" s="189"/>
      <c r="CW53" s="189"/>
      <c r="CX53" s="189"/>
      <c r="CY53" s="189"/>
      <c r="CZ53" s="189"/>
      <c r="DA53" s="189"/>
      <c r="DB53" s="189"/>
      <c r="DC53" s="189"/>
      <c r="DD53" s="189"/>
      <c r="DE53" s="189"/>
      <c r="DF53" s="189"/>
      <c r="DG53" s="189"/>
      <c r="DH53" s="189"/>
      <c r="DI53" s="189"/>
      <c r="DJ53" s="159" t="str">
        <f t="shared" si="13"/>
        <v/>
      </c>
      <c r="EX53" s="159" t="s">
        <v>88</v>
      </c>
    </row>
    <row r="54" spans="1:154" x14ac:dyDescent="0.2">
      <c r="A54" s="160"/>
      <c r="B54" s="211" t="str">
        <f t="shared" ca="1" si="14"/>
        <v/>
      </c>
      <c r="C54" s="212" t="str">
        <f ca="1">IF(B54="","",IF(MainData!AX48="","",IF($AB$17,$D$5-MainData!AX48-$AB$18,$D$5-MainData!AX48)))</f>
        <v/>
      </c>
      <c r="D54" s="213" t="str">
        <f ca="1">IF(C54&lt;&gt;"",MainData!H48,"")</f>
        <v/>
      </c>
      <c r="E54" s="167"/>
      <c r="F54" s="167"/>
      <c r="G54" s="167"/>
      <c r="H54" s="211" t="str">
        <f t="shared" ca="1" si="15"/>
        <v/>
      </c>
      <c r="I54" s="212" t="str">
        <f ca="1">IF(H54="","",IF(MainData!DA48="","",IF($AB$17,$D$5+MainData!DA48+$AB$18,$D$5+MainData!DA48)))</f>
        <v/>
      </c>
      <c r="J54" s="213" t="str">
        <f ca="1">IF(I54&lt;&gt;"",MainData!BK48,"")</f>
        <v/>
      </c>
      <c r="K54" s="171"/>
      <c r="N54" s="229"/>
      <c r="V54" s="159">
        <f>IF($AD$13="Show All",1,IF(LEFT(MainData!K48,2)=LEFT(MainPage!$AD$13,2),1,0))</f>
        <v>0</v>
      </c>
      <c r="W54" s="159">
        <f>IF($AD$13="Show All",1,IF(LEFT(MainData!BN48,2)=LEFT(MainPage!$AD$13,2),1,0))</f>
        <v>0</v>
      </c>
      <c r="X54" s="216" t="str">
        <f ca="1">IF(Stop_Date_Value,IF(MainData!AX48&lt;&gt;"",IF(MainData!G48="NO",MainData!D48,MainData!E48),""),"")</f>
        <v/>
      </c>
      <c r="Y54" s="216">
        <f t="shared" si="16"/>
        <v>0</v>
      </c>
      <c r="Z54" s="216" t="str">
        <f ca="1">IF(Stop_Date_Value,IF(MainData!DA48&lt;&gt;"",IF(MainData!BJ48="NO",MainData!BH48,MainData!BG48),""),"")</f>
        <v/>
      </c>
      <c r="AA54" s="216">
        <f t="shared" si="17"/>
        <v>0</v>
      </c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59" t="str">
        <f t="shared" ref="BT54:BT69" si="18">IF(AN54="NO","Sell",IF(AN54="Yes","Buy",""))</f>
        <v/>
      </c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V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59" t="str">
        <f t="shared" ref="DJ54:DJ69" si="19">IF(CD54="NO","Buy",IF(CD54="Yes","Sell",""))</f>
        <v/>
      </c>
      <c r="EX54" s="159" t="s">
        <v>88</v>
      </c>
    </row>
    <row r="55" spans="1:154" x14ac:dyDescent="0.2">
      <c r="A55" s="160"/>
      <c r="B55" s="211" t="str">
        <f t="shared" ca="1" si="14"/>
        <v/>
      </c>
      <c r="C55" s="212" t="str">
        <f ca="1">IF(B55="","",IF(MainData!AX49="","",IF($AB$17,$D$5-MainData!AX49-$AB$18,$D$5-MainData!AX49)))</f>
        <v/>
      </c>
      <c r="D55" s="213" t="str">
        <f ca="1">IF(C55&lt;&gt;"",MainData!H49,"")</f>
        <v/>
      </c>
      <c r="E55" s="167"/>
      <c r="F55" s="167"/>
      <c r="G55" s="167"/>
      <c r="H55" s="211" t="str">
        <f t="shared" ca="1" si="15"/>
        <v/>
      </c>
      <c r="I55" s="212" t="str">
        <f ca="1">IF(H55="","",IF(MainData!DA49="","",IF($AB$17,$D$5+MainData!DA49+$AB$18,$D$5+MainData!DA49)))</f>
        <v/>
      </c>
      <c r="J55" s="213" t="str">
        <f ca="1">IF(I55&lt;&gt;"",MainData!BK49,"")</f>
        <v/>
      </c>
      <c r="K55" s="171"/>
      <c r="N55" s="229"/>
      <c r="V55" s="159">
        <f>IF($AD$13="Show All",1,IF(LEFT(MainData!K49,2)=LEFT(MainPage!$AD$13,2),1,0))</f>
        <v>0</v>
      </c>
      <c r="W55" s="159">
        <f>IF($AD$13="Show All",1,IF(LEFT(MainData!BN49,2)=LEFT(MainPage!$AD$13,2),1,0))</f>
        <v>0</v>
      </c>
      <c r="X55" s="216" t="str">
        <f ca="1">IF(Stop_Date_Value,IF(MainData!AX49&lt;&gt;"",IF(MainData!G49="NO",MainData!D49,MainData!E49),""),"")</f>
        <v/>
      </c>
      <c r="Y55" s="216">
        <f t="shared" si="16"/>
        <v>0</v>
      </c>
      <c r="Z55" s="216" t="str">
        <f ca="1">IF(Stop_Date_Value,IF(MainData!DA49&lt;&gt;"",IF(MainData!BJ49="NO",MainData!BH49,MainData!BG49),""),"")</f>
        <v/>
      </c>
      <c r="AA55" s="216">
        <f t="shared" si="17"/>
        <v>0</v>
      </c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59" t="str">
        <f t="shared" si="18"/>
        <v/>
      </c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9"/>
      <c r="CT55" s="189"/>
      <c r="CU55" s="189"/>
      <c r="CV55" s="189"/>
      <c r="CW55" s="189"/>
      <c r="CX55" s="189"/>
      <c r="CY55" s="189"/>
      <c r="CZ55" s="189"/>
      <c r="DA55" s="189"/>
      <c r="DB55" s="189"/>
      <c r="DC55" s="189"/>
      <c r="DD55" s="189"/>
      <c r="DE55" s="189"/>
      <c r="DF55" s="189"/>
      <c r="DG55" s="189"/>
      <c r="DH55" s="189"/>
      <c r="DI55" s="189"/>
      <c r="DJ55" s="159" t="str">
        <f t="shared" si="19"/>
        <v/>
      </c>
      <c r="EX55" s="159" t="s">
        <v>88</v>
      </c>
    </row>
    <row r="56" spans="1:154" x14ac:dyDescent="0.2">
      <c r="A56" s="160"/>
      <c r="B56" s="211" t="str">
        <f t="shared" ca="1" si="14"/>
        <v/>
      </c>
      <c r="C56" s="212" t="str">
        <f ca="1">IF(B56="","",IF(MainData!AX50="","",IF($AB$17,$D$5-MainData!AX50-$AB$18,$D$5-MainData!AX50)))</f>
        <v/>
      </c>
      <c r="D56" s="213" t="str">
        <f ca="1">IF(C56&lt;&gt;"",MainData!H50,"")</f>
        <v/>
      </c>
      <c r="E56" s="167"/>
      <c r="F56" s="167"/>
      <c r="G56" s="167"/>
      <c r="H56" s="211" t="str">
        <f t="shared" ca="1" si="15"/>
        <v/>
      </c>
      <c r="I56" s="212" t="str">
        <f ca="1">IF(H56="","",IF(MainData!DA50="","",IF($AB$17,$D$5+MainData!DA50+$AB$18,$D$5+MainData!DA50)))</f>
        <v/>
      </c>
      <c r="J56" s="213" t="str">
        <f ca="1">IF(I56&lt;&gt;"",MainData!BK50,"")</f>
        <v/>
      </c>
      <c r="K56" s="171"/>
      <c r="N56" s="229"/>
      <c r="V56" s="159">
        <f>IF($AD$13="Show All",1,IF(LEFT(MainData!K50,2)=LEFT(MainPage!$AD$13,2),1,0))</f>
        <v>0</v>
      </c>
      <c r="W56" s="159">
        <f>IF($AD$13="Show All",1,IF(LEFT(MainData!BN50,2)=LEFT(MainPage!$AD$13,2),1,0))</f>
        <v>0</v>
      </c>
      <c r="X56" s="216" t="str">
        <f ca="1">IF(Stop_Date_Value,IF(MainData!AX50&lt;&gt;"",IF(MainData!G50="NO",MainData!D50,MainData!E50),""),"")</f>
        <v/>
      </c>
      <c r="Y56" s="216">
        <f t="shared" si="16"/>
        <v>0</v>
      </c>
      <c r="Z56" s="216" t="str">
        <f ca="1">IF(Stop_Date_Value,IF(MainData!DA50&lt;&gt;"",IF(MainData!BJ50="NO",MainData!BH50,MainData!BG50),""),"")</f>
        <v/>
      </c>
      <c r="AA56" s="216">
        <f t="shared" si="17"/>
        <v>0</v>
      </c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59" t="str">
        <f t="shared" si="18"/>
        <v/>
      </c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V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59" t="str">
        <f t="shared" si="19"/>
        <v/>
      </c>
      <c r="EX56" s="159" t="s">
        <v>88</v>
      </c>
    </row>
    <row r="57" spans="1:154" x14ac:dyDescent="0.2">
      <c r="A57" s="160"/>
      <c r="B57" s="211" t="str">
        <f t="shared" ca="1" si="14"/>
        <v/>
      </c>
      <c r="C57" s="212" t="str">
        <f ca="1">IF(B57="","",IF(MainData!AX51="","",IF($AB$17,$D$5-MainData!AX51-$AB$18,$D$5-MainData!AX51)))</f>
        <v/>
      </c>
      <c r="D57" s="213" t="str">
        <f ca="1">IF(C57&lt;&gt;"",MainData!H51,"")</f>
        <v/>
      </c>
      <c r="E57" s="167"/>
      <c r="F57" s="167"/>
      <c r="G57" s="167"/>
      <c r="H57" s="211" t="str">
        <f t="shared" ca="1" si="15"/>
        <v/>
      </c>
      <c r="I57" s="212" t="str">
        <f ca="1">IF(H57="","",IF(MainData!DA51="","",IF($AB$17,$D$5+MainData!DA51+$AB$18,$D$5+MainData!DA51)))</f>
        <v/>
      </c>
      <c r="J57" s="213" t="str">
        <f ca="1">IF(I57&lt;&gt;"",MainData!BK51,"")</f>
        <v/>
      </c>
      <c r="K57" s="171"/>
      <c r="N57" s="229"/>
      <c r="V57" s="159">
        <f>IF($AD$13="Show All",1,IF(LEFT(MainData!K51,2)=LEFT(MainPage!$AD$13,2),1,0))</f>
        <v>0</v>
      </c>
      <c r="W57" s="159">
        <f>IF($AD$13="Show All",1,IF(LEFT(MainData!BN51,2)=LEFT(MainPage!$AD$13,2),1,0))</f>
        <v>0</v>
      </c>
      <c r="X57" s="216" t="str">
        <f ca="1">IF(Stop_Date_Value,IF(MainData!AX51&lt;&gt;"",IF(MainData!G51="NO",MainData!D51,MainData!E51),""),"")</f>
        <v/>
      </c>
      <c r="Y57" s="216">
        <f t="shared" si="16"/>
        <v>0</v>
      </c>
      <c r="Z57" s="216" t="str">
        <f ca="1">IF(Stop_Date_Value,IF(MainData!DA51&lt;&gt;"",IF(MainData!BJ51="NO",MainData!BH51,MainData!BG51),""),"")</f>
        <v/>
      </c>
      <c r="AA57" s="216">
        <f t="shared" si="17"/>
        <v>0</v>
      </c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59" t="str">
        <f t="shared" si="18"/>
        <v/>
      </c>
      <c r="BZ57" s="189"/>
      <c r="CA57" s="189"/>
      <c r="CB57" s="189"/>
      <c r="CC57" s="189"/>
      <c r="CD57" s="189"/>
      <c r="CE57" s="189"/>
      <c r="CF57" s="189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  <c r="CT57" s="189"/>
      <c r="CU57" s="189"/>
      <c r="CV57" s="189"/>
      <c r="CW57" s="189"/>
      <c r="CX57" s="189"/>
      <c r="CY57" s="189"/>
      <c r="CZ57" s="189"/>
      <c r="DA57" s="189"/>
      <c r="DB57" s="189"/>
      <c r="DC57" s="189"/>
      <c r="DD57" s="189"/>
      <c r="DE57" s="189"/>
      <c r="DF57" s="189"/>
      <c r="DG57" s="189"/>
      <c r="DH57" s="189"/>
      <c r="DI57" s="189"/>
      <c r="DJ57" s="159" t="str">
        <f t="shared" si="19"/>
        <v/>
      </c>
      <c r="EX57" s="159" t="s">
        <v>88</v>
      </c>
    </row>
    <row r="58" spans="1:154" x14ac:dyDescent="0.2">
      <c r="A58" s="160"/>
      <c r="B58" s="211" t="str">
        <f t="shared" ca="1" si="14"/>
        <v/>
      </c>
      <c r="C58" s="212" t="str">
        <f ca="1">IF(B58="","",IF(MainData!AX52="","",IF($AB$17,$D$5-MainData!AX52-$AB$18,$D$5-MainData!AX52)))</f>
        <v/>
      </c>
      <c r="D58" s="213" t="str">
        <f ca="1">IF(C58&lt;&gt;"",MainData!H52,"")</f>
        <v/>
      </c>
      <c r="E58" s="167"/>
      <c r="F58" s="167"/>
      <c r="G58" s="167"/>
      <c r="H58" s="211" t="str">
        <f t="shared" ca="1" si="15"/>
        <v/>
      </c>
      <c r="I58" s="212" t="str">
        <f ca="1">IF(H58="","",IF(MainData!DA52="","",IF($AB$17,$D$5+MainData!DA52+$AB$18,$D$5+MainData!DA52)))</f>
        <v/>
      </c>
      <c r="J58" s="213" t="str">
        <f ca="1">IF(I58&lt;&gt;"",MainData!BK52,"")</f>
        <v/>
      </c>
      <c r="K58" s="171"/>
      <c r="N58" s="229"/>
      <c r="V58" s="159">
        <f>IF($AD$13="Show All",1,IF(LEFT(MainData!K52,2)=LEFT(MainPage!$AD$13,2),1,0))</f>
        <v>0</v>
      </c>
      <c r="W58" s="159">
        <f>IF($AD$13="Show All",1,IF(LEFT(MainData!BN52,2)=LEFT(MainPage!$AD$13,2),1,0))</f>
        <v>0</v>
      </c>
      <c r="X58" s="216" t="str">
        <f ca="1">IF(Stop_Date_Value,IF(MainData!AX52&lt;&gt;"",IF(MainData!G52="NO",MainData!D52,MainData!E52),""),"")</f>
        <v/>
      </c>
      <c r="Y58" s="216">
        <f t="shared" si="16"/>
        <v>0</v>
      </c>
      <c r="Z58" s="216" t="str">
        <f ca="1">IF(Stop_Date_Value,IF(MainData!DA52&lt;&gt;"",IF(MainData!BJ52="NO",MainData!BH52,MainData!BG52),""),"")</f>
        <v/>
      </c>
      <c r="AA58" s="216">
        <f t="shared" si="17"/>
        <v>0</v>
      </c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M58" s="189"/>
      <c r="BN58" s="189"/>
      <c r="BO58" s="189"/>
      <c r="BP58" s="189"/>
      <c r="BQ58" s="189"/>
      <c r="BR58" s="189"/>
      <c r="BS58" s="189"/>
      <c r="BT58" s="159" t="str">
        <f t="shared" si="18"/>
        <v/>
      </c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V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59" t="str">
        <f t="shared" si="19"/>
        <v/>
      </c>
      <c r="EX58" s="159" t="s">
        <v>88</v>
      </c>
    </row>
    <row r="59" spans="1:154" x14ac:dyDescent="0.2">
      <c r="A59" s="160"/>
      <c r="B59" s="211" t="str">
        <f t="shared" ref="B59:B74" ca="1" si="20">IF(X59="","",IF($AB$13=2,X59&amp;REPT("-",50),IF(AND($AB$13=1,Y59=1),X59&amp;REPT("-",50),"")))</f>
        <v/>
      </c>
      <c r="C59" s="212" t="str">
        <f ca="1">IF(B59="","",IF(MainData!AX53="","",IF($AB$17,$D$5-MainData!AX53-$AB$18,$D$5-MainData!AX53)))</f>
        <v/>
      </c>
      <c r="D59" s="213" t="str">
        <f ca="1">IF(C59&lt;&gt;"",MainData!H53,"")</f>
        <v/>
      </c>
      <c r="E59" s="167"/>
      <c r="F59" s="167"/>
      <c r="G59" s="167"/>
      <c r="H59" s="211" t="str">
        <f t="shared" ref="H59:H74" ca="1" si="21">IF(Z59="","",IF($AB$13=2,Z59&amp;REPT("-",50),IF(AND($AB$13=1,AA59=1),Z59&amp;REPT("-",50),"")))</f>
        <v/>
      </c>
      <c r="I59" s="212" t="str">
        <f ca="1">IF(H59="","",IF(MainData!DA53="","",IF($AB$17,$D$5+MainData!DA53+$AB$18,$D$5+MainData!DA53)))</f>
        <v/>
      </c>
      <c r="J59" s="213" t="str">
        <f ca="1">IF(I59&lt;&gt;"",MainData!BK53,"")</f>
        <v/>
      </c>
      <c r="K59" s="171"/>
      <c r="N59" s="229"/>
      <c r="V59" s="159">
        <f>IF($AD$13="Show All",1,IF(LEFT(MainData!K53,2)=LEFT(MainPage!$AD$13,2),1,0))</f>
        <v>0</v>
      </c>
      <c r="W59" s="159">
        <f>IF($AD$13="Show All",1,IF(LEFT(MainData!BN53,2)=LEFT(MainPage!$AD$13,2),1,0))</f>
        <v>0</v>
      </c>
      <c r="X59" s="216" t="str">
        <f ca="1">IF(Stop_Date_Value,IF(MainData!AX53&lt;&gt;"",IF(MainData!G53="NO",MainData!D53,MainData!E53),""),"")</f>
        <v/>
      </c>
      <c r="Y59" s="216">
        <f t="shared" ref="Y59:Y74" si="22">IF($AB$15,1,IF(OR(X59=$AD$8,X59=$AD$9,X59=$AD$10,X59=$AD$11),1,0))*V59</f>
        <v>0</v>
      </c>
      <c r="Z59" s="216" t="str">
        <f ca="1">IF(Stop_Date_Value,IF(MainData!DA53&lt;&gt;"",IF(MainData!BJ53="NO",MainData!BH53,MainData!BG53),""),"")</f>
        <v/>
      </c>
      <c r="AA59" s="216">
        <f t="shared" ref="AA59:AA74" si="23">IF($AB$15,1,IF(OR(Z59=$AD$8,Z59=$AD$9,Z59=$AD$10,Z59=$AD$11),1,0))*W59</f>
        <v>0</v>
      </c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  <c r="BR59" s="189"/>
      <c r="BS59" s="189"/>
      <c r="BT59" s="159" t="str">
        <f t="shared" si="18"/>
        <v/>
      </c>
      <c r="BZ59" s="189"/>
      <c r="CA59" s="189"/>
      <c r="CB59" s="189"/>
      <c r="CC59" s="189"/>
      <c r="CD59" s="189"/>
      <c r="CE59" s="189"/>
      <c r="CF59" s="189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9"/>
      <c r="CT59" s="189"/>
      <c r="CU59" s="189"/>
      <c r="CV59" s="189"/>
      <c r="CW59" s="189"/>
      <c r="CX59" s="189"/>
      <c r="CY59" s="189"/>
      <c r="CZ59" s="189"/>
      <c r="DA59" s="189"/>
      <c r="DB59" s="189"/>
      <c r="DC59" s="189"/>
      <c r="DD59" s="189"/>
      <c r="DE59" s="189"/>
      <c r="DF59" s="189"/>
      <c r="DG59" s="189"/>
      <c r="DH59" s="189"/>
      <c r="DI59" s="189"/>
      <c r="DJ59" s="159" t="str">
        <f t="shared" si="19"/>
        <v/>
      </c>
      <c r="EX59" s="159" t="s">
        <v>88</v>
      </c>
    </row>
    <row r="60" spans="1:154" x14ac:dyDescent="0.2">
      <c r="A60" s="160"/>
      <c r="B60" s="211" t="str">
        <f t="shared" ca="1" si="20"/>
        <v/>
      </c>
      <c r="C60" s="212" t="str">
        <f ca="1">IF(B60="","",IF(MainData!AX54="","",IF($AB$17,$D$5-MainData!AX54-$AB$18,$D$5-MainData!AX54)))</f>
        <v/>
      </c>
      <c r="D60" s="213" t="str">
        <f ca="1">IF(C60&lt;&gt;"",MainData!H54,"")</f>
        <v/>
      </c>
      <c r="E60" s="167"/>
      <c r="F60" s="167"/>
      <c r="G60" s="167"/>
      <c r="H60" s="211" t="str">
        <f t="shared" ca="1" si="21"/>
        <v/>
      </c>
      <c r="I60" s="212" t="str">
        <f ca="1">IF(H60="","",IF(MainData!DA54="","",IF($AB$17,$D$5+MainData!DA54+$AB$18,$D$5+MainData!DA54)))</f>
        <v/>
      </c>
      <c r="J60" s="213" t="str">
        <f ca="1">IF(I60&lt;&gt;"",MainData!BK54,"")</f>
        <v/>
      </c>
      <c r="K60" s="171"/>
      <c r="N60" s="229"/>
      <c r="V60" s="159">
        <f>IF($AD$13="Show All",1,IF(LEFT(MainData!K54,2)=LEFT(MainPage!$AD$13,2),1,0))</f>
        <v>0</v>
      </c>
      <c r="W60" s="159">
        <f>IF($AD$13="Show All",1,IF(LEFT(MainData!BN54,2)=LEFT(MainPage!$AD$13,2),1,0))</f>
        <v>0</v>
      </c>
      <c r="X60" s="216" t="str">
        <f ca="1">IF(Stop_Date_Value,IF(MainData!AX54&lt;&gt;"",IF(MainData!G54="NO",MainData!D54,MainData!E54),""),"")</f>
        <v/>
      </c>
      <c r="Y60" s="216">
        <f t="shared" si="22"/>
        <v>0</v>
      </c>
      <c r="Z60" s="216" t="str">
        <f ca="1">IF(Stop_Date_Value,IF(MainData!DA54&lt;&gt;"",IF(MainData!BJ54="NO",MainData!BH54,MainData!BG54),""),"")</f>
        <v/>
      </c>
      <c r="AA60" s="216">
        <f t="shared" si="23"/>
        <v>0</v>
      </c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59" t="str">
        <f t="shared" si="18"/>
        <v/>
      </c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59" t="str">
        <f t="shared" si="19"/>
        <v/>
      </c>
      <c r="EX60" s="159" t="s">
        <v>88</v>
      </c>
    </row>
    <row r="61" spans="1:154" x14ac:dyDescent="0.2">
      <c r="A61" s="160"/>
      <c r="B61" s="211" t="str">
        <f t="shared" ca="1" si="20"/>
        <v/>
      </c>
      <c r="C61" s="212" t="str">
        <f ca="1">IF(B61="","",IF(MainData!AX55="","",IF($AB$17,$D$5-MainData!AX55-$AB$18,$D$5-MainData!AX55)))</f>
        <v/>
      </c>
      <c r="D61" s="213" t="str">
        <f ca="1">IF(C61&lt;&gt;"",MainData!H55,"")</f>
        <v/>
      </c>
      <c r="E61" s="167"/>
      <c r="F61" s="167"/>
      <c r="G61" s="167"/>
      <c r="H61" s="211" t="str">
        <f t="shared" ca="1" si="21"/>
        <v/>
      </c>
      <c r="I61" s="212" t="str">
        <f ca="1">IF(H61="","",IF(MainData!DA55="","",IF($AB$17,$D$5+MainData!DA55+$AB$18,$D$5+MainData!DA55)))</f>
        <v/>
      </c>
      <c r="J61" s="213" t="str">
        <f ca="1">IF(I61&lt;&gt;"",MainData!BK55,"")</f>
        <v/>
      </c>
      <c r="K61" s="171"/>
      <c r="N61" s="229"/>
      <c r="V61" s="159">
        <f>IF($AD$13="Show All",1,IF(LEFT(MainData!K55,2)=LEFT(MainPage!$AD$13,2),1,0))</f>
        <v>0</v>
      </c>
      <c r="W61" s="159">
        <f>IF($AD$13="Show All",1,IF(LEFT(MainData!BN55,2)=LEFT(MainPage!$AD$13,2),1,0))</f>
        <v>0</v>
      </c>
      <c r="X61" s="216" t="str">
        <f ca="1">IF(Stop_Date_Value,IF(MainData!AX55&lt;&gt;"",IF(MainData!G55="NO",MainData!D55,MainData!E55),""),"")</f>
        <v/>
      </c>
      <c r="Y61" s="216">
        <f t="shared" si="22"/>
        <v>0</v>
      </c>
      <c r="Z61" s="216" t="str">
        <f ca="1">IF(Stop_Date_Value,IF(MainData!DA55&lt;&gt;"",IF(MainData!BJ55="NO",MainData!BH55,MainData!BG55),""),"")</f>
        <v/>
      </c>
      <c r="AA61" s="216">
        <f t="shared" si="23"/>
        <v>0</v>
      </c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59" t="str">
        <f t="shared" si="18"/>
        <v/>
      </c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59" t="str">
        <f t="shared" si="19"/>
        <v/>
      </c>
      <c r="EX61" s="159" t="s">
        <v>88</v>
      </c>
    </row>
    <row r="62" spans="1:154" x14ac:dyDescent="0.2">
      <c r="A62" s="160"/>
      <c r="B62" s="211" t="str">
        <f t="shared" ca="1" si="20"/>
        <v/>
      </c>
      <c r="C62" s="212" t="str">
        <f ca="1">IF(B62="","",IF(MainData!AX56="","",IF($AB$17,$D$5-MainData!AX56-$AB$18,$D$5-MainData!AX56)))</f>
        <v/>
      </c>
      <c r="D62" s="213" t="str">
        <f ca="1">IF(C62&lt;&gt;"",MainData!H56,"")</f>
        <v/>
      </c>
      <c r="E62" s="167"/>
      <c r="F62" s="167"/>
      <c r="G62" s="167"/>
      <c r="H62" s="211" t="str">
        <f t="shared" ca="1" si="21"/>
        <v/>
      </c>
      <c r="I62" s="212" t="str">
        <f ca="1">IF(H62="","",IF(MainData!DA56="","",IF($AB$17,$D$5+MainData!DA56+$AB$18,$D$5+MainData!DA56)))</f>
        <v/>
      </c>
      <c r="J62" s="213" t="str">
        <f ca="1">IF(I62&lt;&gt;"",MainData!BK56,"")</f>
        <v/>
      </c>
      <c r="K62" s="171"/>
      <c r="N62" s="229"/>
      <c r="V62" s="159">
        <f>IF($AD$13="Show All",1,IF(LEFT(MainData!K56,2)=LEFT(MainPage!$AD$13,2),1,0))</f>
        <v>0</v>
      </c>
      <c r="W62" s="159">
        <f>IF($AD$13="Show All",1,IF(LEFT(MainData!BN56,2)=LEFT(MainPage!$AD$13,2),1,0))</f>
        <v>0</v>
      </c>
      <c r="X62" s="216" t="str">
        <f ca="1">IF(Stop_Date_Value,IF(MainData!AX56&lt;&gt;"",IF(MainData!G56="NO",MainData!D56,MainData!E56),""),"")</f>
        <v/>
      </c>
      <c r="Y62" s="216">
        <f t="shared" si="22"/>
        <v>0</v>
      </c>
      <c r="Z62" s="216" t="str">
        <f ca="1">IF(Stop_Date_Value,IF(MainData!DA56&lt;&gt;"",IF(MainData!BJ56="NO",MainData!BH56,MainData!BG56),""),"")</f>
        <v/>
      </c>
      <c r="AA62" s="216">
        <f t="shared" si="23"/>
        <v>0</v>
      </c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89"/>
      <c r="BN62" s="189"/>
      <c r="BO62" s="189"/>
      <c r="BP62" s="189"/>
      <c r="BQ62" s="189"/>
      <c r="BR62" s="189"/>
      <c r="BS62" s="189"/>
      <c r="BT62" s="159" t="str">
        <f t="shared" si="18"/>
        <v/>
      </c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V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59" t="str">
        <f t="shared" si="19"/>
        <v/>
      </c>
      <c r="EX62" s="159" t="s">
        <v>88</v>
      </c>
    </row>
    <row r="63" spans="1:154" x14ac:dyDescent="0.2">
      <c r="A63" s="160"/>
      <c r="B63" s="211" t="str">
        <f t="shared" ca="1" si="20"/>
        <v/>
      </c>
      <c r="C63" s="212" t="str">
        <f ca="1">IF(B63="","",IF(MainData!AX57="","",IF($AB$17,$D$5-MainData!AX57-$AB$18,$D$5-MainData!AX57)))</f>
        <v/>
      </c>
      <c r="D63" s="213" t="str">
        <f ca="1">IF(C63&lt;&gt;"",MainData!H57,"")</f>
        <v/>
      </c>
      <c r="E63" s="167"/>
      <c r="F63" s="167"/>
      <c r="G63" s="167"/>
      <c r="H63" s="211" t="str">
        <f t="shared" ca="1" si="21"/>
        <v/>
      </c>
      <c r="I63" s="212" t="str">
        <f ca="1">IF(H63="","",IF(MainData!DA57="","",IF($AB$17,$D$5+MainData!DA57+$AB$18,$D$5+MainData!DA57)))</f>
        <v/>
      </c>
      <c r="J63" s="213" t="str">
        <f ca="1">IF(I63&lt;&gt;"",MainData!BK57,"")</f>
        <v/>
      </c>
      <c r="K63" s="171"/>
      <c r="N63" s="229"/>
      <c r="V63" s="159">
        <f>IF($AD$13="Show All",1,IF(LEFT(MainData!K57,2)=LEFT(MainPage!$AD$13,2),1,0))</f>
        <v>0</v>
      </c>
      <c r="W63" s="159">
        <f>IF($AD$13="Show All",1,IF(LEFT(MainData!BN57,2)=LEFT(MainPage!$AD$13,2),1,0))</f>
        <v>0</v>
      </c>
      <c r="X63" s="216" t="str">
        <f ca="1">IF(Stop_Date_Value,IF(MainData!AX57&lt;&gt;"",IF(MainData!G57="NO",MainData!D57,MainData!E57),""),"")</f>
        <v/>
      </c>
      <c r="Y63" s="216">
        <f t="shared" si="22"/>
        <v>0</v>
      </c>
      <c r="Z63" s="216" t="str">
        <f ca="1">IF(Stop_Date_Value,IF(MainData!DA57&lt;&gt;"",IF(MainData!BJ57="NO",MainData!BH57,MainData!BG57),""),"")</f>
        <v/>
      </c>
      <c r="AA63" s="216">
        <f t="shared" si="23"/>
        <v>0</v>
      </c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89"/>
      <c r="BN63" s="189"/>
      <c r="BO63" s="189"/>
      <c r="BP63" s="189"/>
      <c r="BQ63" s="189"/>
      <c r="BR63" s="189"/>
      <c r="BS63" s="189"/>
      <c r="BT63" s="159" t="str">
        <f t="shared" si="18"/>
        <v/>
      </c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V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59" t="str">
        <f t="shared" si="19"/>
        <v/>
      </c>
      <c r="EX63" s="159" t="s">
        <v>88</v>
      </c>
    </row>
    <row r="64" spans="1:154" x14ac:dyDescent="0.2">
      <c r="A64" s="160"/>
      <c r="B64" s="211" t="str">
        <f t="shared" ca="1" si="20"/>
        <v/>
      </c>
      <c r="C64" s="212" t="str">
        <f ca="1">IF(B64="","",IF(MainData!AX58="","",IF($AB$17,$D$5-MainData!AX58-$AB$18,$D$5-MainData!AX58)))</f>
        <v/>
      </c>
      <c r="D64" s="213" t="str">
        <f ca="1">IF(C64&lt;&gt;"",MainData!H58,"")</f>
        <v/>
      </c>
      <c r="E64" s="167"/>
      <c r="F64" s="167"/>
      <c r="G64" s="167"/>
      <c r="H64" s="211" t="str">
        <f t="shared" ca="1" si="21"/>
        <v/>
      </c>
      <c r="I64" s="212" t="str">
        <f ca="1">IF(H64="","",IF(MainData!DA58="","",IF($AB$17,$D$5+MainData!DA58+$AB$18,$D$5+MainData!DA58)))</f>
        <v/>
      </c>
      <c r="J64" s="213" t="str">
        <f ca="1">IF(I64&lt;&gt;"",MainData!BK58,"")</f>
        <v/>
      </c>
      <c r="K64" s="171"/>
      <c r="N64" s="229"/>
      <c r="V64" s="159">
        <f>IF($AD$13="Show All",1,IF(LEFT(MainData!K58,2)=LEFT(MainPage!$AD$13,2),1,0))</f>
        <v>0</v>
      </c>
      <c r="W64" s="159">
        <f>IF($AD$13="Show All",1,IF(LEFT(MainData!BN58,2)=LEFT(MainPage!$AD$13,2),1,0))</f>
        <v>0</v>
      </c>
      <c r="X64" s="216" t="str">
        <f ca="1">IF(Stop_Date_Value,IF(MainData!AX58&lt;&gt;"",IF(MainData!G58="NO",MainData!D58,MainData!E58),""),"")</f>
        <v/>
      </c>
      <c r="Y64" s="216">
        <f t="shared" si="22"/>
        <v>0</v>
      </c>
      <c r="Z64" s="216" t="str">
        <f ca="1">IF(Stop_Date_Value,IF(MainData!DA58&lt;&gt;"",IF(MainData!BJ58="NO",MainData!BH58,MainData!BG58),""),"")</f>
        <v/>
      </c>
      <c r="AA64" s="216">
        <f t="shared" si="23"/>
        <v>0</v>
      </c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59" t="str">
        <f t="shared" si="18"/>
        <v/>
      </c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59" t="str">
        <f t="shared" si="19"/>
        <v/>
      </c>
      <c r="EX64" s="159" t="s">
        <v>88</v>
      </c>
    </row>
    <row r="65" spans="1:154" x14ac:dyDescent="0.2">
      <c r="A65" s="160"/>
      <c r="B65" s="211" t="str">
        <f t="shared" ca="1" si="20"/>
        <v/>
      </c>
      <c r="C65" s="212" t="str">
        <f ca="1">IF(B65="","",IF(MainData!AX59="","",IF($AB$17,$D$5-MainData!AX59-$AB$18,$D$5-MainData!AX59)))</f>
        <v/>
      </c>
      <c r="D65" s="213" t="str">
        <f ca="1">IF(C65&lt;&gt;"",MainData!H59,"")</f>
        <v/>
      </c>
      <c r="E65" s="167"/>
      <c r="F65" s="167"/>
      <c r="G65" s="167"/>
      <c r="H65" s="211" t="str">
        <f t="shared" ca="1" si="21"/>
        <v/>
      </c>
      <c r="I65" s="212" t="str">
        <f ca="1">IF(H65="","",IF(MainData!DA59="","",IF($AB$17,$D$5+MainData!DA59+$AB$18,$D$5+MainData!DA59)))</f>
        <v/>
      </c>
      <c r="J65" s="213" t="str">
        <f ca="1">IF(I65&lt;&gt;"",MainData!BK59,"")</f>
        <v/>
      </c>
      <c r="K65" s="171"/>
      <c r="N65" s="229"/>
      <c r="V65" s="159">
        <f>IF($AD$13="Show All",1,IF(LEFT(MainData!K59,2)=LEFT(MainPage!$AD$13,2),1,0))</f>
        <v>0</v>
      </c>
      <c r="W65" s="159">
        <f>IF($AD$13="Show All",1,IF(LEFT(MainData!BN59,2)=LEFT(MainPage!$AD$13,2),1,0))</f>
        <v>0</v>
      </c>
      <c r="X65" s="216" t="str">
        <f ca="1">IF(Stop_Date_Value,IF(MainData!AX59&lt;&gt;"",IF(MainData!G59="NO",MainData!D59,MainData!E59),""),"")</f>
        <v/>
      </c>
      <c r="Y65" s="216">
        <f t="shared" si="22"/>
        <v>0</v>
      </c>
      <c r="Z65" s="216" t="str">
        <f ca="1">IF(Stop_Date_Value,IF(MainData!DA59&lt;&gt;"",IF(MainData!BJ59="NO",MainData!BH59,MainData!BG59),""),"")</f>
        <v/>
      </c>
      <c r="AA65" s="216">
        <f t="shared" si="23"/>
        <v>0</v>
      </c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89"/>
      <c r="BN65" s="189"/>
      <c r="BO65" s="189"/>
      <c r="BP65" s="189"/>
      <c r="BQ65" s="189"/>
      <c r="BR65" s="189"/>
      <c r="BS65" s="189"/>
      <c r="BT65" s="159" t="str">
        <f t="shared" si="18"/>
        <v/>
      </c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 s="189"/>
      <c r="DG65" s="189"/>
      <c r="DH65" s="189"/>
      <c r="DI65" s="189"/>
      <c r="DJ65" s="159" t="str">
        <f t="shared" si="19"/>
        <v/>
      </c>
      <c r="EX65" s="159" t="s">
        <v>88</v>
      </c>
    </row>
    <row r="66" spans="1:154" x14ac:dyDescent="0.2">
      <c r="A66" s="160"/>
      <c r="B66" s="211" t="str">
        <f t="shared" ca="1" si="20"/>
        <v/>
      </c>
      <c r="C66" s="212" t="str">
        <f ca="1">IF(B66="","",IF(MainData!AX60="","",IF($AB$17,$D$5-MainData!AX60-$AB$18,$D$5-MainData!AX60)))</f>
        <v/>
      </c>
      <c r="D66" s="213" t="str">
        <f ca="1">IF(C66&lt;&gt;"",MainData!H60,"")</f>
        <v/>
      </c>
      <c r="E66" s="167"/>
      <c r="F66" s="167"/>
      <c r="G66" s="167"/>
      <c r="H66" s="211" t="str">
        <f t="shared" ca="1" si="21"/>
        <v/>
      </c>
      <c r="I66" s="212" t="str">
        <f ca="1">IF(H66="","",IF(MainData!DA60="","",IF($AB$17,$D$5+MainData!DA60+$AB$18,$D$5+MainData!DA60)))</f>
        <v/>
      </c>
      <c r="J66" s="213" t="str">
        <f ca="1">IF(I66&lt;&gt;"",MainData!BK60,"")</f>
        <v/>
      </c>
      <c r="K66" s="171"/>
      <c r="N66" s="229"/>
      <c r="V66" s="159">
        <f>IF($AD$13="Show All",1,IF(LEFT(MainData!K60,2)=LEFT(MainPage!$AD$13,2),1,0))</f>
        <v>0</v>
      </c>
      <c r="W66" s="159">
        <f>IF($AD$13="Show All",1,IF(LEFT(MainData!BN60,2)=LEFT(MainPage!$AD$13,2),1,0))</f>
        <v>0</v>
      </c>
      <c r="X66" s="216" t="str">
        <f ca="1">IF(Stop_Date_Value,IF(MainData!AX60&lt;&gt;"",IF(MainData!G60="NO",MainData!D60,MainData!E60),""),"")</f>
        <v/>
      </c>
      <c r="Y66" s="216">
        <f t="shared" si="22"/>
        <v>0</v>
      </c>
      <c r="Z66" s="216" t="str">
        <f ca="1">IF(Stop_Date_Value,IF(MainData!DA60&lt;&gt;"",IF(MainData!BJ60="NO",MainData!BH60,MainData!BG60),""),"")</f>
        <v/>
      </c>
      <c r="AA66" s="216">
        <f t="shared" si="23"/>
        <v>0</v>
      </c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59" t="str">
        <f t="shared" si="18"/>
        <v/>
      </c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V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59" t="str">
        <f t="shared" si="19"/>
        <v/>
      </c>
      <c r="EX66" s="159" t="s">
        <v>88</v>
      </c>
    </row>
    <row r="67" spans="1:154" x14ac:dyDescent="0.2">
      <c r="A67" s="160"/>
      <c r="B67" s="211" t="str">
        <f t="shared" ca="1" si="20"/>
        <v/>
      </c>
      <c r="C67" s="212" t="str">
        <f ca="1">IF(B67="","",IF(MainData!AX61="","",IF($AB$17,$D$5-MainData!AX61-$AB$18,$D$5-MainData!AX61)))</f>
        <v/>
      </c>
      <c r="D67" s="213" t="str">
        <f ca="1">IF(C67&lt;&gt;"",MainData!H61,"")</f>
        <v/>
      </c>
      <c r="E67" s="167"/>
      <c r="F67" s="167"/>
      <c r="G67" s="167"/>
      <c r="H67" s="211" t="str">
        <f t="shared" ca="1" si="21"/>
        <v/>
      </c>
      <c r="I67" s="212" t="str">
        <f ca="1">IF(H67="","",IF(MainData!DA61="","",IF($AB$17,$D$5+MainData!DA61+$AB$18,$D$5+MainData!DA61)))</f>
        <v/>
      </c>
      <c r="J67" s="213" t="str">
        <f ca="1">IF(I67&lt;&gt;"",MainData!BK61,"")</f>
        <v/>
      </c>
      <c r="K67" s="171"/>
      <c r="N67" s="229"/>
      <c r="V67" s="159">
        <f>IF($AD$13="Show All",1,IF(LEFT(MainData!K61,2)=LEFT(MainPage!$AD$13,2),1,0))</f>
        <v>0</v>
      </c>
      <c r="W67" s="159">
        <f>IF($AD$13="Show All",1,IF(LEFT(MainData!BN61,2)=LEFT(MainPage!$AD$13,2),1,0))</f>
        <v>0</v>
      </c>
      <c r="X67" s="216" t="str">
        <f ca="1">IF(Stop_Date_Value,IF(MainData!AX61&lt;&gt;"",IF(MainData!G61="NO",MainData!D61,MainData!E61),""),"")</f>
        <v/>
      </c>
      <c r="Y67" s="216">
        <f t="shared" si="22"/>
        <v>0</v>
      </c>
      <c r="Z67" s="216" t="str">
        <f ca="1">IF(Stop_Date_Value,IF(MainData!DA61&lt;&gt;"",IF(MainData!BJ61="NO",MainData!BH61,MainData!BG61),""),"")</f>
        <v/>
      </c>
      <c r="AA67" s="216">
        <f t="shared" si="23"/>
        <v>0</v>
      </c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59" t="str">
        <f t="shared" si="18"/>
        <v/>
      </c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59" t="str">
        <f t="shared" si="19"/>
        <v/>
      </c>
      <c r="EX67" s="159" t="s">
        <v>88</v>
      </c>
    </row>
    <row r="68" spans="1:154" x14ac:dyDescent="0.2">
      <c r="A68" s="160"/>
      <c r="B68" s="211" t="str">
        <f t="shared" ca="1" si="20"/>
        <v/>
      </c>
      <c r="C68" s="212" t="str">
        <f ca="1">IF(B68="","",IF(MainData!AX62="","",IF($AB$17,$D$5-MainData!AX62-$AB$18,$D$5-MainData!AX62)))</f>
        <v/>
      </c>
      <c r="D68" s="213" t="str">
        <f ca="1">IF(C68&lt;&gt;"",MainData!H62,"")</f>
        <v/>
      </c>
      <c r="E68" s="167"/>
      <c r="F68" s="167"/>
      <c r="G68" s="167"/>
      <c r="H68" s="211" t="str">
        <f t="shared" ca="1" si="21"/>
        <v/>
      </c>
      <c r="I68" s="212" t="str">
        <f ca="1">IF(H68="","",IF(MainData!DA62="","",IF($AB$17,$D$5+MainData!DA62+$AB$18,$D$5+MainData!DA62)))</f>
        <v/>
      </c>
      <c r="J68" s="213" t="str">
        <f ca="1">IF(I68&lt;&gt;"",MainData!BK62,"")</f>
        <v/>
      </c>
      <c r="K68" s="171"/>
      <c r="N68" s="229"/>
      <c r="V68" s="159">
        <f>IF($AD$13="Show All",1,IF(LEFT(MainData!K62,2)=LEFT(MainPage!$AD$13,2),1,0))</f>
        <v>0</v>
      </c>
      <c r="W68" s="159">
        <f>IF($AD$13="Show All",1,IF(LEFT(MainData!BN62,2)=LEFT(MainPage!$AD$13,2),1,0))</f>
        <v>0</v>
      </c>
      <c r="X68" s="216" t="str">
        <f ca="1">IF(Stop_Date_Value,IF(MainData!AX62&lt;&gt;"",IF(MainData!G62="NO",MainData!D62,MainData!E62),""),"")</f>
        <v/>
      </c>
      <c r="Y68" s="216">
        <f t="shared" si="22"/>
        <v>0</v>
      </c>
      <c r="Z68" s="216" t="str">
        <f ca="1">IF(Stop_Date_Value,IF(MainData!DA62&lt;&gt;"",IF(MainData!BJ62="NO",MainData!BH62,MainData!BG62),""),"")</f>
        <v/>
      </c>
      <c r="AA68" s="216">
        <f t="shared" si="23"/>
        <v>0</v>
      </c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89"/>
      <c r="BN68" s="189"/>
      <c r="BO68" s="189"/>
      <c r="BP68" s="189"/>
      <c r="BQ68" s="189"/>
      <c r="BR68" s="189"/>
      <c r="BS68" s="189"/>
      <c r="BT68" s="159" t="str">
        <f t="shared" si="18"/>
        <v/>
      </c>
      <c r="BZ68" s="189"/>
      <c r="CA68" s="189"/>
      <c r="CB68" s="189"/>
      <c r="CC68" s="189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  <c r="CT68" s="189"/>
      <c r="CU68" s="189"/>
      <c r="CV68" s="189"/>
      <c r="CW68" s="189"/>
      <c r="CX68" s="189"/>
      <c r="CY68" s="189"/>
      <c r="CZ68" s="189"/>
      <c r="DA68" s="189"/>
      <c r="DB68" s="189"/>
      <c r="DC68" s="189"/>
      <c r="DD68" s="189"/>
      <c r="DE68" s="189"/>
      <c r="DF68" s="189"/>
      <c r="DG68" s="189"/>
      <c r="DH68" s="189"/>
      <c r="DI68" s="189"/>
      <c r="DJ68" s="159" t="str">
        <f t="shared" si="19"/>
        <v/>
      </c>
      <c r="DN68" s="186"/>
      <c r="DO68" s="186"/>
      <c r="DP68" s="186"/>
      <c r="DQ68" s="186"/>
      <c r="DR68" s="186"/>
      <c r="DS68" s="186"/>
      <c r="DT68" s="186"/>
      <c r="DU68" s="186"/>
      <c r="DV68" s="186"/>
      <c r="DW68" s="186"/>
      <c r="DX68" s="186"/>
      <c r="DY68" s="186"/>
      <c r="DZ68" s="186"/>
      <c r="EA68" s="186"/>
      <c r="EB68" s="186"/>
      <c r="EC68" s="186"/>
      <c r="ED68" s="186"/>
      <c r="EE68" s="186"/>
      <c r="EF68" s="186"/>
      <c r="EG68" s="186"/>
      <c r="EH68" s="186"/>
      <c r="EI68" s="186"/>
      <c r="EJ68" s="186"/>
      <c r="EK68" s="186"/>
      <c r="EL68" s="186"/>
      <c r="EM68" s="186"/>
      <c r="EN68" s="186"/>
      <c r="EO68" s="186"/>
      <c r="EP68" s="186"/>
      <c r="EQ68" s="186"/>
      <c r="ER68" s="186"/>
      <c r="ES68" s="186"/>
      <c r="ET68" s="186"/>
      <c r="EU68" s="186"/>
      <c r="EV68" s="186"/>
      <c r="EW68" s="186"/>
      <c r="EX68" s="186" t="s">
        <v>88</v>
      </c>
    </row>
    <row r="69" spans="1:154" x14ac:dyDescent="0.2">
      <c r="A69" s="160"/>
      <c r="B69" s="211" t="str">
        <f t="shared" ca="1" si="20"/>
        <v/>
      </c>
      <c r="C69" s="212" t="str">
        <f ca="1">IF(B69="","",IF(MainData!AX63="","",IF($AB$17,$D$5-MainData!AX63-$AB$18,$D$5-MainData!AX63)))</f>
        <v/>
      </c>
      <c r="D69" s="213" t="str">
        <f ca="1">IF(C69&lt;&gt;"",MainData!H63,"")</f>
        <v/>
      </c>
      <c r="E69" s="167"/>
      <c r="F69" s="167"/>
      <c r="G69" s="167"/>
      <c r="H69" s="211" t="str">
        <f t="shared" ca="1" si="21"/>
        <v/>
      </c>
      <c r="I69" s="212" t="str">
        <f ca="1">IF(H69="","",IF(MainData!DA63="","",IF($AB$17,$D$5+MainData!DA63+$AB$18,$D$5+MainData!DA63)))</f>
        <v/>
      </c>
      <c r="J69" s="213" t="str">
        <f ca="1">IF(I69&lt;&gt;"",MainData!BK63,"")</f>
        <v/>
      </c>
      <c r="K69" s="171"/>
      <c r="N69" s="229"/>
      <c r="V69" s="159">
        <f>IF($AD$13="Show All",1,IF(LEFT(MainData!K63,2)=LEFT(MainPage!$AD$13,2),1,0))</f>
        <v>0</v>
      </c>
      <c r="W69" s="159">
        <f>IF($AD$13="Show All",1,IF(LEFT(MainData!BN63,2)=LEFT(MainPage!$AD$13,2),1,0))</f>
        <v>0</v>
      </c>
      <c r="X69" s="216" t="str">
        <f ca="1">IF(Stop_Date_Value,IF(MainData!AX63&lt;&gt;"",IF(MainData!G63="NO",MainData!D63,MainData!E63),""),"")</f>
        <v/>
      </c>
      <c r="Y69" s="216">
        <f t="shared" si="22"/>
        <v>0</v>
      </c>
      <c r="Z69" s="216" t="str">
        <f ca="1">IF(Stop_Date_Value,IF(MainData!DA63&lt;&gt;"",IF(MainData!BJ63="NO",MainData!BH63,MainData!BG63),""),"")</f>
        <v/>
      </c>
      <c r="AA69" s="216">
        <f t="shared" si="23"/>
        <v>0</v>
      </c>
      <c r="AJ69" s="189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  <c r="AU69" s="189"/>
      <c r="AV69" s="189"/>
      <c r="AW69" s="189"/>
      <c r="AX69" s="189"/>
      <c r="AY69" s="189"/>
      <c r="AZ69" s="189"/>
      <c r="BA69" s="189"/>
      <c r="BB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M69" s="189"/>
      <c r="BN69" s="189"/>
      <c r="BO69" s="189"/>
      <c r="BP69" s="189"/>
      <c r="BQ69" s="189"/>
      <c r="BR69" s="189"/>
      <c r="BS69" s="189"/>
      <c r="BT69" s="159" t="str">
        <f t="shared" si="18"/>
        <v/>
      </c>
      <c r="BZ69" s="189"/>
      <c r="CA69" s="189"/>
      <c r="CB69" s="189"/>
      <c r="CC69" s="189"/>
      <c r="CD69" s="189"/>
      <c r="CE69" s="189"/>
      <c r="CF69" s="189"/>
      <c r="CG69" s="189"/>
      <c r="CH69" s="189"/>
      <c r="CI69" s="189"/>
      <c r="CJ69" s="189"/>
      <c r="CK69" s="189"/>
      <c r="CL69" s="189"/>
      <c r="CM69" s="189"/>
      <c r="CN69" s="189"/>
      <c r="CO69" s="189"/>
      <c r="CP69" s="189"/>
      <c r="CQ69" s="189"/>
      <c r="CR69" s="189"/>
      <c r="CS69" s="189"/>
      <c r="CT69" s="189"/>
      <c r="CU69" s="189"/>
      <c r="CV69" s="189"/>
      <c r="CW69" s="189"/>
      <c r="CX69" s="189"/>
      <c r="CY69" s="189"/>
      <c r="CZ69" s="189"/>
      <c r="DA69" s="189"/>
      <c r="DB69" s="189"/>
      <c r="DC69" s="189"/>
      <c r="DD69" s="189"/>
      <c r="DE69" s="189"/>
      <c r="DF69" s="189"/>
      <c r="DG69" s="189"/>
      <c r="DH69" s="189"/>
      <c r="DI69" s="189"/>
      <c r="DJ69" s="159" t="str">
        <f t="shared" si="19"/>
        <v/>
      </c>
      <c r="EX69" s="159" t="s">
        <v>88</v>
      </c>
    </row>
    <row r="70" spans="1:154" x14ac:dyDescent="0.2">
      <c r="A70" s="160"/>
      <c r="B70" s="211" t="str">
        <f t="shared" ca="1" si="20"/>
        <v/>
      </c>
      <c r="C70" s="212" t="str">
        <f ca="1">IF(B70="","",IF(MainData!AX64="","",IF($AB$17,$D$5-MainData!AX64-$AB$18,$D$5-MainData!AX64)))</f>
        <v/>
      </c>
      <c r="D70" s="213" t="str">
        <f ca="1">IF(C70&lt;&gt;"",MainData!H64,"")</f>
        <v/>
      </c>
      <c r="E70" s="167"/>
      <c r="F70" s="167"/>
      <c r="G70" s="167"/>
      <c r="H70" s="211" t="str">
        <f t="shared" ca="1" si="21"/>
        <v/>
      </c>
      <c r="I70" s="212" t="str">
        <f ca="1">IF(H70="","",IF(MainData!DA64="","",IF($AB$17,$D$5+MainData!DA64+$AB$18,$D$5+MainData!DA64)))</f>
        <v/>
      </c>
      <c r="J70" s="213" t="str">
        <f ca="1">IF(I70&lt;&gt;"",MainData!BK64,"")</f>
        <v/>
      </c>
      <c r="K70" s="171"/>
      <c r="N70" s="229"/>
      <c r="V70" s="159">
        <f>IF($AD$13="Show All",1,IF(LEFT(MainData!K64,2)=LEFT(MainPage!$AD$13,2),1,0))</f>
        <v>0</v>
      </c>
      <c r="W70" s="159">
        <f>IF($AD$13="Show All",1,IF(LEFT(MainData!BN64,2)=LEFT(MainPage!$AD$13,2),1,0))</f>
        <v>0</v>
      </c>
      <c r="X70" s="216" t="str">
        <f ca="1">IF(Stop_Date_Value,IF(MainData!AX64&lt;&gt;"",IF(MainData!G64="NO",MainData!D64,MainData!E64),""),"")</f>
        <v/>
      </c>
      <c r="Y70" s="216">
        <f t="shared" si="22"/>
        <v>0</v>
      </c>
      <c r="Z70" s="216" t="str">
        <f ca="1">IF(Stop_Date_Value,IF(MainData!DA64&lt;&gt;"",IF(MainData!BJ64="NO",MainData!BH64,MainData!BG64),""),"")</f>
        <v/>
      </c>
      <c r="AA70" s="216">
        <f t="shared" si="23"/>
        <v>0</v>
      </c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M70" s="189"/>
      <c r="BN70" s="189"/>
      <c r="BO70" s="189"/>
      <c r="BP70" s="189"/>
      <c r="BQ70" s="189"/>
      <c r="BR70" s="189"/>
      <c r="BS70" s="189"/>
      <c r="BT70" s="159" t="str">
        <f t="shared" ref="BT70:BT85" si="24">IF(AN70="NO","Sell",IF(AN70="Yes","Buy",""))</f>
        <v/>
      </c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V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59" t="str">
        <f t="shared" ref="DJ70:DJ85" si="25">IF(CD70="NO","Buy",IF(CD70="Yes","Sell",""))</f>
        <v/>
      </c>
      <c r="EX70" s="159" t="s">
        <v>88</v>
      </c>
    </row>
    <row r="71" spans="1:154" x14ac:dyDescent="0.2">
      <c r="A71" s="160"/>
      <c r="B71" s="211" t="str">
        <f t="shared" ca="1" si="20"/>
        <v/>
      </c>
      <c r="C71" s="212" t="str">
        <f ca="1">IF(B71="","",IF(MainData!AX65="","",IF($AB$17,$D$5-MainData!AX65-$AB$18,$D$5-MainData!AX65)))</f>
        <v/>
      </c>
      <c r="D71" s="213" t="str">
        <f ca="1">IF(C71&lt;&gt;"",MainData!H65,"")</f>
        <v/>
      </c>
      <c r="E71" s="167"/>
      <c r="F71" s="167"/>
      <c r="G71" s="167"/>
      <c r="H71" s="211" t="str">
        <f t="shared" ca="1" si="21"/>
        <v/>
      </c>
      <c r="I71" s="212" t="str">
        <f ca="1">IF(H71="","",IF(MainData!DA65="","",IF($AB$17,$D$5+MainData!DA65+$AB$18,$D$5+MainData!DA65)))</f>
        <v/>
      </c>
      <c r="J71" s="213" t="str">
        <f ca="1">IF(I71&lt;&gt;"",MainData!BK65,"")</f>
        <v/>
      </c>
      <c r="K71" s="171"/>
      <c r="N71" s="229"/>
      <c r="V71" s="159">
        <f>IF($AD$13="Show All",1,IF(LEFT(MainData!K65,2)=LEFT(MainPage!$AD$13,2),1,0))</f>
        <v>0</v>
      </c>
      <c r="W71" s="159">
        <f>IF($AD$13="Show All",1,IF(LEFT(MainData!BN65,2)=LEFT(MainPage!$AD$13,2),1,0))</f>
        <v>0</v>
      </c>
      <c r="X71" s="216" t="str">
        <f ca="1">IF(Stop_Date_Value,IF(MainData!AX65&lt;&gt;"",IF(MainData!G65="NO",MainData!D65,MainData!E65),""),"")</f>
        <v/>
      </c>
      <c r="Y71" s="216">
        <f t="shared" si="22"/>
        <v>0</v>
      </c>
      <c r="Z71" s="216" t="str">
        <f ca="1">IF(Stop_Date_Value,IF(MainData!DA65&lt;&gt;"",IF(MainData!BJ65="NO",MainData!BH65,MainData!BG65),""),"")</f>
        <v/>
      </c>
      <c r="AA71" s="216">
        <f t="shared" si="23"/>
        <v>0</v>
      </c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59" t="str">
        <f t="shared" si="24"/>
        <v/>
      </c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59" t="str">
        <f t="shared" si="25"/>
        <v/>
      </c>
      <c r="EX71" s="159" t="s">
        <v>88</v>
      </c>
    </row>
    <row r="72" spans="1:154" x14ac:dyDescent="0.2">
      <c r="A72" s="160"/>
      <c r="B72" s="211" t="str">
        <f t="shared" ca="1" si="20"/>
        <v/>
      </c>
      <c r="C72" s="212" t="str">
        <f ca="1">IF(B72="","",IF(MainData!AX66="","",IF($AB$17,$D$5-MainData!AX66-$AB$18,$D$5-MainData!AX66)))</f>
        <v/>
      </c>
      <c r="D72" s="213" t="str">
        <f ca="1">IF(C72&lt;&gt;"",MainData!H66,"")</f>
        <v/>
      </c>
      <c r="E72" s="167"/>
      <c r="F72" s="167"/>
      <c r="G72" s="167"/>
      <c r="H72" s="211" t="str">
        <f t="shared" ca="1" si="21"/>
        <v/>
      </c>
      <c r="I72" s="212" t="str">
        <f ca="1">IF(H72="","",IF(MainData!DA66="","",IF($AB$17,$D$5+MainData!DA66+$AB$18,$D$5+MainData!DA66)))</f>
        <v/>
      </c>
      <c r="J72" s="213" t="str">
        <f ca="1">IF(I72&lt;&gt;"",MainData!BK66,"")</f>
        <v/>
      </c>
      <c r="K72" s="171"/>
      <c r="N72" s="229"/>
      <c r="V72" s="159">
        <f>IF($AD$13="Show All",1,IF(LEFT(MainData!K66,2)=LEFT(MainPage!$AD$13,2),1,0))</f>
        <v>0</v>
      </c>
      <c r="W72" s="159">
        <f>IF($AD$13="Show All",1,IF(LEFT(MainData!BN66,2)=LEFT(MainPage!$AD$13,2),1,0))</f>
        <v>0</v>
      </c>
      <c r="X72" s="216" t="str">
        <f ca="1">IF(Stop_Date_Value,IF(MainData!AX66&lt;&gt;"",IF(MainData!G66="NO",MainData!D66,MainData!E66),""),"")</f>
        <v/>
      </c>
      <c r="Y72" s="216">
        <f t="shared" si="22"/>
        <v>0</v>
      </c>
      <c r="Z72" s="216" t="str">
        <f ca="1">IF(Stop_Date_Value,IF(MainData!DA66&lt;&gt;"",IF(MainData!BJ66="NO",MainData!BH66,MainData!BG66),""),"")</f>
        <v/>
      </c>
      <c r="AA72" s="216">
        <f t="shared" si="23"/>
        <v>0</v>
      </c>
      <c r="AJ72" s="189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189"/>
      <c r="BB72" s="189"/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M72" s="189"/>
      <c r="BN72" s="189"/>
      <c r="BO72" s="189"/>
      <c r="BP72" s="189"/>
      <c r="BQ72" s="189"/>
      <c r="BR72" s="189"/>
      <c r="BS72" s="189"/>
      <c r="BT72" s="159" t="str">
        <f t="shared" si="24"/>
        <v/>
      </c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V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59" t="str">
        <f t="shared" si="25"/>
        <v/>
      </c>
      <c r="EX72" s="159" t="s">
        <v>88</v>
      </c>
    </row>
    <row r="73" spans="1:154" x14ac:dyDescent="0.2">
      <c r="A73" s="160"/>
      <c r="B73" s="211" t="str">
        <f t="shared" ca="1" si="20"/>
        <v/>
      </c>
      <c r="C73" s="212" t="str">
        <f ca="1">IF(B73="","",IF(MainData!AX67="","",IF($AB$17,$D$5-MainData!AX67-$AB$18,$D$5-MainData!AX67)))</f>
        <v/>
      </c>
      <c r="D73" s="213" t="str">
        <f ca="1">IF(C73&lt;&gt;"",MainData!H67,"")</f>
        <v/>
      </c>
      <c r="E73" s="167"/>
      <c r="F73" s="167"/>
      <c r="G73" s="167"/>
      <c r="H73" s="211" t="str">
        <f t="shared" ca="1" si="21"/>
        <v/>
      </c>
      <c r="I73" s="212" t="str">
        <f ca="1">IF(H73="","",IF(MainData!DA67="","",IF($AB$17,$D$5+MainData!DA67+$AB$18,$D$5+MainData!DA67)))</f>
        <v/>
      </c>
      <c r="J73" s="213" t="str">
        <f ca="1">IF(I73&lt;&gt;"",MainData!BK67,"")</f>
        <v/>
      </c>
      <c r="K73" s="171"/>
      <c r="V73" s="159">
        <f>IF($AD$13="Show All",1,IF(LEFT(MainData!K67,2)=LEFT(MainPage!$AD$13,2),1,0))</f>
        <v>0</v>
      </c>
      <c r="W73" s="159">
        <f>IF($AD$13="Show All",1,IF(LEFT(MainData!BN67,2)=LEFT(MainPage!$AD$13,2),1,0))</f>
        <v>0</v>
      </c>
      <c r="X73" s="216" t="str">
        <f ca="1">IF(Stop_Date_Value,IF(MainData!AX67&lt;&gt;"",IF(MainData!G67="NO",MainData!D67,MainData!E67),""),"")</f>
        <v/>
      </c>
      <c r="Y73" s="216">
        <f t="shared" si="22"/>
        <v>0</v>
      </c>
      <c r="Z73" s="216" t="str">
        <f ca="1">IF(Stop_Date_Value,IF(MainData!DA67&lt;&gt;"",IF(MainData!BJ67="NO",MainData!BH67,MainData!BG67),""),"")</f>
        <v/>
      </c>
      <c r="AA73" s="216">
        <f t="shared" si="23"/>
        <v>0</v>
      </c>
      <c r="AJ73" s="189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  <c r="BE73" s="189"/>
      <c r="BF73" s="189"/>
      <c r="BG73" s="189"/>
      <c r="BH73" s="189"/>
      <c r="BI73" s="189"/>
      <c r="BJ73" s="189"/>
      <c r="BK73" s="189"/>
      <c r="BL73" s="189"/>
      <c r="BM73" s="189"/>
      <c r="BN73" s="189"/>
      <c r="BO73" s="189"/>
      <c r="BP73" s="189"/>
      <c r="BQ73" s="189"/>
      <c r="BR73" s="189"/>
      <c r="BS73" s="189"/>
      <c r="BT73" s="159" t="str">
        <f t="shared" si="24"/>
        <v/>
      </c>
      <c r="BZ73" s="189"/>
      <c r="CA73" s="189"/>
      <c r="CB73" s="189"/>
      <c r="CC73" s="189"/>
      <c r="CD73" s="189"/>
      <c r="CE73" s="189"/>
      <c r="CF73" s="189"/>
      <c r="CG73" s="189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  <c r="CT73" s="189"/>
      <c r="CU73" s="189"/>
      <c r="CV73" s="189"/>
      <c r="CW73" s="189"/>
      <c r="CX73" s="189"/>
      <c r="CY73" s="189"/>
      <c r="CZ73" s="189"/>
      <c r="DA73" s="189"/>
      <c r="DB73" s="189"/>
      <c r="DC73" s="189"/>
      <c r="DD73" s="189"/>
      <c r="DE73" s="189"/>
      <c r="DF73" s="189"/>
      <c r="DG73" s="189"/>
      <c r="DH73" s="189"/>
      <c r="DI73" s="189"/>
      <c r="DJ73" s="159" t="str">
        <f t="shared" si="25"/>
        <v/>
      </c>
      <c r="EX73" s="159" t="s">
        <v>88</v>
      </c>
    </row>
    <row r="74" spans="1:154" x14ac:dyDescent="0.2">
      <c r="A74" s="160"/>
      <c r="B74" s="211" t="str">
        <f t="shared" ca="1" si="20"/>
        <v/>
      </c>
      <c r="C74" s="212" t="str">
        <f ca="1">IF(B74="","",IF(MainData!AX68="","",IF($AB$17,$D$5-MainData!AX68-$AB$18,$D$5-MainData!AX68)))</f>
        <v/>
      </c>
      <c r="D74" s="213" t="str">
        <f ca="1">IF(C74&lt;&gt;"",MainData!H68,"")</f>
        <v/>
      </c>
      <c r="E74" s="167"/>
      <c r="F74" s="167"/>
      <c r="G74" s="167"/>
      <c r="H74" s="211" t="str">
        <f t="shared" ca="1" si="21"/>
        <v/>
      </c>
      <c r="I74" s="212" t="str">
        <f ca="1">IF(H74="","",IF(MainData!DA68="","",IF($AB$17,$D$5+MainData!DA68+$AB$18,$D$5+MainData!DA68)))</f>
        <v/>
      </c>
      <c r="J74" s="213" t="str">
        <f ca="1">IF(I74&lt;&gt;"",MainData!BK68,"")</f>
        <v/>
      </c>
      <c r="K74" s="171"/>
      <c r="V74" s="159">
        <f>IF($AD$13="Show All",1,IF(LEFT(MainData!K68,2)=LEFT(MainPage!$AD$13,2),1,0))</f>
        <v>0</v>
      </c>
      <c r="W74" s="159">
        <f>IF($AD$13="Show All",1,IF(LEFT(MainData!BN68,2)=LEFT(MainPage!$AD$13,2),1,0))</f>
        <v>0</v>
      </c>
      <c r="X74" s="216" t="str">
        <f ca="1">IF(Stop_Date_Value,IF(MainData!AX68&lt;&gt;"",IF(MainData!G68="NO",MainData!D68,MainData!E68),""),"")</f>
        <v/>
      </c>
      <c r="Y74" s="216">
        <f t="shared" si="22"/>
        <v>0</v>
      </c>
      <c r="Z74" s="216" t="str">
        <f ca="1">IF(Stop_Date_Value,IF(MainData!DA68&lt;&gt;"",IF(MainData!BJ68="NO",MainData!BH68,MainData!BG68),""),"")</f>
        <v/>
      </c>
      <c r="AA74" s="216">
        <f t="shared" si="23"/>
        <v>0</v>
      </c>
      <c r="AJ74" s="189"/>
      <c r="AK74" s="189"/>
      <c r="AL74" s="189"/>
      <c r="AM74" s="189"/>
      <c r="AN74" s="189"/>
      <c r="AO74" s="189"/>
      <c r="AP74" s="189"/>
      <c r="AQ74" s="189"/>
      <c r="AR74" s="189"/>
      <c r="AS74" s="189"/>
      <c r="AT74" s="189"/>
      <c r="AU74" s="189"/>
      <c r="AV74" s="189"/>
      <c r="AW74" s="189"/>
      <c r="AX74" s="189"/>
      <c r="AY74" s="189"/>
      <c r="AZ74" s="189"/>
      <c r="BA74" s="189"/>
      <c r="BB74" s="189"/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M74" s="189"/>
      <c r="BN74" s="189"/>
      <c r="BO74" s="189"/>
      <c r="BP74" s="189"/>
      <c r="BQ74" s="189"/>
      <c r="BR74" s="189"/>
      <c r="BS74" s="189"/>
      <c r="BT74" s="159" t="str">
        <f t="shared" si="24"/>
        <v/>
      </c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V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59" t="str">
        <f t="shared" si="25"/>
        <v/>
      </c>
      <c r="EX74" s="159" t="s">
        <v>88</v>
      </c>
    </row>
    <row r="75" spans="1:154" x14ac:dyDescent="0.2">
      <c r="A75" s="160"/>
      <c r="B75" s="211" t="str">
        <f t="shared" ref="B75:B90" ca="1" si="26">IF(X75="","",IF($AB$13=2,X75&amp;REPT("-",50),IF(AND($AB$13=1,Y75=1),X75&amp;REPT("-",50),"")))</f>
        <v/>
      </c>
      <c r="C75" s="212" t="str">
        <f ca="1">IF(B75="","",IF(MainData!AX69="","",IF($AB$17,$D$5-MainData!AX69-$AB$18,$D$5-MainData!AX69)))</f>
        <v/>
      </c>
      <c r="D75" s="213" t="str">
        <f ca="1">IF(C75&lt;&gt;"",MainData!H69,"")</f>
        <v/>
      </c>
      <c r="E75" s="167"/>
      <c r="F75" s="167"/>
      <c r="G75" s="167"/>
      <c r="H75" s="211" t="str">
        <f t="shared" ref="H75:H90" ca="1" si="27">IF(Z75="","",IF($AB$13=2,Z75&amp;REPT("-",50),IF(AND($AB$13=1,AA75=1),Z75&amp;REPT("-",50),"")))</f>
        <v/>
      </c>
      <c r="I75" s="212" t="str">
        <f ca="1">IF(H75="","",IF(MainData!DA69="","",IF($AB$17,$D$5+MainData!DA69+$AB$18,$D$5+MainData!DA69)))</f>
        <v/>
      </c>
      <c r="J75" s="213" t="str">
        <f ca="1">IF(I75&lt;&gt;"",MainData!BK69,"")</f>
        <v/>
      </c>
      <c r="K75" s="171"/>
      <c r="V75" s="159">
        <f>IF($AD$13="Show All",1,IF(LEFT(MainData!K69,2)=LEFT(MainPage!$AD$13,2),1,0))</f>
        <v>0</v>
      </c>
      <c r="W75" s="159">
        <f>IF($AD$13="Show All",1,IF(LEFT(MainData!BN69,2)=LEFT(MainPage!$AD$13,2),1,0))</f>
        <v>0</v>
      </c>
      <c r="X75" s="216" t="str">
        <f ca="1">IF(Stop_Date_Value,IF(MainData!AX69&lt;&gt;"",IF(MainData!G69="NO",MainData!D69,MainData!E69),""),"")</f>
        <v/>
      </c>
      <c r="Y75" s="216">
        <f t="shared" ref="Y75:Y90" si="28">IF($AB$15,1,IF(OR(X75=$AD$8,X75=$AD$9,X75=$AD$10,X75=$AD$11),1,0))*V75</f>
        <v>0</v>
      </c>
      <c r="Z75" s="216" t="str">
        <f ca="1">IF(Stop_Date_Value,IF(MainData!DA69&lt;&gt;"",IF(MainData!BJ69="NO",MainData!BH69,MainData!BG69),""),"")</f>
        <v/>
      </c>
      <c r="AA75" s="216">
        <f t="shared" ref="AA75:AA90" si="29">IF($AB$15,1,IF(OR(Z75=$AD$8,Z75=$AD$9,Z75=$AD$10,Z75=$AD$11),1,0))*W75</f>
        <v>0</v>
      </c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89"/>
      <c r="AV75" s="189"/>
      <c r="AW75" s="189"/>
      <c r="AX75" s="189"/>
      <c r="AY75" s="189"/>
      <c r="AZ75" s="189"/>
      <c r="BA75" s="189"/>
      <c r="BB75" s="189"/>
      <c r="BC75" s="189"/>
      <c r="BD75" s="189"/>
      <c r="BE75" s="189"/>
      <c r="BF75" s="189"/>
      <c r="BG75" s="189"/>
      <c r="BH75" s="189"/>
      <c r="BI75" s="189"/>
      <c r="BJ75" s="189"/>
      <c r="BK75" s="189"/>
      <c r="BL75" s="189"/>
      <c r="BM75" s="189"/>
      <c r="BN75" s="189"/>
      <c r="BO75" s="189"/>
      <c r="BP75" s="189"/>
      <c r="BQ75" s="189"/>
      <c r="BR75" s="189"/>
      <c r="BS75" s="189"/>
      <c r="BT75" s="159" t="str">
        <f t="shared" si="24"/>
        <v/>
      </c>
      <c r="BZ75" s="189"/>
      <c r="CA75" s="189"/>
      <c r="CB75" s="189"/>
      <c r="CC75" s="189"/>
      <c r="CD75" s="189"/>
      <c r="CE75" s="189"/>
      <c r="CF75" s="189"/>
      <c r="CG75" s="189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  <c r="CT75" s="189"/>
      <c r="CU75" s="189"/>
      <c r="CV75" s="189"/>
      <c r="CW75" s="189"/>
      <c r="CX75" s="189"/>
      <c r="CY75" s="189"/>
      <c r="CZ75" s="189"/>
      <c r="DA75" s="189"/>
      <c r="DB75" s="189"/>
      <c r="DC75" s="189"/>
      <c r="DD75" s="189"/>
      <c r="DE75" s="189"/>
      <c r="DF75" s="189"/>
      <c r="DG75" s="189"/>
      <c r="DH75" s="189"/>
      <c r="DI75" s="189"/>
      <c r="DJ75" s="159" t="str">
        <f t="shared" si="25"/>
        <v/>
      </c>
      <c r="EX75" s="159" t="s">
        <v>88</v>
      </c>
    </row>
    <row r="76" spans="1:154" x14ac:dyDescent="0.2">
      <c r="A76" s="160"/>
      <c r="B76" s="211" t="str">
        <f t="shared" ca="1" si="26"/>
        <v/>
      </c>
      <c r="C76" s="212" t="str">
        <f ca="1">IF(B76="","",IF(MainData!AX70="","",IF($AB$17,$D$5-MainData!AX70-$AB$18,$D$5-MainData!AX70)))</f>
        <v/>
      </c>
      <c r="D76" s="213" t="str">
        <f ca="1">IF(C76&lt;&gt;"",MainData!H70,"")</f>
        <v/>
      </c>
      <c r="E76" s="167"/>
      <c r="F76" s="167"/>
      <c r="G76" s="167"/>
      <c r="H76" s="211" t="str">
        <f t="shared" ca="1" si="27"/>
        <v/>
      </c>
      <c r="I76" s="212" t="str">
        <f ca="1">IF(H76="","",IF(MainData!DA70="","",IF($AB$17,$D$5+MainData!DA70+$AB$18,$D$5+MainData!DA70)))</f>
        <v/>
      </c>
      <c r="J76" s="213" t="str">
        <f ca="1">IF(I76&lt;&gt;"",MainData!BK70,"")</f>
        <v/>
      </c>
      <c r="K76" s="171"/>
      <c r="V76" s="159">
        <f>IF($AD$13="Show All",1,IF(LEFT(MainData!K70,2)=LEFT(MainPage!$AD$13,2),1,0))</f>
        <v>0</v>
      </c>
      <c r="W76" s="159">
        <f>IF($AD$13="Show All",1,IF(LEFT(MainData!BN70,2)=LEFT(MainPage!$AD$13,2),1,0))</f>
        <v>0</v>
      </c>
      <c r="X76" s="216" t="str">
        <f ca="1">IF(Stop_Date_Value,IF(MainData!AX70&lt;&gt;"",IF(MainData!G70="NO",MainData!D70,MainData!E70),""),"")</f>
        <v/>
      </c>
      <c r="Y76" s="216">
        <f t="shared" si="28"/>
        <v>0</v>
      </c>
      <c r="Z76" s="216" t="str">
        <f ca="1">IF(Stop_Date_Value,IF(MainData!DA70&lt;&gt;"",IF(MainData!BJ70="NO",MainData!BH70,MainData!BG70),""),"")</f>
        <v/>
      </c>
      <c r="AA76" s="216">
        <f t="shared" si="29"/>
        <v>0</v>
      </c>
      <c r="AJ76" s="189"/>
      <c r="AK76" s="189"/>
      <c r="AL76" s="189"/>
      <c r="AM76" s="189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  <c r="AX76" s="189"/>
      <c r="AY76" s="189"/>
      <c r="AZ76" s="189"/>
      <c r="BA76" s="189"/>
      <c r="BB76" s="189"/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M76" s="189"/>
      <c r="BN76" s="189"/>
      <c r="BO76" s="189"/>
      <c r="BP76" s="189"/>
      <c r="BQ76" s="189"/>
      <c r="BR76" s="189"/>
      <c r="BS76" s="189"/>
      <c r="BT76" s="159" t="str">
        <f t="shared" si="24"/>
        <v/>
      </c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V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59" t="str">
        <f t="shared" si="25"/>
        <v/>
      </c>
      <c r="EX76" s="159" t="s">
        <v>88</v>
      </c>
    </row>
    <row r="77" spans="1:154" x14ac:dyDescent="0.2">
      <c r="A77" s="160"/>
      <c r="B77" s="211" t="str">
        <f t="shared" ca="1" si="26"/>
        <v/>
      </c>
      <c r="C77" s="212" t="str">
        <f ca="1">IF(B77="","",IF(MainData!AX71="","",IF($AB$17,$D$5-MainData!AX71-$AB$18,$D$5-MainData!AX71)))</f>
        <v/>
      </c>
      <c r="D77" s="213" t="str">
        <f ca="1">IF(C77&lt;&gt;"",MainData!H71,"")</f>
        <v/>
      </c>
      <c r="E77" s="167"/>
      <c r="F77" s="167"/>
      <c r="G77" s="167"/>
      <c r="H77" s="211" t="str">
        <f t="shared" ca="1" si="27"/>
        <v/>
      </c>
      <c r="I77" s="212" t="str">
        <f ca="1">IF(H77="","",IF(MainData!DA71="","",IF($AB$17,$D$5+MainData!DA71+$AB$18,$D$5+MainData!DA71)))</f>
        <v/>
      </c>
      <c r="J77" s="213" t="str">
        <f ca="1">IF(I77&lt;&gt;"",MainData!BK71,"")</f>
        <v/>
      </c>
      <c r="K77" s="171"/>
      <c r="V77" s="159">
        <f>IF($AD$13="Show All",1,IF(LEFT(MainData!K71,2)=LEFT(MainPage!$AD$13,2),1,0))</f>
        <v>0</v>
      </c>
      <c r="W77" s="159">
        <f>IF($AD$13="Show All",1,IF(LEFT(MainData!BN71,2)=LEFT(MainPage!$AD$13,2),1,0))</f>
        <v>0</v>
      </c>
      <c r="X77" s="216" t="str">
        <f ca="1">IF(Stop_Date_Value,IF(MainData!AX71&lt;&gt;"",IF(MainData!G71="NO",MainData!D71,MainData!E71),""),"")</f>
        <v/>
      </c>
      <c r="Y77" s="216">
        <f t="shared" si="28"/>
        <v>0</v>
      </c>
      <c r="Z77" s="216" t="str">
        <f ca="1">IF(Stop_Date_Value,IF(MainData!DA71&lt;&gt;"",IF(MainData!BJ71="NO",MainData!BH71,MainData!BG71),""),"")</f>
        <v/>
      </c>
      <c r="AA77" s="216">
        <f t="shared" si="29"/>
        <v>0</v>
      </c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59" t="str">
        <f t="shared" si="24"/>
        <v/>
      </c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59" t="str">
        <f t="shared" si="25"/>
        <v/>
      </c>
      <c r="EX77" s="159" t="s">
        <v>88</v>
      </c>
    </row>
    <row r="78" spans="1:154" x14ac:dyDescent="0.2">
      <c r="A78" s="160"/>
      <c r="B78" s="211" t="str">
        <f t="shared" ca="1" si="26"/>
        <v/>
      </c>
      <c r="C78" s="212" t="str">
        <f ca="1">IF(B78="","",IF(MainData!AX72="","",IF($AB$17,$D$5-MainData!AX72-$AB$18,$D$5-MainData!AX72)))</f>
        <v/>
      </c>
      <c r="D78" s="213" t="str">
        <f ca="1">IF(C78&lt;&gt;"",MainData!H72,"")</f>
        <v/>
      </c>
      <c r="E78" s="167"/>
      <c r="F78" s="167"/>
      <c r="G78" s="167"/>
      <c r="H78" s="211" t="str">
        <f t="shared" ca="1" si="27"/>
        <v/>
      </c>
      <c r="I78" s="212" t="str">
        <f ca="1">IF(H78="","",IF(MainData!DA72="","",IF($AB$17,$D$5+MainData!DA72+$AB$18,$D$5+MainData!DA72)))</f>
        <v/>
      </c>
      <c r="J78" s="213" t="str">
        <f ca="1">IF(I78&lt;&gt;"",MainData!BK72,"")</f>
        <v/>
      </c>
      <c r="K78" s="171"/>
      <c r="V78" s="159">
        <f>IF($AD$13="Show All",1,IF(LEFT(MainData!K72,2)=LEFT(MainPage!$AD$13,2),1,0))</f>
        <v>0</v>
      </c>
      <c r="W78" s="159">
        <f>IF($AD$13="Show All",1,IF(LEFT(MainData!BN72,2)=LEFT(MainPage!$AD$13,2),1,0))</f>
        <v>0</v>
      </c>
      <c r="X78" s="216" t="str">
        <f ca="1">IF(Stop_Date_Value,IF(MainData!AX72&lt;&gt;"",IF(MainData!G72="NO",MainData!D72,MainData!E72),""),"")</f>
        <v/>
      </c>
      <c r="Y78" s="216">
        <f t="shared" si="28"/>
        <v>0</v>
      </c>
      <c r="Z78" s="216" t="str">
        <f ca="1">IF(Stop_Date_Value,IF(MainData!DA72&lt;&gt;"",IF(MainData!BJ72="NO",MainData!BH72,MainData!BG72),""),"")</f>
        <v/>
      </c>
      <c r="AA78" s="216">
        <f t="shared" si="29"/>
        <v>0</v>
      </c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89"/>
      <c r="BN78" s="189"/>
      <c r="BO78" s="189"/>
      <c r="BP78" s="189"/>
      <c r="BQ78" s="189"/>
      <c r="BR78" s="189"/>
      <c r="BS78" s="189"/>
      <c r="BT78" s="159" t="str">
        <f t="shared" si="24"/>
        <v/>
      </c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V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59" t="str">
        <f t="shared" si="25"/>
        <v/>
      </c>
      <c r="EX78" s="159" t="s">
        <v>88</v>
      </c>
    </row>
    <row r="79" spans="1:154" x14ac:dyDescent="0.2">
      <c r="A79" s="160"/>
      <c r="B79" s="211" t="str">
        <f t="shared" ca="1" si="26"/>
        <v/>
      </c>
      <c r="C79" s="212" t="str">
        <f ca="1">IF(B79="","",IF(MainData!AX73="","",IF($AB$17,$D$5-MainData!AX73-$AB$18,$D$5-MainData!AX73)))</f>
        <v/>
      </c>
      <c r="D79" s="213" t="str">
        <f ca="1">IF(C79&lt;&gt;"",MainData!H73,"")</f>
        <v/>
      </c>
      <c r="E79" s="167"/>
      <c r="F79" s="167"/>
      <c r="G79" s="167"/>
      <c r="H79" s="211" t="str">
        <f t="shared" ca="1" si="27"/>
        <v/>
      </c>
      <c r="I79" s="212" t="str">
        <f ca="1">IF(H79="","",IF(MainData!DA73="","",IF($AB$17,$D$5+MainData!DA73+$AB$18,$D$5+MainData!DA73)))</f>
        <v/>
      </c>
      <c r="J79" s="213" t="str">
        <f ca="1">IF(I79&lt;&gt;"",MainData!BK73,"")</f>
        <v/>
      </c>
      <c r="K79" s="171"/>
      <c r="V79" s="159">
        <f>IF($AD$13="Show All",1,IF(LEFT(MainData!K73,2)=LEFT(MainPage!$AD$13,2),1,0))</f>
        <v>0</v>
      </c>
      <c r="W79" s="159">
        <f>IF($AD$13="Show All",1,IF(LEFT(MainData!BN73,2)=LEFT(MainPage!$AD$13,2),1,0))</f>
        <v>0</v>
      </c>
      <c r="X79" s="216" t="str">
        <f ca="1">IF(Stop_Date_Value,IF(MainData!AX73&lt;&gt;"",IF(MainData!G73="NO",MainData!D73,MainData!E73),""),"")</f>
        <v/>
      </c>
      <c r="Y79" s="216">
        <f t="shared" si="28"/>
        <v>0</v>
      </c>
      <c r="Z79" s="216" t="str">
        <f ca="1">IF(Stop_Date_Value,IF(MainData!DA73&lt;&gt;"",IF(MainData!BJ73="NO",MainData!BH73,MainData!BG73),""),"")</f>
        <v/>
      </c>
      <c r="AA79" s="216">
        <f t="shared" si="29"/>
        <v>0</v>
      </c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89"/>
      <c r="BN79" s="189"/>
      <c r="BO79" s="189"/>
      <c r="BP79" s="189"/>
      <c r="BQ79" s="189"/>
      <c r="BR79" s="189"/>
      <c r="BS79" s="189"/>
      <c r="BT79" s="159" t="str">
        <f t="shared" si="24"/>
        <v/>
      </c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V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59" t="str">
        <f t="shared" si="25"/>
        <v/>
      </c>
      <c r="EX79" s="159" t="s">
        <v>88</v>
      </c>
    </row>
    <row r="80" spans="1:154" x14ac:dyDescent="0.2">
      <c r="A80" s="160"/>
      <c r="B80" s="211" t="str">
        <f t="shared" ca="1" si="26"/>
        <v/>
      </c>
      <c r="C80" s="212" t="str">
        <f ca="1">IF(B80="","",IF(MainData!AX74="","",IF($AB$17,$D$5-MainData!AX74-$AB$18,$D$5-MainData!AX74)))</f>
        <v/>
      </c>
      <c r="D80" s="213" t="str">
        <f ca="1">IF(C80&lt;&gt;"",MainData!H74,"")</f>
        <v/>
      </c>
      <c r="E80" s="167"/>
      <c r="F80" s="167"/>
      <c r="G80" s="167"/>
      <c r="H80" s="211" t="str">
        <f t="shared" ca="1" si="27"/>
        <v/>
      </c>
      <c r="I80" s="212" t="str">
        <f ca="1">IF(H80="","",IF(MainData!DA74="","",IF($AB$17,$D$5+MainData!DA74+$AB$18,$D$5+MainData!DA74)))</f>
        <v/>
      </c>
      <c r="J80" s="213" t="str">
        <f ca="1">IF(I80&lt;&gt;"",MainData!BK74,"")</f>
        <v/>
      </c>
      <c r="K80" s="171"/>
      <c r="V80" s="159">
        <f>IF($AD$13="Show All",1,IF(LEFT(MainData!K74,2)=LEFT(MainPage!$AD$13,2),1,0))</f>
        <v>0</v>
      </c>
      <c r="W80" s="159">
        <f>IF($AD$13="Show All",1,IF(LEFT(MainData!BN74,2)=LEFT(MainPage!$AD$13,2),1,0))</f>
        <v>0</v>
      </c>
      <c r="X80" s="216" t="str">
        <f ca="1">IF(Stop_Date_Value,IF(MainData!AX74&lt;&gt;"",IF(MainData!G74="NO",MainData!D74,MainData!E74),""),"")</f>
        <v/>
      </c>
      <c r="Y80" s="216">
        <f t="shared" si="28"/>
        <v>0</v>
      </c>
      <c r="Z80" s="216" t="str">
        <f ca="1">IF(Stop_Date_Value,IF(MainData!DA74&lt;&gt;"",IF(MainData!BJ74="NO",MainData!BH74,MainData!BG74),""),"")</f>
        <v/>
      </c>
      <c r="AA80" s="216">
        <f t="shared" si="29"/>
        <v>0</v>
      </c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89"/>
      <c r="BN80" s="189"/>
      <c r="BO80" s="189"/>
      <c r="BP80" s="189"/>
      <c r="BQ80" s="189"/>
      <c r="BR80" s="189"/>
      <c r="BS80" s="189"/>
      <c r="BT80" s="159" t="str">
        <f t="shared" si="24"/>
        <v/>
      </c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V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59" t="str">
        <f t="shared" si="25"/>
        <v/>
      </c>
      <c r="EX80" s="159" t="s">
        <v>88</v>
      </c>
    </row>
    <row r="81" spans="1:154" x14ac:dyDescent="0.2">
      <c r="A81" s="160"/>
      <c r="B81" s="211" t="str">
        <f t="shared" ca="1" si="26"/>
        <v/>
      </c>
      <c r="C81" s="212" t="str">
        <f ca="1">IF(B81="","",IF(MainData!AX75="","",IF($AB$17,$D$5-MainData!AX75-$AB$18,$D$5-MainData!AX75)))</f>
        <v/>
      </c>
      <c r="D81" s="213" t="str">
        <f ca="1">IF(C81&lt;&gt;"",MainData!H75,"")</f>
        <v/>
      </c>
      <c r="E81" s="167"/>
      <c r="F81" s="167"/>
      <c r="G81" s="167"/>
      <c r="H81" s="211" t="str">
        <f t="shared" ca="1" si="27"/>
        <v/>
      </c>
      <c r="I81" s="212" t="str">
        <f ca="1">IF(H81="","",IF(MainData!DA75="","",IF($AB$17,$D$5+MainData!DA75+$AB$18,$D$5+MainData!DA75)))</f>
        <v/>
      </c>
      <c r="J81" s="213" t="str">
        <f ca="1">IF(I81&lt;&gt;"",MainData!BK75,"")</f>
        <v/>
      </c>
      <c r="K81" s="171"/>
      <c r="V81" s="159">
        <f>IF($AD$13="Show All",1,IF(LEFT(MainData!K75,2)=LEFT(MainPage!$AD$13,2),1,0))</f>
        <v>0</v>
      </c>
      <c r="W81" s="159">
        <f>IF($AD$13="Show All",1,IF(LEFT(MainData!BN75,2)=LEFT(MainPage!$AD$13,2),1,0))</f>
        <v>0</v>
      </c>
      <c r="X81" s="216" t="str">
        <f ca="1">IF(Stop_Date_Value,IF(MainData!AX75&lt;&gt;"",IF(MainData!G75="NO",MainData!D75,MainData!E75),""),"")</f>
        <v/>
      </c>
      <c r="Y81" s="216">
        <f t="shared" si="28"/>
        <v>0</v>
      </c>
      <c r="Z81" s="216" t="str">
        <f ca="1">IF(Stop_Date_Value,IF(MainData!DA75&lt;&gt;"",IF(MainData!BJ75="NO",MainData!BH75,MainData!BG75),""),"")</f>
        <v/>
      </c>
      <c r="AA81" s="216">
        <f t="shared" si="29"/>
        <v>0</v>
      </c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59" t="str">
        <f t="shared" si="24"/>
        <v/>
      </c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59" t="str">
        <f t="shared" si="25"/>
        <v/>
      </c>
      <c r="EX81" s="159" t="s">
        <v>88</v>
      </c>
    </row>
    <row r="82" spans="1:154" x14ac:dyDescent="0.2">
      <c r="A82" s="160"/>
      <c r="B82" s="211" t="str">
        <f t="shared" ca="1" si="26"/>
        <v/>
      </c>
      <c r="C82" s="212" t="str">
        <f ca="1">IF(B82="","",IF(MainData!AX76="","",IF($AB$17,$D$5-MainData!AX76-$AB$18,$D$5-MainData!AX76)))</f>
        <v/>
      </c>
      <c r="D82" s="213" t="str">
        <f ca="1">IF(C82&lt;&gt;"",MainData!H76,"")</f>
        <v/>
      </c>
      <c r="E82" s="167"/>
      <c r="F82" s="167"/>
      <c r="G82" s="167"/>
      <c r="H82" s="211" t="str">
        <f t="shared" ca="1" si="27"/>
        <v/>
      </c>
      <c r="I82" s="212" t="str">
        <f ca="1">IF(H82="","",IF(MainData!DA76="","",IF($AB$17,$D$5+MainData!DA76+$AB$18,$D$5+MainData!DA76)))</f>
        <v/>
      </c>
      <c r="J82" s="213" t="str">
        <f ca="1">IF(I82&lt;&gt;"",MainData!BK76,"")</f>
        <v/>
      </c>
      <c r="K82" s="171"/>
      <c r="V82" s="159">
        <f>IF($AD$13="Show All",1,IF(LEFT(MainData!K76,2)=LEFT(MainPage!$AD$13,2),1,0))</f>
        <v>0</v>
      </c>
      <c r="W82" s="159">
        <f>IF($AD$13="Show All",1,IF(LEFT(MainData!BN76,2)=LEFT(MainPage!$AD$13,2),1,0))</f>
        <v>0</v>
      </c>
      <c r="X82" s="216" t="str">
        <f ca="1">IF(Stop_Date_Value,IF(MainData!AX76&lt;&gt;"",IF(MainData!G76="NO",MainData!D76,MainData!E76),""),"")</f>
        <v/>
      </c>
      <c r="Y82" s="216">
        <f t="shared" si="28"/>
        <v>0</v>
      </c>
      <c r="Z82" s="216" t="str">
        <f ca="1">IF(Stop_Date_Value,IF(MainData!DA76&lt;&gt;"",IF(MainData!BJ76="NO",MainData!BH76,MainData!BG76),""),"")</f>
        <v/>
      </c>
      <c r="AA82" s="216">
        <f t="shared" si="29"/>
        <v>0</v>
      </c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59" t="str">
        <f t="shared" si="24"/>
        <v/>
      </c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V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59" t="str">
        <f t="shared" si="25"/>
        <v/>
      </c>
      <c r="EX82" s="159" t="s">
        <v>88</v>
      </c>
    </row>
    <row r="83" spans="1:154" x14ac:dyDescent="0.2">
      <c r="A83" s="160"/>
      <c r="B83" s="211" t="str">
        <f t="shared" ca="1" si="26"/>
        <v/>
      </c>
      <c r="C83" s="212" t="str">
        <f ca="1">IF(B83="","",IF(MainData!AX77="","",IF($AB$17,$D$5-MainData!AX77-$AB$18,$D$5-MainData!AX77)))</f>
        <v/>
      </c>
      <c r="D83" s="213" t="str">
        <f ca="1">IF(C83&lt;&gt;"",MainData!H77,"")</f>
        <v/>
      </c>
      <c r="E83" s="167"/>
      <c r="F83" s="167"/>
      <c r="G83" s="167"/>
      <c r="H83" s="211" t="str">
        <f t="shared" ca="1" si="27"/>
        <v/>
      </c>
      <c r="I83" s="212" t="str">
        <f ca="1">IF(H83="","",IF(MainData!DA77="","",IF($AB$17,$D$5+MainData!DA77+$AB$18,$D$5+MainData!DA77)))</f>
        <v/>
      </c>
      <c r="J83" s="213" t="str">
        <f ca="1">IF(I83&lt;&gt;"",MainData!BK77,"")</f>
        <v/>
      </c>
      <c r="K83" s="171"/>
      <c r="V83" s="159">
        <f>IF($AD$13="Show All",1,IF(LEFT(MainData!K77,2)=LEFT(MainPage!$AD$13,2),1,0))</f>
        <v>0</v>
      </c>
      <c r="W83" s="159">
        <f>IF($AD$13="Show All",1,IF(LEFT(MainData!BN77,2)=LEFT(MainPage!$AD$13,2),1,0))</f>
        <v>0</v>
      </c>
      <c r="X83" s="216" t="str">
        <f ca="1">IF(Stop_Date_Value,IF(MainData!AX77&lt;&gt;"",IF(MainData!G77="NO",MainData!D77,MainData!E77),""),"")</f>
        <v/>
      </c>
      <c r="Y83" s="216">
        <f t="shared" si="28"/>
        <v>0</v>
      </c>
      <c r="Z83" s="216" t="str">
        <f ca="1">IF(Stop_Date_Value,IF(MainData!DA77&lt;&gt;"",IF(MainData!BJ77="NO",MainData!BH77,MainData!BG77),""),"")</f>
        <v/>
      </c>
      <c r="AA83" s="216">
        <f t="shared" si="29"/>
        <v>0</v>
      </c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89"/>
      <c r="BN83" s="189"/>
      <c r="BO83" s="189"/>
      <c r="BP83" s="189"/>
      <c r="BQ83" s="189"/>
      <c r="BR83" s="189"/>
      <c r="BS83" s="189"/>
      <c r="BT83" s="159" t="str">
        <f t="shared" si="24"/>
        <v/>
      </c>
      <c r="BZ83" s="189"/>
      <c r="CA83" s="189"/>
      <c r="CB83" s="189"/>
      <c r="CC83" s="189"/>
      <c r="CD83" s="189"/>
      <c r="CE83" s="189"/>
      <c r="CF83" s="189"/>
      <c r="CG83" s="189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  <c r="CT83" s="189"/>
      <c r="CU83" s="189"/>
      <c r="CV83" s="189"/>
      <c r="CW83" s="189"/>
      <c r="CX83" s="189"/>
      <c r="CY83" s="189"/>
      <c r="CZ83" s="189"/>
      <c r="DA83" s="189"/>
      <c r="DB83" s="189"/>
      <c r="DC83" s="189"/>
      <c r="DD83" s="189"/>
      <c r="DE83" s="189"/>
      <c r="DF83" s="189"/>
      <c r="DG83" s="189"/>
      <c r="DH83" s="189"/>
      <c r="DI83" s="189"/>
      <c r="DJ83" s="159" t="str">
        <f t="shared" si="25"/>
        <v/>
      </c>
      <c r="EX83" s="159" t="s">
        <v>88</v>
      </c>
    </row>
    <row r="84" spans="1:154" x14ac:dyDescent="0.2">
      <c r="A84" s="160"/>
      <c r="B84" s="211" t="str">
        <f t="shared" ca="1" si="26"/>
        <v/>
      </c>
      <c r="C84" s="212" t="str">
        <f ca="1">IF(B84="","",IF(MainData!AX78="","",IF($AB$17,$D$5-MainData!AX78-$AB$18,$D$5-MainData!AX78)))</f>
        <v/>
      </c>
      <c r="D84" s="213" t="str">
        <f ca="1">IF(C84&lt;&gt;"",MainData!H78,"")</f>
        <v/>
      </c>
      <c r="E84" s="167"/>
      <c r="F84" s="167"/>
      <c r="G84" s="167"/>
      <c r="H84" s="211" t="str">
        <f t="shared" ca="1" si="27"/>
        <v/>
      </c>
      <c r="I84" s="212" t="str">
        <f ca="1">IF(H84="","",IF(MainData!DA78="","",IF($AB$17,$D$5+MainData!DA78+$AB$18,$D$5+MainData!DA78)))</f>
        <v/>
      </c>
      <c r="J84" s="213" t="str">
        <f ca="1">IF(I84&lt;&gt;"",MainData!BK78,"")</f>
        <v/>
      </c>
      <c r="K84" s="171"/>
      <c r="V84" s="159">
        <f>IF($AD$13="Show All",1,IF(LEFT(MainData!K78,2)=LEFT(MainPage!$AD$13,2),1,0))</f>
        <v>0</v>
      </c>
      <c r="W84" s="159">
        <f>IF($AD$13="Show All",1,IF(LEFT(MainData!BN78,2)=LEFT(MainPage!$AD$13,2),1,0))</f>
        <v>0</v>
      </c>
      <c r="X84" s="216" t="str">
        <f ca="1">IF(Stop_Date_Value,IF(MainData!AX78&lt;&gt;"",IF(MainData!G78="NO",MainData!D78,MainData!E78),""),"")</f>
        <v/>
      </c>
      <c r="Y84" s="216">
        <f t="shared" si="28"/>
        <v>0</v>
      </c>
      <c r="Z84" s="216" t="str">
        <f ca="1">IF(Stop_Date_Value,IF(MainData!DA78&lt;&gt;"",IF(MainData!BJ78="NO",MainData!BH78,MainData!BG78),""),"")</f>
        <v/>
      </c>
      <c r="AA84" s="216">
        <f t="shared" si="29"/>
        <v>0</v>
      </c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89"/>
      <c r="BN84" s="189"/>
      <c r="BO84" s="189"/>
      <c r="BP84" s="189"/>
      <c r="BQ84" s="189"/>
      <c r="BR84" s="189"/>
      <c r="BS84" s="189"/>
      <c r="BT84" s="159" t="str">
        <f t="shared" si="24"/>
        <v/>
      </c>
      <c r="BZ84" s="189"/>
      <c r="CA84" s="189"/>
      <c r="CB84" s="189"/>
      <c r="CC84" s="189"/>
      <c r="CD84" s="189"/>
      <c r="CE84" s="189"/>
      <c r="CF84" s="189"/>
      <c r="CG84" s="189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  <c r="CT84" s="189"/>
      <c r="CU84" s="189"/>
      <c r="CV84" s="189"/>
      <c r="CW84" s="189"/>
      <c r="CX84" s="189"/>
      <c r="CY84" s="189"/>
      <c r="CZ84" s="189"/>
      <c r="DA84" s="189"/>
      <c r="DB84" s="189"/>
      <c r="DC84" s="189"/>
      <c r="DD84" s="189"/>
      <c r="DE84" s="189"/>
      <c r="DF84" s="189"/>
      <c r="DG84" s="189"/>
      <c r="DH84" s="189"/>
      <c r="DI84" s="189"/>
      <c r="DJ84" s="159" t="str">
        <f t="shared" si="25"/>
        <v/>
      </c>
      <c r="EX84" s="159" t="s">
        <v>88</v>
      </c>
    </row>
    <row r="85" spans="1:154" x14ac:dyDescent="0.2">
      <c r="A85" s="160"/>
      <c r="B85" s="211" t="str">
        <f t="shared" ca="1" si="26"/>
        <v/>
      </c>
      <c r="C85" s="212" t="str">
        <f ca="1">IF(B85="","",IF(MainData!AX79="","",IF($AB$17,$D$5-MainData!AX79-$AB$18,$D$5-MainData!AX79)))</f>
        <v/>
      </c>
      <c r="D85" s="213" t="str">
        <f ca="1">IF(C85&lt;&gt;"",MainData!H79,"")</f>
        <v/>
      </c>
      <c r="E85" s="167"/>
      <c r="F85" s="167"/>
      <c r="G85" s="167"/>
      <c r="H85" s="211" t="str">
        <f t="shared" ca="1" si="27"/>
        <v/>
      </c>
      <c r="I85" s="212" t="str">
        <f ca="1">IF(H85="","",IF(MainData!DA79="","",IF($AB$17,$D$5+MainData!DA79+$AB$18,$D$5+MainData!DA79)))</f>
        <v/>
      </c>
      <c r="J85" s="213" t="str">
        <f ca="1">IF(I85&lt;&gt;"",MainData!BK79,"")</f>
        <v/>
      </c>
      <c r="K85" s="171"/>
      <c r="V85" s="159">
        <f>IF($AD$13="Show All",1,IF(LEFT(MainData!K79,2)=LEFT(MainPage!$AD$13,2),1,0))</f>
        <v>0</v>
      </c>
      <c r="W85" s="159">
        <f>IF($AD$13="Show All",1,IF(LEFT(MainData!BN79,2)=LEFT(MainPage!$AD$13,2),1,0))</f>
        <v>0</v>
      </c>
      <c r="X85" s="216" t="str">
        <f ca="1">IF(Stop_Date_Value,IF(MainData!AX79&lt;&gt;"",IF(MainData!G79="NO",MainData!D79,MainData!E79),""),"")</f>
        <v/>
      </c>
      <c r="Y85" s="216">
        <f t="shared" si="28"/>
        <v>0</v>
      </c>
      <c r="Z85" s="216" t="str">
        <f ca="1">IF(Stop_Date_Value,IF(MainData!DA79&lt;&gt;"",IF(MainData!BJ79="NO",MainData!BH79,MainData!BG79),""),"")</f>
        <v/>
      </c>
      <c r="AA85" s="216">
        <f t="shared" si="29"/>
        <v>0</v>
      </c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89"/>
      <c r="BN85" s="189"/>
      <c r="BO85" s="189"/>
      <c r="BP85" s="189"/>
      <c r="BQ85" s="189"/>
      <c r="BR85" s="189"/>
      <c r="BS85" s="189"/>
      <c r="BT85" s="159" t="str">
        <f t="shared" si="24"/>
        <v/>
      </c>
      <c r="BZ85" s="189"/>
      <c r="CA85" s="189"/>
      <c r="CB85" s="189"/>
      <c r="CC85" s="189"/>
      <c r="CD85" s="189"/>
      <c r="CE85" s="189"/>
      <c r="CF85" s="189"/>
      <c r="CG85" s="189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  <c r="CT85" s="189"/>
      <c r="CU85" s="189"/>
      <c r="CV85" s="189"/>
      <c r="CW85" s="189"/>
      <c r="CX85" s="189"/>
      <c r="CY85" s="189"/>
      <c r="CZ85" s="189"/>
      <c r="DA85" s="189"/>
      <c r="DB85" s="189"/>
      <c r="DC85" s="189"/>
      <c r="DD85" s="189"/>
      <c r="DE85" s="189"/>
      <c r="DF85" s="189"/>
      <c r="DG85" s="189"/>
      <c r="DH85" s="189"/>
      <c r="DI85" s="189"/>
      <c r="DJ85" s="159" t="str">
        <f t="shared" si="25"/>
        <v/>
      </c>
      <c r="EX85" s="159" t="s">
        <v>88</v>
      </c>
    </row>
    <row r="86" spans="1:154" x14ac:dyDescent="0.2">
      <c r="A86" s="160"/>
      <c r="B86" s="211" t="str">
        <f t="shared" ca="1" si="26"/>
        <v/>
      </c>
      <c r="C86" s="212" t="str">
        <f ca="1">IF(B86="","",IF(MainData!AX80="","",IF($AB$17,$D$5-MainData!AX80-$AB$18,$D$5-MainData!AX80)))</f>
        <v/>
      </c>
      <c r="D86" s="213" t="str">
        <f ca="1">IF(C86&lt;&gt;"",MainData!H80,"")</f>
        <v/>
      </c>
      <c r="E86" s="167"/>
      <c r="F86" s="167"/>
      <c r="G86" s="167"/>
      <c r="H86" s="211" t="str">
        <f t="shared" ca="1" si="27"/>
        <v/>
      </c>
      <c r="I86" s="212" t="str">
        <f ca="1">IF(H86="","",IF(MainData!DA80="","",IF($AB$17,$D$5+MainData!DA80+$AB$18,$D$5+MainData!DA80)))</f>
        <v/>
      </c>
      <c r="J86" s="213" t="str">
        <f ca="1">IF(I86&lt;&gt;"",MainData!BK80,"")</f>
        <v/>
      </c>
      <c r="K86" s="171"/>
      <c r="V86" s="159">
        <f>IF($AD$13="Show All",1,IF(LEFT(MainData!K80,2)=LEFT(MainPage!$AD$13,2),1,0))</f>
        <v>0</v>
      </c>
      <c r="W86" s="159">
        <f>IF($AD$13="Show All",1,IF(LEFT(MainData!BN80,2)=LEFT(MainPage!$AD$13,2),1,0))</f>
        <v>0</v>
      </c>
      <c r="X86" s="216" t="str">
        <f ca="1">IF(Stop_Date_Value,IF(MainData!AX80&lt;&gt;"",IF(MainData!G80="NO",MainData!D80,MainData!E80),""),"")</f>
        <v/>
      </c>
      <c r="Y86" s="216">
        <f t="shared" si="28"/>
        <v>0</v>
      </c>
      <c r="Z86" s="216" t="str">
        <f ca="1">IF(Stop_Date_Value,IF(MainData!DA80&lt;&gt;"",IF(MainData!BJ80="NO",MainData!BH80,MainData!BG80),""),"")</f>
        <v/>
      </c>
      <c r="AA86" s="216">
        <f t="shared" si="29"/>
        <v>0</v>
      </c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59" t="str">
        <f t="shared" ref="BT86:BT101" si="30">IF(AN86="NO","Sell",IF(AN86="Yes","Buy",""))</f>
        <v/>
      </c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59" t="str">
        <f t="shared" ref="DJ86:DJ101" si="31">IF(CD86="NO","Buy",IF(CD86="Yes","Sell",""))</f>
        <v/>
      </c>
      <c r="EX86" s="159" t="s">
        <v>88</v>
      </c>
    </row>
    <row r="87" spans="1:154" x14ac:dyDescent="0.2">
      <c r="A87" s="160"/>
      <c r="B87" s="211" t="str">
        <f t="shared" ca="1" si="26"/>
        <v/>
      </c>
      <c r="C87" s="212" t="str">
        <f ca="1">IF(B87="","",IF(MainData!AX81="","",IF($AB$17,$D$5-MainData!AX81-$AB$18,$D$5-MainData!AX81)))</f>
        <v/>
      </c>
      <c r="D87" s="213" t="str">
        <f ca="1">IF(C87&lt;&gt;"",MainData!H81,"")</f>
        <v/>
      </c>
      <c r="E87" s="167"/>
      <c r="F87" s="167"/>
      <c r="G87" s="167"/>
      <c r="H87" s="211" t="str">
        <f t="shared" ca="1" si="27"/>
        <v/>
      </c>
      <c r="I87" s="212" t="str">
        <f ca="1">IF(H87="","",IF(MainData!DA81="","",IF($AB$17,$D$5+MainData!DA81+$AB$18,$D$5+MainData!DA81)))</f>
        <v/>
      </c>
      <c r="J87" s="213" t="str">
        <f ca="1">IF(I87&lt;&gt;"",MainData!BK81,"")</f>
        <v/>
      </c>
      <c r="K87" s="171"/>
      <c r="V87" s="159">
        <f>IF($AD$13="Show All",1,IF(LEFT(MainData!K81,2)=LEFT(MainPage!$AD$13,2),1,0))</f>
        <v>0</v>
      </c>
      <c r="W87" s="159">
        <f>IF($AD$13="Show All",1,IF(LEFT(MainData!BN81,2)=LEFT(MainPage!$AD$13,2),1,0))</f>
        <v>0</v>
      </c>
      <c r="X87" s="216" t="str">
        <f ca="1">IF(Stop_Date_Value,IF(MainData!AX81&lt;&gt;"",IF(MainData!G81="NO",MainData!D81,MainData!E81),""),"")</f>
        <v/>
      </c>
      <c r="Y87" s="216">
        <f t="shared" si="28"/>
        <v>0</v>
      </c>
      <c r="Z87" s="216" t="str">
        <f ca="1">IF(Stop_Date_Value,IF(MainData!DA81&lt;&gt;"",IF(MainData!BJ81="NO",MainData!BH81,MainData!BG81),""),"")</f>
        <v/>
      </c>
      <c r="AA87" s="216">
        <f t="shared" si="29"/>
        <v>0</v>
      </c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89"/>
      <c r="BN87" s="189"/>
      <c r="BO87" s="189"/>
      <c r="BP87" s="189"/>
      <c r="BQ87" s="189"/>
      <c r="BR87" s="189"/>
      <c r="BS87" s="189"/>
      <c r="BT87" s="159" t="str">
        <f t="shared" si="30"/>
        <v/>
      </c>
      <c r="BZ87" s="189"/>
      <c r="CA87" s="189"/>
      <c r="CB87" s="189"/>
      <c r="CC87" s="189"/>
      <c r="CD87" s="189"/>
      <c r="CE87" s="189"/>
      <c r="CF87" s="189"/>
      <c r="CG87" s="189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  <c r="CT87" s="189"/>
      <c r="CU87" s="189"/>
      <c r="CV87" s="189"/>
      <c r="CW87" s="189"/>
      <c r="CX87" s="189"/>
      <c r="CY87" s="189"/>
      <c r="CZ87" s="189"/>
      <c r="DA87" s="189"/>
      <c r="DB87" s="189"/>
      <c r="DC87" s="189"/>
      <c r="DD87" s="189"/>
      <c r="DE87" s="189"/>
      <c r="DF87" s="189"/>
      <c r="DG87" s="189"/>
      <c r="DH87" s="189"/>
      <c r="DI87" s="189"/>
      <c r="DJ87" s="159" t="str">
        <f t="shared" si="31"/>
        <v/>
      </c>
      <c r="EX87" s="159" t="s">
        <v>88</v>
      </c>
    </row>
    <row r="88" spans="1:154" x14ac:dyDescent="0.2">
      <c r="A88" s="160"/>
      <c r="B88" s="211" t="str">
        <f t="shared" ca="1" si="26"/>
        <v/>
      </c>
      <c r="C88" s="212" t="str">
        <f ca="1">IF(B88="","",IF(MainData!AX82="","",IF($AB$17,$D$5-MainData!AX82-$AB$18,$D$5-MainData!AX82)))</f>
        <v/>
      </c>
      <c r="D88" s="213" t="str">
        <f ca="1">IF(C88&lt;&gt;"",MainData!H82,"")</f>
        <v/>
      </c>
      <c r="E88" s="167"/>
      <c r="F88" s="167"/>
      <c r="G88" s="167"/>
      <c r="H88" s="211" t="str">
        <f t="shared" ca="1" si="27"/>
        <v/>
      </c>
      <c r="I88" s="212" t="str">
        <f ca="1">IF(H88="","",IF(MainData!DA82="","",IF($AB$17,$D$5+MainData!DA82+$AB$18,$D$5+MainData!DA82)))</f>
        <v/>
      </c>
      <c r="J88" s="213" t="str">
        <f ca="1">IF(I88&lt;&gt;"",MainData!BK82,"")</f>
        <v/>
      </c>
      <c r="K88" s="171"/>
      <c r="V88" s="159">
        <f>IF($AD$13="Show All",1,IF(LEFT(MainData!K82,2)=LEFT(MainPage!$AD$13,2),1,0))</f>
        <v>0</v>
      </c>
      <c r="W88" s="159">
        <f>IF($AD$13="Show All",1,IF(LEFT(MainData!BN82,2)=LEFT(MainPage!$AD$13,2),1,0))</f>
        <v>0</v>
      </c>
      <c r="X88" s="216" t="str">
        <f ca="1">IF(Stop_Date_Value,IF(MainData!AX82&lt;&gt;"",IF(MainData!G82="NO",MainData!D82,MainData!E82),""),"")</f>
        <v/>
      </c>
      <c r="Y88" s="216">
        <f t="shared" si="28"/>
        <v>0</v>
      </c>
      <c r="Z88" s="216" t="str">
        <f ca="1">IF(Stop_Date_Value,IF(MainData!DA82&lt;&gt;"",IF(MainData!BJ82="NO",MainData!BH82,MainData!BG82),""),"")</f>
        <v/>
      </c>
      <c r="AA88" s="216">
        <f t="shared" si="29"/>
        <v>0</v>
      </c>
      <c r="AJ88" s="189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M88" s="189"/>
      <c r="BN88" s="189"/>
      <c r="BO88" s="189"/>
      <c r="BP88" s="189"/>
      <c r="BQ88" s="189"/>
      <c r="BR88" s="189"/>
      <c r="BS88" s="189"/>
      <c r="BT88" s="159" t="str">
        <f t="shared" si="30"/>
        <v/>
      </c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V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59" t="str">
        <f t="shared" si="31"/>
        <v/>
      </c>
      <c r="EX88" s="159" t="s">
        <v>88</v>
      </c>
    </row>
    <row r="89" spans="1:154" x14ac:dyDescent="0.2">
      <c r="A89" s="160"/>
      <c r="B89" s="211" t="str">
        <f t="shared" ca="1" si="26"/>
        <v/>
      </c>
      <c r="C89" s="212" t="str">
        <f ca="1">IF(B89="","",IF(MainData!AX83="","",IF($AB$17,$D$5-MainData!AX83-$AB$18,$D$5-MainData!AX83)))</f>
        <v/>
      </c>
      <c r="D89" s="213" t="str">
        <f ca="1">IF(C89&lt;&gt;"",MainData!H83,"")</f>
        <v/>
      </c>
      <c r="E89" s="167"/>
      <c r="F89" s="167"/>
      <c r="G89" s="167"/>
      <c r="H89" s="211" t="str">
        <f t="shared" ca="1" si="27"/>
        <v/>
      </c>
      <c r="I89" s="212" t="str">
        <f ca="1">IF(H89="","",IF(MainData!DA83="","",IF($AB$17,$D$5+MainData!DA83+$AB$18,$D$5+MainData!DA83)))</f>
        <v/>
      </c>
      <c r="J89" s="213" t="str">
        <f ca="1">IF(I89&lt;&gt;"",MainData!BK83,"")</f>
        <v/>
      </c>
      <c r="K89" s="171"/>
      <c r="V89" s="159">
        <f>IF($AD$13="Show All",1,IF(LEFT(MainData!K83,2)=LEFT(MainPage!$AD$13,2),1,0))</f>
        <v>0</v>
      </c>
      <c r="W89" s="159">
        <f>IF($AD$13="Show All",1,IF(LEFT(MainData!BN83,2)=LEFT(MainPage!$AD$13,2),1,0))</f>
        <v>0</v>
      </c>
      <c r="X89" s="216" t="str">
        <f ca="1">IF(Stop_Date_Value,IF(MainData!AX83&lt;&gt;"",IF(MainData!G83="NO",MainData!D83,MainData!E83),""),"")</f>
        <v/>
      </c>
      <c r="Y89" s="216">
        <f t="shared" si="28"/>
        <v>0</v>
      </c>
      <c r="Z89" s="216" t="str">
        <f ca="1">IF(Stop_Date_Value,IF(MainData!DA83&lt;&gt;"",IF(MainData!BJ83="NO",MainData!BH83,MainData!BG83),""),"")</f>
        <v/>
      </c>
      <c r="AA89" s="216">
        <f t="shared" si="29"/>
        <v>0</v>
      </c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  <c r="AX89" s="189"/>
      <c r="AY89" s="189"/>
      <c r="AZ89" s="189"/>
      <c r="BA89" s="189"/>
      <c r="BB89" s="189"/>
      <c r="BC89" s="189"/>
      <c r="BD89" s="189"/>
      <c r="BE89" s="189"/>
      <c r="BF89" s="189"/>
      <c r="BG89" s="189"/>
      <c r="BH89" s="189"/>
      <c r="BI89" s="189"/>
      <c r="BJ89" s="189"/>
      <c r="BK89" s="189"/>
      <c r="BL89" s="189"/>
      <c r="BM89" s="189"/>
      <c r="BN89" s="189"/>
      <c r="BO89" s="189"/>
      <c r="BP89" s="189"/>
      <c r="BQ89" s="189"/>
      <c r="BR89" s="189"/>
      <c r="BS89" s="189"/>
      <c r="BT89" s="159" t="str">
        <f t="shared" si="30"/>
        <v/>
      </c>
      <c r="BZ89" s="189"/>
      <c r="CA89" s="189"/>
      <c r="CB89" s="189"/>
      <c r="CC89" s="189"/>
      <c r="CD89" s="189"/>
      <c r="CE89" s="189"/>
      <c r="CF89" s="189"/>
      <c r="CG89" s="189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  <c r="CT89" s="189"/>
      <c r="CU89" s="189"/>
      <c r="CV89" s="189"/>
      <c r="CW89" s="189"/>
      <c r="CX89" s="189"/>
      <c r="CY89" s="189"/>
      <c r="CZ89" s="189"/>
      <c r="DA89" s="189"/>
      <c r="DB89" s="189"/>
      <c r="DC89" s="189"/>
      <c r="DD89" s="189"/>
      <c r="DE89" s="189"/>
      <c r="DF89" s="189"/>
      <c r="DG89" s="189"/>
      <c r="DH89" s="189"/>
      <c r="DI89" s="189"/>
      <c r="DJ89" s="159" t="str">
        <f t="shared" si="31"/>
        <v/>
      </c>
      <c r="EX89" s="159" t="s">
        <v>88</v>
      </c>
    </row>
    <row r="90" spans="1:154" x14ac:dyDescent="0.2">
      <c r="A90" s="160"/>
      <c r="B90" s="211" t="str">
        <f t="shared" ca="1" si="26"/>
        <v/>
      </c>
      <c r="C90" s="212" t="str">
        <f ca="1">IF(B90="","",IF(MainData!AX84="","",IF($AB$17,$D$5-MainData!AX84-$AB$18,$D$5-MainData!AX84)))</f>
        <v/>
      </c>
      <c r="D90" s="213" t="str">
        <f ca="1">IF(C90&lt;&gt;"",MainData!H84,"")</f>
        <v/>
      </c>
      <c r="E90" s="167"/>
      <c r="F90" s="167"/>
      <c r="G90" s="167"/>
      <c r="H90" s="211" t="str">
        <f t="shared" ca="1" si="27"/>
        <v/>
      </c>
      <c r="I90" s="212" t="str">
        <f ca="1">IF(H90="","",IF(MainData!DA84="","",IF($AB$17,$D$5+MainData!DA84+$AB$18,$D$5+MainData!DA84)))</f>
        <v/>
      </c>
      <c r="J90" s="213" t="str">
        <f ca="1">IF(I90&lt;&gt;"",MainData!BK84,"")</f>
        <v/>
      </c>
      <c r="K90" s="171"/>
      <c r="V90" s="159">
        <f>IF($AD$13="Show All",1,IF(LEFT(MainData!K84,2)=LEFT(MainPage!$AD$13,2),1,0))</f>
        <v>0</v>
      </c>
      <c r="W90" s="159">
        <f>IF($AD$13="Show All",1,IF(LEFT(MainData!BN84,2)=LEFT(MainPage!$AD$13,2),1,0))</f>
        <v>0</v>
      </c>
      <c r="X90" s="216" t="str">
        <f ca="1">IF(Stop_Date_Value,IF(MainData!AX84&lt;&gt;"",IF(MainData!G84="NO",MainData!D84,MainData!E84),""),"")</f>
        <v/>
      </c>
      <c r="Y90" s="216">
        <f t="shared" si="28"/>
        <v>0</v>
      </c>
      <c r="Z90" s="216" t="str">
        <f ca="1">IF(Stop_Date_Value,IF(MainData!DA84&lt;&gt;"",IF(MainData!BJ84="NO",MainData!BH84,MainData!BG84),""),"")</f>
        <v/>
      </c>
      <c r="AA90" s="216">
        <f t="shared" si="29"/>
        <v>0</v>
      </c>
      <c r="AJ90" s="189"/>
      <c r="AK90" s="189"/>
      <c r="AL90" s="189"/>
      <c r="AM90" s="189"/>
      <c r="AN90" s="189"/>
      <c r="AO90" s="189"/>
      <c r="AP90" s="189"/>
      <c r="AQ90" s="189"/>
      <c r="AR90" s="189"/>
      <c r="AS90" s="189"/>
      <c r="AT90" s="189"/>
      <c r="AU90" s="189"/>
      <c r="AV90" s="189"/>
      <c r="AW90" s="189"/>
      <c r="AX90" s="189"/>
      <c r="AY90" s="189"/>
      <c r="AZ90" s="189"/>
      <c r="BA90" s="189"/>
      <c r="BB90" s="189"/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M90" s="189"/>
      <c r="BN90" s="189"/>
      <c r="BO90" s="189"/>
      <c r="BP90" s="189"/>
      <c r="BQ90" s="189"/>
      <c r="BR90" s="189"/>
      <c r="BS90" s="189"/>
      <c r="BT90" s="159" t="str">
        <f t="shared" si="30"/>
        <v/>
      </c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V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59" t="str">
        <f t="shared" si="31"/>
        <v/>
      </c>
      <c r="EX90" s="159" t="s">
        <v>88</v>
      </c>
    </row>
    <row r="91" spans="1:154" x14ac:dyDescent="0.2">
      <c r="A91" s="160"/>
      <c r="B91" s="211" t="str">
        <f t="shared" ref="B91:B100" ca="1" si="32">IF(X91="","",IF($AB$13=2,X91&amp;REPT("-",50),IF(AND($AB$13=1,Y91=1),X91&amp;REPT("-",50),"")))</f>
        <v/>
      </c>
      <c r="C91" s="212" t="str">
        <f ca="1">IF(B91="","",IF(MainData!AX85="","",IF($AB$17,$D$5-MainData!AX85-$AB$18,$D$5-MainData!AX85)))</f>
        <v/>
      </c>
      <c r="D91" s="213" t="str">
        <f ca="1">IF(C91&lt;&gt;"",MainData!H85,"")</f>
        <v/>
      </c>
      <c r="E91" s="167"/>
      <c r="F91" s="167"/>
      <c r="G91" s="167"/>
      <c r="H91" s="211" t="str">
        <f t="shared" ref="H91:H100" ca="1" si="33">IF(Z91="","",IF($AB$13=2,Z91&amp;REPT("-",50),IF(AND($AB$13=1,AA91=1),Z91&amp;REPT("-",50),"")))</f>
        <v/>
      </c>
      <c r="I91" s="212" t="str">
        <f ca="1">IF(H91="","",IF(MainData!DA85="","",IF($AB$17,$D$5+MainData!DA85+$AB$18,$D$5+MainData!DA85)))</f>
        <v/>
      </c>
      <c r="J91" s="213" t="str">
        <f ca="1">IF(I91&lt;&gt;"",MainData!BK85,"")</f>
        <v/>
      </c>
      <c r="K91" s="171"/>
      <c r="V91" s="159">
        <f>IF($AD$13="Show All",1,IF(LEFT(MainData!K85,2)=LEFT(MainPage!$AD$13,2),1,0))</f>
        <v>0</v>
      </c>
      <c r="W91" s="159">
        <f>IF($AD$13="Show All",1,IF(LEFT(MainData!BN85,2)=LEFT(MainPage!$AD$13,2),1,0))</f>
        <v>0</v>
      </c>
      <c r="X91" s="216" t="str">
        <f ca="1">IF(Stop_Date_Value,IF(MainData!AX85&lt;&gt;"",IF(MainData!G85="NO",MainData!D85,MainData!E85),""),"")</f>
        <v/>
      </c>
      <c r="Y91" s="216">
        <f t="shared" ref="Y91:Y100" si="34">IF($AB$15,1,IF(OR(X91=$AD$8,X91=$AD$9,X91=$AD$10,X91=$AD$11),1,0))*V91</f>
        <v>0</v>
      </c>
      <c r="Z91" s="216" t="str">
        <f ca="1">IF(Stop_Date_Value,IF(MainData!DA85&lt;&gt;"",IF(MainData!BJ85="NO",MainData!BH85,MainData!BG85),""),"")</f>
        <v/>
      </c>
      <c r="AA91" s="216">
        <f t="shared" ref="AA91:AA100" si="35">IF($AB$15,1,IF(OR(Z91=$AD$8,Z91=$AD$9,Z91=$AD$10,Z91=$AD$11),1,0))*W91</f>
        <v>0</v>
      </c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59" t="str">
        <f t="shared" si="30"/>
        <v/>
      </c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 s="189"/>
      <c r="DG91" s="189"/>
      <c r="DH91" s="189"/>
      <c r="DI91" s="189"/>
      <c r="DJ91" s="159" t="str">
        <f t="shared" si="31"/>
        <v/>
      </c>
      <c r="EX91" s="159" t="s">
        <v>88</v>
      </c>
    </row>
    <row r="92" spans="1:154" x14ac:dyDescent="0.2">
      <c r="A92" s="160"/>
      <c r="B92" s="211" t="str">
        <f t="shared" ca="1" si="32"/>
        <v/>
      </c>
      <c r="C92" s="212" t="str">
        <f ca="1">IF(B92="","",IF(MainData!AX86="","",IF($AB$17,$D$5-MainData!AX86-$AB$18,$D$5-MainData!AX86)))</f>
        <v/>
      </c>
      <c r="D92" s="213" t="str">
        <f ca="1">IF(C92&lt;&gt;"",MainData!H86,"")</f>
        <v/>
      </c>
      <c r="E92" s="167"/>
      <c r="F92" s="167"/>
      <c r="G92" s="167"/>
      <c r="H92" s="211" t="str">
        <f t="shared" ca="1" si="33"/>
        <v/>
      </c>
      <c r="I92" s="212" t="str">
        <f ca="1">IF(H92="","",IF(MainData!DA86="","",IF($AB$17,$D$5+MainData!DA86+$AB$18,$D$5+MainData!DA86)))</f>
        <v/>
      </c>
      <c r="J92" s="213" t="str">
        <f ca="1">IF(I92&lt;&gt;"",MainData!BK86,"")</f>
        <v/>
      </c>
      <c r="K92" s="171"/>
      <c r="V92" s="159">
        <f>IF($AD$13="Show All",1,IF(LEFT(MainData!K86,2)=LEFT(MainPage!$AD$13,2),1,0))</f>
        <v>0</v>
      </c>
      <c r="W92" s="159">
        <f>IF($AD$13="Show All",1,IF(LEFT(MainData!BN86,2)=LEFT(MainPage!$AD$13,2),1,0))</f>
        <v>0</v>
      </c>
      <c r="X92" s="216" t="str">
        <f ca="1">IF(Stop_Date_Value,IF(MainData!AX86&lt;&gt;"",IF(MainData!G86="NO",MainData!D86,MainData!E86),""),"")</f>
        <v/>
      </c>
      <c r="Y92" s="216">
        <f t="shared" si="34"/>
        <v>0</v>
      </c>
      <c r="Z92" s="216" t="str">
        <f ca="1">IF(Stop_Date_Value,IF(MainData!DA86&lt;&gt;"",IF(MainData!BJ86="NO",MainData!BH86,MainData!BG86),""),"")</f>
        <v/>
      </c>
      <c r="AA92" s="216">
        <f t="shared" si="35"/>
        <v>0</v>
      </c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89"/>
      <c r="BN92" s="189"/>
      <c r="BO92" s="189"/>
      <c r="BP92" s="189"/>
      <c r="BQ92" s="189"/>
      <c r="BR92" s="189"/>
      <c r="BS92" s="189"/>
      <c r="BT92" s="159" t="str">
        <f t="shared" si="30"/>
        <v/>
      </c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V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59" t="str">
        <f t="shared" si="31"/>
        <v/>
      </c>
      <c r="EX92" s="159" t="s">
        <v>88</v>
      </c>
    </row>
    <row r="93" spans="1:154" x14ac:dyDescent="0.2">
      <c r="A93" s="160"/>
      <c r="B93" s="211" t="str">
        <f t="shared" ca="1" si="32"/>
        <v/>
      </c>
      <c r="C93" s="212" t="str">
        <f ca="1">IF(B93="","",IF(MainData!AX87="","",IF($AB$17,$D$5-MainData!AX87-$AB$18,$D$5-MainData!AX87)))</f>
        <v/>
      </c>
      <c r="D93" s="213" t="str">
        <f ca="1">IF(C93&lt;&gt;"",MainData!H87,"")</f>
        <v/>
      </c>
      <c r="E93" s="167"/>
      <c r="F93" s="167"/>
      <c r="G93" s="167"/>
      <c r="H93" s="211" t="str">
        <f t="shared" ca="1" si="33"/>
        <v/>
      </c>
      <c r="I93" s="212" t="str">
        <f ca="1">IF(H93="","",IF(MainData!DA87="","",IF($AB$17,$D$5+MainData!DA87+$AB$18,$D$5+MainData!DA87)))</f>
        <v/>
      </c>
      <c r="J93" s="213" t="str">
        <f ca="1">IF(I93&lt;&gt;"",MainData!BK87,"")</f>
        <v/>
      </c>
      <c r="K93" s="171"/>
      <c r="V93" s="159">
        <f>IF($AD$13="Show All",1,IF(LEFT(MainData!K87,2)=LEFT(MainPage!$AD$13,2),1,0))</f>
        <v>0</v>
      </c>
      <c r="W93" s="159">
        <f>IF($AD$13="Show All",1,IF(LEFT(MainData!BN87,2)=LEFT(MainPage!$AD$13,2),1,0))</f>
        <v>0</v>
      </c>
      <c r="X93" s="216" t="str">
        <f ca="1">IF(Stop_Date_Value,IF(MainData!AX87&lt;&gt;"",IF(MainData!G87="NO",MainData!D87,MainData!E87),""),"")</f>
        <v/>
      </c>
      <c r="Y93" s="216">
        <f t="shared" si="34"/>
        <v>0</v>
      </c>
      <c r="Z93" s="216" t="str">
        <f ca="1">IF(Stop_Date_Value,IF(MainData!DA87&lt;&gt;"",IF(MainData!BJ87="NO",MainData!BH87,MainData!BG87),""),"")</f>
        <v/>
      </c>
      <c r="AA93" s="216">
        <f t="shared" si="35"/>
        <v>0</v>
      </c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59" t="str">
        <f t="shared" si="30"/>
        <v/>
      </c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59" t="str">
        <f t="shared" si="31"/>
        <v/>
      </c>
      <c r="EX93" s="159" t="s">
        <v>88</v>
      </c>
    </row>
    <row r="94" spans="1:154" x14ac:dyDescent="0.2">
      <c r="A94" s="160"/>
      <c r="B94" s="211" t="str">
        <f t="shared" ca="1" si="32"/>
        <v/>
      </c>
      <c r="C94" s="212" t="str">
        <f ca="1">IF(B94="","",IF(MainData!AX88="","",IF($AB$17,$D$5-MainData!AX88-$AB$18,$D$5-MainData!AX88)))</f>
        <v/>
      </c>
      <c r="D94" s="213" t="str">
        <f ca="1">IF(C94&lt;&gt;"",MainData!H88,"")</f>
        <v/>
      </c>
      <c r="E94" s="167"/>
      <c r="F94" s="167"/>
      <c r="G94" s="167"/>
      <c r="H94" s="211" t="str">
        <f t="shared" ca="1" si="33"/>
        <v/>
      </c>
      <c r="I94" s="212" t="str">
        <f ca="1">IF(H94="","",IF(MainData!DA88="","",IF($AB$17,$D$5+MainData!DA88+$AB$18,$D$5+MainData!DA88)))</f>
        <v/>
      </c>
      <c r="J94" s="213" t="str">
        <f ca="1">IF(I94&lt;&gt;"",MainData!BK88,"")</f>
        <v/>
      </c>
      <c r="K94" s="171"/>
      <c r="V94" s="159">
        <f>IF($AD$13="Show All",1,IF(LEFT(MainData!K88,2)=LEFT(MainPage!$AD$13,2),1,0))</f>
        <v>0</v>
      </c>
      <c r="W94" s="159">
        <f>IF($AD$13="Show All",1,IF(LEFT(MainData!BN88,2)=LEFT(MainPage!$AD$13,2),1,0))</f>
        <v>0</v>
      </c>
      <c r="X94" s="216" t="str">
        <f ca="1">IF(Stop_Date_Value,IF(MainData!AX88&lt;&gt;"",IF(MainData!G88="NO",MainData!D88,MainData!E88),""),"")</f>
        <v/>
      </c>
      <c r="Y94" s="216">
        <f t="shared" si="34"/>
        <v>0</v>
      </c>
      <c r="Z94" s="216" t="str">
        <f ca="1">IF(Stop_Date_Value,IF(MainData!DA88&lt;&gt;"",IF(MainData!BJ88="NO",MainData!BH88,MainData!BG88),""),"")</f>
        <v/>
      </c>
      <c r="AA94" s="216">
        <f t="shared" si="35"/>
        <v>0</v>
      </c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  <c r="AX94" s="189"/>
      <c r="AY94" s="189"/>
      <c r="AZ94" s="189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59" t="str">
        <f t="shared" si="30"/>
        <v/>
      </c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59" t="str">
        <f t="shared" si="31"/>
        <v/>
      </c>
      <c r="EX94" s="159" t="s">
        <v>88</v>
      </c>
    </row>
    <row r="95" spans="1:154" x14ac:dyDescent="0.2">
      <c r="A95" s="160"/>
      <c r="B95" s="211" t="str">
        <f t="shared" ca="1" si="32"/>
        <v/>
      </c>
      <c r="C95" s="212" t="str">
        <f ca="1">IF(B95="","",IF(MainData!AX89="","",IF($AB$17,$D$5-MainData!AX89-$AB$18,$D$5-MainData!AX89)))</f>
        <v/>
      </c>
      <c r="D95" s="213" t="str">
        <f ca="1">IF(C95&lt;&gt;"",MainData!H89,"")</f>
        <v/>
      </c>
      <c r="E95" s="167"/>
      <c r="F95" s="167"/>
      <c r="G95" s="167"/>
      <c r="H95" s="211" t="str">
        <f t="shared" ca="1" si="33"/>
        <v/>
      </c>
      <c r="I95" s="212" t="str">
        <f ca="1">IF(H95="","",IF(MainData!DA89="","",IF($AB$17,$D$5+MainData!DA89+$AB$18,$D$5+MainData!DA89)))</f>
        <v/>
      </c>
      <c r="J95" s="213" t="str">
        <f ca="1">IF(I95&lt;&gt;"",MainData!BK89,"")</f>
        <v/>
      </c>
      <c r="K95" s="171"/>
      <c r="V95" s="159">
        <f>IF($AD$13="Show All",1,IF(LEFT(MainData!K89,2)=LEFT(MainPage!$AD$13,2),1,0))</f>
        <v>0</v>
      </c>
      <c r="W95" s="159">
        <f>IF($AD$13="Show All",1,IF(LEFT(MainData!BN89,2)=LEFT(MainPage!$AD$13,2),1,0))</f>
        <v>0</v>
      </c>
      <c r="X95" s="216" t="str">
        <f ca="1">IF(Stop_Date_Value,IF(MainData!AX89&lt;&gt;"",IF(MainData!G89="NO",MainData!D89,MainData!E89),""),"")</f>
        <v/>
      </c>
      <c r="Y95" s="216">
        <f t="shared" si="34"/>
        <v>0</v>
      </c>
      <c r="Z95" s="216" t="str">
        <f ca="1">IF(Stop_Date_Value,IF(MainData!DA89&lt;&gt;"",IF(MainData!BJ89="NO",MainData!BH89,MainData!BG89),""),"")</f>
        <v/>
      </c>
      <c r="AA95" s="216">
        <f t="shared" si="35"/>
        <v>0</v>
      </c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59" t="str">
        <f t="shared" si="30"/>
        <v/>
      </c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59" t="str">
        <f t="shared" si="31"/>
        <v/>
      </c>
      <c r="EX95" s="159" t="s">
        <v>88</v>
      </c>
    </row>
    <row r="96" spans="1:154" x14ac:dyDescent="0.2">
      <c r="A96" s="160"/>
      <c r="B96" s="211" t="str">
        <f t="shared" ca="1" si="32"/>
        <v/>
      </c>
      <c r="C96" s="212" t="str">
        <f ca="1">IF(B96="","",IF(MainData!AX90="","",IF($AB$17,$D$5-MainData!AX90-$AB$18,$D$5-MainData!AX90)))</f>
        <v/>
      </c>
      <c r="D96" s="213" t="str">
        <f ca="1">IF(C96&lt;&gt;"",MainData!H90,"")</f>
        <v/>
      </c>
      <c r="E96" s="167"/>
      <c r="F96" s="167"/>
      <c r="G96" s="167"/>
      <c r="H96" s="211" t="str">
        <f t="shared" ca="1" si="33"/>
        <v/>
      </c>
      <c r="I96" s="212" t="str">
        <f ca="1">IF(H96="","",IF(MainData!DA90="","",IF($AB$17,$D$5+MainData!DA90+$AB$18,$D$5+MainData!DA90)))</f>
        <v/>
      </c>
      <c r="J96" s="213" t="str">
        <f ca="1">IF(I96&lt;&gt;"",MainData!BK90,"")</f>
        <v/>
      </c>
      <c r="K96" s="171"/>
      <c r="V96" s="159">
        <f>IF($AD$13="Show All",1,IF(LEFT(MainData!K90,2)=LEFT(MainPage!$AD$13,2),1,0))</f>
        <v>0</v>
      </c>
      <c r="W96" s="159">
        <f>IF($AD$13="Show All",1,IF(LEFT(MainData!BN90,2)=LEFT(MainPage!$AD$13,2),1,0))</f>
        <v>0</v>
      </c>
      <c r="X96" s="216" t="str">
        <f ca="1">IF(Stop_Date_Value,IF(MainData!AX90&lt;&gt;"",IF(MainData!G90="NO",MainData!D90,MainData!E90),""),"")</f>
        <v/>
      </c>
      <c r="Y96" s="216">
        <f t="shared" si="34"/>
        <v>0</v>
      </c>
      <c r="Z96" s="216" t="str">
        <f ca="1">IF(Stop_Date_Value,IF(MainData!DA90&lt;&gt;"",IF(MainData!BJ90="NO",MainData!BH90,MainData!BG90),""),"")</f>
        <v/>
      </c>
      <c r="AA96" s="216">
        <f t="shared" si="35"/>
        <v>0</v>
      </c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59" t="str">
        <f t="shared" si="30"/>
        <v/>
      </c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59" t="str">
        <f t="shared" si="31"/>
        <v/>
      </c>
      <c r="EX96" s="159" t="s">
        <v>88</v>
      </c>
    </row>
    <row r="97" spans="1:154" x14ac:dyDescent="0.2">
      <c r="A97" s="160"/>
      <c r="B97" s="211" t="str">
        <f t="shared" ca="1" si="32"/>
        <v/>
      </c>
      <c r="C97" s="212" t="str">
        <f ca="1">IF(B97="","",IF(MainData!AX91="","",IF($AB$17,$D$5-MainData!AX91-$AB$18,$D$5-MainData!AX91)))</f>
        <v/>
      </c>
      <c r="D97" s="213" t="str">
        <f ca="1">IF(C97&lt;&gt;"",MainData!H91,"")</f>
        <v/>
      </c>
      <c r="E97" s="167"/>
      <c r="F97" s="167"/>
      <c r="G97" s="167"/>
      <c r="H97" s="211" t="str">
        <f t="shared" ca="1" si="33"/>
        <v/>
      </c>
      <c r="I97" s="212" t="str">
        <f ca="1">IF(H97="","",IF(MainData!DA91="","",IF($AB$17,$D$5+MainData!DA91+$AB$18,$D$5+MainData!DA91)))</f>
        <v/>
      </c>
      <c r="J97" s="213" t="str">
        <f ca="1">IF(I97&lt;&gt;"",MainData!BK91,"")</f>
        <v/>
      </c>
      <c r="K97" s="171"/>
      <c r="V97" s="159">
        <f>IF($AD$13="Show All",1,IF(LEFT(MainData!K91,2)=LEFT(MainPage!$AD$13,2),1,0))</f>
        <v>0</v>
      </c>
      <c r="W97" s="159">
        <f>IF($AD$13="Show All",1,IF(LEFT(MainData!BN91,2)=LEFT(MainPage!$AD$13,2),1,0))</f>
        <v>0</v>
      </c>
      <c r="X97" s="216" t="str">
        <f ca="1">IF(Stop_Date_Value,IF(MainData!AX91&lt;&gt;"",IF(MainData!G91="NO",MainData!D91,MainData!E91),""),"")</f>
        <v/>
      </c>
      <c r="Y97" s="216">
        <f t="shared" si="34"/>
        <v>0</v>
      </c>
      <c r="Z97" s="216" t="str">
        <f ca="1">IF(Stop_Date_Value,IF(MainData!DA91&lt;&gt;"",IF(MainData!BJ91="NO",MainData!BH91,MainData!BG91),""),"")</f>
        <v/>
      </c>
      <c r="AA97" s="216">
        <f t="shared" si="35"/>
        <v>0</v>
      </c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59" t="str">
        <f t="shared" si="30"/>
        <v/>
      </c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  <c r="CT97" s="189"/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59" t="str">
        <f t="shared" si="31"/>
        <v/>
      </c>
      <c r="EX97" s="159" t="s">
        <v>88</v>
      </c>
    </row>
    <row r="98" spans="1:154" x14ac:dyDescent="0.2">
      <c r="A98" s="160"/>
      <c r="B98" s="211" t="str">
        <f t="shared" ca="1" si="32"/>
        <v/>
      </c>
      <c r="C98" s="212" t="str">
        <f ca="1">IF(B98="","",IF(MainData!AX92="","",IF($AB$17,$D$5-MainData!AX92-$AB$18,$D$5-MainData!AX92)))</f>
        <v/>
      </c>
      <c r="D98" s="213" t="str">
        <f ca="1">IF(C98&lt;&gt;"",MainData!H92,"")</f>
        <v/>
      </c>
      <c r="E98" s="167"/>
      <c r="F98" s="167"/>
      <c r="G98" s="167"/>
      <c r="H98" s="211" t="str">
        <f t="shared" ca="1" si="33"/>
        <v/>
      </c>
      <c r="I98" s="212" t="str">
        <f ca="1">IF(H98="","",IF(MainData!DA92="","",IF($AB$17,$D$5+MainData!DA92+$AB$18,$D$5+MainData!DA92)))</f>
        <v/>
      </c>
      <c r="J98" s="213" t="str">
        <f ca="1">IF(I98&lt;&gt;"",MainData!BK92,"")</f>
        <v/>
      </c>
      <c r="K98" s="171"/>
      <c r="V98" s="159">
        <f>IF($AD$13="Show All",1,IF(LEFT(MainData!K92,2)=LEFT(MainPage!$AD$13,2),1,0))</f>
        <v>0</v>
      </c>
      <c r="W98" s="159">
        <f>IF($AD$13="Show All",1,IF(LEFT(MainData!BN92,2)=LEFT(MainPage!$AD$13,2),1,0))</f>
        <v>0</v>
      </c>
      <c r="X98" s="216" t="str">
        <f ca="1">IF(Stop_Date_Value,IF(MainData!AX92&lt;&gt;"",IF(MainData!G92="NO",MainData!D92,MainData!E92),""),"")</f>
        <v/>
      </c>
      <c r="Y98" s="216">
        <f t="shared" si="34"/>
        <v>0</v>
      </c>
      <c r="Z98" s="216" t="str">
        <f ca="1">IF(Stop_Date_Value,IF(MainData!DA92&lt;&gt;"",IF(MainData!BJ92="NO",MainData!BH92,MainData!BG92),""),"")</f>
        <v/>
      </c>
      <c r="AA98" s="216">
        <f t="shared" si="35"/>
        <v>0</v>
      </c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89"/>
      <c r="BN98" s="189"/>
      <c r="BO98" s="189"/>
      <c r="BP98" s="189"/>
      <c r="BQ98" s="189"/>
      <c r="BR98" s="189"/>
      <c r="BS98" s="189"/>
      <c r="BT98" s="159" t="str">
        <f t="shared" si="30"/>
        <v/>
      </c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V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59" t="str">
        <f t="shared" si="31"/>
        <v/>
      </c>
      <c r="EX98" s="159" t="s">
        <v>88</v>
      </c>
    </row>
    <row r="99" spans="1:154" x14ac:dyDescent="0.2">
      <c r="A99" s="160"/>
      <c r="B99" s="211" t="str">
        <f t="shared" ca="1" si="32"/>
        <v/>
      </c>
      <c r="C99" s="212" t="str">
        <f ca="1">IF(B99="","",IF(MainData!AX93="","",IF($AB$17,$D$5-MainData!AX93-$AB$18,$D$5-MainData!AX93)))</f>
        <v/>
      </c>
      <c r="D99" s="213" t="str">
        <f ca="1">IF(C99&lt;&gt;"",MainData!H93,"")</f>
        <v/>
      </c>
      <c r="E99" s="167"/>
      <c r="F99" s="167"/>
      <c r="G99" s="167"/>
      <c r="H99" s="211" t="str">
        <f t="shared" ca="1" si="33"/>
        <v/>
      </c>
      <c r="I99" s="212" t="str">
        <f ca="1">IF(H99="","",IF(MainData!DA93="","",IF($AB$17,$D$5+MainData!DA93+$AB$18,$D$5+MainData!DA93)))</f>
        <v/>
      </c>
      <c r="J99" s="213" t="str">
        <f ca="1">IF(I99&lt;&gt;"",MainData!BK93,"")</f>
        <v/>
      </c>
      <c r="K99" s="171"/>
      <c r="V99" s="159">
        <f>IF($AD$13="Show All",1,IF(LEFT(MainData!K93,2)=LEFT(MainPage!$AD$13,2),1,0))</f>
        <v>0</v>
      </c>
      <c r="W99" s="159">
        <f>IF($AD$13="Show All",1,IF(LEFT(MainData!BN93,2)=LEFT(MainPage!$AD$13,2),1,0))</f>
        <v>0</v>
      </c>
      <c r="X99" s="216" t="str">
        <f ca="1">IF(Stop_Date_Value,IF(MainData!AX93&lt;&gt;"",IF(MainData!G93="NO",MainData!D93,MainData!E93),""),"")</f>
        <v/>
      </c>
      <c r="Y99" s="216">
        <f t="shared" si="34"/>
        <v>0</v>
      </c>
      <c r="Z99" s="216" t="str">
        <f ca="1">IF(Stop_Date_Value,IF(MainData!DA93&lt;&gt;"",IF(MainData!BJ93="NO",MainData!BH93,MainData!BG93),""),"")</f>
        <v/>
      </c>
      <c r="AA99" s="216">
        <f t="shared" si="35"/>
        <v>0</v>
      </c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89"/>
      <c r="BN99" s="189"/>
      <c r="BO99" s="189"/>
      <c r="BP99" s="189"/>
      <c r="BQ99" s="189"/>
      <c r="BR99" s="189"/>
      <c r="BS99" s="189"/>
      <c r="BT99" s="159" t="str">
        <f t="shared" si="30"/>
        <v/>
      </c>
      <c r="BZ99" s="189"/>
      <c r="CA99" s="189"/>
      <c r="CB99" s="189"/>
      <c r="CC99" s="189"/>
      <c r="CD99" s="189"/>
      <c r="CE99" s="189"/>
      <c r="CF99" s="189"/>
      <c r="CG99" s="189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  <c r="CT99" s="189"/>
      <c r="CU99" s="189"/>
      <c r="CV99" s="189"/>
      <c r="CW99" s="189"/>
      <c r="CX99" s="189"/>
      <c r="CY99" s="189"/>
      <c r="CZ99" s="189"/>
      <c r="DA99" s="189"/>
      <c r="DB99" s="189"/>
      <c r="DC99" s="189"/>
      <c r="DD99" s="189"/>
      <c r="DE99" s="189"/>
      <c r="DF99" s="189"/>
      <c r="DG99" s="189"/>
      <c r="DH99" s="189"/>
      <c r="DI99" s="189"/>
      <c r="DJ99" s="159" t="str">
        <f t="shared" si="31"/>
        <v/>
      </c>
      <c r="EX99" s="159" t="s">
        <v>88</v>
      </c>
    </row>
    <row r="100" spans="1:154" ht="13.5" thickBot="1" x14ac:dyDescent="0.25">
      <c r="A100" s="235"/>
      <c r="B100" s="236" t="str">
        <f t="shared" ca="1" si="32"/>
        <v/>
      </c>
      <c r="C100" s="237" t="str">
        <f ca="1">IF(B100="","",IF(MainData!AX94="","",IF($AB$17,$D$5-MainData!AX94-$AB$18,$D$5-MainData!AX94)))</f>
        <v/>
      </c>
      <c r="D100" s="238" t="str">
        <f ca="1">IF(C100&lt;&gt;"",MainData!H94,"")</f>
        <v/>
      </c>
      <c r="E100" s="239"/>
      <c r="F100" s="239"/>
      <c r="G100" s="239"/>
      <c r="H100" s="211" t="str">
        <f t="shared" ca="1" si="33"/>
        <v/>
      </c>
      <c r="I100" s="212" t="str">
        <f ca="1">IF(H100="","",IF(MainData!DA94="","",IF($AB$17,$D$5+MainData!DA94+$AB$18,$D$5+MainData!DA94)))</f>
        <v/>
      </c>
      <c r="J100" s="213" t="str">
        <f ca="1">IF(I100&lt;&gt;"",MainData!BK94,"")</f>
        <v/>
      </c>
      <c r="K100" s="240"/>
      <c r="V100" s="159">
        <f>IF($AD$13="Show All",1,IF(LEFT(MainData!K94,2)=LEFT(MainPage!$AD$13,2),1,0))</f>
        <v>0</v>
      </c>
      <c r="W100" s="159">
        <f>IF($AD$13="Show All",1,IF(LEFT(MainData!BN94,2)=LEFT(MainPage!$AD$13,2),1,0))</f>
        <v>0</v>
      </c>
      <c r="X100" s="216" t="str">
        <f ca="1">IF(Stop_Date_Value,IF(MainData!AX94&lt;&gt;"",IF(MainData!G94="NO",MainData!D94,MainData!E94),""),"")</f>
        <v/>
      </c>
      <c r="Y100" s="216">
        <f t="shared" si="34"/>
        <v>0</v>
      </c>
      <c r="Z100" s="216" t="str">
        <f ca="1">IF(Stop_Date_Value,IF(MainData!DA94&lt;&gt;"",IF(MainData!BJ94="NO",MainData!BH94,MainData!BG94),""),"")</f>
        <v/>
      </c>
      <c r="AA100" s="216">
        <f t="shared" si="35"/>
        <v>0</v>
      </c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89"/>
      <c r="BN100" s="189"/>
      <c r="BO100" s="189"/>
      <c r="BP100" s="189"/>
      <c r="BQ100" s="189"/>
      <c r="BR100" s="189"/>
      <c r="BS100" s="189"/>
      <c r="BT100" s="159" t="str">
        <f t="shared" si="30"/>
        <v/>
      </c>
      <c r="BZ100" s="189"/>
      <c r="CA100" s="189"/>
      <c r="CB100" s="189"/>
      <c r="CC100" s="189"/>
      <c r="CD100" s="189"/>
      <c r="CE100" s="189"/>
      <c r="CF100" s="189"/>
      <c r="CG100" s="189"/>
      <c r="CH100" s="189"/>
      <c r="CI100" s="189"/>
      <c r="CJ100" s="189"/>
      <c r="CK100" s="189"/>
      <c r="CL100" s="189"/>
      <c r="CM100" s="189"/>
      <c r="CN100" s="189"/>
      <c r="CO100" s="189"/>
      <c r="CP100" s="189"/>
      <c r="CQ100" s="189"/>
      <c r="CR100" s="189"/>
      <c r="CS100" s="189"/>
      <c r="CT100" s="189"/>
      <c r="CU100" s="189"/>
      <c r="CV100" s="189"/>
      <c r="CW100" s="189"/>
      <c r="CX100" s="189"/>
      <c r="CY100" s="189"/>
      <c r="CZ100" s="189"/>
      <c r="DA100" s="189"/>
      <c r="DB100" s="189"/>
      <c r="DC100" s="189"/>
      <c r="DD100" s="189"/>
      <c r="DE100" s="189"/>
      <c r="DF100" s="189"/>
      <c r="DG100" s="189"/>
      <c r="DH100" s="189"/>
      <c r="DI100" s="189"/>
      <c r="DJ100" s="159" t="str">
        <f t="shared" si="31"/>
        <v/>
      </c>
      <c r="EX100" s="159" t="s">
        <v>88</v>
      </c>
    </row>
    <row r="101" spans="1:154" hidden="1" x14ac:dyDescent="0.2"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89"/>
      <c r="BN101" s="189"/>
      <c r="BO101" s="189"/>
      <c r="BP101" s="189"/>
      <c r="BQ101" s="189"/>
      <c r="BR101" s="189"/>
      <c r="BS101" s="189"/>
      <c r="BT101" s="159" t="str">
        <f t="shared" si="30"/>
        <v/>
      </c>
      <c r="BZ101" s="189"/>
      <c r="CA101" s="189"/>
      <c r="CB101" s="189"/>
      <c r="CC101" s="189"/>
      <c r="CD101" s="189"/>
      <c r="CE101" s="189"/>
      <c r="CF101" s="189"/>
      <c r="CG101" s="189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  <c r="CT101" s="189"/>
      <c r="CU101" s="189"/>
      <c r="CV101" s="189"/>
      <c r="CW101" s="189"/>
      <c r="CX101" s="189"/>
      <c r="CY101" s="189"/>
      <c r="CZ101" s="189"/>
      <c r="DA101" s="189"/>
      <c r="DB101" s="189"/>
      <c r="DC101" s="189"/>
      <c r="DD101" s="189"/>
      <c r="DE101" s="189"/>
      <c r="DF101" s="189"/>
      <c r="DG101" s="189"/>
      <c r="DH101" s="189"/>
      <c r="DI101" s="189"/>
      <c r="DJ101" s="159" t="str">
        <f t="shared" si="31"/>
        <v/>
      </c>
      <c r="EX101" s="159" t="s">
        <v>88</v>
      </c>
    </row>
    <row r="102" spans="1:154" hidden="1" x14ac:dyDescent="0.2"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89"/>
      <c r="BN102" s="189"/>
      <c r="BO102" s="189"/>
      <c r="BP102" s="189"/>
      <c r="BQ102" s="189"/>
      <c r="BR102" s="189"/>
      <c r="BS102" s="189"/>
      <c r="BT102" s="159" t="str">
        <f t="shared" ref="BT102:BT117" si="36">IF(AN102="NO","Sell",IF(AN102="Yes","Buy",""))</f>
        <v/>
      </c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V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59" t="str">
        <f t="shared" ref="DJ102:DJ117" si="37">IF(CD102="NO","Buy",IF(CD102="Yes","Sell",""))</f>
        <v/>
      </c>
      <c r="EX102" s="159" t="s">
        <v>88</v>
      </c>
    </row>
    <row r="103" spans="1:154" hidden="1" x14ac:dyDescent="0.2"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89"/>
      <c r="BN103" s="189"/>
      <c r="BO103" s="189"/>
      <c r="BP103" s="189"/>
      <c r="BQ103" s="189"/>
      <c r="BR103" s="189"/>
      <c r="BS103" s="189"/>
      <c r="BT103" s="159" t="str">
        <f t="shared" si="36"/>
        <v/>
      </c>
      <c r="BZ103" s="189"/>
      <c r="CA103" s="189"/>
      <c r="CB103" s="189"/>
      <c r="CC103" s="189"/>
      <c r="CD103" s="189"/>
      <c r="CE103" s="189"/>
      <c r="CF103" s="189"/>
      <c r="CG103" s="189"/>
      <c r="CH103" s="189"/>
      <c r="CI103" s="189"/>
      <c r="CJ103" s="189"/>
      <c r="CK103" s="189"/>
      <c r="CL103" s="189"/>
      <c r="CM103" s="189"/>
      <c r="CN103" s="189"/>
      <c r="CO103" s="189"/>
      <c r="CP103" s="189"/>
      <c r="CQ103" s="189"/>
      <c r="CR103" s="189"/>
      <c r="CS103" s="189"/>
      <c r="CT103" s="189"/>
      <c r="CU103" s="189"/>
      <c r="CV103" s="189"/>
      <c r="CW103" s="189"/>
      <c r="CX103" s="189"/>
      <c r="CY103" s="189"/>
      <c r="CZ103" s="189"/>
      <c r="DA103" s="189"/>
      <c r="DB103" s="189"/>
      <c r="DC103" s="189"/>
      <c r="DD103" s="189"/>
      <c r="DE103" s="189"/>
      <c r="DF103" s="189"/>
      <c r="DG103" s="189"/>
      <c r="DH103" s="189"/>
      <c r="DI103" s="189"/>
      <c r="DJ103" s="159" t="str">
        <f t="shared" si="37"/>
        <v/>
      </c>
      <c r="EX103" s="159" t="s">
        <v>88</v>
      </c>
    </row>
    <row r="104" spans="1:154" hidden="1" x14ac:dyDescent="0.2"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89"/>
      <c r="BN104" s="189"/>
      <c r="BO104" s="189"/>
      <c r="BP104" s="189"/>
      <c r="BQ104" s="189"/>
      <c r="BR104" s="189"/>
      <c r="BS104" s="189"/>
      <c r="BT104" s="159" t="str">
        <f t="shared" si="36"/>
        <v/>
      </c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V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59" t="str">
        <f t="shared" si="37"/>
        <v/>
      </c>
      <c r="EX104" s="159" t="s">
        <v>88</v>
      </c>
    </row>
    <row r="105" spans="1:154" hidden="1" x14ac:dyDescent="0.2"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  <c r="AX105" s="189"/>
      <c r="AY105" s="189"/>
      <c r="AZ105" s="189"/>
      <c r="BA105" s="189"/>
      <c r="BB105" s="189"/>
      <c r="BC105" s="189"/>
      <c r="BD105" s="189"/>
      <c r="BE105" s="189"/>
      <c r="BF105" s="189"/>
      <c r="BG105" s="189"/>
      <c r="BH105" s="189"/>
      <c r="BI105" s="189"/>
      <c r="BJ105" s="189"/>
      <c r="BK105" s="189"/>
      <c r="BL105" s="189"/>
      <c r="BM105" s="189"/>
      <c r="BN105" s="189"/>
      <c r="BO105" s="189"/>
      <c r="BP105" s="189"/>
      <c r="BQ105" s="189"/>
      <c r="BR105" s="189"/>
      <c r="BS105" s="189"/>
      <c r="BT105" s="159" t="str">
        <f t="shared" si="36"/>
        <v/>
      </c>
      <c r="BZ105" s="189"/>
      <c r="CA105" s="189"/>
      <c r="CB105" s="189"/>
      <c r="CC105" s="189"/>
      <c r="CD105" s="189"/>
      <c r="CE105" s="189"/>
      <c r="CF105" s="189"/>
      <c r="CG105" s="189"/>
      <c r="CH105" s="189"/>
      <c r="CI105" s="189"/>
      <c r="CJ105" s="189"/>
      <c r="CK105" s="189"/>
      <c r="CL105" s="189"/>
      <c r="CM105" s="189"/>
      <c r="CN105" s="189"/>
      <c r="CO105" s="189"/>
      <c r="CP105" s="189"/>
      <c r="CQ105" s="189"/>
      <c r="CR105" s="189"/>
      <c r="CS105" s="189"/>
      <c r="CT105" s="189"/>
      <c r="CU105" s="189"/>
      <c r="CV105" s="189"/>
      <c r="CW105" s="189"/>
      <c r="CX105" s="189"/>
      <c r="CY105" s="189"/>
      <c r="CZ105" s="189"/>
      <c r="DA105" s="189"/>
      <c r="DB105" s="189"/>
      <c r="DC105" s="189"/>
      <c r="DD105" s="189"/>
      <c r="DE105" s="189"/>
      <c r="DF105" s="189"/>
      <c r="DG105" s="189"/>
      <c r="DH105" s="189"/>
      <c r="DI105" s="189"/>
      <c r="DJ105" s="159" t="str">
        <f t="shared" si="37"/>
        <v/>
      </c>
      <c r="EX105" s="159" t="s">
        <v>88</v>
      </c>
    </row>
    <row r="106" spans="1:154" hidden="1" x14ac:dyDescent="0.2"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89"/>
      <c r="AW106" s="189"/>
      <c r="AX106" s="189"/>
      <c r="AY106" s="189"/>
      <c r="AZ106" s="189"/>
      <c r="BA106" s="189"/>
      <c r="BB106" s="189"/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M106" s="189"/>
      <c r="BN106" s="189"/>
      <c r="BO106" s="189"/>
      <c r="BP106" s="189"/>
      <c r="BQ106" s="189"/>
      <c r="BR106" s="189"/>
      <c r="BS106" s="189"/>
      <c r="BT106" s="159" t="str">
        <f t="shared" si="36"/>
        <v/>
      </c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V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59" t="str">
        <f t="shared" si="37"/>
        <v/>
      </c>
      <c r="EX106" s="159" t="s">
        <v>88</v>
      </c>
    </row>
    <row r="107" spans="1:154" hidden="1" x14ac:dyDescent="0.2"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  <c r="BI107" s="189"/>
      <c r="BJ107" s="189"/>
      <c r="BK107" s="189"/>
      <c r="BL107" s="189"/>
      <c r="BM107" s="189"/>
      <c r="BN107" s="189"/>
      <c r="BO107" s="189"/>
      <c r="BP107" s="189"/>
      <c r="BQ107" s="189"/>
      <c r="BR107" s="189"/>
      <c r="BS107" s="189"/>
      <c r="BT107" s="159" t="str">
        <f t="shared" si="36"/>
        <v/>
      </c>
      <c r="BZ107" s="189"/>
      <c r="CA107" s="189"/>
      <c r="CB107" s="189"/>
      <c r="CC107" s="189"/>
      <c r="CD107" s="189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  <c r="CT107" s="189"/>
      <c r="CU107" s="189"/>
      <c r="CV107" s="189"/>
      <c r="CW107" s="189"/>
      <c r="CX107" s="189"/>
      <c r="CY107" s="189"/>
      <c r="CZ107" s="189"/>
      <c r="DA107" s="189"/>
      <c r="DB107" s="189"/>
      <c r="DC107" s="189"/>
      <c r="DD107" s="189"/>
      <c r="DE107" s="189"/>
      <c r="DF107" s="189"/>
      <c r="DG107" s="189"/>
      <c r="DH107" s="189"/>
      <c r="DI107" s="189"/>
      <c r="DJ107" s="159" t="str">
        <f t="shared" si="37"/>
        <v/>
      </c>
      <c r="EX107" s="159" t="s">
        <v>88</v>
      </c>
    </row>
    <row r="108" spans="1:154" hidden="1" x14ac:dyDescent="0.2"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89"/>
      <c r="AW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89"/>
      <c r="BN108" s="189"/>
      <c r="BO108" s="189"/>
      <c r="BP108" s="189"/>
      <c r="BQ108" s="189"/>
      <c r="BR108" s="189"/>
      <c r="BS108" s="189"/>
      <c r="BT108" s="159" t="str">
        <f t="shared" si="36"/>
        <v/>
      </c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V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59" t="str">
        <f t="shared" si="37"/>
        <v/>
      </c>
      <c r="EX108" s="159" t="s">
        <v>88</v>
      </c>
    </row>
    <row r="109" spans="1:154" hidden="1" x14ac:dyDescent="0.2"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189"/>
      <c r="AW109" s="189"/>
      <c r="AX109" s="189"/>
      <c r="AY109" s="189"/>
      <c r="AZ109" s="189"/>
      <c r="BA109" s="189"/>
      <c r="BB109" s="189"/>
      <c r="BC109" s="189"/>
      <c r="BD109" s="189"/>
      <c r="BE109" s="189"/>
      <c r="BF109" s="189"/>
      <c r="BG109" s="189"/>
      <c r="BH109" s="189"/>
      <c r="BI109" s="189"/>
      <c r="BJ109" s="189"/>
      <c r="BK109" s="189"/>
      <c r="BL109" s="189"/>
      <c r="BM109" s="189"/>
      <c r="BN109" s="189"/>
      <c r="BO109" s="189"/>
      <c r="BP109" s="189"/>
      <c r="BQ109" s="189"/>
      <c r="BR109" s="189"/>
      <c r="BS109" s="189"/>
      <c r="BT109" s="159" t="str">
        <f t="shared" si="36"/>
        <v/>
      </c>
      <c r="BZ109" s="189"/>
      <c r="CA109" s="189"/>
      <c r="CB109" s="189"/>
      <c r="CC109" s="189"/>
      <c r="CD109" s="189"/>
      <c r="CE109" s="189"/>
      <c r="CF109" s="189"/>
      <c r="CG109" s="189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  <c r="CT109" s="189"/>
      <c r="CU109" s="189"/>
      <c r="CV109" s="189"/>
      <c r="CW109" s="189"/>
      <c r="CX109" s="189"/>
      <c r="CY109" s="189"/>
      <c r="CZ109" s="189"/>
      <c r="DA109" s="189"/>
      <c r="DB109" s="189"/>
      <c r="DC109" s="189"/>
      <c r="DD109" s="189"/>
      <c r="DE109" s="189"/>
      <c r="DF109" s="189"/>
      <c r="DG109" s="189"/>
      <c r="DH109" s="189"/>
      <c r="DI109" s="189"/>
      <c r="DJ109" s="159" t="str">
        <f t="shared" si="37"/>
        <v/>
      </c>
      <c r="EX109" s="159" t="s">
        <v>88</v>
      </c>
    </row>
    <row r="110" spans="1:154" hidden="1" x14ac:dyDescent="0.2">
      <c r="AJ110" s="189"/>
      <c r="AK110" s="189"/>
      <c r="AL110" s="18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89"/>
      <c r="AW110" s="189"/>
      <c r="AX110" s="189"/>
      <c r="AY110" s="189"/>
      <c r="AZ110" s="189"/>
      <c r="BA110" s="189"/>
      <c r="BB110" s="189"/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M110" s="189"/>
      <c r="BN110" s="189"/>
      <c r="BO110" s="189"/>
      <c r="BP110" s="189"/>
      <c r="BQ110" s="189"/>
      <c r="BR110" s="189"/>
      <c r="BS110" s="189"/>
      <c r="BT110" s="159" t="str">
        <f t="shared" si="36"/>
        <v/>
      </c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V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59" t="str">
        <f t="shared" si="37"/>
        <v/>
      </c>
      <c r="EX110" s="159" t="s">
        <v>88</v>
      </c>
    </row>
    <row r="111" spans="1:154" hidden="1" x14ac:dyDescent="0.2">
      <c r="AJ111" s="189"/>
      <c r="AK111" s="189"/>
      <c r="AL111" s="189"/>
      <c r="AM111" s="189"/>
      <c r="AN111" s="189"/>
      <c r="AO111" s="189"/>
      <c r="AP111" s="189"/>
      <c r="AQ111" s="189"/>
      <c r="AR111" s="189"/>
      <c r="AS111" s="189"/>
      <c r="AT111" s="189"/>
      <c r="AU111" s="189"/>
      <c r="AV111" s="189"/>
      <c r="AW111" s="189"/>
      <c r="AX111" s="189"/>
      <c r="AY111" s="189"/>
      <c r="AZ111" s="189"/>
      <c r="BA111" s="189"/>
      <c r="BB111" s="189"/>
      <c r="BC111" s="189"/>
      <c r="BD111" s="189"/>
      <c r="BE111" s="189"/>
      <c r="BF111" s="189"/>
      <c r="BG111" s="189"/>
      <c r="BH111" s="189"/>
      <c r="BI111" s="189"/>
      <c r="BJ111" s="189"/>
      <c r="BK111" s="189"/>
      <c r="BL111" s="189"/>
      <c r="BM111" s="189"/>
      <c r="BN111" s="189"/>
      <c r="BO111" s="189"/>
      <c r="BP111" s="189"/>
      <c r="BQ111" s="189"/>
      <c r="BR111" s="189"/>
      <c r="BS111" s="189"/>
      <c r="BT111" s="159" t="str">
        <f t="shared" si="36"/>
        <v/>
      </c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V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59" t="str">
        <f t="shared" si="37"/>
        <v/>
      </c>
      <c r="EX111" s="159" t="s">
        <v>88</v>
      </c>
    </row>
    <row r="112" spans="1:154" hidden="1" x14ac:dyDescent="0.2">
      <c r="AJ112" s="189"/>
      <c r="AK112" s="189"/>
      <c r="AL112" s="189"/>
      <c r="AM112" s="189"/>
      <c r="AN112" s="189"/>
      <c r="AO112" s="189"/>
      <c r="AP112" s="189"/>
      <c r="AQ112" s="189"/>
      <c r="AR112" s="189"/>
      <c r="AS112" s="189"/>
      <c r="AT112" s="189"/>
      <c r="AU112" s="189"/>
      <c r="AV112" s="189"/>
      <c r="AW112" s="189"/>
      <c r="AX112" s="189"/>
      <c r="AY112" s="189"/>
      <c r="AZ112" s="189"/>
      <c r="BA112" s="189"/>
      <c r="BB112" s="189"/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M112" s="189"/>
      <c r="BN112" s="189"/>
      <c r="BO112" s="189"/>
      <c r="BP112" s="189"/>
      <c r="BQ112" s="189"/>
      <c r="BR112" s="189"/>
      <c r="BS112" s="189"/>
      <c r="BT112" s="159" t="str">
        <f t="shared" si="36"/>
        <v/>
      </c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V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59" t="str">
        <f t="shared" si="37"/>
        <v/>
      </c>
      <c r="EX112" s="159" t="s">
        <v>88</v>
      </c>
    </row>
    <row r="113" spans="36:154" hidden="1" x14ac:dyDescent="0.2">
      <c r="AJ113" s="189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89"/>
      <c r="AW113" s="189"/>
      <c r="AX113" s="189"/>
      <c r="AY113" s="189"/>
      <c r="AZ113" s="189"/>
      <c r="BA113" s="189"/>
      <c r="BB113" s="189"/>
      <c r="BC113" s="189"/>
      <c r="BD113" s="189"/>
      <c r="BE113" s="189"/>
      <c r="BF113" s="189"/>
      <c r="BG113" s="189"/>
      <c r="BH113" s="189"/>
      <c r="BI113" s="189"/>
      <c r="BJ113" s="189"/>
      <c r="BK113" s="189"/>
      <c r="BL113" s="189"/>
      <c r="BM113" s="189"/>
      <c r="BN113" s="189"/>
      <c r="BO113" s="189"/>
      <c r="BP113" s="189"/>
      <c r="BQ113" s="189"/>
      <c r="BR113" s="189"/>
      <c r="BS113" s="189"/>
      <c r="BT113" s="159" t="str">
        <f t="shared" si="36"/>
        <v/>
      </c>
      <c r="BZ113" s="189"/>
      <c r="CA113" s="189"/>
      <c r="CB113" s="189"/>
      <c r="CC113" s="189"/>
      <c r="CD113" s="189"/>
      <c r="CE113" s="189"/>
      <c r="CF113" s="189"/>
      <c r="CG113" s="189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  <c r="CT113" s="189"/>
      <c r="CU113" s="189"/>
      <c r="CV113" s="189"/>
      <c r="CW113" s="189"/>
      <c r="CX113" s="189"/>
      <c r="CY113" s="189"/>
      <c r="CZ113" s="189"/>
      <c r="DA113" s="189"/>
      <c r="DB113" s="189"/>
      <c r="DC113" s="189"/>
      <c r="DD113" s="189"/>
      <c r="DE113" s="189"/>
      <c r="DF113" s="189"/>
      <c r="DG113" s="189"/>
      <c r="DH113" s="189"/>
      <c r="DI113" s="189"/>
      <c r="DJ113" s="159" t="str">
        <f t="shared" si="37"/>
        <v/>
      </c>
      <c r="EX113" s="159" t="s">
        <v>88</v>
      </c>
    </row>
    <row r="114" spans="36:154" hidden="1" x14ac:dyDescent="0.2"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89"/>
      <c r="BN114" s="189"/>
      <c r="BO114" s="189"/>
      <c r="BP114" s="189"/>
      <c r="BQ114" s="189"/>
      <c r="BR114" s="189"/>
      <c r="BS114" s="189"/>
      <c r="BT114" s="159" t="str">
        <f t="shared" si="36"/>
        <v/>
      </c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V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59" t="str">
        <f t="shared" si="37"/>
        <v/>
      </c>
      <c r="EX114" s="159" t="s">
        <v>88</v>
      </c>
    </row>
    <row r="115" spans="36:154" hidden="1" x14ac:dyDescent="0.2"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89"/>
      <c r="BN115" s="189"/>
      <c r="BO115" s="189"/>
      <c r="BP115" s="189"/>
      <c r="BQ115" s="189"/>
      <c r="BR115" s="189"/>
      <c r="BS115" s="189"/>
      <c r="BT115" s="159" t="str">
        <f t="shared" si="36"/>
        <v/>
      </c>
      <c r="BZ115" s="189"/>
      <c r="CA115" s="189"/>
      <c r="CB115" s="189"/>
      <c r="CC115" s="189"/>
      <c r="CD115" s="189"/>
      <c r="CE115" s="189"/>
      <c r="CF115" s="189"/>
      <c r="CG115" s="189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 s="189"/>
      <c r="DG115" s="189"/>
      <c r="DH115" s="189"/>
      <c r="DI115" s="189"/>
      <c r="DJ115" s="159" t="str">
        <f t="shared" si="37"/>
        <v/>
      </c>
      <c r="EX115" s="159" t="s">
        <v>88</v>
      </c>
    </row>
    <row r="116" spans="36:154" hidden="1" x14ac:dyDescent="0.2"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59" t="str">
        <f t="shared" si="36"/>
        <v/>
      </c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  <c r="CT116" s="189"/>
      <c r="CU116" s="189"/>
      <c r="CV116" s="189"/>
      <c r="CW116" s="189"/>
      <c r="CX116" s="189"/>
      <c r="CY116" s="189"/>
      <c r="CZ116" s="189"/>
      <c r="DA116" s="189"/>
      <c r="DB116" s="189"/>
      <c r="DC116" s="189"/>
      <c r="DD116" s="189"/>
      <c r="DE116" s="189"/>
      <c r="DF116" s="189"/>
      <c r="DG116" s="189"/>
      <c r="DH116" s="189"/>
      <c r="DI116" s="189"/>
      <c r="DJ116" s="159" t="str">
        <f t="shared" si="37"/>
        <v/>
      </c>
      <c r="EX116" s="159" t="s">
        <v>88</v>
      </c>
    </row>
    <row r="117" spans="36:154" hidden="1" x14ac:dyDescent="0.2"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89"/>
      <c r="BN117" s="189"/>
      <c r="BO117" s="189"/>
      <c r="BP117" s="189"/>
      <c r="BQ117" s="189"/>
      <c r="BR117" s="189"/>
      <c r="BS117" s="189"/>
      <c r="BT117" s="159" t="str">
        <f t="shared" si="36"/>
        <v/>
      </c>
      <c r="BZ117" s="189"/>
      <c r="CA117" s="189"/>
      <c r="CB117" s="189"/>
      <c r="CC117" s="189"/>
      <c r="CD117" s="189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  <c r="CT117" s="189"/>
      <c r="CU117" s="189"/>
      <c r="CV117" s="189"/>
      <c r="CW117" s="189"/>
      <c r="CX117" s="189"/>
      <c r="CY117" s="189"/>
      <c r="CZ117" s="189"/>
      <c r="DA117" s="189"/>
      <c r="DB117" s="189"/>
      <c r="DC117" s="189"/>
      <c r="DD117" s="189"/>
      <c r="DE117" s="189"/>
      <c r="DF117" s="189"/>
      <c r="DG117" s="189"/>
      <c r="DH117" s="189"/>
      <c r="DI117" s="189"/>
      <c r="DJ117" s="159" t="str">
        <f t="shared" si="37"/>
        <v/>
      </c>
      <c r="EX117" s="159" t="s">
        <v>88</v>
      </c>
    </row>
    <row r="118" spans="36:154" hidden="1" x14ac:dyDescent="0.2"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89"/>
      <c r="BN118" s="189"/>
      <c r="BO118" s="189"/>
      <c r="BP118" s="189"/>
      <c r="BQ118" s="189"/>
      <c r="BR118" s="189"/>
      <c r="BS118" s="189"/>
      <c r="BT118" s="159" t="str">
        <f t="shared" ref="BT118:BT133" si="38">IF(AN118="NO","Sell",IF(AN118="Yes","Buy",""))</f>
        <v/>
      </c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V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59" t="str">
        <f t="shared" ref="DJ118:DJ133" si="39">IF(CD118="NO","Buy",IF(CD118="Yes","Sell",""))</f>
        <v/>
      </c>
      <c r="EX118" s="159" t="s">
        <v>88</v>
      </c>
    </row>
    <row r="119" spans="36:154" hidden="1" x14ac:dyDescent="0.2"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89"/>
      <c r="BN119" s="189"/>
      <c r="BO119" s="189"/>
      <c r="BP119" s="189"/>
      <c r="BQ119" s="189"/>
      <c r="BR119" s="189"/>
      <c r="BS119" s="189"/>
      <c r="BT119" s="159" t="str">
        <f t="shared" si="38"/>
        <v/>
      </c>
      <c r="BZ119" s="189"/>
      <c r="CA119" s="189"/>
      <c r="CB119" s="189"/>
      <c r="CC119" s="189"/>
      <c r="CD119" s="189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  <c r="CT119" s="189"/>
      <c r="CU119" s="189"/>
      <c r="CV119" s="189"/>
      <c r="CW119" s="189"/>
      <c r="CX119" s="189"/>
      <c r="CY119" s="189"/>
      <c r="CZ119" s="189"/>
      <c r="DA119" s="189"/>
      <c r="DB119" s="189"/>
      <c r="DC119" s="189"/>
      <c r="DD119" s="189"/>
      <c r="DE119" s="189"/>
      <c r="DF119" s="189"/>
      <c r="DG119" s="189"/>
      <c r="DH119" s="189"/>
      <c r="DI119" s="189"/>
      <c r="DJ119" s="159" t="str">
        <f t="shared" si="39"/>
        <v/>
      </c>
      <c r="EX119" s="159" t="s">
        <v>88</v>
      </c>
    </row>
    <row r="120" spans="36:154" hidden="1" x14ac:dyDescent="0.2"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89"/>
      <c r="BN120" s="189"/>
      <c r="BO120" s="189"/>
      <c r="BP120" s="189"/>
      <c r="BQ120" s="189"/>
      <c r="BR120" s="189"/>
      <c r="BS120" s="189"/>
      <c r="BT120" s="159" t="str">
        <f t="shared" si="38"/>
        <v/>
      </c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V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59" t="str">
        <f t="shared" si="39"/>
        <v/>
      </c>
      <c r="EX120" s="159" t="s">
        <v>88</v>
      </c>
    </row>
    <row r="121" spans="36:154" hidden="1" x14ac:dyDescent="0.2"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89"/>
      <c r="BN121" s="189"/>
      <c r="BO121" s="189"/>
      <c r="BP121" s="189"/>
      <c r="BQ121" s="189"/>
      <c r="BR121" s="189"/>
      <c r="BS121" s="189"/>
      <c r="BT121" s="159" t="str">
        <f t="shared" si="38"/>
        <v/>
      </c>
      <c r="BZ121" s="189"/>
      <c r="CA121" s="189"/>
      <c r="CB121" s="189"/>
      <c r="CC121" s="189"/>
      <c r="CD121" s="189"/>
      <c r="CE121" s="189"/>
      <c r="CF121" s="189"/>
      <c r="CG121" s="189"/>
      <c r="CH121" s="189"/>
      <c r="CI121" s="189"/>
      <c r="CJ121" s="189"/>
      <c r="CK121" s="189"/>
      <c r="CL121" s="189"/>
      <c r="CM121" s="189"/>
      <c r="CN121" s="189"/>
      <c r="CO121" s="189"/>
      <c r="CP121" s="189"/>
      <c r="CQ121" s="189"/>
      <c r="CR121" s="189"/>
      <c r="CS121" s="189"/>
      <c r="CT121" s="189"/>
      <c r="CU121" s="189"/>
      <c r="CV121" s="189"/>
      <c r="CW121" s="189"/>
      <c r="CX121" s="189"/>
      <c r="CY121" s="189"/>
      <c r="CZ121" s="189"/>
      <c r="DA121" s="189"/>
      <c r="DB121" s="189"/>
      <c r="DC121" s="189"/>
      <c r="DD121" s="189"/>
      <c r="DE121" s="189"/>
      <c r="DF121" s="189"/>
      <c r="DG121" s="189"/>
      <c r="DH121" s="189"/>
      <c r="DI121" s="189"/>
      <c r="DJ121" s="159" t="str">
        <f t="shared" si="39"/>
        <v/>
      </c>
      <c r="EX121" s="159" t="s">
        <v>88</v>
      </c>
    </row>
    <row r="122" spans="36:154" hidden="1" x14ac:dyDescent="0.2"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89"/>
      <c r="BN122" s="189"/>
      <c r="BO122" s="189"/>
      <c r="BP122" s="189"/>
      <c r="BQ122" s="189"/>
      <c r="BR122" s="189"/>
      <c r="BS122" s="189"/>
      <c r="BT122" s="159" t="str">
        <f t="shared" si="38"/>
        <v/>
      </c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V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59" t="str">
        <f t="shared" si="39"/>
        <v/>
      </c>
      <c r="EX122" s="159" t="s">
        <v>88</v>
      </c>
    </row>
    <row r="123" spans="36:154" hidden="1" x14ac:dyDescent="0.2">
      <c r="AJ123" s="189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  <c r="AX123" s="189"/>
      <c r="AY123" s="189"/>
      <c r="AZ123" s="189"/>
      <c r="BA123" s="189"/>
      <c r="BB123" s="189"/>
      <c r="BC123" s="189"/>
      <c r="BD123" s="189"/>
      <c r="BE123" s="189"/>
      <c r="BF123" s="189"/>
      <c r="BG123" s="189"/>
      <c r="BH123" s="189"/>
      <c r="BI123" s="189"/>
      <c r="BJ123" s="189"/>
      <c r="BK123" s="189"/>
      <c r="BL123" s="189"/>
      <c r="BM123" s="189"/>
      <c r="BN123" s="189"/>
      <c r="BO123" s="189"/>
      <c r="BP123" s="189"/>
      <c r="BQ123" s="189"/>
      <c r="BR123" s="189"/>
      <c r="BS123" s="189"/>
      <c r="BT123" s="159" t="str">
        <f t="shared" si="38"/>
        <v/>
      </c>
      <c r="BZ123" s="189"/>
      <c r="CA123" s="189"/>
      <c r="CB123" s="189"/>
      <c r="CC123" s="189"/>
      <c r="CD123" s="189"/>
      <c r="CE123" s="189"/>
      <c r="CF123" s="189"/>
      <c r="CG123" s="189"/>
      <c r="CH123" s="189"/>
      <c r="CI123" s="189"/>
      <c r="CJ123" s="189"/>
      <c r="CK123" s="189"/>
      <c r="CL123" s="189"/>
      <c r="CM123" s="189"/>
      <c r="CN123" s="189"/>
      <c r="CO123" s="189"/>
      <c r="CP123" s="189"/>
      <c r="CQ123" s="189"/>
      <c r="CR123" s="189"/>
      <c r="CS123" s="189"/>
      <c r="CT123" s="189"/>
      <c r="CU123" s="189"/>
      <c r="CV123" s="189"/>
      <c r="CW123" s="189"/>
      <c r="CX123" s="189"/>
      <c r="CY123" s="189"/>
      <c r="CZ123" s="189"/>
      <c r="DA123" s="189"/>
      <c r="DB123" s="189"/>
      <c r="DC123" s="189"/>
      <c r="DD123" s="189"/>
      <c r="DE123" s="189"/>
      <c r="DF123" s="189"/>
      <c r="DG123" s="189"/>
      <c r="DH123" s="189"/>
      <c r="DI123" s="189"/>
      <c r="DJ123" s="159" t="str">
        <f t="shared" si="39"/>
        <v/>
      </c>
      <c r="EX123" s="159" t="s">
        <v>88</v>
      </c>
    </row>
    <row r="124" spans="36:154" hidden="1" x14ac:dyDescent="0.2">
      <c r="AJ124" s="189"/>
      <c r="AK124" s="189"/>
      <c r="AL124" s="189"/>
      <c r="AM124" s="189"/>
      <c r="AN124" s="189"/>
      <c r="AO124" s="189"/>
      <c r="AP124" s="189"/>
      <c r="AQ124" s="189"/>
      <c r="AR124" s="189"/>
      <c r="AS124" s="189"/>
      <c r="AT124" s="189"/>
      <c r="AU124" s="189"/>
      <c r="AV124" s="189"/>
      <c r="AW124" s="189"/>
      <c r="AX124" s="189"/>
      <c r="AY124" s="189"/>
      <c r="AZ124" s="189"/>
      <c r="BA124" s="189"/>
      <c r="BB124" s="189"/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M124" s="189"/>
      <c r="BN124" s="189"/>
      <c r="BO124" s="189"/>
      <c r="BP124" s="189"/>
      <c r="BQ124" s="189"/>
      <c r="BR124" s="189"/>
      <c r="BS124" s="189"/>
      <c r="BT124" s="159" t="str">
        <f t="shared" si="38"/>
        <v/>
      </c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V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59" t="str">
        <f t="shared" si="39"/>
        <v/>
      </c>
      <c r="EX124" s="159" t="s">
        <v>88</v>
      </c>
    </row>
    <row r="125" spans="36:154" hidden="1" x14ac:dyDescent="0.2"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59" t="str">
        <f t="shared" si="38"/>
        <v/>
      </c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  <c r="CZ125" s="189"/>
      <c r="DA125" s="189"/>
      <c r="DB125" s="189"/>
      <c r="DC125" s="189"/>
      <c r="DD125" s="189"/>
      <c r="DE125" s="189"/>
      <c r="DF125" s="189"/>
      <c r="DG125" s="189"/>
      <c r="DH125" s="189"/>
      <c r="DI125" s="189"/>
      <c r="DJ125" s="159" t="str">
        <f t="shared" si="39"/>
        <v/>
      </c>
      <c r="EX125" s="159" t="s">
        <v>88</v>
      </c>
    </row>
    <row r="126" spans="36:154" hidden="1" x14ac:dyDescent="0.2"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59" t="str">
        <f t="shared" si="38"/>
        <v/>
      </c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59" t="str">
        <f t="shared" si="39"/>
        <v/>
      </c>
      <c r="EX126" s="159" t="s">
        <v>88</v>
      </c>
    </row>
    <row r="127" spans="36:154" hidden="1" x14ac:dyDescent="0.2"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59" t="str">
        <f t="shared" si="38"/>
        <v/>
      </c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59" t="str">
        <f t="shared" si="39"/>
        <v/>
      </c>
      <c r="EX127" s="159" t="s">
        <v>88</v>
      </c>
    </row>
    <row r="128" spans="36:154" hidden="1" x14ac:dyDescent="0.2">
      <c r="AJ128" s="189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89"/>
      <c r="BN128" s="189"/>
      <c r="BO128" s="189"/>
      <c r="BP128" s="189"/>
      <c r="BQ128" s="189"/>
      <c r="BR128" s="189"/>
      <c r="BS128" s="189"/>
      <c r="BT128" s="159" t="str">
        <f t="shared" si="38"/>
        <v/>
      </c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59" t="str">
        <f t="shared" si="39"/>
        <v/>
      </c>
      <c r="EX128" s="159" t="s">
        <v>88</v>
      </c>
    </row>
    <row r="129" spans="36:154" hidden="1" x14ac:dyDescent="0.2">
      <c r="AJ129" s="189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89"/>
      <c r="BA129" s="189"/>
      <c r="BB129" s="189"/>
      <c r="BC129" s="189"/>
      <c r="BD129" s="189"/>
      <c r="BE129" s="189"/>
      <c r="BF129" s="189"/>
      <c r="BG129" s="189"/>
      <c r="BH129" s="189"/>
      <c r="BI129" s="189"/>
      <c r="BJ129" s="189"/>
      <c r="BK129" s="189"/>
      <c r="BL129" s="189"/>
      <c r="BM129" s="189"/>
      <c r="BN129" s="189"/>
      <c r="BO129" s="189"/>
      <c r="BP129" s="189"/>
      <c r="BQ129" s="189"/>
      <c r="BR129" s="189"/>
      <c r="BS129" s="189"/>
      <c r="BT129" s="159" t="str">
        <f t="shared" si="38"/>
        <v/>
      </c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  <c r="CX129" s="189"/>
      <c r="CY129" s="189"/>
      <c r="CZ129" s="189"/>
      <c r="DA129" s="189"/>
      <c r="DB129" s="189"/>
      <c r="DC129" s="189"/>
      <c r="DD129" s="189"/>
      <c r="DE129" s="189"/>
      <c r="DF129" s="189"/>
      <c r="DG129" s="189"/>
      <c r="DH129" s="189"/>
      <c r="DI129" s="189"/>
      <c r="DJ129" s="159" t="str">
        <f t="shared" si="39"/>
        <v/>
      </c>
      <c r="EX129" s="159" t="s">
        <v>88</v>
      </c>
    </row>
    <row r="130" spans="36:154" hidden="1" x14ac:dyDescent="0.2"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59" t="str">
        <f t="shared" si="38"/>
        <v/>
      </c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59" t="str">
        <f t="shared" si="39"/>
        <v/>
      </c>
      <c r="EX130" s="159" t="s">
        <v>88</v>
      </c>
    </row>
    <row r="131" spans="36:154" hidden="1" x14ac:dyDescent="0.2"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89"/>
      <c r="BF131" s="189"/>
      <c r="BG131" s="189"/>
      <c r="BH131" s="189"/>
      <c r="BI131" s="189"/>
      <c r="BJ131" s="189"/>
      <c r="BK131" s="189"/>
      <c r="BL131" s="189"/>
      <c r="BM131" s="189"/>
      <c r="BN131" s="189"/>
      <c r="BO131" s="189"/>
      <c r="BP131" s="189"/>
      <c r="BQ131" s="189"/>
      <c r="BR131" s="189"/>
      <c r="BS131" s="189"/>
      <c r="BT131" s="159" t="str">
        <f t="shared" si="38"/>
        <v/>
      </c>
      <c r="BZ131" s="189"/>
      <c r="CA131" s="189"/>
      <c r="CB131" s="189"/>
      <c r="CC131" s="189"/>
      <c r="CD131" s="189"/>
      <c r="CE131" s="189"/>
      <c r="CF131" s="189"/>
      <c r="CG131" s="189"/>
      <c r="CH131" s="189"/>
      <c r="CI131" s="189"/>
      <c r="CJ131" s="189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  <c r="CX131" s="189"/>
      <c r="CY131" s="189"/>
      <c r="CZ131" s="189"/>
      <c r="DA131" s="189"/>
      <c r="DB131" s="189"/>
      <c r="DC131" s="189"/>
      <c r="DD131" s="189"/>
      <c r="DE131" s="189"/>
      <c r="DF131" s="189"/>
      <c r="DG131" s="189"/>
      <c r="DH131" s="189"/>
      <c r="DI131" s="189"/>
      <c r="DJ131" s="159" t="str">
        <f t="shared" si="39"/>
        <v/>
      </c>
      <c r="EX131" s="159" t="s">
        <v>88</v>
      </c>
    </row>
    <row r="132" spans="36:154" hidden="1" x14ac:dyDescent="0.2"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89"/>
      <c r="BE132" s="189"/>
      <c r="BF132" s="189"/>
      <c r="BG132" s="189"/>
      <c r="BH132" s="189"/>
      <c r="BI132" s="189"/>
      <c r="BJ132" s="189"/>
      <c r="BK132" s="189"/>
      <c r="BL132" s="189"/>
      <c r="BM132" s="189"/>
      <c r="BN132" s="189"/>
      <c r="BO132" s="189"/>
      <c r="BP132" s="189"/>
      <c r="BQ132" s="189"/>
      <c r="BR132" s="189"/>
      <c r="BS132" s="189"/>
      <c r="BT132" s="159" t="str">
        <f t="shared" si="38"/>
        <v/>
      </c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  <c r="CX132" s="189"/>
      <c r="CY132" s="189"/>
      <c r="CZ132" s="189"/>
      <c r="DA132" s="189"/>
      <c r="DB132" s="189"/>
      <c r="DC132" s="189"/>
      <c r="DD132" s="189"/>
      <c r="DE132" s="189"/>
      <c r="DF132" s="189"/>
      <c r="DG132" s="189"/>
      <c r="DH132" s="189"/>
      <c r="DI132" s="189"/>
      <c r="DJ132" s="159" t="str">
        <f t="shared" si="39"/>
        <v/>
      </c>
      <c r="EX132" s="159" t="s">
        <v>88</v>
      </c>
    </row>
    <row r="133" spans="36:154" hidden="1" x14ac:dyDescent="0.2"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M133" s="189"/>
      <c r="BN133" s="189"/>
      <c r="BO133" s="189"/>
      <c r="BP133" s="189"/>
      <c r="BQ133" s="189"/>
      <c r="BR133" s="189"/>
      <c r="BS133" s="189"/>
      <c r="BT133" s="159" t="str">
        <f t="shared" si="38"/>
        <v/>
      </c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  <c r="CX133" s="189"/>
      <c r="CY133" s="189"/>
      <c r="CZ133" s="189"/>
      <c r="DA133" s="189"/>
      <c r="DB133" s="189"/>
      <c r="DC133" s="189"/>
      <c r="DD133" s="189"/>
      <c r="DE133" s="189"/>
      <c r="DF133" s="189"/>
      <c r="DG133" s="189"/>
      <c r="DH133" s="189"/>
      <c r="DI133" s="189"/>
      <c r="DJ133" s="159" t="str">
        <f t="shared" si="39"/>
        <v/>
      </c>
      <c r="EX133" s="159" t="s">
        <v>88</v>
      </c>
    </row>
    <row r="134" spans="36:154" hidden="1" x14ac:dyDescent="0.2"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M134" s="189"/>
      <c r="BN134" s="189"/>
      <c r="BO134" s="189"/>
      <c r="BP134" s="189"/>
      <c r="BQ134" s="189"/>
      <c r="BR134" s="189"/>
      <c r="BS134" s="189"/>
      <c r="BT134" s="159" t="str">
        <f t="shared" ref="BT134:BT149" si="40">IF(AN134="NO","Sell",IF(AN134="Yes","Buy",""))</f>
        <v/>
      </c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59" t="str">
        <f t="shared" ref="DJ134:DJ149" si="41">IF(CD134="NO","Buy",IF(CD134="Yes","Sell",""))</f>
        <v/>
      </c>
      <c r="EX134" s="159" t="s">
        <v>88</v>
      </c>
    </row>
    <row r="135" spans="36:154" hidden="1" x14ac:dyDescent="0.2"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89"/>
      <c r="BN135" s="189"/>
      <c r="BO135" s="189"/>
      <c r="BP135" s="189"/>
      <c r="BQ135" s="189"/>
      <c r="BR135" s="189"/>
      <c r="BS135" s="189"/>
      <c r="BT135" s="159" t="str">
        <f t="shared" si="40"/>
        <v/>
      </c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  <c r="CZ135" s="189"/>
      <c r="DA135" s="189"/>
      <c r="DB135" s="189"/>
      <c r="DC135" s="189"/>
      <c r="DD135" s="189"/>
      <c r="DE135" s="189"/>
      <c r="DF135" s="189"/>
      <c r="DG135" s="189"/>
      <c r="DH135" s="189"/>
      <c r="DI135" s="189"/>
      <c r="DJ135" s="159" t="str">
        <f t="shared" si="41"/>
        <v/>
      </c>
      <c r="EX135" s="159" t="s">
        <v>88</v>
      </c>
    </row>
    <row r="136" spans="36:154" hidden="1" x14ac:dyDescent="0.2"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X136" s="189"/>
      <c r="AY136" s="189"/>
      <c r="AZ136" s="189"/>
      <c r="BA136" s="189"/>
      <c r="BB136" s="189"/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M136" s="189"/>
      <c r="BN136" s="189"/>
      <c r="BO136" s="189"/>
      <c r="BP136" s="189"/>
      <c r="BQ136" s="189"/>
      <c r="BR136" s="189"/>
      <c r="BS136" s="189"/>
      <c r="BT136" s="159" t="str">
        <f t="shared" si="40"/>
        <v/>
      </c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59" t="str">
        <f t="shared" si="41"/>
        <v/>
      </c>
      <c r="EX136" s="159" t="s">
        <v>88</v>
      </c>
    </row>
    <row r="137" spans="36:154" hidden="1" x14ac:dyDescent="0.2"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  <c r="AX137" s="189"/>
      <c r="AY137" s="189"/>
      <c r="AZ137" s="189"/>
      <c r="BA137" s="189"/>
      <c r="BB137" s="189"/>
      <c r="BC137" s="189"/>
      <c r="BD137" s="189"/>
      <c r="BE137" s="189"/>
      <c r="BF137" s="189"/>
      <c r="BG137" s="189"/>
      <c r="BH137" s="189"/>
      <c r="BI137" s="189"/>
      <c r="BJ137" s="189"/>
      <c r="BK137" s="189"/>
      <c r="BL137" s="189"/>
      <c r="BM137" s="189"/>
      <c r="BN137" s="189"/>
      <c r="BO137" s="189"/>
      <c r="BP137" s="189"/>
      <c r="BQ137" s="189"/>
      <c r="BR137" s="189"/>
      <c r="BS137" s="189"/>
      <c r="BT137" s="159" t="str">
        <f t="shared" si="40"/>
        <v/>
      </c>
      <c r="BZ137" s="189"/>
      <c r="CA137" s="189"/>
      <c r="CB137" s="189"/>
      <c r="CC137" s="189"/>
      <c r="CD137" s="189"/>
      <c r="CE137" s="189"/>
      <c r="CF137" s="189"/>
      <c r="CG137" s="189"/>
      <c r="CH137" s="189"/>
      <c r="CI137" s="189"/>
      <c r="CJ137" s="189"/>
      <c r="CK137" s="189"/>
      <c r="CL137" s="189"/>
      <c r="CM137" s="189"/>
      <c r="CN137" s="189"/>
      <c r="CO137" s="189"/>
      <c r="CP137" s="189"/>
      <c r="CQ137" s="189"/>
      <c r="CR137" s="189"/>
      <c r="CS137" s="189"/>
      <c r="CT137" s="189"/>
      <c r="CU137" s="189"/>
      <c r="CV137" s="189"/>
      <c r="CW137" s="189"/>
      <c r="CX137" s="189"/>
      <c r="CY137" s="189"/>
      <c r="CZ137" s="189"/>
      <c r="DA137" s="189"/>
      <c r="DB137" s="189"/>
      <c r="DC137" s="189"/>
      <c r="DD137" s="189"/>
      <c r="DE137" s="189"/>
      <c r="DF137" s="189"/>
      <c r="DG137" s="189"/>
      <c r="DH137" s="189"/>
      <c r="DI137" s="189"/>
      <c r="DJ137" s="159" t="str">
        <f t="shared" si="41"/>
        <v/>
      </c>
      <c r="EX137" s="159" t="s">
        <v>88</v>
      </c>
    </row>
    <row r="138" spans="36:154" hidden="1" x14ac:dyDescent="0.2"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  <c r="AX138" s="189"/>
      <c r="AY138" s="189"/>
      <c r="AZ138" s="189"/>
      <c r="BA138" s="189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89"/>
      <c r="BN138" s="189"/>
      <c r="BO138" s="189"/>
      <c r="BP138" s="189"/>
      <c r="BQ138" s="189"/>
      <c r="BR138" s="189"/>
      <c r="BS138" s="189"/>
      <c r="BT138" s="159" t="str">
        <f t="shared" si="40"/>
        <v/>
      </c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59" t="str">
        <f t="shared" si="41"/>
        <v/>
      </c>
      <c r="EX138" s="159" t="s">
        <v>88</v>
      </c>
    </row>
    <row r="139" spans="36:154" hidden="1" x14ac:dyDescent="0.2"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89"/>
      <c r="BA139" s="189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M139" s="189"/>
      <c r="BN139" s="189"/>
      <c r="BO139" s="189"/>
      <c r="BP139" s="189"/>
      <c r="BQ139" s="189"/>
      <c r="BR139" s="189"/>
      <c r="BS139" s="189"/>
      <c r="BT139" s="159" t="str">
        <f t="shared" si="40"/>
        <v/>
      </c>
      <c r="BZ139" s="189"/>
      <c r="CA139" s="189"/>
      <c r="CB139" s="189"/>
      <c r="CC139" s="189"/>
      <c r="CD139" s="189"/>
      <c r="CE139" s="189"/>
      <c r="CF139" s="189"/>
      <c r="CG139" s="189"/>
      <c r="CH139" s="189"/>
      <c r="CI139" s="189"/>
      <c r="CJ139" s="189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  <c r="CZ139" s="189"/>
      <c r="DA139" s="189"/>
      <c r="DB139" s="189"/>
      <c r="DC139" s="189"/>
      <c r="DD139" s="189"/>
      <c r="DE139" s="189"/>
      <c r="DF139" s="189"/>
      <c r="DG139" s="189"/>
      <c r="DH139" s="189"/>
      <c r="DI139" s="189"/>
      <c r="DJ139" s="159" t="str">
        <f t="shared" si="41"/>
        <v/>
      </c>
      <c r="EX139" s="159" t="s">
        <v>88</v>
      </c>
    </row>
    <row r="140" spans="36:154" hidden="1" x14ac:dyDescent="0.2"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  <c r="AX140" s="189"/>
      <c r="AY140" s="189"/>
      <c r="AZ140" s="189"/>
      <c r="BA140" s="189"/>
      <c r="BB140" s="189"/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M140" s="189"/>
      <c r="BN140" s="189"/>
      <c r="BO140" s="189"/>
      <c r="BP140" s="189"/>
      <c r="BQ140" s="189"/>
      <c r="BR140" s="189"/>
      <c r="BS140" s="189"/>
      <c r="BT140" s="159" t="str">
        <f t="shared" si="40"/>
        <v/>
      </c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59" t="str">
        <f t="shared" si="41"/>
        <v/>
      </c>
      <c r="EX140" s="159" t="s">
        <v>88</v>
      </c>
    </row>
    <row r="141" spans="36:154" hidden="1" x14ac:dyDescent="0.2"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  <c r="AX141" s="189"/>
      <c r="AY141" s="189"/>
      <c r="AZ141" s="189"/>
      <c r="BA141" s="189"/>
      <c r="BB141" s="189"/>
      <c r="BC141" s="189"/>
      <c r="BD141" s="189"/>
      <c r="BE141" s="189"/>
      <c r="BF141" s="189"/>
      <c r="BG141" s="189"/>
      <c r="BH141" s="189"/>
      <c r="BI141" s="189"/>
      <c r="BJ141" s="189"/>
      <c r="BK141" s="189"/>
      <c r="BL141" s="189"/>
      <c r="BM141" s="189"/>
      <c r="BN141" s="189"/>
      <c r="BO141" s="189"/>
      <c r="BP141" s="189"/>
      <c r="BQ141" s="189"/>
      <c r="BR141" s="189"/>
      <c r="BS141" s="189"/>
      <c r="BT141" s="159" t="str">
        <f t="shared" si="40"/>
        <v/>
      </c>
      <c r="BZ141" s="189"/>
      <c r="CA141" s="189"/>
      <c r="CB141" s="189"/>
      <c r="CC141" s="189"/>
      <c r="CD141" s="189"/>
      <c r="CE141" s="189"/>
      <c r="CF141" s="189"/>
      <c r="CG141" s="189"/>
      <c r="CH141" s="189"/>
      <c r="CI141" s="189"/>
      <c r="CJ141" s="189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  <c r="CZ141" s="189"/>
      <c r="DA141" s="189"/>
      <c r="DB141" s="189"/>
      <c r="DC141" s="189"/>
      <c r="DD141" s="189"/>
      <c r="DE141" s="189"/>
      <c r="DF141" s="189"/>
      <c r="DG141" s="189"/>
      <c r="DH141" s="189"/>
      <c r="DI141" s="189"/>
      <c r="DJ141" s="159" t="str">
        <f t="shared" si="41"/>
        <v/>
      </c>
      <c r="EX141" s="159" t="s">
        <v>88</v>
      </c>
    </row>
    <row r="142" spans="36:154" hidden="1" x14ac:dyDescent="0.2">
      <c r="AJ142" s="189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  <c r="AX142" s="189"/>
      <c r="AY142" s="189"/>
      <c r="AZ142" s="189"/>
      <c r="BA142" s="189"/>
      <c r="BB142" s="189"/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M142" s="189"/>
      <c r="BN142" s="189"/>
      <c r="BO142" s="189"/>
      <c r="BP142" s="189"/>
      <c r="BQ142" s="189"/>
      <c r="BR142" s="189"/>
      <c r="BS142" s="189"/>
      <c r="BT142" s="159" t="str">
        <f t="shared" si="40"/>
        <v/>
      </c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59" t="str">
        <f t="shared" si="41"/>
        <v/>
      </c>
      <c r="EX142" s="159" t="s">
        <v>88</v>
      </c>
    </row>
    <row r="143" spans="36:154" hidden="1" x14ac:dyDescent="0.2">
      <c r="AJ143" s="189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189"/>
      <c r="BP143" s="189"/>
      <c r="BQ143" s="189"/>
      <c r="BR143" s="189"/>
      <c r="BS143" s="189"/>
      <c r="BT143" s="159" t="str">
        <f t="shared" si="40"/>
        <v/>
      </c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59" t="str">
        <f t="shared" si="41"/>
        <v/>
      </c>
      <c r="EX143" s="159" t="s">
        <v>88</v>
      </c>
    </row>
    <row r="144" spans="36:154" hidden="1" x14ac:dyDescent="0.2">
      <c r="AJ144" s="189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  <c r="AX144" s="189"/>
      <c r="AY144" s="189"/>
      <c r="AZ144" s="189"/>
      <c r="BA144" s="189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M144" s="189"/>
      <c r="BN144" s="189"/>
      <c r="BO144" s="189"/>
      <c r="BP144" s="189"/>
      <c r="BQ144" s="189"/>
      <c r="BR144" s="189"/>
      <c r="BS144" s="189"/>
      <c r="BT144" s="159" t="str">
        <f t="shared" si="40"/>
        <v/>
      </c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59" t="str">
        <f t="shared" si="41"/>
        <v/>
      </c>
      <c r="EX144" s="159" t="s">
        <v>88</v>
      </c>
    </row>
    <row r="145" spans="36:154" hidden="1" x14ac:dyDescent="0.2">
      <c r="AJ145" s="189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  <c r="AX145" s="189"/>
      <c r="AY145" s="189"/>
      <c r="AZ145" s="189"/>
      <c r="BA145" s="189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M145" s="189"/>
      <c r="BN145" s="189"/>
      <c r="BO145" s="189"/>
      <c r="BP145" s="189"/>
      <c r="BQ145" s="189"/>
      <c r="BR145" s="189"/>
      <c r="BS145" s="189"/>
      <c r="BT145" s="159" t="str">
        <f t="shared" si="40"/>
        <v/>
      </c>
      <c r="BZ145" s="189"/>
      <c r="CA145" s="189"/>
      <c r="CB145" s="189"/>
      <c r="CC145" s="189"/>
      <c r="CD145" s="189"/>
      <c r="CE145" s="189"/>
      <c r="CF145" s="189"/>
      <c r="CG145" s="189"/>
      <c r="CH145" s="189"/>
      <c r="CI145" s="189"/>
      <c r="CJ145" s="189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  <c r="CZ145" s="189"/>
      <c r="DA145" s="189"/>
      <c r="DB145" s="189"/>
      <c r="DC145" s="189"/>
      <c r="DD145" s="189"/>
      <c r="DE145" s="189"/>
      <c r="DF145" s="189"/>
      <c r="DG145" s="189"/>
      <c r="DH145" s="189"/>
      <c r="DI145" s="189"/>
      <c r="DJ145" s="159" t="str">
        <f t="shared" si="41"/>
        <v/>
      </c>
      <c r="EX145" s="159" t="s">
        <v>88</v>
      </c>
    </row>
    <row r="146" spans="36:154" hidden="1" x14ac:dyDescent="0.2"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  <c r="AX146" s="189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M146" s="189"/>
      <c r="BN146" s="189"/>
      <c r="BO146" s="189"/>
      <c r="BP146" s="189"/>
      <c r="BQ146" s="189"/>
      <c r="BR146" s="189"/>
      <c r="BS146" s="189"/>
      <c r="BT146" s="159" t="str">
        <f t="shared" si="40"/>
        <v/>
      </c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59" t="str">
        <f t="shared" si="41"/>
        <v/>
      </c>
      <c r="EX146" s="159" t="s">
        <v>88</v>
      </c>
    </row>
    <row r="147" spans="36:154" hidden="1" x14ac:dyDescent="0.2"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89"/>
      <c r="BN147" s="189"/>
      <c r="BO147" s="189"/>
      <c r="BP147" s="189"/>
      <c r="BQ147" s="189"/>
      <c r="BR147" s="189"/>
      <c r="BS147" s="189"/>
      <c r="BT147" s="159" t="str">
        <f t="shared" si="40"/>
        <v/>
      </c>
      <c r="BZ147" s="189"/>
      <c r="CA147" s="189"/>
      <c r="CB147" s="189"/>
      <c r="CC147" s="189"/>
      <c r="CD147" s="189"/>
      <c r="CE147" s="189"/>
      <c r="CF147" s="189"/>
      <c r="CG147" s="189"/>
      <c r="CH147" s="189"/>
      <c r="CI147" s="189"/>
      <c r="CJ147" s="189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  <c r="CZ147" s="189"/>
      <c r="DA147" s="189"/>
      <c r="DB147" s="189"/>
      <c r="DC147" s="189"/>
      <c r="DD147" s="189"/>
      <c r="DE147" s="189"/>
      <c r="DF147" s="189"/>
      <c r="DG147" s="189"/>
      <c r="DH147" s="189"/>
      <c r="DI147" s="189"/>
      <c r="DJ147" s="159" t="str">
        <f t="shared" si="41"/>
        <v/>
      </c>
      <c r="EX147" s="159" t="s">
        <v>88</v>
      </c>
    </row>
    <row r="148" spans="36:154" hidden="1" x14ac:dyDescent="0.2"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  <c r="AX148" s="189"/>
      <c r="AY148" s="189"/>
      <c r="AZ148" s="189"/>
      <c r="BA148" s="189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189"/>
      <c r="BM148" s="189"/>
      <c r="BN148" s="189"/>
      <c r="BO148" s="189"/>
      <c r="BP148" s="189"/>
      <c r="BQ148" s="189"/>
      <c r="BR148" s="189"/>
      <c r="BS148" s="189"/>
      <c r="BT148" s="159" t="str">
        <f t="shared" si="40"/>
        <v/>
      </c>
      <c r="BZ148" s="189"/>
      <c r="CA148" s="189"/>
      <c r="CB148" s="189"/>
      <c r="CC148" s="189"/>
      <c r="CD148" s="189"/>
      <c r="CE148" s="189"/>
      <c r="CF148" s="189"/>
      <c r="CG148" s="189"/>
      <c r="CH148" s="189"/>
      <c r="CI148" s="189"/>
      <c r="CJ148" s="189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  <c r="CZ148" s="189"/>
      <c r="DA148" s="189"/>
      <c r="DB148" s="189"/>
      <c r="DC148" s="189"/>
      <c r="DD148" s="189"/>
      <c r="DE148" s="189"/>
      <c r="DF148" s="189"/>
      <c r="DG148" s="189"/>
      <c r="DH148" s="189"/>
      <c r="DI148" s="189"/>
      <c r="DJ148" s="159" t="str">
        <f t="shared" si="41"/>
        <v/>
      </c>
      <c r="EX148" s="159" t="s">
        <v>88</v>
      </c>
    </row>
    <row r="149" spans="36:154" hidden="1" x14ac:dyDescent="0.2">
      <c r="AJ149" s="189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  <c r="AX149" s="189"/>
      <c r="AY149" s="189"/>
      <c r="AZ149" s="189"/>
      <c r="BA149" s="189"/>
      <c r="BB149" s="189"/>
      <c r="BC149" s="189"/>
      <c r="BD149" s="189"/>
      <c r="BE149" s="189"/>
      <c r="BF149" s="189"/>
      <c r="BG149" s="189"/>
      <c r="BH149" s="189"/>
      <c r="BI149" s="189"/>
      <c r="BJ149" s="189"/>
      <c r="BK149" s="189"/>
      <c r="BL149" s="189"/>
      <c r="BM149" s="189"/>
      <c r="BN149" s="189"/>
      <c r="BO149" s="189"/>
      <c r="BP149" s="189"/>
      <c r="BQ149" s="189"/>
      <c r="BR149" s="189"/>
      <c r="BS149" s="189"/>
      <c r="BT149" s="159" t="str">
        <f t="shared" si="40"/>
        <v/>
      </c>
      <c r="BZ149" s="189"/>
      <c r="CA149" s="189"/>
      <c r="CB149" s="189"/>
      <c r="CC149" s="189"/>
      <c r="CD149" s="189"/>
      <c r="CE149" s="189"/>
      <c r="CF149" s="189"/>
      <c r="CG149" s="189"/>
      <c r="CH149" s="189"/>
      <c r="CI149" s="189"/>
      <c r="CJ149" s="189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  <c r="CZ149" s="189"/>
      <c r="DA149" s="189"/>
      <c r="DB149" s="189"/>
      <c r="DC149" s="189"/>
      <c r="DD149" s="189"/>
      <c r="DE149" s="189"/>
      <c r="DF149" s="189"/>
      <c r="DG149" s="189"/>
      <c r="DH149" s="189"/>
      <c r="DI149" s="189"/>
      <c r="DJ149" s="159" t="str">
        <f t="shared" si="41"/>
        <v/>
      </c>
      <c r="EX149" s="159" t="s">
        <v>88</v>
      </c>
    </row>
    <row r="150" spans="36:154" hidden="1" x14ac:dyDescent="0.2"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  <c r="AX150" s="189"/>
      <c r="AY150" s="189"/>
      <c r="AZ150" s="189"/>
      <c r="BA150" s="189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M150" s="189"/>
      <c r="BN150" s="189"/>
      <c r="BO150" s="189"/>
      <c r="BP150" s="189"/>
      <c r="BQ150" s="189"/>
      <c r="BR150" s="189"/>
      <c r="BS150" s="189"/>
      <c r="BT150" s="159" t="str">
        <f t="shared" ref="BT150:BT165" si="42">IF(AN150="NO","Sell",IF(AN150="Yes","Buy",""))</f>
        <v/>
      </c>
      <c r="BZ150" s="189"/>
      <c r="CA150" s="189"/>
      <c r="CB150" s="189"/>
      <c r="CC150" s="189"/>
      <c r="CD150" s="189"/>
      <c r="CE150" s="189"/>
      <c r="CF150" s="189"/>
      <c r="CG150" s="189"/>
      <c r="CH150" s="189"/>
      <c r="CI150" s="189"/>
      <c r="CJ150" s="189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  <c r="CZ150" s="189"/>
      <c r="DA150" s="189"/>
      <c r="DB150" s="189"/>
      <c r="DC150" s="189"/>
      <c r="DD150" s="189"/>
      <c r="DE150" s="189"/>
      <c r="DF150" s="189"/>
      <c r="DG150" s="189"/>
      <c r="DH150" s="189"/>
      <c r="DI150" s="189"/>
      <c r="DJ150" s="159" t="str">
        <f t="shared" ref="DJ150:DJ165" si="43">IF(CD150="NO","Buy",IF(CD150="Yes","Sell",""))</f>
        <v/>
      </c>
      <c r="EX150" s="159" t="s">
        <v>88</v>
      </c>
    </row>
    <row r="151" spans="36:154" hidden="1" x14ac:dyDescent="0.2"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89"/>
      <c r="BN151" s="189"/>
      <c r="BO151" s="189"/>
      <c r="BP151" s="189"/>
      <c r="BQ151" s="189"/>
      <c r="BR151" s="189"/>
      <c r="BS151" s="189"/>
      <c r="BT151" s="159" t="str">
        <f t="shared" si="42"/>
        <v/>
      </c>
      <c r="BZ151" s="189"/>
      <c r="CA151" s="189"/>
      <c r="CB151" s="189"/>
      <c r="CC151" s="189"/>
      <c r="CD151" s="189"/>
      <c r="CE151" s="189"/>
      <c r="CF151" s="189"/>
      <c r="CG151" s="189"/>
      <c r="CH151" s="189"/>
      <c r="CI151" s="189"/>
      <c r="CJ151" s="189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  <c r="CZ151" s="189"/>
      <c r="DA151" s="189"/>
      <c r="DB151" s="189"/>
      <c r="DC151" s="189"/>
      <c r="DD151" s="189"/>
      <c r="DE151" s="189"/>
      <c r="DF151" s="189"/>
      <c r="DG151" s="189"/>
      <c r="DH151" s="189"/>
      <c r="DI151" s="189"/>
      <c r="DJ151" s="159" t="str">
        <f t="shared" si="43"/>
        <v/>
      </c>
      <c r="EX151" s="159" t="s">
        <v>88</v>
      </c>
    </row>
    <row r="152" spans="36:154" hidden="1" x14ac:dyDescent="0.2"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89"/>
      <c r="BN152" s="189"/>
      <c r="BO152" s="189"/>
      <c r="BP152" s="189"/>
      <c r="BQ152" s="189"/>
      <c r="BR152" s="189"/>
      <c r="BS152" s="189"/>
      <c r="BT152" s="159" t="str">
        <f t="shared" si="42"/>
        <v/>
      </c>
      <c r="BZ152" s="189"/>
      <c r="CA152" s="189"/>
      <c r="CB152" s="189"/>
      <c r="CC152" s="189"/>
      <c r="CD152" s="189"/>
      <c r="CE152" s="189"/>
      <c r="CF152" s="189"/>
      <c r="CG152" s="189"/>
      <c r="CH152" s="189"/>
      <c r="CI152" s="189"/>
      <c r="CJ152" s="189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  <c r="CZ152" s="189"/>
      <c r="DA152" s="189"/>
      <c r="DB152" s="189"/>
      <c r="DC152" s="189"/>
      <c r="DD152" s="189"/>
      <c r="DE152" s="189"/>
      <c r="DF152" s="189"/>
      <c r="DG152" s="189"/>
      <c r="DH152" s="189"/>
      <c r="DI152" s="189"/>
      <c r="DJ152" s="159" t="str">
        <f t="shared" si="43"/>
        <v/>
      </c>
      <c r="EX152" s="159" t="s">
        <v>88</v>
      </c>
    </row>
    <row r="153" spans="36:154" hidden="1" x14ac:dyDescent="0.2"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89"/>
      <c r="BN153" s="189"/>
      <c r="BO153" s="189"/>
      <c r="BP153" s="189"/>
      <c r="BQ153" s="189"/>
      <c r="BR153" s="189"/>
      <c r="BS153" s="189"/>
      <c r="BT153" s="159" t="str">
        <f t="shared" si="42"/>
        <v/>
      </c>
      <c r="BZ153" s="189"/>
      <c r="CA153" s="189"/>
      <c r="CB153" s="189"/>
      <c r="CC153" s="189"/>
      <c r="CD153" s="189"/>
      <c r="CE153" s="189"/>
      <c r="CF153" s="189"/>
      <c r="CG153" s="189"/>
      <c r="CH153" s="189"/>
      <c r="CI153" s="189"/>
      <c r="CJ153" s="189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  <c r="CZ153" s="189"/>
      <c r="DA153" s="189"/>
      <c r="DB153" s="189"/>
      <c r="DC153" s="189"/>
      <c r="DD153" s="189"/>
      <c r="DE153" s="189"/>
      <c r="DF153" s="189"/>
      <c r="DG153" s="189"/>
      <c r="DH153" s="189"/>
      <c r="DI153" s="189"/>
      <c r="DJ153" s="159" t="str">
        <f t="shared" si="43"/>
        <v/>
      </c>
      <c r="EX153" s="159" t="s">
        <v>88</v>
      </c>
    </row>
    <row r="154" spans="36:154" hidden="1" x14ac:dyDescent="0.2"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89"/>
      <c r="BN154" s="189"/>
      <c r="BO154" s="189"/>
      <c r="BP154" s="189"/>
      <c r="BQ154" s="189"/>
      <c r="BR154" s="189"/>
      <c r="BS154" s="189"/>
      <c r="BT154" s="159" t="str">
        <f t="shared" si="42"/>
        <v/>
      </c>
      <c r="BZ154" s="189"/>
      <c r="CA154" s="189"/>
      <c r="CB154" s="189"/>
      <c r="CC154" s="189"/>
      <c r="CD154" s="189"/>
      <c r="CE154" s="189"/>
      <c r="CF154" s="189"/>
      <c r="CG154" s="189"/>
      <c r="CH154" s="189"/>
      <c r="CI154" s="189"/>
      <c r="CJ154" s="189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  <c r="CZ154" s="189"/>
      <c r="DA154" s="189"/>
      <c r="DB154" s="189"/>
      <c r="DC154" s="189"/>
      <c r="DD154" s="189"/>
      <c r="DE154" s="189"/>
      <c r="DF154" s="189"/>
      <c r="DG154" s="189"/>
      <c r="DH154" s="189"/>
      <c r="DI154" s="189"/>
      <c r="DJ154" s="159" t="str">
        <f t="shared" si="43"/>
        <v/>
      </c>
      <c r="EX154" s="159" t="s">
        <v>88</v>
      </c>
    </row>
    <row r="155" spans="36:154" hidden="1" x14ac:dyDescent="0.2"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89"/>
      <c r="BN155" s="189"/>
      <c r="BO155" s="189"/>
      <c r="BP155" s="189"/>
      <c r="BQ155" s="189"/>
      <c r="BR155" s="189"/>
      <c r="BS155" s="189"/>
      <c r="BT155" s="159" t="str">
        <f t="shared" si="42"/>
        <v/>
      </c>
      <c r="BZ155" s="189"/>
      <c r="CA155" s="189"/>
      <c r="CB155" s="189"/>
      <c r="CC155" s="189"/>
      <c r="CD155" s="189"/>
      <c r="CE155" s="189"/>
      <c r="CF155" s="189"/>
      <c r="CG155" s="189"/>
      <c r="CH155" s="189"/>
      <c r="CI155" s="189"/>
      <c r="CJ155" s="189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  <c r="CZ155" s="189"/>
      <c r="DA155" s="189"/>
      <c r="DB155" s="189"/>
      <c r="DC155" s="189"/>
      <c r="DD155" s="189"/>
      <c r="DE155" s="189"/>
      <c r="DF155" s="189"/>
      <c r="DG155" s="189"/>
      <c r="DH155" s="189"/>
      <c r="DI155" s="189"/>
      <c r="DJ155" s="159" t="str">
        <f t="shared" si="43"/>
        <v/>
      </c>
      <c r="EX155" s="159" t="s">
        <v>88</v>
      </c>
    </row>
    <row r="156" spans="36:154" hidden="1" x14ac:dyDescent="0.2"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89"/>
      <c r="BN156" s="189"/>
      <c r="BO156" s="189"/>
      <c r="BP156" s="189"/>
      <c r="BQ156" s="189"/>
      <c r="BR156" s="189"/>
      <c r="BS156" s="189"/>
      <c r="BT156" s="159" t="str">
        <f t="shared" si="42"/>
        <v/>
      </c>
      <c r="BZ156" s="189"/>
      <c r="CA156" s="189"/>
      <c r="CB156" s="189"/>
      <c r="CC156" s="189"/>
      <c r="CD156" s="189"/>
      <c r="CE156" s="189"/>
      <c r="CF156" s="189"/>
      <c r="CG156" s="189"/>
      <c r="CH156" s="189"/>
      <c r="CI156" s="189"/>
      <c r="CJ156" s="189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  <c r="CZ156" s="189"/>
      <c r="DA156" s="189"/>
      <c r="DB156" s="189"/>
      <c r="DC156" s="189"/>
      <c r="DD156" s="189"/>
      <c r="DE156" s="189"/>
      <c r="DF156" s="189"/>
      <c r="DG156" s="189"/>
      <c r="DH156" s="189"/>
      <c r="DI156" s="189"/>
      <c r="DJ156" s="159" t="str">
        <f t="shared" si="43"/>
        <v/>
      </c>
      <c r="EX156" s="159" t="s">
        <v>88</v>
      </c>
    </row>
    <row r="157" spans="36:154" hidden="1" x14ac:dyDescent="0.2"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89"/>
      <c r="BN157" s="189"/>
      <c r="BO157" s="189"/>
      <c r="BP157" s="189"/>
      <c r="BQ157" s="189"/>
      <c r="BR157" s="189"/>
      <c r="BS157" s="189"/>
      <c r="BT157" s="159" t="str">
        <f t="shared" si="42"/>
        <v/>
      </c>
      <c r="BZ157" s="189"/>
      <c r="CA157" s="189"/>
      <c r="CB157" s="189"/>
      <c r="CC157" s="189"/>
      <c r="CD157" s="189"/>
      <c r="CE157" s="189"/>
      <c r="CF157" s="189"/>
      <c r="CG157" s="189"/>
      <c r="CH157" s="189"/>
      <c r="CI157" s="189"/>
      <c r="CJ157" s="189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  <c r="CZ157" s="189"/>
      <c r="DA157" s="189"/>
      <c r="DB157" s="189"/>
      <c r="DC157" s="189"/>
      <c r="DD157" s="189"/>
      <c r="DE157" s="189"/>
      <c r="DF157" s="189"/>
      <c r="DG157" s="189"/>
      <c r="DH157" s="189"/>
      <c r="DI157" s="189"/>
      <c r="DJ157" s="159" t="str">
        <f t="shared" si="43"/>
        <v/>
      </c>
      <c r="EX157" s="159" t="s">
        <v>88</v>
      </c>
    </row>
    <row r="158" spans="36:154" hidden="1" x14ac:dyDescent="0.2"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89"/>
      <c r="BN158" s="189"/>
      <c r="BO158" s="189"/>
      <c r="BP158" s="189"/>
      <c r="BQ158" s="189"/>
      <c r="BR158" s="189"/>
      <c r="BS158" s="189"/>
      <c r="BT158" s="159" t="str">
        <f t="shared" si="42"/>
        <v/>
      </c>
      <c r="BZ158" s="189"/>
      <c r="CA158" s="189"/>
      <c r="CB158" s="189"/>
      <c r="CC158" s="189"/>
      <c r="CD158" s="189"/>
      <c r="CE158" s="189"/>
      <c r="CF158" s="189"/>
      <c r="CG158" s="189"/>
      <c r="CH158" s="189"/>
      <c r="CI158" s="189"/>
      <c r="CJ158" s="189"/>
      <c r="CK158" s="189"/>
      <c r="CL158" s="189"/>
      <c r="CM158" s="189"/>
      <c r="CN158" s="189"/>
      <c r="CO158" s="189"/>
      <c r="CP158" s="189"/>
      <c r="CQ158" s="189"/>
      <c r="CR158" s="189"/>
      <c r="CS158" s="189"/>
      <c r="CT158" s="189"/>
      <c r="CU158" s="189"/>
      <c r="CV158" s="189"/>
      <c r="CW158" s="189"/>
      <c r="CX158" s="189"/>
      <c r="CY158" s="189"/>
      <c r="CZ158" s="189"/>
      <c r="DA158" s="189"/>
      <c r="DB158" s="189"/>
      <c r="DC158" s="189"/>
      <c r="DD158" s="189"/>
      <c r="DE158" s="189"/>
      <c r="DF158" s="189"/>
      <c r="DG158" s="189"/>
      <c r="DH158" s="189"/>
      <c r="DI158" s="189"/>
      <c r="DJ158" s="159" t="str">
        <f t="shared" si="43"/>
        <v/>
      </c>
      <c r="EX158" s="159" t="s">
        <v>88</v>
      </c>
    </row>
    <row r="159" spans="36:154" hidden="1" x14ac:dyDescent="0.2"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89"/>
      <c r="BN159" s="189"/>
      <c r="BO159" s="189"/>
      <c r="BP159" s="189"/>
      <c r="BQ159" s="189"/>
      <c r="BR159" s="189"/>
      <c r="BS159" s="189"/>
      <c r="BT159" s="159" t="str">
        <f t="shared" si="42"/>
        <v/>
      </c>
      <c r="BZ159" s="189"/>
      <c r="CA159" s="189"/>
      <c r="CB159" s="189"/>
      <c r="CC159" s="189"/>
      <c r="CD159" s="189"/>
      <c r="CE159" s="189"/>
      <c r="CF159" s="189"/>
      <c r="CG159" s="189"/>
      <c r="CH159" s="189"/>
      <c r="CI159" s="189"/>
      <c r="CJ159" s="189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  <c r="CZ159" s="189"/>
      <c r="DA159" s="189"/>
      <c r="DB159" s="189"/>
      <c r="DC159" s="189"/>
      <c r="DD159" s="189"/>
      <c r="DE159" s="189"/>
      <c r="DF159" s="189"/>
      <c r="DG159" s="189"/>
      <c r="DH159" s="189"/>
      <c r="DI159" s="189"/>
      <c r="DJ159" s="159" t="str">
        <f t="shared" si="43"/>
        <v/>
      </c>
      <c r="EX159" s="159" t="s">
        <v>88</v>
      </c>
    </row>
    <row r="160" spans="36:154" hidden="1" x14ac:dyDescent="0.2"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89"/>
      <c r="BN160" s="189"/>
      <c r="BO160" s="189"/>
      <c r="BP160" s="189"/>
      <c r="BQ160" s="189"/>
      <c r="BR160" s="189"/>
      <c r="BS160" s="189"/>
      <c r="BT160" s="159" t="str">
        <f t="shared" si="42"/>
        <v/>
      </c>
      <c r="BZ160" s="189"/>
      <c r="CA160" s="189"/>
      <c r="CB160" s="189"/>
      <c r="CC160" s="189"/>
      <c r="CD160" s="189"/>
      <c r="CE160" s="189"/>
      <c r="CF160" s="189"/>
      <c r="CG160" s="189"/>
      <c r="CH160" s="189"/>
      <c r="CI160" s="189"/>
      <c r="CJ160" s="189"/>
      <c r="CK160" s="189"/>
      <c r="CL160" s="189"/>
      <c r="CM160" s="189"/>
      <c r="CN160" s="189"/>
      <c r="CO160" s="189"/>
      <c r="CP160" s="189"/>
      <c r="CQ160" s="189"/>
      <c r="CR160" s="189"/>
      <c r="CS160" s="189"/>
      <c r="CT160" s="189"/>
      <c r="CU160" s="189"/>
      <c r="CV160" s="189"/>
      <c r="CW160" s="189"/>
      <c r="CX160" s="189"/>
      <c r="CY160" s="189"/>
      <c r="CZ160" s="189"/>
      <c r="DA160" s="189"/>
      <c r="DB160" s="189"/>
      <c r="DC160" s="189"/>
      <c r="DD160" s="189"/>
      <c r="DE160" s="189"/>
      <c r="DF160" s="189"/>
      <c r="DG160" s="189"/>
      <c r="DH160" s="189"/>
      <c r="DI160" s="189"/>
      <c r="DJ160" s="159" t="str">
        <f t="shared" si="43"/>
        <v/>
      </c>
      <c r="EX160" s="159" t="s">
        <v>88</v>
      </c>
    </row>
    <row r="161" spans="36:154" hidden="1" x14ac:dyDescent="0.2"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89"/>
      <c r="BN161" s="189"/>
      <c r="BO161" s="189"/>
      <c r="BP161" s="189"/>
      <c r="BQ161" s="189"/>
      <c r="BR161" s="189"/>
      <c r="BS161" s="189"/>
      <c r="BT161" s="159" t="str">
        <f t="shared" si="42"/>
        <v/>
      </c>
      <c r="BZ161" s="189"/>
      <c r="CA161" s="189"/>
      <c r="CB161" s="189"/>
      <c r="CC161" s="189"/>
      <c r="CD161" s="189"/>
      <c r="CE161" s="189"/>
      <c r="CF161" s="189"/>
      <c r="CG161" s="189"/>
      <c r="CH161" s="189"/>
      <c r="CI161" s="189"/>
      <c r="CJ161" s="189"/>
      <c r="CK161" s="189"/>
      <c r="CL161" s="189"/>
      <c r="CM161" s="189"/>
      <c r="CN161" s="189"/>
      <c r="CO161" s="189"/>
      <c r="CP161" s="189"/>
      <c r="CQ161" s="189"/>
      <c r="CR161" s="189"/>
      <c r="CS161" s="189"/>
      <c r="CT161" s="189"/>
      <c r="CU161" s="189"/>
      <c r="CV161" s="189"/>
      <c r="CW161" s="189"/>
      <c r="CX161" s="189"/>
      <c r="CY161" s="189"/>
      <c r="CZ161" s="189"/>
      <c r="DA161" s="189"/>
      <c r="DB161" s="189"/>
      <c r="DC161" s="189"/>
      <c r="DD161" s="189"/>
      <c r="DE161" s="189"/>
      <c r="DF161" s="189"/>
      <c r="DG161" s="189"/>
      <c r="DH161" s="189"/>
      <c r="DI161" s="189"/>
      <c r="DJ161" s="159" t="str">
        <f t="shared" si="43"/>
        <v/>
      </c>
      <c r="EX161" s="159" t="s">
        <v>88</v>
      </c>
    </row>
    <row r="162" spans="36:154" hidden="1" x14ac:dyDescent="0.2"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M162" s="189"/>
      <c r="BN162" s="189"/>
      <c r="BO162" s="189"/>
      <c r="BP162" s="189"/>
      <c r="BQ162" s="189"/>
      <c r="BR162" s="189"/>
      <c r="BS162" s="189"/>
      <c r="BT162" s="159" t="str">
        <f t="shared" si="42"/>
        <v/>
      </c>
      <c r="BZ162" s="189"/>
      <c r="CA162" s="189"/>
      <c r="CB162" s="189"/>
      <c r="CC162" s="189"/>
      <c r="CD162" s="189"/>
      <c r="CE162" s="189"/>
      <c r="CF162" s="189"/>
      <c r="CG162" s="189"/>
      <c r="CH162" s="189"/>
      <c r="CI162" s="189"/>
      <c r="CJ162" s="189"/>
      <c r="CK162" s="189"/>
      <c r="CL162" s="189"/>
      <c r="CM162" s="189"/>
      <c r="CN162" s="189"/>
      <c r="CO162" s="189"/>
      <c r="CP162" s="189"/>
      <c r="CQ162" s="189"/>
      <c r="CR162" s="189"/>
      <c r="CS162" s="189"/>
      <c r="CT162" s="189"/>
      <c r="CU162" s="189"/>
      <c r="CV162" s="189"/>
      <c r="CW162" s="189"/>
      <c r="CX162" s="189"/>
      <c r="CY162" s="189"/>
      <c r="CZ162" s="189"/>
      <c r="DA162" s="189"/>
      <c r="DB162" s="189"/>
      <c r="DC162" s="189"/>
      <c r="DD162" s="189"/>
      <c r="DE162" s="189"/>
      <c r="DF162" s="189"/>
      <c r="DG162" s="189"/>
      <c r="DH162" s="189"/>
      <c r="DI162" s="189"/>
      <c r="DJ162" s="159" t="str">
        <f t="shared" si="43"/>
        <v/>
      </c>
      <c r="EX162" s="159" t="s">
        <v>88</v>
      </c>
    </row>
    <row r="163" spans="36:154" hidden="1" x14ac:dyDescent="0.2"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89"/>
      <c r="AT163" s="189"/>
      <c r="AU163" s="189"/>
      <c r="AV163" s="189"/>
      <c r="AW163" s="189"/>
      <c r="AX163" s="189"/>
      <c r="AY163" s="189"/>
      <c r="AZ163" s="189"/>
      <c r="BA163" s="189"/>
      <c r="BB163" s="189"/>
      <c r="BC163" s="189"/>
      <c r="BD163" s="189"/>
      <c r="BE163" s="189"/>
      <c r="BF163" s="189"/>
      <c r="BG163" s="189"/>
      <c r="BH163" s="189"/>
      <c r="BI163" s="189"/>
      <c r="BJ163" s="189"/>
      <c r="BK163" s="189"/>
      <c r="BL163" s="189"/>
      <c r="BM163" s="189"/>
      <c r="BN163" s="189"/>
      <c r="BO163" s="189"/>
      <c r="BP163" s="189"/>
      <c r="BQ163" s="189"/>
      <c r="BR163" s="189"/>
      <c r="BS163" s="189"/>
      <c r="BT163" s="159" t="str">
        <f t="shared" si="42"/>
        <v/>
      </c>
      <c r="BZ163" s="189"/>
      <c r="CA163" s="189"/>
      <c r="CB163" s="189"/>
      <c r="CC163" s="189"/>
      <c r="CD163" s="189"/>
      <c r="CE163" s="189"/>
      <c r="CF163" s="189"/>
      <c r="CG163" s="189"/>
      <c r="CH163" s="189"/>
      <c r="CI163" s="189"/>
      <c r="CJ163" s="189"/>
      <c r="CK163" s="189"/>
      <c r="CL163" s="189"/>
      <c r="CM163" s="189"/>
      <c r="CN163" s="189"/>
      <c r="CO163" s="189"/>
      <c r="CP163" s="189"/>
      <c r="CQ163" s="189"/>
      <c r="CR163" s="189"/>
      <c r="CS163" s="189"/>
      <c r="CT163" s="189"/>
      <c r="CU163" s="189"/>
      <c r="CV163" s="189"/>
      <c r="CW163" s="189"/>
      <c r="CX163" s="189"/>
      <c r="CY163" s="189"/>
      <c r="CZ163" s="189"/>
      <c r="DA163" s="189"/>
      <c r="DB163" s="189"/>
      <c r="DC163" s="189"/>
      <c r="DD163" s="189"/>
      <c r="DE163" s="189"/>
      <c r="DF163" s="189"/>
      <c r="DG163" s="189"/>
      <c r="DH163" s="189"/>
      <c r="DI163" s="189"/>
      <c r="DJ163" s="159" t="str">
        <f t="shared" si="43"/>
        <v/>
      </c>
      <c r="EX163" s="159" t="s">
        <v>88</v>
      </c>
    </row>
    <row r="164" spans="36:154" hidden="1" x14ac:dyDescent="0.2"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89"/>
      <c r="AT164" s="189"/>
      <c r="AU164" s="189"/>
      <c r="AV164" s="189"/>
      <c r="AW164" s="189"/>
      <c r="AX164" s="189"/>
      <c r="AY164" s="189"/>
      <c r="AZ164" s="189"/>
      <c r="BA164" s="189"/>
      <c r="BB164" s="189"/>
      <c r="BC164" s="189"/>
      <c r="BD164" s="189"/>
      <c r="BE164" s="189"/>
      <c r="BF164" s="189"/>
      <c r="BG164" s="189"/>
      <c r="BH164" s="189"/>
      <c r="BI164" s="189"/>
      <c r="BJ164" s="189"/>
      <c r="BK164" s="189"/>
      <c r="BL164" s="189"/>
      <c r="BM164" s="189"/>
      <c r="BN164" s="189"/>
      <c r="BO164" s="189"/>
      <c r="BP164" s="189"/>
      <c r="BQ164" s="189"/>
      <c r="BR164" s="189"/>
      <c r="BS164" s="189"/>
      <c r="BT164" s="159" t="str">
        <f t="shared" si="42"/>
        <v/>
      </c>
      <c r="BZ164" s="189"/>
      <c r="CA164" s="189"/>
      <c r="CB164" s="189"/>
      <c r="CC164" s="189"/>
      <c r="CD164" s="189"/>
      <c r="CE164" s="189"/>
      <c r="CF164" s="189"/>
      <c r="CG164" s="189"/>
      <c r="CH164" s="189"/>
      <c r="CI164" s="189"/>
      <c r="CJ164" s="189"/>
      <c r="CK164" s="189"/>
      <c r="CL164" s="189"/>
      <c r="CM164" s="189"/>
      <c r="CN164" s="189"/>
      <c r="CO164" s="189"/>
      <c r="CP164" s="189"/>
      <c r="CQ164" s="189"/>
      <c r="CR164" s="189"/>
      <c r="CS164" s="189"/>
      <c r="CT164" s="189"/>
      <c r="CU164" s="189"/>
      <c r="CV164" s="189"/>
      <c r="CW164" s="189"/>
      <c r="CX164" s="189"/>
      <c r="CY164" s="189"/>
      <c r="CZ164" s="189"/>
      <c r="DA164" s="189"/>
      <c r="DB164" s="189"/>
      <c r="DC164" s="189"/>
      <c r="DD164" s="189"/>
      <c r="DE164" s="189"/>
      <c r="DF164" s="189"/>
      <c r="DG164" s="189"/>
      <c r="DH164" s="189"/>
      <c r="DI164" s="189"/>
      <c r="DJ164" s="159" t="str">
        <f t="shared" si="43"/>
        <v/>
      </c>
      <c r="EX164" s="159" t="s">
        <v>88</v>
      </c>
    </row>
    <row r="165" spans="36:154" hidden="1" x14ac:dyDescent="0.2">
      <c r="AJ165" s="189"/>
      <c r="AK165" s="189"/>
      <c r="AL165" s="189"/>
      <c r="AM165" s="189"/>
      <c r="AN165" s="189"/>
      <c r="AO165" s="189"/>
      <c r="AP165" s="189"/>
      <c r="AQ165" s="189"/>
      <c r="AR165" s="189"/>
      <c r="AS165" s="189"/>
      <c r="AT165" s="189"/>
      <c r="AU165" s="189"/>
      <c r="AV165" s="189"/>
      <c r="AW165" s="189"/>
      <c r="AX165" s="189"/>
      <c r="AY165" s="189"/>
      <c r="AZ165" s="189"/>
      <c r="BA165" s="189"/>
      <c r="BB165" s="189"/>
      <c r="BC165" s="189"/>
      <c r="BD165" s="189"/>
      <c r="BE165" s="189"/>
      <c r="BF165" s="189"/>
      <c r="BG165" s="189"/>
      <c r="BH165" s="189"/>
      <c r="BI165" s="189"/>
      <c r="BJ165" s="189"/>
      <c r="BK165" s="189"/>
      <c r="BL165" s="189"/>
      <c r="BM165" s="189"/>
      <c r="BN165" s="189"/>
      <c r="BO165" s="189"/>
      <c r="BP165" s="189"/>
      <c r="BQ165" s="189"/>
      <c r="BR165" s="189"/>
      <c r="BS165" s="189"/>
      <c r="BT165" s="159" t="str">
        <f t="shared" si="42"/>
        <v/>
      </c>
      <c r="BZ165" s="189"/>
      <c r="CA165" s="189"/>
      <c r="CB165" s="189"/>
      <c r="CC165" s="189"/>
      <c r="CD165" s="189"/>
      <c r="CE165" s="189"/>
      <c r="CF165" s="189"/>
      <c r="CG165" s="189"/>
      <c r="CH165" s="189"/>
      <c r="CI165" s="189"/>
      <c r="CJ165" s="189"/>
      <c r="CK165" s="189"/>
      <c r="CL165" s="189"/>
      <c r="CM165" s="189"/>
      <c r="CN165" s="189"/>
      <c r="CO165" s="189"/>
      <c r="CP165" s="189"/>
      <c r="CQ165" s="189"/>
      <c r="CR165" s="189"/>
      <c r="CS165" s="189"/>
      <c r="CT165" s="189"/>
      <c r="CU165" s="189"/>
      <c r="CV165" s="189"/>
      <c r="CW165" s="189"/>
      <c r="CX165" s="189"/>
      <c r="CY165" s="189"/>
      <c r="CZ165" s="189"/>
      <c r="DA165" s="189"/>
      <c r="DB165" s="189"/>
      <c r="DC165" s="189"/>
      <c r="DD165" s="189"/>
      <c r="DE165" s="189"/>
      <c r="DF165" s="189"/>
      <c r="DG165" s="189"/>
      <c r="DH165" s="189"/>
      <c r="DI165" s="189"/>
      <c r="DJ165" s="159" t="str">
        <f t="shared" si="43"/>
        <v/>
      </c>
      <c r="EX165" s="159" t="s">
        <v>88</v>
      </c>
    </row>
    <row r="166" spans="36:154" hidden="1" x14ac:dyDescent="0.2">
      <c r="AJ166" s="189"/>
      <c r="AK166" s="189"/>
      <c r="AL166" s="189"/>
      <c r="AM166" s="189"/>
      <c r="AN166" s="189"/>
      <c r="AO166" s="189"/>
      <c r="AP166" s="189"/>
      <c r="AQ166" s="189"/>
      <c r="AR166" s="189"/>
      <c r="AS166" s="189"/>
      <c r="AT166" s="189"/>
      <c r="AU166" s="189"/>
      <c r="AV166" s="189"/>
      <c r="AW166" s="189"/>
      <c r="AX166" s="189"/>
      <c r="AY166" s="189"/>
      <c r="AZ166" s="189"/>
      <c r="BA166" s="189"/>
      <c r="BB166" s="189"/>
      <c r="BC166" s="189"/>
      <c r="BD166" s="189"/>
      <c r="BE166" s="189"/>
      <c r="BF166" s="189"/>
      <c r="BG166" s="189"/>
      <c r="BH166" s="189"/>
      <c r="BI166" s="189"/>
      <c r="BJ166" s="189"/>
      <c r="BK166" s="189"/>
      <c r="BL166" s="189"/>
      <c r="BM166" s="189"/>
      <c r="BN166" s="189"/>
      <c r="BO166" s="189"/>
      <c r="BP166" s="189"/>
      <c r="BQ166" s="189"/>
      <c r="BR166" s="189"/>
      <c r="BS166" s="189"/>
      <c r="BT166" s="159" t="str">
        <f t="shared" ref="BT166:BT181" si="44">IF(AN166="NO","Sell",IF(AN166="Yes","Buy",""))</f>
        <v/>
      </c>
      <c r="BZ166" s="189"/>
      <c r="CA166" s="189"/>
      <c r="CB166" s="189"/>
      <c r="CC166" s="189"/>
      <c r="CD166" s="189"/>
      <c r="CE166" s="189"/>
      <c r="CF166" s="189"/>
      <c r="CG166" s="189"/>
      <c r="CH166" s="189"/>
      <c r="CI166" s="189"/>
      <c r="CJ166" s="189"/>
      <c r="CK166" s="189"/>
      <c r="CL166" s="189"/>
      <c r="CM166" s="189"/>
      <c r="CN166" s="189"/>
      <c r="CO166" s="189"/>
      <c r="CP166" s="189"/>
      <c r="CQ166" s="189"/>
      <c r="CR166" s="189"/>
      <c r="CS166" s="189"/>
      <c r="CT166" s="189"/>
      <c r="CU166" s="189"/>
      <c r="CV166" s="189"/>
      <c r="CW166" s="189"/>
      <c r="CX166" s="189"/>
      <c r="CY166" s="189"/>
      <c r="CZ166" s="189"/>
      <c r="DA166" s="189"/>
      <c r="DB166" s="189"/>
      <c r="DC166" s="189"/>
      <c r="DD166" s="189"/>
      <c r="DE166" s="189"/>
      <c r="DF166" s="189"/>
      <c r="DG166" s="189"/>
      <c r="DH166" s="189"/>
      <c r="DI166" s="189"/>
      <c r="DJ166" s="159" t="str">
        <f t="shared" ref="DJ166:DJ181" si="45">IF(CD166="NO","Buy",IF(CD166="Yes","Sell",""))</f>
        <v/>
      </c>
      <c r="EX166" s="159" t="s">
        <v>88</v>
      </c>
    </row>
    <row r="167" spans="36:154" hidden="1" x14ac:dyDescent="0.2">
      <c r="AJ167" s="189"/>
      <c r="AK167" s="189"/>
      <c r="AL167" s="189"/>
      <c r="AM167" s="189"/>
      <c r="AN167" s="189"/>
      <c r="AO167" s="189"/>
      <c r="AP167" s="189"/>
      <c r="AQ167" s="189"/>
      <c r="AR167" s="189"/>
      <c r="AS167" s="189"/>
      <c r="AT167" s="189"/>
      <c r="AU167" s="189"/>
      <c r="AV167" s="189"/>
      <c r="AW167" s="189"/>
      <c r="AX167" s="189"/>
      <c r="AY167" s="189"/>
      <c r="AZ167" s="189"/>
      <c r="BA167" s="189"/>
      <c r="BB167" s="189"/>
      <c r="BC167" s="189"/>
      <c r="BD167" s="189"/>
      <c r="BE167" s="189"/>
      <c r="BF167" s="189"/>
      <c r="BG167" s="189"/>
      <c r="BH167" s="189"/>
      <c r="BI167" s="189"/>
      <c r="BJ167" s="189"/>
      <c r="BK167" s="189"/>
      <c r="BL167" s="189"/>
      <c r="BM167" s="189"/>
      <c r="BN167" s="189"/>
      <c r="BO167" s="189"/>
      <c r="BP167" s="189"/>
      <c r="BQ167" s="189"/>
      <c r="BR167" s="189"/>
      <c r="BS167" s="189"/>
      <c r="BT167" s="159" t="str">
        <f t="shared" si="44"/>
        <v/>
      </c>
      <c r="BZ167" s="189"/>
      <c r="CA167" s="189"/>
      <c r="CB167" s="189"/>
      <c r="CC167" s="189"/>
      <c r="CD167" s="189"/>
      <c r="CE167" s="189"/>
      <c r="CF167" s="189"/>
      <c r="CG167" s="189"/>
      <c r="CH167" s="189"/>
      <c r="CI167" s="189"/>
      <c r="CJ167" s="189"/>
      <c r="CK167" s="189"/>
      <c r="CL167" s="189"/>
      <c r="CM167" s="189"/>
      <c r="CN167" s="189"/>
      <c r="CO167" s="189"/>
      <c r="CP167" s="189"/>
      <c r="CQ167" s="189"/>
      <c r="CR167" s="189"/>
      <c r="CS167" s="189"/>
      <c r="CT167" s="189"/>
      <c r="CU167" s="189"/>
      <c r="CV167" s="189"/>
      <c r="CW167" s="189"/>
      <c r="CX167" s="189"/>
      <c r="CY167" s="189"/>
      <c r="CZ167" s="189"/>
      <c r="DA167" s="189"/>
      <c r="DB167" s="189"/>
      <c r="DC167" s="189"/>
      <c r="DD167" s="189"/>
      <c r="DE167" s="189"/>
      <c r="DF167" s="189"/>
      <c r="DG167" s="189"/>
      <c r="DH167" s="189"/>
      <c r="DI167" s="189"/>
      <c r="DJ167" s="159" t="str">
        <f t="shared" si="45"/>
        <v/>
      </c>
      <c r="EX167" s="159" t="s">
        <v>88</v>
      </c>
    </row>
    <row r="168" spans="36:154" hidden="1" x14ac:dyDescent="0.2"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89"/>
      <c r="BN168" s="189"/>
      <c r="BO168" s="189"/>
      <c r="BP168" s="189"/>
      <c r="BQ168" s="189"/>
      <c r="BR168" s="189"/>
      <c r="BS168" s="189"/>
      <c r="BT168" s="159" t="str">
        <f t="shared" si="44"/>
        <v/>
      </c>
      <c r="BZ168" s="189"/>
      <c r="CA168" s="189"/>
      <c r="CB168" s="189"/>
      <c r="CC168" s="189"/>
      <c r="CD168" s="189"/>
      <c r="CE168" s="189"/>
      <c r="CF168" s="189"/>
      <c r="CG168" s="189"/>
      <c r="CH168" s="189"/>
      <c r="CI168" s="189"/>
      <c r="CJ168" s="189"/>
      <c r="CK168" s="189"/>
      <c r="CL168" s="189"/>
      <c r="CM168" s="189"/>
      <c r="CN168" s="189"/>
      <c r="CO168" s="189"/>
      <c r="CP168" s="189"/>
      <c r="CQ168" s="189"/>
      <c r="CR168" s="189"/>
      <c r="CS168" s="189"/>
      <c r="CT168" s="189"/>
      <c r="CU168" s="189"/>
      <c r="CV168" s="189"/>
      <c r="CW168" s="189"/>
      <c r="CX168" s="189"/>
      <c r="CY168" s="189"/>
      <c r="CZ168" s="189"/>
      <c r="DA168" s="189"/>
      <c r="DB168" s="189"/>
      <c r="DC168" s="189"/>
      <c r="DD168" s="189"/>
      <c r="DE168" s="189"/>
      <c r="DF168" s="189"/>
      <c r="DG168" s="189"/>
      <c r="DH168" s="189"/>
      <c r="DI168" s="189"/>
      <c r="DJ168" s="159" t="str">
        <f t="shared" si="45"/>
        <v/>
      </c>
      <c r="EX168" s="159" t="s">
        <v>88</v>
      </c>
    </row>
    <row r="169" spans="36:154" hidden="1" x14ac:dyDescent="0.2"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89"/>
      <c r="BA169" s="189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M169" s="189"/>
      <c r="BN169" s="189"/>
      <c r="BO169" s="189"/>
      <c r="BP169" s="189"/>
      <c r="BQ169" s="189"/>
      <c r="BR169" s="189"/>
      <c r="BS169" s="189"/>
      <c r="BT169" s="159" t="str">
        <f t="shared" si="44"/>
        <v/>
      </c>
      <c r="BZ169" s="189"/>
      <c r="CA169" s="189"/>
      <c r="CB169" s="189"/>
      <c r="CC169" s="189"/>
      <c r="CD169" s="189"/>
      <c r="CE169" s="189"/>
      <c r="CF169" s="189"/>
      <c r="CG169" s="189"/>
      <c r="CH169" s="189"/>
      <c r="CI169" s="189"/>
      <c r="CJ169" s="189"/>
      <c r="CK169" s="189"/>
      <c r="CL169" s="189"/>
      <c r="CM169" s="189"/>
      <c r="CN169" s="189"/>
      <c r="CO169" s="189"/>
      <c r="CP169" s="189"/>
      <c r="CQ169" s="189"/>
      <c r="CR169" s="189"/>
      <c r="CS169" s="189"/>
      <c r="CT169" s="189"/>
      <c r="CU169" s="189"/>
      <c r="CV169" s="189"/>
      <c r="CW169" s="189"/>
      <c r="CX169" s="189"/>
      <c r="CY169" s="189"/>
      <c r="CZ169" s="189"/>
      <c r="DA169" s="189"/>
      <c r="DB169" s="189"/>
      <c r="DC169" s="189"/>
      <c r="DD169" s="189"/>
      <c r="DE169" s="189"/>
      <c r="DF169" s="189"/>
      <c r="DG169" s="189"/>
      <c r="DH169" s="189"/>
      <c r="DI169" s="189"/>
      <c r="DJ169" s="159" t="str">
        <f t="shared" si="45"/>
        <v/>
      </c>
      <c r="EX169" s="159" t="s">
        <v>88</v>
      </c>
    </row>
    <row r="170" spans="36:154" hidden="1" x14ac:dyDescent="0.2"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89"/>
      <c r="BN170" s="189"/>
      <c r="BO170" s="189"/>
      <c r="BP170" s="189"/>
      <c r="BQ170" s="189"/>
      <c r="BR170" s="189"/>
      <c r="BS170" s="189"/>
      <c r="BT170" s="159" t="str">
        <f t="shared" si="44"/>
        <v/>
      </c>
      <c r="BZ170" s="189"/>
      <c r="CA170" s="189"/>
      <c r="CB170" s="189"/>
      <c r="CC170" s="189"/>
      <c r="CD170" s="189"/>
      <c r="CE170" s="189"/>
      <c r="CF170" s="189"/>
      <c r="CG170" s="189"/>
      <c r="CH170" s="189"/>
      <c r="CI170" s="189"/>
      <c r="CJ170" s="189"/>
      <c r="CK170" s="189"/>
      <c r="CL170" s="189"/>
      <c r="CM170" s="189"/>
      <c r="CN170" s="189"/>
      <c r="CO170" s="189"/>
      <c r="CP170" s="189"/>
      <c r="CQ170" s="189"/>
      <c r="CR170" s="189"/>
      <c r="CS170" s="189"/>
      <c r="CT170" s="189"/>
      <c r="CU170" s="189"/>
      <c r="CV170" s="189"/>
      <c r="CW170" s="189"/>
      <c r="CX170" s="189"/>
      <c r="CY170" s="189"/>
      <c r="CZ170" s="189"/>
      <c r="DA170" s="189"/>
      <c r="DB170" s="189"/>
      <c r="DC170" s="189"/>
      <c r="DD170" s="189"/>
      <c r="DE170" s="189"/>
      <c r="DF170" s="189"/>
      <c r="DG170" s="189"/>
      <c r="DH170" s="189"/>
      <c r="DI170" s="189"/>
      <c r="DJ170" s="159" t="str">
        <f t="shared" si="45"/>
        <v/>
      </c>
      <c r="EX170" s="159" t="s">
        <v>88</v>
      </c>
    </row>
    <row r="171" spans="36:154" hidden="1" x14ac:dyDescent="0.2"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89"/>
      <c r="BN171" s="189"/>
      <c r="BO171" s="189"/>
      <c r="BP171" s="189"/>
      <c r="BQ171" s="189"/>
      <c r="BR171" s="189"/>
      <c r="BS171" s="189"/>
      <c r="BT171" s="159" t="str">
        <f t="shared" si="44"/>
        <v/>
      </c>
      <c r="BZ171" s="189"/>
      <c r="CA171" s="189"/>
      <c r="CB171" s="189"/>
      <c r="CC171" s="189"/>
      <c r="CD171" s="189"/>
      <c r="CE171" s="189"/>
      <c r="CF171" s="189"/>
      <c r="CG171" s="189"/>
      <c r="CH171" s="189"/>
      <c r="CI171" s="189"/>
      <c r="CJ171" s="189"/>
      <c r="CK171" s="189"/>
      <c r="CL171" s="189"/>
      <c r="CM171" s="189"/>
      <c r="CN171" s="189"/>
      <c r="CO171" s="189"/>
      <c r="CP171" s="189"/>
      <c r="CQ171" s="189"/>
      <c r="CR171" s="189"/>
      <c r="CS171" s="189"/>
      <c r="CT171" s="189"/>
      <c r="CU171" s="189"/>
      <c r="CV171" s="189"/>
      <c r="CW171" s="189"/>
      <c r="CX171" s="189"/>
      <c r="CY171" s="189"/>
      <c r="CZ171" s="189"/>
      <c r="DA171" s="189"/>
      <c r="DB171" s="189"/>
      <c r="DC171" s="189"/>
      <c r="DD171" s="189"/>
      <c r="DE171" s="189"/>
      <c r="DF171" s="189"/>
      <c r="DG171" s="189"/>
      <c r="DH171" s="189"/>
      <c r="DI171" s="189"/>
      <c r="DJ171" s="159" t="str">
        <f t="shared" si="45"/>
        <v/>
      </c>
      <c r="EX171" s="159" t="s">
        <v>88</v>
      </c>
    </row>
    <row r="172" spans="36:154" hidden="1" x14ac:dyDescent="0.2"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89"/>
      <c r="BN172" s="189"/>
      <c r="BO172" s="189"/>
      <c r="BP172" s="189"/>
      <c r="BQ172" s="189"/>
      <c r="BR172" s="189"/>
      <c r="BS172" s="189"/>
      <c r="BT172" s="159" t="str">
        <f t="shared" si="44"/>
        <v/>
      </c>
      <c r="BZ172" s="189"/>
      <c r="CA172" s="189"/>
      <c r="CB172" s="189"/>
      <c r="CC172" s="189"/>
      <c r="CD172" s="189"/>
      <c r="CE172" s="189"/>
      <c r="CF172" s="189"/>
      <c r="CG172" s="189"/>
      <c r="CH172" s="189"/>
      <c r="CI172" s="189"/>
      <c r="CJ172" s="189"/>
      <c r="CK172" s="189"/>
      <c r="CL172" s="189"/>
      <c r="CM172" s="189"/>
      <c r="CN172" s="189"/>
      <c r="CO172" s="189"/>
      <c r="CP172" s="189"/>
      <c r="CQ172" s="189"/>
      <c r="CR172" s="189"/>
      <c r="CS172" s="189"/>
      <c r="CT172" s="189"/>
      <c r="CU172" s="189"/>
      <c r="CV172" s="189"/>
      <c r="CW172" s="189"/>
      <c r="CX172" s="189"/>
      <c r="CY172" s="189"/>
      <c r="CZ172" s="189"/>
      <c r="DA172" s="189"/>
      <c r="DB172" s="189"/>
      <c r="DC172" s="189"/>
      <c r="DD172" s="189"/>
      <c r="DE172" s="189"/>
      <c r="DF172" s="189"/>
      <c r="DG172" s="189"/>
      <c r="DH172" s="189"/>
      <c r="DI172" s="189"/>
      <c r="DJ172" s="159" t="str">
        <f t="shared" si="45"/>
        <v/>
      </c>
      <c r="EX172" s="159" t="s">
        <v>88</v>
      </c>
    </row>
    <row r="173" spans="36:154" hidden="1" x14ac:dyDescent="0.2"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89"/>
      <c r="BN173" s="189"/>
      <c r="BO173" s="189"/>
      <c r="BP173" s="189"/>
      <c r="BQ173" s="189"/>
      <c r="BR173" s="189"/>
      <c r="BS173" s="189"/>
      <c r="BT173" s="159" t="str">
        <f t="shared" si="44"/>
        <v/>
      </c>
      <c r="BZ173" s="189"/>
      <c r="CA173" s="189"/>
      <c r="CB173" s="189"/>
      <c r="CC173" s="189"/>
      <c r="CD173" s="189"/>
      <c r="CE173" s="189"/>
      <c r="CF173" s="189"/>
      <c r="CG173" s="189"/>
      <c r="CH173" s="189"/>
      <c r="CI173" s="189"/>
      <c r="CJ173" s="189"/>
      <c r="CK173" s="189"/>
      <c r="CL173" s="189"/>
      <c r="CM173" s="189"/>
      <c r="CN173" s="189"/>
      <c r="CO173" s="189"/>
      <c r="CP173" s="189"/>
      <c r="CQ173" s="189"/>
      <c r="CR173" s="189"/>
      <c r="CS173" s="189"/>
      <c r="CT173" s="189"/>
      <c r="CU173" s="189"/>
      <c r="CV173" s="189"/>
      <c r="CW173" s="189"/>
      <c r="CX173" s="189"/>
      <c r="CY173" s="189"/>
      <c r="CZ173" s="189"/>
      <c r="DA173" s="189"/>
      <c r="DB173" s="189"/>
      <c r="DC173" s="189"/>
      <c r="DD173" s="189"/>
      <c r="DE173" s="189"/>
      <c r="DF173" s="189"/>
      <c r="DG173" s="189"/>
      <c r="DH173" s="189"/>
      <c r="DI173" s="189"/>
      <c r="DJ173" s="159" t="str">
        <f t="shared" si="45"/>
        <v/>
      </c>
      <c r="EX173" s="159" t="s">
        <v>88</v>
      </c>
    </row>
    <row r="174" spans="36:154" hidden="1" x14ac:dyDescent="0.2"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89"/>
      <c r="BN174" s="189"/>
      <c r="BO174" s="189"/>
      <c r="BP174" s="189"/>
      <c r="BQ174" s="189"/>
      <c r="BR174" s="189"/>
      <c r="BS174" s="189"/>
      <c r="BT174" s="159" t="str">
        <f t="shared" si="44"/>
        <v/>
      </c>
      <c r="BZ174" s="189"/>
      <c r="CA174" s="189"/>
      <c r="CB174" s="189"/>
      <c r="CC174" s="189"/>
      <c r="CD174" s="189"/>
      <c r="CE174" s="189"/>
      <c r="CF174" s="189"/>
      <c r="CG174" s="189"/>
      <c r="CH174" s="189"/>
      <c r="CI174" s="189"/>
      <c r="CJ174" s="189"/>
      <c r="CK174" s="189"/>
      <c r="CL174" s="189"/>
      <c r="CM174" s="189"/>
      <c r="CN174" s="189"/>
      <c r="CO174" s="189"/>
      <c r="CP174" s="189"/>
      <c r="CQ174" s="189"/>
      <c r="CR174" s="189"/>
      <c r="CS174" s="189"/>
      <c r="CT174" s="189"/>
      <c r="CU174" s="189"/>
      <c r="CV174" s="189"/>
      <c r="CW174" s="189"/>
      <c r="CX174" s="189"/>
      <c r="CY174" s="189"/>
      <c r="CZ174" s="189"/>
      <c r="DA174" s="189"/>
      <c r="DB174" s="189"/>
      <c r="DC174" s="189"/>
      <c r="DD174" s="189"/>
      <c r="DE174" s="189"/>
      <c r="DF174" s="189"/>
      <c r="DG174" s="189"/>
      <c r="DH174" s="189"/>
      <c r="DI174" s="189"/>
      <c r="DJ174" s="159" t="str">
        <f t="shared" si="45"/>
        <v/>
      </c>
      <c r="EX174" s="159" t="s">
        <v>88</v>
      </c>
    </row>
    <row r="175" spans="36:154" hidden="1" x14ac:dyDescent="0.2"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89"/>
      <c r="BN175" s="189"/>
      <c r="BO175" s="189"/>
      <c r="BP175" s="189"/>
      <c r="BQ175" s="189"/>
      <c r="BR175" s="189"/>
      <c r="BS175" s="189"/>
      <c r="BT175" s="159" t="str">
        <f t="shared" si="44"/>
        <v/>
      </c>
      <c r="BZ175" s="189"/>
      <c r="CA175" s="189"/>
      <c r="CB175" s="189"/>
      <c r="CC175" s="189"/>
      <c r="CD175" s="189"/>
      <c r="CE175" s="189"/>
      <c r="CF175" s="189"/>
      <c r="CG175" s="189"/>
      <c r="CH175" s="189"/>
      <c r="CI175" s="189"/>
      <c r="CJ175" s="189"/>
      <c r="CK175" s="189"/>
      <c r="CL175" s="189"/>
      <c r="CM175" s="189"/>
      <c r="CN175" s="189"/>
      <c r="CO175" s="189"/>
      <c r="CP175" s="189"/>
      <c r="CQ175" s="189"/>
      <c r="CR175" s="189"/>
      <c r="CS175" s="189"/>
      <c r="CT175" s="189"/>
      <c r="CU175" s="189"/>
      <c r="CV175" s="189"/>
      <c r="CW175" s="189"/>
      <c r="CX175" s="189"/>
      <c r="CY175" s="189"/>
      <c r="CZ175" s="189"/>
      <c r="DA175" s="189"/>
      <c r="DB175" s="189"/>
      <c r="DC175" s="189"/>
      <c r="DD175" s="189"/>
      <c r="DE175" s="189"/>
      <c r="DF175" s="189"/>
      <c r="DG175" s="189"/>
      <c r="DH175" s="189"/>
      <c r="DI175" s="189"/>
      <c r="DJ175" s="159" t="str">
        <f t="shared" si="45"/>
        <v/>
      </c>
      <c r="EX175" s="159" t="s">
        <v>88</v>
      </c>
    </row>
    <row r="176" spans="36:154" hidden="1" x14ac:dyDescent="0.2"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89"/>
      <c r="BN176" s="189"/>
      <c r="BO176" s="189"/>
      <c r="BP176" s="189"/>
      <c r="BQ176" s="189"/>
      <c r="BR176" s="189"/>
      <c r="BS176" s="189"/>
      <c r="BT176" s="159" t="str">
        <f t="shared" si="44"/>
        <v/>
      </c>
      <c r="BZ176" s="189"/>
      <c r="CA176" s="189"/>
      <c r="CB176" s="189"/>
      <c r="CC176" s="189"/>
      <c r="CD176" s="189"/>
      <c r="CE176" s="189"/>
      <c r="CF176" s="189"/>
      <c r="CG176" s="189"/>
      <c r="CH176" s="189"/>
      <c r="CI176" s="189"/>
      <c r="CJ176" s="189"/>
      <c r="CK176" s="189"/>
      <c r="CL176" s="189"/>
      <c r="CM176" s="189"/>
      <c r="CN176" s="189"/>
      <c r="CO176" s="189"/>
      <c r="CP176" s="189"/>
      <c r="CQ176" s="189"/>
      <c r="CR176" s="189"/>
      <c r="CS176" s="189"/>
      <c r="CT176" s="189"/>
      <c r="CU176" s="189"/>
      <c r="CV176" s="189"/>
      <c r="CW176" s="189"/>
      <c r="CX176" s="189"/>
      <c r="CY176" s="189"/>
      <c r="CZ176" s="189"/>
      <c r="DA176" s="189"/>
      <c r="DB176" s="189"/>
      <c r="DC176" s="189"/>
      <c r="DD176" s="189"/>
      <c r="DE176" s="189"/>
      <c r="DF176" s="189"/>
      <c r="DG176" s="189"/>
      <c r="DH176" s="189"/>
      <c r="DI176" s="189"/>
      <c r="DJ176" s="159" t="str">
        <f t="shared" si="45"/>
        <v/>
      </c>
      <c r="EX176" s="159" t="s">
        <v>88</v>
      </c>
    </row>
    <row r="177" spans="36:154" hidden="1" x14ac:dyDescent="0.2"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89"/>
      <c r="BN177" s="189"/>
      <c r="BO177" s="189"/>
      <c r="BP177" s="189"/>
      <c r="BQ177" s="189"/>
      <c r="BR177" s="189"/>
      <c r="BS177" s="189"/>
      <c r="BT177" s="159" t="str">
        <f t="shared" si="44"/>
        <v/>
      </c>
      <c r="BZ177" s="189"/>
      <c r="CA177" s="189"/>
      <c r="CB177" s="189"/>
      <c r="CC177" s="189"/>
      <c r="CD177" s="189"/>
      <c r="CE177" s="189"/>
      <c r="CF177" s="189"/>
      <c r="CG177" s="189"/>
      <c r="CH177" s="189"/>
      <c r="CI177" s="189"/>
      <c r="CJ177" s="189"/>
      <c r="CK177" s="189"/>
      <c r="CL177" s="189"/>
      <c r="CM177" s="189"/>
      <c r="CN177" s="189"/>
      <c r="CO177" s="189"/>
      <c r="CP177" s="189"/>
      <c r="CQ177" s="189"/>
      <c r="CR177" s="189"/>
      <c r="CS177" s="189"/>
      <c r="CT177" s="189"/>
      <c r="CU177" s="189"/>
      <c r="CV177" s="189"/>
      <c r="CW177" s="189"/>
      <c r="CX177" s="189"/>
      <c r="CY177" s="189"/>
      <c r="CZ177" s="189"/>
      <c r="DA177" s="189"/>
      <c r="DB177" s="189"/>
      <c r="DC177" s="189"/>
      <c r="DD177" s="189"/>
      <c r="DE177" s="189"/>
      <c r="DF177" s="189"/>
      <c r="DG177" s="189"/>
      <c r="DH177" s="189"/>
      <c r="DI177" s="189"/>
      <c r="DJ177" s="159" t="str">
        <f t="shared" si="45"/>
        <v/>
      </c>
      <c r="EX177" s="159" t="s">
        <v>88</v>
      </c>
    </row>
    <row r="178" spans="36:154" hidden="1" x14ac:dyDescent="0.2"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89"/>
      <c r="BA178" s="189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M178" s="189"/>
      <c r="BN178" s="189"/>
      <c r="BO178" s="189"/>
      <c r="BP178" s="189"/>
      <c r="BQ178" s="189"/>
      <c r="BR178" s="189"/>
      <c r="BS178" s="189"/>
      <c r="BT178" s="159" t="str">
        <f t="shared" si="44"/>
        <v/>
      </c>
      <c r="BZ178" s="189"/>
      <c r="CA178" s="189"/>
      <c r="CB178" s="189"/>
      <c r="CC178" s="189"/>
      <c r="CD178" s="189"/>
      <c r="CE178" s="189"/>
      <c r="CF178" s="189"/>
      <c r="CG178" s="189"/>
      <c r="CH178" s="189"/>
      <c r="CI178" s="189"/>
      <c r="CJ178" s="189"/>
      <c r="CK178" s="189"/>
      <c r="CL178" s="189"/>
      <c r="CM178" s="189"/>
      <c r="CN178" s="189"/>
      <c r="CO178" s="189"/>
      <c r="CP178" s="189"/>
      <c r="CQ178" s="189"/>
      <c r="CR178" s="189"/>
      <c r="CS178" s="189"/>
      <c r="CT178" s="189"/>
      <c r="CU178" s="189"/>
      <c r="CV178" s="189"/>
      <c r="CW178" s="189"/>
      <c r="CX178" s="189"/>
      <c r="CY178" s="189"/>
      <c r="CZ178" s="189"/>
      <c r="DA178" s="189"/>
      <c r="DB178" s="189"/>
      <c r="DC178" s="189"/>
      <c r="DD178" s="189"/>
      <c r="DE178" s="189"/>
      <c r="DF178" s="189"/>
      <c r="DG178" s="189"/>
      <c r="DH178" s="189"/>
      <c r="DI178" s="189"/>
      <c r="DJ178" s="159" t="str">
        <f t="shared" si="45"/>
        <v/>
      </c>
      <c r="EX178" s="159" t="s">
        <v>88</v>
      </c>
    </row>
    <row r="179" spans="36:154" hidden="1" x14ac:dyDescent="0.2"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  <c r="BB179" s="189"/>
      <c r="BC179" s="189"/>
      <c r="BD179" s="189"/>
      <c r="BE179" s="189"/>
      <c r="BF179" s="189"/>
      <c r="BG179" s="189"/>
      <c r="BH179" s="189"/>
      <c r="BI179" s="189"/>
      <c r="BJ179" s="189"/>
      <c r="BK179" s="189"/>
      <c r="BL179" s="189"/>
      <c r="BM179" s="189"/>
      <c r="BN179" s="189"/>
      <c r="BO179" s="189"/>
      <c r="BP179" s="189"/>
      <c r="BQ179" s="189"/>
      <c r="BR179" s="189"/>
      <c r="BS179" s="189"/>
      <c r="BT179" s="159" t="str">
        <f t="shared" si="44"/>
        <v/>
      </c>
      <c r="BZ179" s="189"/>
      <c r="CA179" s="189"/>
      <c r="CB179" s="189"/>
      <c r="CC179" s="189"/>
      <c r="CD179" s="189"/>
      <c r="CE179" s="189"/>
      <c r="CF179" s="189"/>
      <c r="CG179" s="189"/>
      <c r="CH179" s="189"/>
      <c r="CI179" s="189"/>
      <c r="CJ179" s="189"/>
      <c r="CK179" s="189"/>
      <c r="CL179" s="189"/>
      <c r="CM179" s="189"/>
      <c r="CN179" s="189"/>
      <c r="CO179" s="189"/>
      <c r="CP179" s="189"/>
      <c r="CQ179" s="189"/>
      <c r="CR179" s="189"/>
      <c r="CS179" s="189"/>
      <c r="CT179" s="189"/>
      <c r="CU179" s="189"/>
      <c r="CV179" s="189"/>
      <c r="CW179" s="189"/>
      <c r="CX179" s="189"/>
      <c r="CY179" s="189"/>
      <c r="CZ179" s="189"/>
      <c r="DA179" s="189"/>
      <c r="DB179" s="189"/>
      <c r="DC179" s="189"/>
      <c r="DD179" s="189"/>
      <c r="DE179" s="189"/>
      <c r="DF179" s="189"/>
      <c r="DG179" s="189"/>
      <c r="DH179" s="189"/>
      <c r="DI179" s="189"/>
      <c r="DJ179" s="159" t="str">
        <f t="shared" si="45"/>
        <v/>
      </c>
      <c r="EX179" s="159" t="s">
        <v>88</v>
      </c>
    </row>
    <row r="180" spans="36:154" hidden="1" x14ac:dyDescent="0.2">
      <c r="AJ180" s="189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  <c r="BB180" s="189"/>
      <c r="BC180" s="189"/>
      <c r="BD180" s="189"/>
      <c r="BE180" s="189"/>
      <c r="BF180" s="189"/>
      <c r="BG180" s="189"/>
      <c r="BH180" s="189"/>
      <c r="BI180" s="189"/>
      <c r="BJ180" s="189"/>
      <c r="BK180" s="189"/>
      <c r="BL180" s="189"/>
      <c r="BM180" s="189"/>
      <c r="BN180" s="189"/>
      <c r="BO180" s="189"/>
      <c r="BP180" s="189"/>
      <c r="BQ180" s="189"/>
      <c r="BR180" s="189"/>
      <c r="BS180" s="189"/>
      <c r="BT180" s="159" t="str">
        <f t="shared" si="44"/>
        <v/>
      </c>
      <c r="BZ180" s="189"/>
      <c r="CA180" s="189"/>
      <c r="CB180" s="189"/>
      <c r="CC180" s="189"/>
      <c r="CD180" s="189"/>
      <c r="CE180" s="189"/>
      <c r="CF180" s="189"/>
      <c r="CG180" s="189"/>
      <c r="CH180" s="189"/>
      <c r="CI180" s="189"/>
      <c r="CJ180" s="189"/>
      <c r="CK180" s="189"/>
      <c r="CL180" s="189"/>
      <c r="CM180" s="189"/>
      <c r="CN180" s="189"/>
      <c r="CO180" s="189"/>
      <c r="CP180" s="189"/>
      <c r="CQ180" s="189"/>
      <c r="CR180" s="189"/>
      <c r="CS180" s="189"/>
      <c r="CT180" s="189"/>
      <c r="CU180" s="189"/>
      <c r="CV180" s="189"/>
      <c r="CW180" s="189"/>
      <c r="CX180" s="189"/>
      <c r="CY180" s="189"/>
      <c r="CZ180" s="189"/>
      <c r="DA180" s="189"/>
      <c r="DB180" s="189"/>
      <c r="DC180" s="189"/>
      <c r="DD180" s="189"/>
      <c r="DE180" s="189"/>
      <c r="DF180" s="189"/>
      <c r="DG180" s="189"/>
      <c r="DH180" s="189"/>
      <c r="DI180" s="189"/>
      <c r="DJ180" s="159" t="str">
        <f t="shared" si="45"/>
        <v/>
      </c>
      <c r="EX180" s="159" t="s">
        <v>88</v>
      </c>
    </row>
    <row r="181" spans="36:154" hidden="1" x14ac:dyDescent="0.2">
      <c r="AJ181" s="189"/>
      <c r="AK181" s="189"/>
      <c r="AL181" s="189"/>
      <c r="AM181" s="189"/>
      <c r="AN181" s="189"/>
      <c r="AO181" s="189"/>
      <c r="AP181" s="189"/>
      <c r="AQ181" s="189"/>
      <c r="AR181" s="189"/>
      <c r="AS181" s="189"/>
      <c r="AT181" s="189"/>
      <c r="AU181" s="189"/>
      <c r="AV181" s="189"/>
      <c r="AW181" s="189"/>
      <c r="AX181" s="189"/>
      <c r="AY181" s="189"/>
      <c r="AZ181" s="189"/>
      <c r="BA181" s="189"/>
      <c r="BB181" s="189"/>
      <c r="BC181" s="189"/>
      <c r="BD181" s="189"/>
      <c r="BE181" s="189"/>
      <c r="BF181" s="189"/>
      <c r="BG181" s="189"/>
      <c r="BH181" s="189"/>
      <c r="BI181" s="189"/>
      <c r="BJ181" s="189"/>
      <c r="BK181" s="189"/>
      <c r="BL181" s="189"/>
      <c r="BM181" s="189"/>
      <c r="BN181" s="189"/>
      <c r="BO181" s="189"/>
      <c r="BP181" s="189"/>
      <c r="BQ181" s="189"/>
      <c r="BR181" s="189"/>
      <c r="BS181" s="189"/>
      <c r="BT181" s="159" t="str">
        <f t="shared" si="44"/>
        <v/>
      </c>
      <c r="BZ181" s="189"/>
      <c r="CA181" s="189"/>
      <c r="CB181" s="189"/>
      <c r="CC181" s="189"/>
      <c r="CD181" s="189"/>
      <c r="CE181" s="189"/>
      <c r="CF181" s="189"/>
      <c r="CG181" s="189"/>
      <c r="CH181" s="189"/>
      <c r="CI181" s="189"/>
      <c r="CJ181" s="189"/>
      <c r="CK181" s="189"/>
      <c r="CL181" s="189"/>
      <c r="CM181" s="189"/>
      <c r="CN181" s="189"/>
      <c r="CO181" s="189"/>
      <c r="CP181" s="189"/>
      <c r="CQ181" s="189"/>
      <c r="CR181" s="189"/>
      <c r="CS181" s="189"/>
      <c r="CT181" s="189"/>
      <c r="CU181" s="189"/>
      <c r="CV181" s="189"/>
      <c r="CW181" s="189"/>
      <c r="CX181" s="189"/>
      <c r="CY181" s="189"/>
      <c r="CZ181" s="189"/>
      <c r="DA181" s="189"/>
      <c r="DB181" s="189"/>
      <c r="DC181" s="189"/>
      <c r="DD181" s="189"/>
      <c r="DE181" s="189"/>
      <c r="DF181" s="189"/>
      <c r="DG181" s="189"/>
      <c r="DH181" s="189"/>
      <c r="DI181" s="189"/>
      <c r="DJ181" s="159" t="str">
        <f t="shared" si="45"/>
        <v/>
      </c>
      <c r="EX181" s="159" t="s">
        <v>88</v>
      </c>
    </row>
    <row r="182" spans="36:154" hidden="1" x14ac:dyDescent="0.2">
      <c r="AJ182" s="189"/>
      <c r="AK182" s="189"/>
      <c r="AL182" s="189"/>
      <c r="AM182" s="189"/>
      <c r="AN182" s="189"/>
      <c r="AO182" s="189"/>
      <c r="AP182" s="189"/>
      <c r="AQ182" s="189"/>
      <c r="AR182" s="189"/>
      <c r="AS182" s="189"/>
      <c r="AT182" s="189"/>
      <c r="AU182" s="189"/>
      <c r="AV182" s="189"/>
      <c r="AW182" s="189"/>
      <c r="AX182" s="189"/>
      <c r="AY182" s="189"/>
      <c r="AZ182" s="189"/>
      <c r="BA182" s="189"/>
      <c r="BB182" s="189"/>
      <c r="BC182" s="189"/>
      <c r="BD182" s="189"/>
      <c r="BE182" s="189"/>
      <c r="BF182" s="189"/>
      <c r="BG182" s="189"/>
      <c r="BH182" s="189"/>
      <c r="BI182" s="189"/>
      <c r="BJ182" s="189"/>
      <c r="BK182" s="189"/>
      <c r="BL182" s="189"/>
      <c r="BM182" s="189"/>
      <c r="BN182" s="189"/>
      <c r="BO182" s="189"/>
      <c r="BP182" s="189"/>
      <c r="BQ182" s="189"/>
      <c r="BR182" s="189"/>
      <c r="BS182" s="189"/>
      <c r="BT182" s="159" t="str">
        <f t="shared" ref="BT182:BT197" si="46">IF(AN182="NO","Sell",IF(AN182="Yes","Buy",""))</f>
        <v/>
      </c>
      <c r="BZ182" s="189"/>
      <c r="CA182" s="189"/>
      <c r="CB182" s="189"/>
      <c r="CC182" s="189"/>
      <c r="CD182" s="189"/>
      <c r="CE182" s="189"/>
      <c r="CF182" s="189"/>
      <c r="CG182" s="189"/>
      <c r="CH182" s="189"/>
      <c r="CI182" s="189"/>
      <c r="CJ182" s="189"/>
      <c r="CK182" s="189"/>
      <c r="CL182" s="189"/>
      <c r="CM182" s="189"/>
      <c r="CN182" s="189"/>
      <c r="CO182" s="189"/>
      <c r="CP182" s="189"/>
      <c r="CQ182" s="189"/>
      <c r="CR182" s="189"/>
      <c r="CS182" s="189"/>
      <c r="CT182" s="189"/>
      <c r="CU182" s="189"/>
      <c r="CV182" s="189"/>
      <c r="CW182" s="189"/>
      <c r="CX182" s="189"/>
      <c r="CY182" s="189"/>
      <c r="CZ182" s="189"/>
      <c r="DA182" s="189"/>
      <c r="DB182" s="189"/>
      <c r="DC182" s="189"/>
      <c r="DD182" s="189"/>
      <c r="DE182" s="189"/>
      <c r="DF182" s="189"/>
      <c r="DG182" s="189"/>
      <c r="DH182" s="189"/>
      <c r="DI182" s="189"/>
      <c r="DJ182" s="159" t="str">
        <f t="shared" ref="DJ182:DJ197" si="47">IF(CD182="NO","Buy",IF(CD182="Yes","Sell",""))</f>
        <v/>
      </c>
      <c r="EX182" s="159" t="s">
        <v>88</v>
      </c>
    </row>
    <row r="183" spans="36:154" hidden="1" x14ac:dyDescent="0.2">
      <c r="AJ183" s="189"/>
      <c r="AK183" s="189"/>
      <c r="AL183" s="189"/>
      <c r="AM183" s="189"/>
      <c r="AN183" s="189"/>
      <c r="AO183" s="189"/>
      <c r="AP183" s="189"/>
      <c r="AQ183" s="189"/>
      <c r="AR183" s="189"/>
      <c r="AS183" s="189"/>
      <c r="AT183" s="189"/>
      <c r="AU183" s="189"/>
      <c r="AV183" s="189"/>
      <c r="AW183" s="189"/>
      <c r="AX183" s="189"/>
      <c r="AY183" s="189"/>
      <c r="AZ183" s="189"/>
      <c r="BA183" s="189"/>
      <c r="BB183" s="189"/>
      <c r="BC183" s="189"/>
      <c r="BD183" s="189"/>
      <c r="BE183" s="189"/>
      <c r="BF183" s="189"/>
      <c r="BG183" s="189"/>
      <c r="BH183" s="189"/>
      <c r="BI183" s="189"/>
      <c r="BJ183" s="189"/>
      <c r="BK183" s="189"/>
      <c r="BL183" s="189"/>
      <c r="BM183" s="189"/>
      <c r="BN183" s="189"/>
      <c r="BO183" s="189"/>
      <c r="BP183" s="189"/>
      <c r="BQ183" s="189"/>
      <c r="BR183" s="189"/>
      <c r="BS183" s="189"/>
      <c r="BT183" s="159" t="str">
        <f t="shared" si="46"/>
        <v/>
      </c>
      <c r="BZ183" s="189"/>
      <c r="CA183" s="189"/>
      <c r="CB183" s="189"/>
      <c r="CC183" s="189"/>
      <c r="CD183" s="189"/>
      <c r="CE183" s="189"/>
      <c r="CF183" s="189"/>
      <c r="CG183" s="189"/>
      <c r="CH183" s="189"/>
      <c r="CI183" s="189"/>
      <c r="CJ183" s="189"/>
      <c r="CK183" s="189"/>
      <c r="CL183" s="189"/>
      <c r="CM183" s="189"/>
      <c r="CN183" s="189"/>
      <c r="CO183" s="189"/>
      <c r="CP183" s="189"/>
      <c r="CQ183" s="189"/>
      <c r="CR183" s="189"/>
      <c r="CS183" s="189"/>
      <c r="CT183" s="189"/>
      <c r="CU183" s="189"/>
      <c r="CV183" s="189"/>
      <c r="CW183" s="189"/>
      <c r="CX183" s="189"/>
      <c r="CY183" s="189"/>
      <c r="CZ183" s="189"/>
      <c r="DA183" s="189"/>
      <c r="DB183" s="189"/>
      <c r="DC183" s="189"/>
      <c r="DD183" s="189"/>
      <c r="DE183" s="189"/>
      <c r="DF183" s="189"/>
      <c r="DG183" s="189"/>
      <c r="DH183" s="189"/>
      <c r="DI183" s="189"/>
      <c r="DJ183" s="159" t="str">
        <f t="shared" si="47"/>
        <v/>
      </c>
      <c r="EX183" s="159" t="s">
        <v>88</v>
      </c>
    </row>
    <row r="184" spans="36:154" hidden="1" x14ac:dyDescent="0.2">
      <c r="AJ184" s="189"/>
      <c r="AK184" s="189"/>
      <c r="AL184" s="189"/>
      <c r="AM184" s="189"/>
      <c r="AN184" s="189"/>
      <c r="AO184" s="189"/>
      <c r="AP184" s="189"/>
      <c r="AQ184" s="189"/>
      <c r="AR184" s="189"/>
      <c r="AS184" s="189"/>
      <c r="AT184" s="189"/>
      <c r="AU184" s="189"/>
      <c r="AV184" s="189"/>
      <c r="AW184" s="189"/>
      <c r="AX184" s="189"/>
      <c r="AY184" s="189"/>
      <c r="AZ184" s="189"/>
      <c r="BA184" s="189"/>
      <c r="BB184" s="189"/>
      <c r="BC184" s="189"/>
      <c r="BD184" s="189"/>
      <c r="BE184" s="189"/>
      <c r="BF184" s="189"/>
      <c r="BG184" s="189"/>
      <c r="BH184" s="189"/>
      <c r="BI184" s="189"/>
      <c r="BJ184" s="189"/>
      <c r="BK184" s="189"/>
      <c r="BL184" s="189"/>
      <c r="BM184" s="189"/>
      <c r="BN184" s="189"/>
      <c r="BO184" s="189"/>
      <c r="BP184" s="189"/>
      <c r="BQ184" s="189"/>
      <c r="BR184" s="189"/>
      <c r="BS184" s="189"/>
      <c r="BT184" s="159" t="str">
        <f t="shared" si="46"/>
        <v/>
      </c>
      <c r="BZ184" s="189"/>
      <c r="CA184" s="189"/>
      <c r="CB184" s="189"/>
      <c r="CC184" s="189"/>
      <c r="CD184" s="189"/>
      <c r="CE184" s="189"/>
      <c r="CF184" s="189"/>
      <c r="CG184" s="189"/>
      <c r="CH184" s="189"/>
      <c r="CI184" s="189"/>
      <c r="CJ184" s="189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  <c r="CZ184" s="189"/>
      <c r="DA184" s="189"/>
      <c r="DB184" s="189"/>
      <c r="DC184" s="189"/>
      <c r="DD184" s="189"/>
      <c r="DE184" s="189"/>
      <c r="DF184" s="189"/>
      <c r="DG184" s="189"/>
      <c r="DH184" s="189"/>
      <c r="DI184" s="189"/>
      <c r="DJ184" s="159" t="str">
        <f t="shared" si="47"/>
        <v/>
      </c>
      <c r="EX184" s="159" t="s">
        <v>88</v>
      </c>
    </row>
    <row r="185" spans="36:154" hidden="1" x14ac:dyDescent="0.2">
      <c r="AJ185" s="189"/>
      <c r="AK185" s="189"/>
      <c r="AL185" s="189"/>
      <c r="AM185" s="189"/>
      <c r="AN185" s="189"/>
      <c r="AO185" s="189"/>
      <c r="AP185" s="189"/>
      <c r="AQ185" s="189"/>
      <c r="AR185" s="189"/>
      <c r="AS185" s="189"/>
      <c r="AT185" s="189"/>
      <c r="AU185" s="189"/>
      <c r="AV185" s="189"/>
      <c r="AW185" s="189"/>
      <c r="AX185" s="189"/>
      <c r="AY185" s="189"/>
      <c r="AZ185" s="189"/>
      <c r="BA185" s="189"/>
      <c r="BB185" s="189"/>
      <c r="BC185" s="189"/>
      <c r="BD185" s="189"/>
      <c r="BE185" s="189"/>
      <c r="BF185" s="189"/>
      <c r="BG185" s="189"/>
      <c r="BH185" s="189"/>
      <c r="BI185" s="189"/>
      <c r="BJ185" s="189"/>
      <c r="BK185" s="189"/>
      <c r="BL185" s="189"/>
      <c r="BM185" s="189"/>
      <c r="BN185" s="189"/>
      <c r="BO185" s="189"/>
      <c r="BP185" s="189"/>
      <c r="BQ185" s="189"/>
      <c r="BR185" s="189"/>
      <c r="BS185" s="189"/>
      <c r="BT185" s="159" t="str">
        <f t="shared" si="46"/>
        <v/>
      </c>
      <c r="BZ185" s="189"/>
      <c r="CA185" s="189"/>
      <c r="CB185" s="189"/>
      <c r="CC185" s="189"/>
      <c r="CD185" s="189"/>
      <c r="CE185" s="189"/>
      <c r="CF185" s="189"/>
      <c r="CG185" s="189"/>
      <c r="CH185" s="189"/>
      <c r="CI185" s="189"/>
      <c r="CJ185" s="189"/>
      <c r="CK185" s="189"/>
      <c r="CL185" s="189"/>
      <c r="CM185" s="189"/>
      <c r="CN185" s="189"/>
      <c r="CO185" s="189"/>
      <c r="CP185" s="189"/>
      <c r="CQ185" s="189"/>
      <c r="CR185" s="189"/>
      <c r="CS185" s="189"/>
      <c r="CT185" s="189"/>
      <c r="CU185" s="189"/>
      <c r="CV185" s="189"/>
      <c r="CW185" s="189"/>
      <c r="CX185" s="189"/>
      <c r="CY185" s="189"/>
      <c r="CZ185" s="189"/>
      <c r="DA185" s="189"/>
      <c r="DB185" s="189"/>
      <c r="DC185" s="189"/>
      <c r="DD185" s="189"/>
      <c r="DE185" s="189"/>
      <c r="DF185" s="189"/>
      <c r="DG185" s="189"/>
      <c r="DH185" s="189"/>
      <c r="DI185" s="189"/>
      <c r="DJ185" s="159" t="str">
        <f t="shared" si="47"/>
        <v/>
      </c>
      <c r="EX185" s="159" t="s">
        <v>88</v>
      </c>
    </row>
    <row r="186" spans="36:154" hidden="1" x14ac:dyDescent="0.2"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89"/>
      <c r="BN186" s="189"/>
      <c r="BO186" s="189"/>
      <c r="BP186" s="189"/>
      <c r="BQ186" s="189"/>
      <c r="BR186" s="189"/>
      <c r="BS186" s="189"/>
      <c r="BT186" s="159" t="str">
        <f t="shared" si="46"/>
        <v/>
      </c>
      <c r="BZ186" s="189"/>
      <c r="CA186" s="189"/>
      <c r="CB186" s="189"/>
      <c r="CC186" s="189"/>
      <c r="CD186" s="189"/>
      <c r="CE186" s="189"/>
      <c r="CF186" s="189"/>
      <c r="CG186" s="189"/>
      <c r="CH186" s="189"/>
      <c r="CI186" s="189"/>
      <c r="CJ186" s="189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  <c r="CZ186" s="189"/>
      <c r="DA186" s="189"/>
      <c r="DB186" s="189"/>
      <c r="DC186" s="189"/>
      <c r="DD186" s="189"/>
      <c r="DE186" s="189"/>
      <c r="DF186" s="189"/>
      <c r="DG186" s="189"/>
      <c r="DH186" s="189"/>
      <c r="DI186" s="189"/>
      <c r="DJ186" s="159" t="str">
        <f t="shared" si="47"/>
        <v/>
      </c>
      <c r="EX186" s="159" t="s">
        <v>88</v>
      </c>
    </row>
    <row r="187" spans="36:154" hidden="1" x14ac:dyDescent="0.2"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89"/>
      <c r="BN187" s="189"/>
      <c r="BO187" s="189"/>
      <c r="BP187" s="189"/>
      <c r="BQ187" s="189"/>
      <c r="BR187" s="189"/>
      <c r="BS187" s="189"/>
      <c r="BT187" s="159" t="str">
        <f t="shared" si="46"/>
        <v/>
      </c>
      <c r="BZ187" s="189"/>
      <c r="CA187" s="189"/>
      <c r="CB187" s="189"/>
      <c r="CC187" s="189"/>
      <c r="CD187" s="189"/>
      <c r="CE187" s="189"/>
      <c r="CF187" s="189"/>
      <c r="CG187" s="189"/>
      <c r="CH187" s="189"/>
      <c r="CI187" s="189"/>
      <c r="CJ187" s="189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  <c r="CZ187" s="189"/>
      <c r="DA187" s="189"/>
      <c r="DB187" s="189"/>
      <c r="DC187" s="189"/>
      <c r="DD187" s="189"/>
      <c r="DE187" s="189"/>
      <c r="DF187" s="189"/>
      <c r="DG187" s="189"/>
      <c r="DH187" s="189"/>
      <c r="DI187" s="189"/>
      <c r="DJ187" s="159" t="str">
        <f t="shared" si="47"/>
        <v/>
      </c>
      <c r="EX187" s="159" t="s">
        <v>88</v>
      </c>
    </row>
    <row r="188" spans="36:154" hidden="1" x14ac:dyDescent="0.2"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59" t="str">
        <f t="shared" si="46"/>
        <v/>
      </c>
      <c r="BZ188" s="189"/>
      <c r="CA188" s="189"/>
      <c r="CB188" s="189"/>
      <c r="CC188" s="189"/>
      <c r="CD188" s="189"/>
      <c r="CE188" s="189"/>
      <c r="CF188" s="189"/>
      <c r="CG188" s="189"/>
      <c r="CH188" s="189"/>
      <c r="CI188" s="189"/>
      <c r="CJ188" s="189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  <c r="CZ188" s="189"/>
      <c r="DA188" s="189"/>
      <c r="DB188" s="189"/>
      <c r="DC188" s="189"/>
      <c r="DD188" s="189"/>
      <c r="DE188" s="189"/>
      <c r="DF188" s="189"/>
      <c r="DG188" s="189"/>
      <c r="DH188" s="189"/>
      <c r="DI188" s="189"/>
      <c r="DJ188" s="159" t="str">
        <f t="shared" si="47"/>
        <v/>
      </c>
      <c r="EX188" s="159" t="s">
        <v>88</v>
      </c>
    </row>
    <row r="189" spans="36:154" hidden="1" x14ac:dyDescent="0.2"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89"/>
      <c r="BN189" s="189"/>
      <c r="BO189" s="189"/>
      <c r="BP189" s="189"/>
      <c r="BQ189" s="189"/>
      <c r="BR189" s="189"/>
      <c r="BS189" s="189"/>
      <c r="BT189" s="159" t="str">
        <f t="shared" si="46"/>
        <v/>
      </c>
      <c r="BZ189" s="189"/>
      <c r="CA189" s="189"/>
      <c r="CB189" s="189"/>
      <c r="CC189" s="189"/>
      <c r="CD189" s="189"/>
      <c r="CE189" s="189"/>
      <c r="CF189" s="189"/>
      <c r="CG189" s="189"/>
      <c r="CH189" s="189"/>
      <c r="CI189" s="189"/>
      <c r="CJ189" s="189"/>
      <c r="CK189" s="189"/>
      <c r="CL189" s="189"/>
      <c r="CM189" s="189"/>
      <c r="CN189" s="189"/>
      <c r="CO189" s="189"/>
      <c r="CP189" s="189"/>
      <c r="CQ189" s="189"/>
      <c r="CR189" s="189"/>
      <c r="CS189" s="189"/>
      <c r="CT189" s="189"/>
      <c r="CU189" s="189"/>
      <c r="CV189" s="189"/>
      <c r="CW189" s="189"/>
      <c r="CX189" s="189"/>
      <c r="CY189" s="189"/>
      <c r="CZ189" s="189"/>
      <c r="DA189" s="189"/>
      <c r="DB189" s="189"/>
      <c r="DC189" s="189"/>
      <c r="DD189" s="189"/>
      <c r="DE189" s="189"/>
      <c r="DF189" s="189"/>
      <c r="DG189" s="189"/>
      <c r="DH189" s="189"/>
      <c r="DI189" s="189"/>
      <c r="DJ189" s="159" t="str">
        <f t="shared" si="47"/>
        <v/>
      </c>
      <c r="EX189" s="159" t="s">
        <v>88</v>
      </c>
    </row>
    <row r="190" spans="36:154" hidden="1" x14ac:dyDescent="0.2"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89"/>
      <c r="BN190" s="189"/>
      <c r="BO190" s="189"/>
      <c r="BP190" s="189"/>
      <c r="BQ190" s="189"/>
      <c r="BR190" s="189"/>
      <c r="BS190" s="189"/>
      <c r="BT190" s="159" t="str">
        <f t="shared" si="46"/>
        <v/>
      </c>
      <c r="BZ190" s="189"/>
      <c r="CA190" s="189"/>
      <c r="CB190" s="189"/>
      <c r="CC190" s="189"/>
      <c r="CD190" s="189"/>
      <c r="CE190" s="189"/>
      <c r="CF190" s="189"/>
      <c r="CG190" s="189"/>
      <c r="CH190" s="189"/>
      <c r="CI190" s="189"/>
      <c r="CJ190" s="189"/>
      <c r="CK190" s="189"/>
      <c r="CL190" s="189"/>
      <c r="CM190" s="189"/>
      <c r="CN190" s="189"/>
      <c r="CO190" s="189"/>
      <c r="CP190" s="189"/>
      <c r="CQ190" s="189"/>
      <c r="CR190" s="189"/>
      <c r="CS190" s="189"/>
      <c r="CT190" s="189"/>
      <c r="CU190" s="189"/>
      <c r="CV190" s="189"/>
      <c r="CW190" s="189"/>
      <c r="CX190" s="189"/>
      <c r="CY190" s="189"/>
      <c r="CZ190" s="189"/>
      <c r="DA190" s="189"/>
      <c r="DB190" s="189"/>
      <c r="DC190" s="189"/>
      <c r="DD190" s="189"/>
      <c r="DE190" s="189"/>
      <c r="DF190" s="189"/>
      <c r="DG190" s="189"/>
      <c r="DH190" s="189"/>
      <c r="DI190" s="189"/>
      <c r="DJ190" s="159" t="str">
        <f t="shared" si="47"/>
        <v/>
      </c>
      <c r="EX190" s="159" t="s">
        <v>88</v>
      </c>
    </row>
    <row r="191" spans="36:154" hidden="1" x14ac:dyDescent="0.2"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89"/>
      <c r="BN191" s="189"/>
      <c r="BO191" s="189"/>
      <c r="BP191" s="189"/>
      <c r="BQ191" s="189"/>
      <c r="BR191" s="189"/>
      <c r="BS191" s="189"/>
      <c r="BT191" s="159" t="str">
        <f t="shared" si="46"/>
        <v/>
      </c>
      <c r="BZ191" s="189"/>
      <c r="CA191" s="189"/>
      <c r="CB191" s="189"/>
      <c r="CC191" s="189"/>
      <c r="CD191" s="189"/>
      <c r="CE191" s="189"/>
      <c r="CF191" s="189"/>
      <c r="CG191" s="189"/>
      <c r="CH191" s="189"/>
      <c r="CI191" s="189"/>
      <c r="CJ191" s="189"/>
      <c r="CK191" s="189"/>
      <c r="CL191" s="189"/>
      <c r="CM191" s="189"/>
      <c r="CN191" s="189"/>
      <c r="CO191" s="189"/>
      <c r="CP191" s="189"/>
      <c r="CQ191" s="189"/>
      <c r="CR191" s="189"/>
      <c r="CS191" s="189"/>
      <c r="CT191" s="189"/>
      <c r="CU191" s="189"/>
      <c r="CV191" s="189"/>
      <c r="CW191" s="189"/>
      <c r="CX191" s="189"/>
      <c r="CY191" s="189"/>
      <c r="CZ191" s="189"/>
      <c r="DA191" s="189"/>
      <c r="DB191" s="189"/>
      <c r="DC191" s="189"/>
      <c r="DD191" s="189"/>
      <c r="DE191" s="189"/>
      <c r="DF191" s="189"/>
      <c r="DG191" s="189"/>
      <c r="DH191" s="189"/>
      <c r="DI191" s="189"/>
      <c r="DJ191" s="159" t="str">
        <f t="shared" si="47"/>
        <v/>
      </c>
      <c r="EX191" s="159" t="s">
        <v>88</v>
      </c>
    </row>
    <row r="192" spans="36:154" hidden="1" x14ac:dyDescent="0.2"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89"/>
      <c r="BN192" s="189"/>
      <c r="BO192" s="189"/>
      <c r="BP192" s="189"/>
      <c r="BQ192" s="189"/>
      <c r="BR192" s="189"/>
      <c r="BS192" s="189"/>
      <c r="BT192" s="159" t="str">
        <f t="shared" si="46"/>
        <v/>
      </c>
      <c r="BZ192" s="189"/>
      <c r="CA192" s="189"/>
      <c r="CB192" s="189"/>
      <c r="CC192" s="189"/>
      <c r="CD192" s="189"/>
      <c r="CE192" s="189"/>
      <c r="CF192" s="189"/>
      <c r="CG192" s="189"/>
      <c r="CH192" s="189"/>
      <c r="CI192" s="189"/>
      <c r="CJ192" s="189"/>
      <c r="CK192" s="189"/>
      <c r="CL192" s="189"/>
      <c r="CM192" s="189"/>
      <c r="CN192" s="189"/>
      <c r="CO192" s="189"/>
      <c r="CP192" s="189"/>
      <c r="CQ192" s="189"/>
      <c r="CR192" s="189"/>
      <c r="CS192" s="189"/>
      <c r="CT192" s="189"/>
      <c r="CU192" s="189"/>
      <c r="CV192" s="189"/>
      <c r="CW192" s="189"/>
      <c r="CX192" s="189"/>
      <c r="CY192" s="189"/>
      <c r="CZ192" s="189"/>
      <c r="DA192" s="189"/>
      <c r="DB192" s="189"/>
      <c r="DC192" s="189"/>
      <c r="DD192" s="189"/>
      <c r="DE192" s="189"/>
      <c r="DF192" s="189"/>
      <c r="DG192" s="189"/>
      <c r="DH192" s="189"/>
      <c r="DI192" s="189"/>
      <c r="DJ192" s="159" t="str">
        <f t="shared" si="47"/>
        <v/>
      </c>
      <c r="EX192" s="159" t="s">
        <v>88</v>
      </c>
    </row>
    <row r="193" spans="36:154" hidden="1" x14ac:dyDescent="0.2"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89"/>
      <c r="BN193" s="189"/>
      <c r="BO193" s="189"/>
      <c r="BP193" s="189"/>
      <c r="BQ193" s="189"/>
      <c r="BR193" s="189"/>
      <c r="BS193" s="189"/>
      <c r="BT193" s="159" t="str">
        <f t="shared" si="46"/>
        <v/>
      </c>
      <c r="BZ193" s="189"/>
      <c r="CA193" s="189"/>
      <c r="CB193" s="189"/>
      <c r="CC193" s="189"/>
      <c r="CD193" s="189"/>
      <c r="CE193" s="189"/>
      <c r="CF193" s="189"/>
      <c r="CG193" s="189"/>
      <c r="CH193" s="189"/>
      <c r="CI193" s="189"/>
      <c r="CJ193" s="189"/>
      <c r="CK193" s="189"/>
      <c r="CL193" s="189"/>
      <c r="CM193" s="189"/>
      <c r="CN193" s="189"/>
      <c r="CO193" s="189"/>
      <c r="CP193" s="189"/>
      <c r="CQ193" s="189"/>
      <c r="CR193" s="189"/>
      <c r="CS193" s="189"/>
      <c r="CT193" s="189"/>
      <c r="CU193" s="189"/>
      <c r="CV193" s="189"/>
      <c r="CW193" s="189"/>
      <c r="CX193" s="189"/>
      <c r="CY193" s="189"/>
      <c r="CZ193" s="189"/>
      <c r="DA193" s="189"/>
      <c r="DB193" s="189"/>
      <c r="DC193" s="189"/>
      <c r="DD193" s="189"/>
      <c r="DE193" s="189"/>
      <c r="DF193" s="189"/>
      <c r="DG193" s="189"/>
      <c r="DH193" s="189"/>
      <c r="DI193" s="189"/>
      <c r="DJ193" s="159" t="str">
        <f t="shared" si="47"/>
        <v/>
      </c>
      <c r="EX193" s="159" t="s">
        <v>88</v>
      </c>
    </row>
    <row r="194" spans="36:154" hidden="1" x14ac:dyDescent="0.2"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89"/>
      <c r="BN194" s="189"/>
      <c r="BO194" s="189"/>
      <c r="BP194" s="189"/>
      <c r="BQ194" s="189"/>
      <c r="BR194" s="189"/>
      <c r="BS194" s="189"/>
      <c r="BT194" s="159" t="str">
        <f t="shared" si="46"/>
        <v/>
      </c>
      <c r="BZ194" s="189"/>
      <c r="CA194" s="189"/>
      <c r="CB194" s="189"/>
      <c r="CC194" s="189"/>
      <c r="CD194" s="189"/>
      <c r="CE194" s="189"/>
      <c r="CF194" s="189"/>
      <c r="CG194" s="189"/>
      <c r="CH194" s="189"/>
      <c r="CI194" s="189"/>
      <c r="CJ194" s="189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  <c r="CZ194" s="189"/>
      <c r="DA194" s="189"/>
      <c r="DB194" s="189"/>
      <c r="DC194" s="189"/>
      <c r="DD194" s="189"/>
      <c r="DE194" s="189"/>
      <c r="DF194" s="189"/>
      <c r="DG194" s="189"/>
      <c r="DH194" s="189"/>
      <c r="DI194" s="189"/>
      <c r="DJ194" s="159" t="str">
        <f t="shared" si="47"/>
        <v/>
      </c>
      <c r="EX194" s="159" t="s">
        <v>88</v>
      </c>
    </row>
    <row r="195" spans="36:154" hidden="1" x14ac:dyDescent="0.2"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189"/>
      <c r="BP195" s="189"/>
      <c r="BQ195" s="189"/>
      <c r="BR195" s="189"/>
      <c r="BS195" s="189"/>
      <c r="BT195" s="159" t="str">
        <f t="shared" si="46"/>
        <v/>
      </c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89"/>
      <c r="DB195" s="189"/>
      <c r="DC195" s="189"/>
      <c r="DD195" s="189"/>
      <c r="DE195" s="189"/>
      <c r="DF195" s="189"/>
      <c r="DG195" s="189"/>
      <c r="DH195" s="189"/>
      <c r="DI195" s="189"/>
      <c r="DJ195" s="159" t="str">
        <f t="shared" si="47"/>
        <v/>
      </c>
      <c r="EX195" s="159" t="s">
        <v>88</v>
      </c>
    </row>
    <row r="196" spans="36:154" hidden="1" x14ac:dyDescent="0.2"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89"/>
      <c r="BN196" s="189"/>
      <c r="BO196" s="189"/>
      <c r="BP196" s="189"/>
      <c r="BQ196" s="189"/>
      <c r="BR196" s="189"/>
      <c r="BS196" s="189"/>
      <c r="BT196" s="159" t="str">
        <f t="shared" si="46"/>
        <v/>
      </c>
      <c r="BZ196" s="189"/>
      <c r="CA196" s="189"/>
      <c r="CB196" s="189"/>
      <c r="CC196" s="189"/>
      <c r="CD196" s="189"/>
      <c r="CE196" s="189"/>
      <c r="CF196" s="189"/>
      <c r="CG196" s="189"/>
      <c r="CH196" s="189"/>
      <c r="CI196" s="189"/>
      <c r="CJ196" s="189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  <c r="CZ196" s="189"/>
      <c r="DA196" s="189"/>
      <c r="DB196" s="189"/>
      <c r="DC196" s="189"/>
      <c r="DD196" s="189"/>
      <c r="DE196" s="189"/>
      <c r="DF196" s="189"/>
      <c r="DG196" s="189"/>
      <c r="DH196" s="189"/>
      <c r="DI196" s="189"/>
      <c r="DJ196" s="159" t="str">
        <f t="shared" si="47"/>
        <v/>
      </c>
      <c r="EX196" s="159" t="s">
        <v>88</v>
      </c>
    </row>
    <row r="197" spans="36:154" hidden="1" x14ac:dyDescent="0.2"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189"/>
      <c r="BP197" s="189"/>
      <c r="BQ197" s="189"/>
      <c r="BR197" s="189"/>
      <c r="BS197" s="189"/>
      <c r="BT197" s="159" t="str">
        <f t="shared" si="46"/>
        <v/>
      </c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89"/>
      <c r="DB197" s="189"/>
      <c r="DC197" s="189"/>
      <c r="DD197" s="189"/>
      <c r="DE197" s="189"/>
      <c r="DF197" s="189"/>
      <c r="DG197" s="189"/>
      <c r="DH197" s="189"/>
      <c r="DI197" s="189"/>
      <c r="DJ197" s="159" t="str">
        <f t="shared" si="47"/>
        <v/>
      </c>
      <c r="EX197" s="159" t="s">
        <v>88</v>
      </c>
    </row>
    <row r="198" spans="36:154" hidden="1" x14ac:dyDescent="0.2">
      <c r="AJ198" s="189"/>
      <c r="AK198" s="189"/>
      <c r="AL198" s="189"/>
      <c r="AM198" s="189"/>
      <c r="AN198" s="189"/>
      <c r="AO198" s="189"/>
      <c r="AP198" s="189"/>
      <c r="AQ198" s="189"/>
      <c r="AR198" s="189"/>
      <c r="AS198" s="189"/>
      <c r="AT198" s="189"/>
      <c r="AU198" s="189"/>
      <c r="AV198" s="189"/>
      <c r="AW198" s="189"/>
      <c r="AX198" s="189"/>
      <c r="AY198" s="189"/>
      <c r="AZ198" s="189"/>
      <c r="BA198" s="189"/>
      <c r="BB198" s="189"/>
      <c r="BC198" s="189"/>
      <c r="BD198" s="189"/>
      <c r="BE198" s="189"/>
      <c r="BF198" s="189"/>
      <c r="BG198" s="189"/>
      <c r="BH198" s="189"/>
      <c r="BI198" s="189"/>
      <c r="BJ198" s="189"/>
      <c r="BK198" s="189"/>
      <c r="BL198" s="189"/>
      <c r="BM198" s="189"/>
      <c r="BN198" s="189"/>
      <c r="BO198" s="189"/>
      <c r="BP198" s="189"/>
      <c r="BQ198" s="189"/>
      <c r="BR198" s="189"/>
      <c r="BS198" s="189"/>
      <c r="BT198" s="159" t="str">
        <f t="shared" ref="BT198:BT213" si="48">IF(AN198="NO","Sell",IF(AN198="Yes","Buy",""))</f>
        <v/>
      </c>
      <c r="BZ198" s="189"/>
      <c r="CA198" s="189"/>
      <c r="CB198" s="189"/>
      <c r="CC198" s="189"/>
      <c r="CD198" s="189"/>
      <c r="CE198" s="189"/>
      <c r="CF198" s="189"/>
      <c r="CG198" s="189"/>
      <c r="CH198" s="189"/>
      <c r="CI198" s="189"/>
      <c r="CJ198" s="189"/>
      <c r="CK198" s="189"/>
      <c r="CL198" s="189"/>
      <c r="CM198" s="189"/>
      <c r="CN198" s="189"/>
      <c r="CO198" s="189"/>
      <c r="CP198" s="189"/>
      <c r="CQ198" s="189"/>
      <c r="CR198" s="189"/>
      <c r="CS198" s="189"/>
      <c r="CT198" s="189"/>
      <c r="CU198" s="189"/>
      <c r="CV198" s="189"/>
      <c r="CW198" s="189"/>
      <c r="CX198" s="189"/>
      <c r="CY198" s="189"/>
      <c r="CZ198" s="189"/>
      <c r="DA198" s="189"/>
      <c r="DB198" s="189"/>
      <c r="DC198" s="189"/>
      <c r="DD198" s="189"/>
      <c r="DE198" s="189"/>
      <c r="DF198" s="189"/>
      <c r="DG198" s="189"/>
      <c r="DH198" s="189"/>
      <c r="DI198" s="189"/>
      <c r="DJ198" s="159" t="str">
        <f t="shared" ref="DJ198:DJ213" si="49">IF(CD198="NO","Buy",IF(CD198="Yes","Sell",""))</f>
        <v/>
      </c>
      <c r="EX198" s="159" t="s">
        <v>88</v>
      </c>
    </row>
    <row r="199" spans="36:154" hidden="1" x14ac:dyDescent="0.2">
      <c r="AJ199" s="189"/>
      <c r="AK199" s="189"/>
      <c r="AL199" s="189"/>
      <c r="AM199" s="189"/>
      <c r="AN199" s="189"/>
      <c r="AO199" s="189"/>
      <c r="AP199" s="189"/>
      <c r="AQ199" s="189"/>
      <c r="AR199" s="189"/>
      <c r="AS199" s="189"/>
      <c r="AT199" s="189"/>
      <c r="AU199" s="189"/>
      <c r="AV199" s="189"/>
      <c r="AW199" s="189"/>
      <c r="AX199" s="189"/>
      <c r="AY199" s="189"/>
      <c r="AZ199" s="189"/>
      <c r="BA199" s="189"/>
      <c r="BB199" s="189"/>
      <c r="BC199" s="189"/>
      <c r="BD199" s="189"/>
      <c r="BE199" s="189"/>
      <c r="BF199" s="189"/>
      <c r="BG199" s="189"/>
      <c r="BH199" s="189"/>
      <c r="BI199" s="189"/>
      <c r="BJ199" s="189"/>
      <c r="BK199" s="189"/>
      <c r="BL199" s="189"/>
      <c r="BM199" s="189"/>
      <c r="BN199" s="189"/>
      <c r="BO199" s="189"/>
      <c r="BP199" s="189"/>
      <c r="BQ199" s="189"/>
      <c r="BR199" s="189"/>
      <c r="BS199" s="189"/>
      <c r="BT199" s="159" t="str">
        <f t="shared" si="48"/>
        <v/>
      </c>
      <c r="BZ199" s="189"/>
      <c r="CA199" s="189"/>
      <c r="CB199" s="189"/>
      <c r="CC199" s="189"/>
      <c r="CD199" s="189"/>
      <c r="CE199" s="189"/>
      <c r="CF199" s="189"/>
      <c r="CG199" s="189"/>
      <c r="CH199" s="189"/>
      <c r="CI199" s="189"/>
      <c r="CJ199" s="189"/>
      <c r="CK199" s="189"/>
      <c r="CL199" s="189"/>
      <c r="CM199" s="189"/>
      <c r="CN199" s="189"/>
      <c r="CO199" s="189"/>
      <c r="CP199" s="189"/>
      <c r="CQ199" s="189"/>
      <c r="CR199" s="189"/>
      <c r="CS199" s="189"/>
      <c r="CT199" s="189"/>
      <c r="CU199" s="189"/>
      <c r="CV199" s="189"/>
      <c r="CW199" s="189"/>
      <c r="CX199" s="189"/>
      <c r="CY199" s="189"/>
      <c r="CZ199" s="189"/>
      <c r="DA199" s="189"/>
      <c r="DB199" s="189"/>
      <c r="DC199" s="189"/>
      <c r="DD199" s="189"/>
      <c r="DE199" s="189"/>
      <c r="DF199" s="189"/>
      <c r="DG199" s="189"/>
      <c r="DH199" s="189"/>
      <c r="DI199" s="189"/>
      <c r="DJ199" s="159" t="str">
        <f t="shared" si="49"/>
        <v/>
      </c>
      <c r="EX199" s="159" t="s">
        <v>88</v>
      </c>
    </row>
    <row r="200" spans="36:154" hidden="1" x14ac:dyDescent="0.2">
      <c r="AJ200" s="189"/>
      <c r="AK200" s="189"/>
      <c r="AL200" s="189"/>
      <c r="AM200" s="189"/>
      <c r="AN200" s="189"/>
      <c r="AO200" s="189"/>
      <c r="AP200" s="189"/>
      <c r="AQ200" s="189"/>
      <c r="AR200" s="189"/>
      <c r="AS200" s="189"/>
      <c r="AT200" s="189"/>
      <c r="AU200" s="189"/>
      <c r="AV200" s="189"/>
      <c r="AW200" s="189"/>
      <c r="AX200" s="189"/>
      <c r="AY200" s="189"/>
      <c r="AZ200" s="189"/>
      <c r="BA200" s="189"/>
      <c r="BB200" s="189"/>
      <c r="BC200" s="189"/>
      <c r="BD200" s="189"/>
      <c r="BE200" s="189"/>
      <c r="BF200" s="189"/>
      <c r="BG200" s="189"/>
      <c r="BH200" s="189"/>
      <c r="BI200" s="189"/>
      <c r="BJ200" s="189"/>
      <c r="BK200" s="189"/>
      <c r="BL200" s="189"/>
      <c r="BM200" s="189"/>
      <c r="BN200" s="189"/>
      <c r="BO200" s="189"/>
      <c r="BP200" s="189"/>
      <c r="BQ200" s="189"/>
      <c r="BR200" s="189"/>
      <c r="BS200" s="189"/>
      <c r="BT200" s="159" t="str">
        <f t="shared" si="48"/>
        <v/>
      </c>
      <c r="BZ200" s="189"/>
      <c r="CA200" s="189"/>
      <c r="CB200" s="189"/>
      <c r="CC200" s="189"/>
      <c r="CD200" s="189"/>
      <c r="CE200" s="189"/>
      <c r="CF200" s="189"/>
      <c r="CG200" s="189"/>
      <c r="CH200" s="189"/>
      <c r="CI200" s="189"/>
      <c r="CJ200" s="189"/>
      <c r="CK200" s="189"/>
      <c r="CL200" s="189"/>
      <c r="CM200" s="189"/>
      <c r="CN200" s="189"/>
      <c r="CO200" s="189"/>
      <c r="CP200" s="189"/>
      <c r="CQ200" s="189"/>
      <c r="CR200" s="189"/>
      <c r="CS200" s="189"/>
      <c r="CT200" s="189"/>
      <c r="CU200" s="189"/>
      <c r="CV200" s="189"/>
      <c r="CW200" s="189"/>
      <c r="CX200" s="189"/>
      <c r="CY200" s="189"/>
      <c r="CZ200" s="189"/>
      <c r="DA200" s="189"/>
      <c r="DB200" s="189"/>
      <c r="DC200" s="189"/>
      <c r="DD200" s="189"/>
      <c r="DE200" s="189"/>
      <c r="DF200" s="189"/>
      <c r="DG200" s="189"/>
      <c r="DH200" s="189"/>
      <c r="DI200" s="189"/>
      <c r="DJ200" s="159" t="str">
        <f t="shared" si="49"/>
        <v/>
      </c>
      <c r="EX200" s="159" t="s">
        <v>88</v>
      </c>
    </row>
    <row r="201" spans="36:154" hidden="1" x14ac:dyDescent="0.2">
      <c r="AJ201" s="189"/>
      <c r="AK201" s="189"/>
      <c r="AL201" s="189"/>
      <c r="AM201" s="189"/>
      <c r="AN201" s="189"/>
      <c r="AO201" s="189"/>
      <c r="AP201" s="189"/>
      <c r="AQ201" s="189"/>
      <c r="AR201" s="189"/>
      <c r="AS201" s="189"/>
      <c r="AT201" s="189"/>
      <c r="AU201" s="189"/>
      <c r="AV201" s="189"/>
      <c r="AW201" s="189"/>
      <c r="AX201" s="189"/>
      <c r="AY201" s="189"/>
      <c r="AZ201" s="189"/>
      <c r="BA201" s="189"/>
      <c r="BB201" s="189"/>
      <c r="BC201" s="189"/>
      <c r="BD201" s="189"/>
      <c r="BE201" s="189"/>
      <c r="BF201" s="189"/>
      <c r="BG201" s="189"/>
      <c r="BH201" s="189"/>
      <c r="BI201" s="189"/>
      <c r="BJ201" s="189"/>
      <c r="BK201" s="189"/>
      <c r="BL201" s="189"/>
      <c r="BM201" s="189"/>
      <c r="BN201" s="189"/>
      <c r="BO201" s="189"/>
      <c r="BP201" s="189"/>
      <c r="BQ201" s="189"/>
      <c r="BR201" s="189"/>
      <c r="BS201" s="189"/>
      <c r="BT201" s="159" t="str">
        <f t="shared" si="48"/>
        <v/>
      </c>
      <c r="BZ201" s="189"/>
      <c r="CA201" s="189"/>
      <c r="CB201" s="189"/>
      <c r="CC201" s="189"/>
      <c r="CD201" s="189"/>
      <c r="CE201" s="189"/>
      <c r="CF201" s="189"/>
      <c r="CG201" s="189"/>
      <c r="CH201" s="189"/>
      <c r="CI201" s="189"/>
      <c r="CJ201" s="189"/>
      <c r="CK201" s="189"/>
      <c r="CL201" s="189"/>
      <c r="CM201" s="189"/>
      <c r="CN201" s="189"/>
      <c r="CO201" s="189"/>
      <c r="CP201" s="189"/>
      <c r="CQ201" s="189"/>
      <c r="CR201" s="189"/>
      <c r="CS201" s="189"/>
      <c r="CT201" s="189"/>
      <c r="CU201" s="189"/>
      <c r="CV201" s="189"/>
      <c r="CW201" s="189"/>
      <c r="CX201" s="189"/>
      <c r="CY201" s="189"/>
      <c r="CZ201" s="189"/>
      <c r="DA201" s="189"/>
      <c r="DB201" s="189"/>
      <c r="DC201" s="189"/>
      <c r="DD201" s="189"/>
      <c r="DE201" s="189"/>
      <c r="DF201" s="189"/>
      <c r="DG201" s="189"/>
      <c r="DH201" s="189"/>
      <c r="DI201" s="189"/>
      <c r="DJ201" s="159" t="str">
        <f t="shared" si="49"/>
        <v/>
      </c>
      <c r="EX201" s="159" t="s">
        <v>88</v>
      </c>
    </row>
    <row r="202" spans="36:154" hidden="1" x14ac:dyDescent="0.2">
      <c r="AJ202" s="189"/>
      <c r="AK202" s="189"/>
      <c r="AL202" s="189"/>
      <c r="AM202" s="189"/>
      <c r="AN202" s="189"/>
      <c r="AO202" s="189"/>
      <c r="AP202" s="189"/>
      <c r="AQ202" s="189"/>
      <c r="AR202" s="189"/>
      <c r="AS202" s="189"/>
      <c r="AT202" s="189"/>
      <c r="AU202" s="189"/>
      <c r="AV202" s="189"/>
      <c r="AW202" s="189"/>
      <c r="AX202" s="189"/>
      <c r="AY202" s="189"/>
      <c r="AZ202" s="189"/>
      <c r="BA202" s="189"/>
      <c r="BB202" s="189"/>
      <c r="BC202" s="189"/>
      <c r="BD202" s="189"/>
      <c r="BE202" s="189"/>
      <c r="BF202" s="189"/>
      <c r="BG202" s="189"/>
      <c r="BH202" s="189"/>
      <c r="BI202" s="189"/>
      <c r="BJ202" s="189"/>
      <c r="BK202" s="189"/>
      <c r="BL202" s="189"/>
      <c r="BM202" s="189"/>
      <c r="BN202" s="189"/>
      <c r="BO202" s="189"/>
      <c r="BP202" s="189"/>
      <c r="BQ202" s="189"/>
      <c r="BR202" s="189"/>
      <c r="BS202" s="189"/>
      <c r="BT202" s="159" t="str">
        <f t="shared" si="48"/>
        <v/>
      </c>
      <c r="BZ202" s="189"/>
      <c r="CA202" s="189"/>
      <c r="CB202" s="189"/>
      <c r="CC202" s="189"/>
      <c r="CD202" s="189"/>
      <c r="CE202" s="189"/>
      <c r="CF202" s="189"/>
      <c r="CG202" s="189"/>
      <c r="CH202" s="189"/>
      <c r="CI202" s="189"/>
      <c r="CJ202" s="189"/>
      <c r="CK202" s="189"/>
      <c r="CL202" s="189"/>
      <c r="CM202" s="189"/>
      <c r="CN202" s="189"/>
      <c r="CO202" s="189"/>
      <c r="CP202" s="189"/>
      <c r="CQ202" s="189"/>
      <c r="CR202" s="189"/>
      <c r="CS202" s="189"/>
      <c r="CT202" s="189"/>
      <c r="CU202" s="189"/>
      <c r="CV202" s="189"/>
      <c r="CW202" s="189"/>
      <c r="CX202" s="189"/>
      <c r="CY202" s="189"/>
      <c r="CZ202" s="189"/>
      <c r="DA202" s="189"/>
      <c r="DB202" s="189"/>
      <c r="DC202" s="189"/>
      <c r="DD202" s="189"/>
      <c r="DE202" s="189"/>
      <c r="DF202" s="189"/>
      <c r="DG202" s="189"/>
      <c r="DH202" s="189"/>
      <c r="DI202" s="189"/>
      <c r="DJ202" s="159" t="str">
        <f t="shared" si="49"/>
        <v/>
      </c>
      <c r="EX202" s="159" t="s">
        <v>88</v>
      </c>
    </row>
    <row r="203" spans="36:154" hidden="1" x14ac:dyDescent="0.2">
      <c r="AJ203" s="189"/>
      <c r="AK203" s="189"/>
      <c r="AL203" s="189"/>
      <c r="AM203" s="189"/>
      <c r="AN203" s="189"/>
      <c r="AO203" s="189"/>
      <c r="AP203" s="189"/>
      <c r="AQ203" s="189"/>
      <c r="AR203" s="189"/>
      <c r="AS203" s="189"/>
      <c r="AT203" s="189"/>
      <c r="AU203" s="189"/>
      <c r="AV203" s="189"/>
      <c r="AW203" s="189"/>
      <c r="AX203" s="189"/>
      <c r="AY203" s="189"/>
      <c r="AZ203" s="189"/>
      <c r="BA203" s="189"/>
      <c r="BB203" s="189"/>
      <c r="BC203" s="189"/>
      <c r="BD203" s="189"/>
      <c r="BE203" s="189"/>
      <c r="BF203" s="189"/>
      <c r="BG203" s="189"/>
      <c r="BH203" s="189"/>
      <c r="BI203" s="189"/>
      <c r="BJ203" s="189"/>
      <c r="BK203" s="189"/>
      <c r="BL203" s="189"/>
      <c r="BM203" s="189"/>
      <c r="BN203" s="189"/>
      <c r="BO203" s="189"/>
      <c r="BP203" s="189"/>
      <c r="BQ203" s="189"/>
      <c r="BR203" s="189"/>
      <c r="BS203" s="189"/>
      <c r="BT203" s="159" t="str">
        <f t="shared" si="48"/>
        <v/>
      </c>
      <c r="BZ203" s="189"/>
      <c r="CA203" s="189"/>
      <c r="CB203" s="189"/>
      <c r="CC203" s="189"/>
      <c r="CD203" s="189"/>
      <c r="CE203" s="189"/>
      <c r="CF203" s="189"/>
      <c r="CG203" s="189"/>
      <c r="CH203" s="189"/>
      <c r="CI203" s="189"/>
      <c r="CJ203" s="189"/>
      <c r="CK203" s="189"/>
      <c r="CL203" s="189"/>
      <c r="CM203" s="189"/>
      <c r="CN203" s="189"/>
      <c r="CO203" s="189"/>
      <c r="CP203" s="189"/>
      <c r="CQ203" s="189"/>
      <c r="CR203" s="189"/>
      <c r="CS203" s="189"/>
      <c r="CT203" s="189"/>
      <c r="CU203" s="189"/>
      <c r="CV203" s="189"/>
      <c r="CW203" s="189"/>
      <c r="CX203" s="189"/>
      <c r="CY203" s="189"/>
      <c r="CZ203" s="189"/>
      <c r="DA203" s="189"/>
      <c r="DB203" s="189"/>
      <c r="DC203" s="189"/>
      <c r="DD203" s="189"/>
      <c r="DE203" s="189"/>
      <c r="DF203" s="189"/>
      <c r="DG203" s="189"/>
      <c r="DH203" s="189"/>
      <c r="DI203" s="189"/>
      <c r="DJ203" s="159" t="str">
        <f t="shared" si="49"/>
        <v/>
      </c>
      <c r="EX203" s="159" t="s">
        <v>88</v>
      </c>
    </row>
    <row r="204" spans="36:154" hidden="1" x14ac:dyDescent="0.2"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89"/>
      <c r="AT204" s="189"/>
      <c r="AU204" s="189"/>
      <c r="AV204" s="189"/>
      <c r="AW204" s="189"/>
      <c r="AX204" s="189"/>
      <c r="AY204" s="189"/>
      <c r="AZ204" s="189"/>
      <c r="BA204" s="189"/>
      <c r="BB204" s="189"/>
      <c r="BC204" s="189"/>
      <c r="BD204" s="189"/>
      <c r="BE204" s="189"/>
      <c r="BF204" s="189"/>
      <c r="BG204" s="189"/>
      <c r="BH204" s="189"/>
      <c r="BI204" s="189"/>
      <c r="BJ204" s="189"/>
      <c r="BK204" s="189"/>
      <c r="BL204" s="189"/>
      <c r="BM204" s="189"/>
      <c r="BN204" s="189"/>
      <c r="BO204" s="189"/>
      <c r="BP204" s="189"/>
      <c r="BQ204" s="189"/>
      <c r="BR204" s="189"/>
      <c r="BS204" s="189"/>
      <c r="BT204" s="159" t="str">
        <f t="shared" si="48"/>
        <v/>
      </c>
      <c r="BZ204" s="189"/>
      <c r="CA204" s="189"/>
      <c r="CB204" s="189"/>
      <c r="CC204" s="189"/>
      <c r="CD204" s="189"/>
      <c r="CE204" s="189"/>
      <c r="CF204" s="189"/>
      <c r="CG204" s="189"/>
      <c r="CH204" s="189"/>
      <c r="CI204" s="189"/>
      <c r="CJ204" s="189"/>
      <c r="CK204" s="189"/>
      <c r="CL204" s="189"/>
      <c r="CM204" s="189"/>
      <c r="CN204" s="189"/>
      <c r="CO204" s="189"/>
      <c r="CP204" s="189"/>
      <c r="CQ204" s="189"/>
      <c r="CR204" s="189"/>
      <c r="CS204" s="189"/>
      <c r="CT204" s="189"/>
      <c r="CU204" s="189"/>
      <c r="CV204" s="189"/>
      <c r="CW204" s="189"/>
      <c r="CX204" s="189"/>
      <c r="CY204" s="189"/>
      <c r="CZ204" s="189"/>
      <c r="DA204" s="189"/>
      <c r="DB204" s="189"/>
      <c r="DC204" s="189"/>
      <c r="DD204" s="189"/>
      <c r="DE204" s="189"/>
      <c r="DF204" s="189"/>
      <c r="DG204" s="189"/>
      <c r="DH204" s="189"/>
      <c r="DI204" s="189"/>
      <c r="DJ204" s="159" t="str">
        <f t="shared" si="49"/>
        <v/>
      </c>
      <c r="EX204" s="159" t="s">
        <v>88</v>
      </c>
    </row>
    <row r="205" spans="36:154" hidden="1" x14ac:dyDescent="0.2"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89"/>
      <c r="AT205" s="189"/>
      <c r="AU205" s="189"/>
      <c r="AV205" s="189"/>
      <c r="AW205" s="189"/>
      <c r="AX205" s="189"/>
      <c r="AY205" s="189"/>
      <c r="AZ205" s="189"/>
      <c r="BA205" s="189"/>
      <c r="BB205" s="189"/>
      <c r="BC205" s="189"/>
      <c r="BD205" s="189"/>
      <c r="BE205" s="189"/>
      <c r="BF205" s="189"/>
      <c r="BG205" s="189"/>
      <c r="BH205" s="189"/>
      <c r="BI205" s="189"/>
      <c r="BJ205" s="189"/>
      <c r="BK205" s="189"/>
      <c r="BL205" s="189"/>
      <c r="BM205" s="189"/>
      <c r="BN205" s="189"/>
      <c r="BO205" s="189"/>
      <c r="BP205" s="189"/>
      <c r="BQ205" s="189"/>
      <c r="BR205" s="189"/>
      <c r="BS205" s="189"/>
      <c r="BT205" s="159" t="str">
        <f t="shared" si="48"/>
        <v/>
      </c>
      <c r="BZ205" s="189"/>
      <c r="CA205" s="189"/>
      <c r="CB205" s="189"/>
      <c r="CC205" s="189"/>
      <c r="CD205" s="189"/>
      <c r="CE205" s="189"/>
      <c r="CF205" s="189"/>
      <c r="CG205" s="189"/>
      <c r="CH205" s="189"/>
      <c r="CI205" s="189"/>
      <c r="CJ205" s="189"/>
      <c r="CK205" s="189"/>
      <c r="CL205" s="189"/>
      <c r="CM205" s="189"/>
      <c r="CN205" s="189"/>
      <c r="CO205" s="189"/>
      <c r="CP205" s="189"/>
      <c r="CQ205" s="189"/>
      <c r="CR205" s="189"/>
      <c r="CS205" s="189"/>
      <c r="CT205" s="189"/>
      <c r="CU205" s="189"/>
      <c r="CV205" s="189"/>
      <c r="CW205" s="189"/>
      <c r="CX205" s="189"/>
      <c r="CY205" s="189"/>
      <c r="CZ205" s="189"/>
      <c r="DA205" s="189"/>
      <c r="DB205" s="189"/>
      <c r="DC205" s="189"/>
      <c r="DD205" s="189"/>
      <c r="DE205" s="189"/>
      <c r="DF205" s="189"/>
      <c r="DG205" s="189"/>
      <c r="DH205" s="189"/>
      <c r="DI205" s="189"/>
      <c r="DJ205" s="159" t="str">
        <f t="shared" si="49"/>
        <v/>
      </c>
      <c r="EX205" s="159" t="s">
        <v>88</v>
      </c>
    </row>
    <row r="206" spans="36:154" hidden="1" x14ac:dyDescent="0.2"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89"/>
      <c r="AT206" s="189"/>
      <c r="AU206" s="189"/>
      <c r="AV206" s="189"/>
      <c r="AW206" s="189"/>
      <c r="AX206" s="189"/>
      <c r="AY206" s="189"/>
      <c r="AZ206" s="189"/>
      <c r="BA206" s="189"/>
      <c r="BB206" s="189"/>
      <c r="BC206" s="189"/>
      <c r="BD206" s="189"/>
      <c r="BE206" s="189"/>
      <c r="BF206" s="189"/>
      <c r="BG206" s="189"/>
      <c r="BH206" s="189"/>
      <c r="BI206" s="189"/>
      <c r="BJ206" s="189"/>
      <c r="BK206" s="189"/>
      <c r="BL206" s="189"/>
      <c r="BM206" s="189"/>
      <c r="BN206" s="189"/>
      <c r="BO206" s="189"/>
      <c r="BP206" s="189"/>
      <c r="BQ206" s="189"/>
      <c r="BR206" s="189"/>
      <c r="BS206" s="189"/>
      <c r="BT206" s="159" t="str">
        <f t="shared" si="48"/>
        <v/>
      </c>
      <c r="BZ206" s="189"/>
      <c r="CA206" s="189"/>
      <c r="CB206" s="189"/>
      <c r="CC206" s="189"/>
      <c r="CD206" s="189"/>
      <c r="CE206" s="189"/>
      <c r="CF206" s="189"/>
      <c r="CG206" s="189"/>
      <c r="CH206" s="189"/>
      <c r="CI206" s="189"/>
      <c r="CJ206" s="189"/>
      <c r="CK206" s="189"/>
      <c r="CL206" s="189"/>
      <c r="CM206" s="189"/>
      <c r="CN206" s="189"/>
      <c r="CO206" s="189"/>
      <c r="CP206" s="189"/>
      <c r="CQ206" s="189"/>
      <c r="CR206" s="189"/>
      <c r="CS206" s="189"/>
      <c r="CT206" s="189"/>
      <c r="CU206" s="189"/>
      <c r="CV206" s="189"/>
      <c r="CW206" s="189"/>
      <c r="CX206" s="189"/>
      <c r="CY206" s="189"/>
      <c r="CZ206" s="189"/>
      <c r="DA206" s="189"/>
      <c r="DB206" s="189"/>
      <c r="DC206" s="189"/>
      <c r="DD206" s="189"/>
      <c r="DE206" s="189"/>
      <c r="DF206" s="189"/>
      <c r="DG206" s="189"/>
      <c r="DH206" s="189"/>
      <c r="DI206" s="189"/>
      <c r="DJ206" s="159" t="str">
        <f t="shared" si="49"/>
        <v/>
      </c>
      <c r="EX206" s="159" t="s">
        <v>88</v>
      </c>
    </row>
    <row r="207" spans="36:154" hidden="1" x14ac:dyDescent="0.2"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89"/>
      <c r="BA207" s="189"/>
      <c r="BB207" s="189"/>
      <c r="BC207" s="189"/>
      <c r="BD207" s="189"/>
      <c r="BE207" s="189"/>
      <c r="BF207" s="189"/>
      <c r="BG207" s="189"/>
      <c r="BH207" s="189"/>
      <c r="BI207" s="189"/>
      <c r="BJ207" s="189"/>
      <c r="BK207" s="189"/>
      <c r="BL207" s="189"/>
      <c r="BM207" s="189"/>
      <c r="BN207" s="189"/>
      <c r="BO207" s="189"/>
      <c r="BP207" s="189"/>
      <c r="BQ207" s="189"/>
      <c r="BR207" s="189"/>
      <c r="BS207" s="189"/>
      <c r="BT207" s="159" t="str">
        <f t="shared" si="48"/>
        <v/>
      </c>
      <c r="BZ207" s="189"/>
      <c r="CA207" s="189"/>
      <c r="CB207" s="189"/>
      <c r="CC207" s="189"/>
      <c r="CD207" s="189"/>
      <c r="CE207" s="189"/>
      <c r="CF207" s="189"/>
      <c r="CG207" s="189"/>
      <c r="CH207" s="189"/>
      <c r="CI207" s="189"/>
      <c r="CJ207" s="189"/>
      <c r="CK207" s="189"/>
      <c r="CL207" s="189"/>
      <c r="CM207" s="189"/>
      <c r="CN207" s="189"/>
      <c r="CO207" s="189"/>
      <c r="CP207" s="189"/>
      <c r="CQ207" s="189"/>
      <c r="CR207" s="189"/>
      <c r="CS207" s="189"/>
      <c r="CT207" s="189"/>
      <c r="CU207" s="189"/>
      <c r="CV207" s="189"/>
      <c r="CW207" s="189"/>
      <c r="CX207" s="189"/>
      <c r="CY207" s="189"/>
      <c r="CZ207" s="189"/>
      <c r="DA207" s="189"/>
      <c r="DB207" s="189"/>
      <c r="DC207" s="189"/>
      <c r="DD207" s="189"/>
      <c r="DE207" s="189"/>
      <c r="DF207" s="189"/>
      <c r="DG207" s="189"/>
      <c r="DH207" s="189"/>
      <c r="DI207" s="189"/>
      <c r="DJ207" s="159" t="str">
        <f t="shared" si="49"/>
        <v/>
      </c>
      <c r="EX207" s="159" t="s">
        <v>88</v>
      </c>
    </row>
    <row r="208" spans="36:154" hidden="1" x14ac:dyDescent="0.2"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89"/>
      <c r="BN208" s="189"/>
      <c r="BO208" s="189"/>
      <c r="BP208" s="189"/>
      <c r="BQ208" s="189"/>
      <c r="BR208" s="189"/>
      <c r="BS208" s="189"/>
      <c r="BT208" s="159" t="str">
        <f t="shared" si="48"/>
        <v/>
      </c>
      <c r="BZ208" s="189"/>
      <c r="CA208" s="189"/>
      <c r="CB208" s="189"/>
      <c r="CC208" s="189"/>
      <c r="CD208" s="189"/>
      <c r="CE208" s="189"/>
      <c r="CF208" s="189"/>
      <c r="CG208" s="189"/>
      <c r="CH208" s="189"/>
      <c r="CI208" s="189"/>
      <c r="CJ208" s="189"/>
      <c r="CK208" s="189"/>
      <c r="CL208" s="189"/>
      <c r="CM208" s="189"/>
      <c r="CN208" s="189"/>
      <c r="CO208" s="189"/>
      <c r="CP208" s="189"/>
      <c r="CQ208" s="189"/>
      <c r="CR208" s="189"/>
      <c r="CS208" s="189"/>
      <c r="CT208" s="189"/>
      <c r="CU208" s="189"/>
      <c r="CV208" s="189"/>
      <c r="CW208" s="189"/>
      <c r="CX208" s="189"/>
      <c r="CY208" s="189"/>
      <c r="CZ208" s="189"/>
      <c r="DA208" s="189"/>
      <c r="DB208" s="189"/>
      <c r="DC208" s="189"/>
      <c r="DD208" s="189"/>
      <c r="DE208" s="189"/>
      <c r="DF208" s="189"/>
      <c r="DG208" s="189"/>
      <c r="DH208" s="189"/>
      <c r="DI208" s="189"/>
      <c r="DJ208" s="159" t="str">
        <f t="shared" si="49"/>
        <v/>
      </c>
      <c r="EX208" s="159" t="s">
        <v>88</v>
      </c>
    </row>
    <row r="209" spans="36:154" hidden="1" x14ac:dyDescent="0.2"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89"/>
      <c r="BN209" s="189"/>
      <c r="BO209" s="189"/>
      <c r="BP209" s="189"/>
      <c r="BQ209" s="189"/>
      <c r="BR209" s="189"/>
      <c r="BS209" s="189"/>
      <c r="BT209" s="159" t="str">
        <f t="shared" si="48"/>
        <v/>
      </c>
      <c r="BZ209" s="189"/>
      <c r="CA209" s="189"/>
      <c r="CB209" s="189"/>
      <c r="CC209" s="189"/>
      <c r="CD209" s="189"/>
      <c r="CE209" s="189"/>
      <c r="CF209" s="189"/>
      <c r="CG209" s="189"/>
      <c r="CH209" s="189"/>
      <c r="CI209" s="189"/>
      <c r="CJ209" s="189"/>
      <c r="CK209" s="189"/>
      <c r="CL209" s="189"/>
      <c r="CM209" s="189"/>
      <c r="CN209" s="189"/>
      <c r="CO209" s="189"/>
      <c r="CP209" s="189"/>
      <c r="CQ209" s="189"/>
      <c r="CR209" s="189"/>
      <c r="CS209" s="189"/>
      <c r="CT209" s="189"/>
      <c r="CU209" s="189"/>
      <c r="CV209" s="189"/>
      <c r="CW209" s="189"/>
      <c r="CX209" s="189"/>
      <c r="CY209" s="189"/>
      <c r="CZ209" s="189"/>
      <c r="DA209" s="189"/>
      <c r="DB209" s="189"/>
      <c r="DC209" s="189"/>
      <c r="DD209" s="189"/>
      <c r="DE209" s="189"/>
      <c r="DF209" s="189"/>
      <c r="DG209" s="189"/>
      <c r="DH209" s="189"/>
      <c r="DI209" s="189"/>
      <c r="DJ209" s="159" t="str">
        <f t="shared" si="49"/>
        <v/>
      </c>
      <c r="EX209" s="159" t="s">
        <v>88</v>
      </c>
    </row>
    <row r="210" spans="36:154" hidden="1" x14ac:dyDescent="0.2"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89"/>
      <c r="BN210" s="189"/>
      <c r="BO210" s="189"/>
      <c r="BP210" s="189"/>
      <c r="BQ210" s="189"/>
      <c r="BR210" s="189"/>
      <c r="BS210" s="189"/>
      <c r="BT210" s="159" t="str">
        <f t="shared" si="48"/>
        <v/>
      </c>
      <c r="BZ210" s="189"/>
      <c r="CA210" s="189"/>
      <c r="CB210" s="189"/>
      <c r="CC210" s="189"/>
      <c r="CD210" s="189"/>
      <c r="CE210" s="189"/>
      <c r="CF210" s="189"/>
      <c r="CG210" s="189"/>
      <c r="CH210" s="189"/>
      <c r="CI210" s="189"/>
      <c r="CJ210" s="189"/>
      <c r="CK210" s="189"/>
      <c r="CL210" s="189"/>
      <c r="CM210" s="189"/>
      <c r="CN210" s="189"/>
      <c r="CO210" s="189"/>
      <c r="CP210" s="189"/>
      <c r="CQ210" s="189"/>
      <c r="CR210" s="189"/>
      <c r="CS210" s="189"/>
      <c r="CT210" s="189"/>
      <c r="CU210" s="189"/>
      <c r="CV210" s="189"/>
      <c r="CW210" s="189"/>
      <c r="CX210" s="189"/>
      <c r="CY210" s="189"/>
      <c r="CZ210" s="189"/>
      <c r="DA210" s="189"/>
      <c r="DB210" s="189"/>
      <c r="DC210" s="189"/>
      <c r="DD210" s="189"/>
      <c r="DE210" s="189"/>
      <c r="DF210" s="189"/>
      <c r="DG210" s="189"/>
      <c r="DH210" s="189"/>
      <c r="DI210" s="189"/>
      <c r="DJ210" s="159" t="str">
        <f t="shared" si="49"/>
        <v/>
      </c>
      <c r="EX210" s="159" t="s">
        <v>88</v>
      </c>
    </row>
    <row r="211" spans="36:154" hidden="1" x14ac:dyDescent="0.2"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89"/>
      <c r="BN211" s="189"/>
      <c r="BO211" s="189"/>
      <c r="BP211" s="189"/>
      <c r="BQ211" s="189"/>
      <c r="BR211" s="189"/>
      <c r="BS211" s="189"/>
      <c r="BT211" s="159" t="str">
        <f t="shared" si="48"/>
        <v/>
      </c>
      <c r="BZ211" s="189"/>
      <c r="CA211" s="189"/>
      <c r="CB211" s="189"/>
      <c r="CC211" s="189"/>
      <c r="CD211" s="189"/>
      <c r="CE211" s="189"/>
      <c r="CF211" s="189"/>
      <c r="CG211" s="189"/>
      <c r="CH211" s="189"/>
      <c r="CI211" s="189"/>
      <c r="CJ211" s="189"/>
      <c r="CK211" s="189"/>
      <c r="CL211" s="189"/>
      <c r="CM211" s="189"/>
      <c r="CN211" s="189"/>
      <c r="CO211" s="189"/>
      <c r="CP211" s="189"/>
      <c r="CQ211" s="189"/>
      <c r="CR211" s="189"/>
      <c r="CS211" s="189"/>
      <c r="CT211" s="189"/>
      <c r="CU211" s="189"/>
      <c r="CV211" s="189"/>
      <c r="CW211" s="189"/>
      <c r="CX211" s="189"/>
      <c r="CY211" s="189"/>
      <c r="CZ211" s="189"/>
      <c r="DA211" s="189"/>
      <c r="DB211" s="189"/>
      <c r="DC211" s="189"/>
      <c r="DD211" s="189"/>
      <c r="DE211" s="189"/>
      <c r="DF211" s="189"/>
      <c r="DG211" s="189"/>
      <c r="DH211" s="189"/>
      <c r="DI211" s="189"/>
      <c r="DJ211" s="159" t="str">
        <f t="shared" si="49"/>
        <v/>
      </c>
      <c r="EX211" s="159" t="s">
        <v>88</v>
      </c>
    </row>
    <row r="212" spans="36:154" hidden="1" x14ac:dyDescent="0.2"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89"/>
      <c r="BN212" s="189"/>
      <c r="BO212" s="189"/>
      <c r="BP212" s="189"/>
      <c r="BQ212" s="189"/>
      <c r="BR212" s="189"/>
      <c r="BS212" s="189"/>
      <c r="BT212" s="159" t="str">
        <f t="shared" si="48"/>
        <v/>
      </c>
      <c r="BZ212" s="189"/>
      <c r="CA212" s="189"/>
      <c r="CB212" s="189"/>
      <c r="CC212" s="189"/>
      <c r="CD212" s="189"/>
      <c r="CE212" s="189"/>
      <c r="CF212" s="189"/>
      <c r="CG212" s="189"/>
      <c r="CH212" s="189"/>
      <c r="CI212" s="189"/>
      <c r="CJ212" s="189"/>
      <c r="CK212" s="189"/>
      <c r="CL212" s="189"/>
      <c r="CM212" s="189"/>
      <c r="CN212" s="189"/>
      <c r="CO212" s="189"/>
      <c r="CP212" s="189"/>
      <c r="CQ212" s="189"/>
      <c r="CR212" s="189"/>
      <c r="CS212" s="189"/>
      <c r="CT212" s="189"/>
      <c r="CU212" s="189"/>
      <c r="CV212" s="189"/>
      <c r="CW212" s="189"/>
      <c r="CX212" s="189"/>
      <c r="CY212" s="189"/>
      <c r="CZ212" s="189"/>
      <c r="DA212" s="189"/>
      <c r="DB212" s="189"/>
      <c r="DC212" s="189"/>
      <c r="DD212" s="189"/>
      <c r="DE212" s="189"/>
      <c r="DF212" s="189"/>
      <c r="DG212" s="189"/>
      <c r="DH212" s="189"/>
      <c r="DI212" s="189"/>
      <c r="DJ212" s="159" t="str">
        <f t="shared" si="49"/>
        <v/>
      </c>
      <c r="EX212" s="159" t="s">
        <v>88</v>
      </c>
    </row>
    <row r="213" spans="36:154" hidden="1" x14ac:dyDescent="0.2"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89"/>
      <c r="BN213" s="189"/>
      <c r="BO213" s="189"/>
      <c r="BP213" s="189"/>
      <c r="BQ213" s="189"/>
      <c r="BR213" s="189"/>
      <c r="BS213" s="189"/>
      <c r="BT213" s="159" t="str">
        <f t="shared" si="48"/>
        <v/>
      </c>
      <c r="BZ213" s="189"/>
      <c r="CA213" s="189"/>
      <c r="CB213" s="189"/>
      <c r="CC213" s="189"/>
      <c r="CD213" s="189"/>
      <c r="CE213" s="189"/>
      <c r="CF213" s="189"/>
      <c r="CG213" s="189"/>
      <c r="CH213" s="189"/>
      <c r="CI213" s="189"/>
      <c r="CJ213" s="189"/>
      <c r="CK213" s="189"/>
      <c r="CL213" s="189"/>
      <c r="CM213" s="189"/>
      <c r="CN213" s="189"/>
      <c r="CO213" s="189"/>
      <c r="CP213" s="189"/>
      <c r="CQ213" s="189"/>
      <c r="CR213" s="189"/>
      <c r="CS213" s="189"/>
      <c r="CT213" s="189"/>
      <c r="CU213" s="189"/>
      <c r="CV213" s="189"/>
      <c r="CW213" s="189"/>
      <c r="CX213" s="189"/>
      <c r="CY213" s="189"/>
      <c r="CZ213" s="189"/>
      <c r="DA213" s="189"/>
      <c r="DB213" s="189"/>
      <c r="DC213" s="189"/>
      <c r="DD213" s="189"/>
      <c r="DE213" s="189"/>
      <c r="DF213" s="189"/>
      <c r="DG213" s="189"/>
      <c r="DH213" s="189"/>
      <c r="DI213" s="189"/>
      <c r="DJ213" s="159" t="str">
        <f t="shared" si="49"/>
        <v/>
      </c>
      <c r="EX213" s="159" t="s">
        <v>88</v>
      </c>
    </row>
    <row r="214" spans="36:154" hidden="1" x14ac:dyDescent="0.2"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89"/>
      <c r="BN214" s="189"/>
      <c r="BO214" s="189"/>
      <c r="BP214" s="189"/>
      <c r="BQ214" s="189"/>
      <c r="BR214" s="189"/>
      <c r="BS214" s="189"/>
      <c r="BT214" s="159" t="str">
        <f t="shared" ref="BT214:BT229" si="50">IF(AN214="NO","Sell",IF(AN214="Yes","Buy",""))</f>
        <v/>
      </c>
      <c r="BZ214" s="189"/>
      <c r="CA214" s="189"/>
      <c r="CB214" s="189"/>
      <c r="CC214" s="189"/>
      <c r="CD214" s="189"/>
      <c r="CE214" s="189"/>
      <c r="CF214" s="189"/>
      <c r="CG214" s="189"/>
      <c r="CH214" s="189"/>
      <c r="CI214" s="189"/>
      <c r="CJ214" s="189"/>
      <c r="CK214" s="189"/>
      <c r="CL214" s="189"/>
      <c r="CM214" s="189"/>
      <c r="CN214" s="189"/>
      <c r="CO214" s="189"/>
      <c r="CP214" s="189"/>
      <c r="CQ214" s="189"/>
      <c r="CR214" s="189"/>
      <c r="CS214" s="189"/>
      <c r="CT214" s="189"/>
      <c r="CU214" s="189"/>
      <c r="CV214" s="189"/>
      <c r="CW214" s="189"/>
      <c r="CX214" s="189"/>
      <c r="CY214" s="189"/>
      <c r="CZ214" s="189"/>
      <c r="DA214" s="189"/>
      <c r="DB214" s="189"/>
      <c r="DC214" s="189"/>
      <c r="DD214" s="189"/>
      <c r="DE214" s="189"/>
      <c r="DF214" s="189"/>
      <c r="DG214" s="189"/>
      <c r="DH214" s="189"/>
      <c r="DI214" s="189"/>
      <c r="DJ214" s="159" t="str">
        <f t="shared" ref="DJ214:DJ229" si="51">IF(CD214="NO","Buy",IF(CD214="Yes","Sell",""))</f>
        <v/>
      </c>
      <c r="EX214" s="159" t="s">
        <v>88</v>
      </c>
    </row>
    <row r="215" spans="36:154" hidden="1" x14ac:dyDescent="0.2"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89"/>
      <c r="BN215" s="189"/>
      <c r="BO215" s="189"/>
      <c r="BP215" s="189"/>
      <c r="BQ215" s="189"/>
      <c r="BR215" s="189"/>
      <c r="BS215" s="189"/>
      <c r="BT215" s="159" t="str">
        <f t="shared" si="50"/>
        <v/>
      </c>
      <c r="BZ215" s="189"/>
      <c r="CA215" s="189"/>
      <c r="CB215" s="189"/>
      <c r="CC215" s="189"/>
      <c r="CD215" s="189"/>
      <c r="CE215" s="189"/>
      <c r="CF215" s="189"/>
      <c r="CG215" s="189"/>
      <c r="CH215" s="189"/>
      <c r="CI215" s="189"/>
      <c r="CJ215" s="189"/>
      <c r="CK215" s="189"/>
      <c r="CL215" s="189"/>
      <c r="CM215" s="189"/>
      <c r="CN215" s="189"/>
      <c r="CO215" s="189"/>
      <c r="CP215" s="189"/>
      <c r="CQ215" s="189"/>
      <c r="CR215" s="189"/>
      <c r="CS215" s="189"/>
      <c r="CT215" s="189"/>
      <c r="CU215" s="189"/>
      <c r="CV215" s="189"/>
      <c r="CW215" s="189"/>
      <c r="CX215" s="189"/>
      <c r="CY215" s="189"/>
      <c r="CZ215" s="189"/>
      <c r="DA215" s="189"/>
      <c r="DB215" s="189"/>
      <c r="DC215" s="189"/>
      <c r="DD215" s="189"/>
      <c r="DE215" s="189"/>
      <c r="DF215" s="189"/>
      <c r="DG215" s="189"/>
      <c r="DH215" s="189"/>
      <c r="DI215" s="189"/>
      <c r="DJ215" s="159" t="str">
        <f t="shared" si="51"/>
        <v/>
      </c>
      <c r="EX215" s="159" t="s">
        <v>88</v>
      </c>
    </row>
    <row r="216" spans="36:154" hidden="1" x14ac:dyDescent="0.2"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189"/>
      <c r="AT216" s="189"/>
      <c r="AU216" s="189"/>
      <c r="AV216" s="189"/>
      <c r="AW216" s="189"/>
      <c r="AX216" s="189"/>
      <c r="AY216" s="189"/>
      <c r="AZ216" s="189"/>
      <c r="BA216" s="189"/>
      <c r="BB216" s="189"/>
      <c r="BC216" s="189"/>
      <c r="BD216" s="189"/>
      <c r="BE216" s="189"/>
      <c r="BF216" s="189"/>
      <c r="BG216" s="189"/>
      <c r="BH216" s="189"/>
      <c r="BI216" s="189"/>
      <c r="BJ216" s="189"/>
      <c r="BK216" s="189"/>
      <c r="BL216" s="189"/>
      <c r="BM216" s="189"/>
      <c r="BN216" s="189"/>
      <c r="BO216" s="189"/>
      <c r="BP216" s="189"/>
      <c r="BQ216" s="189"/>
      <c r="BR216" s="189"/>
      <c r="BS216" s="189"/>
      <c r="BT216" s="159" t="str">
        <f t="shared" si="50"/>
        <v/>
      </c>
      <c r="BZ216" s="189"/>
      <c r="CA216" s="189"/>
      <c r="CB216" s="189"/>
      <c r="CC216" s="189"/>
      <c r="CD216" s="189"/>
      <c r="CE216" s="189"/>
      <c r="CF216" s="189"/>
      <c r="CG216" s="189"/>
      <c r="CH216" s="189"/>
      <c r="CI216" s="189"/>
      <c r="CJ216" s="189"/>
      <c r="CK216" s="189"/>
      <c r="CL216" s="189"/>
      <c r="CM216" s="189"/>
      <c r="CN216" s="189"/>
      <c r="CO216" s="189"/>
      <c r="CP216" s="189"/>
      <c r="CQ216" s="189"/>
      <c r="CR216" s="189"/>
      <c r="CS216" s="189"/>
      <c r="CT216" s="189"/>
      <c r="CU216" s="189"/>
      <c r="CV216" s="189"/>
      <c r="CW216" s="189"/>
      <c r="CX216" s="189"/>
      <c r="CY216" s="189"/>
      <c r="CZ216" s="189"/>
      <c r="DA216" s="189"/>
      <c r="DB216" s="189"/>
      <c r="DC216" s="189"/>
      <c r="DD216" s="189"/>
      <c r="DE216" s="189"/>
      <c r="DF216" s="189"/>
      <c r="DG216" s="189"/>
      <c r="DH216" s="189"/>
      <c r="DI216" s="189"/>
      <c r="DJ216" s="159" t="str">
        <f t="shared" si="51"/>
        <v/>
      </c>
      <c r="EX216" s="159" t="s">
        <v>88</v>
      </c>
    </row>
    <row r="217" spans="36:154" hidden="1" x14ac:dyDescent="0.2"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189"/>
      <c r="AT217" s="189"/>
      <c r="AU217" s="189"/>
      <c r="AV217" s="189"/>
      <c r="AW217" s="189"/>
      <c r="AX217" s="189"/>
      <c r="AY217" s="189"/>
      <c r="AZ217" s="189"/>
      <c r="BA217" s="189"/>
      <c r="BB217" s="189"/>
      <c r="BC217" s="189"/>
      <c r="BD217" s="189"/>
      <c r="BE217" s="189"/>
      <c r="BF217" s="189"/>
      <c r="BG217" s="189"/>
      <c r="BH217" s="189"/>
      <c r="BI217" s="189"/>
      <c r="BJ217" s="189"/>
      <c r="BK217" s="189"/>
      <c r="BL217" s="189"/>
      <c r="BM217" s="189"/>
      <c r="BN217" s="189"/>
      <c r="BO217" s="189"/>
      <c r="BP217" s="189"/>
      <c r="BQ217" s="189"/>
      <c r="BR217" s="189"/>
      <c r="BS217" s="189"/>
      <c r="BT217" s="159" t="str">
        <f t="shared" si="50"/>
        <v/>
      </c>
      <c r="BZ217" s="189"/>
      <c r="CA217" s="189"/>
      <c r="CB217" s="189"/>
      <c r="CC217" s="189"/>
      <c r="CD217" s="189"/>
      <c r="CE217" s="189"/>
      <c r="CF217" s="189"/>
      <c r="CG217" s="189"/>
      <c r="CH217" s="189"/>
      <c r="CI217" s="189"/>
      <c r="CJ217" s="189"/>
      <c r="CK217" s="189"/>
      <c r="CL217" s="189"/>
      <c r="CM217" s="189"/>
      <c r="CN217" s="189"/>
      <c r="CO217" s="189"/>
      <c r="CP217" s="189"/>
      <c r="CQ217" s="189"/>
      <c r="CR217" s="189"/>
      <c r="CS217" s="189"/>
      <c r="CT217" s="189"/>
      <c r="CU217" s="189"/>
      <c r="CV217" s="189"/>
      <c r="CW217" s="189"/>
      <c r="CX217" s="189"/>
      <c r="CY217" s="189"/>
      <c r="CZ217" s="189"/>
      <c r="DA217" s="189"/>
      <c r="DB217" s="189"/>
      <c r="DC217" s="189"/>
      <c r="DD217" s="189"/>
      <c r="DE217" s="189"/>
      <c r="DF217" s="189"/>
      <c r="DG217" s="189"/>
      <c r="DH217" s="189"/>
      <c r="DI217" s="189"/>
      <c r="DJ217" s="159" t="str">
        <f t="shared" si="51"/>
        <v/>
      </c>
      <c r="EX217" s="159" t="s">
        <v>88</v>
      </c>
    </row>
    <row r="218" spans="36:154" hidden="1" x14ac:dyDescent="0.2">
      <c r="AJ218" s="189"/>
      <c r="AK218" s="189"/>
      <c r="AL218" s="189"/>
      <c r="AM218" s="189"/>
      <c r="AN218" s="189"/>
      <c r="AO218" s="189"/>
      <c r="AP218" s="189"/>
      <c r="AQ218" s="189"/>
      <c r="AR218" s="189"/>
      <c r="AS218" s="189"/>
      <c r="AT218" s="189"/>
      <c r="AU218" s="189"/>
      <c r="AV218" s="189"/>
      <c r="AW218" s="189"/>
      <c r="AX218" s="189"/>
      <c r="AY218" s="189"/>
      <c r="AZ218" s="189"/>
      <c r="BA218" s="189"/>
      <c r="BB218" s="189"/>
      <c r="BC218" s="189"/>
      <c r="BD218" s="189"/>
      <c r="BE218" s="189"/>
      <c r="BF218" s="189"/>
      <c r="BG218" s="189"/>
      <c r="BH218" s="189"/>
      <c r="BI218" s="189"/>
      <c r="BJ218" s="189"/>
      <c r="BK218" s="189"/>
      <c r="BL218" s="189"/>
      <c r="BM218" s="189"/>
      <c r="BN218" s="189"/>
      <c r="BO218" s="189"/>
      <c r="BP218" s="189"/>
      <c r="BQ218" s="189"/>
      <c r="BR218" s="189"/>
      <c r="BS218" s="189"/>
      <c r="BT218" s="159" t="str">
        <f t="shared" si="50"/>
        <v/>
      </c>
      <c r="BZ218" s="189"/>
      <c r="CA218" s="189"/>
      <c r="CB218" s="189"/>
      <c r="CC218" s="189"/>
      <c r="CD218" s="189"/>
      <c r="CE218" s="189"/>
      <c r="CF218" s="189"/>
      <c r="CG218" s="189"/>
      <c r="CH218" s="189"/>
      <c r="CI218" s="189"/>
      <c r="CJ218" s="189"/>
      <c r="CK218" s="189"/>
      <c r="CL218" s="189"/>
      <c r="CM218" s="189"/>
      <c r="CN218" s="189"/>
      <c r="CO218" s="189"/>
      <c r="CP218" s="189"/>
      <c r="CQ218" s="189"/>
      <c r="CR218" s="189"/>
      <c r="CS218" s="189"/>
      <c r="CT218" s="189"/>
      <c r="CU218" s="189"/>
      <c r="CV218" s="189"/>
      <c r="CW218" s="189"/>
      <c r="CX218" s="189"/>
      <c r="CY218" s="189"/>
      <c r="CZ218" s="189"/>
      <c r="DA218" s="189"/>
      <c r="DB218" s="189"/>
      <c r="DC218" s="189"/>
      <c r="DD218" s="189"/>
      <c r="DE218" s="189"/>
      <c r="DF218" s="189"/>
      <c r="DG218" s="189"/>
      <c r="DH218" s="189"/>
      <c r="DI218" s="189"/>
      <c r="DJ218" s="159" t="str">
        <f t="shared" si="51"/>
        <v/>
      </c>
      <c r="EX218" s="159" t="s">
        <v>88</v>
      </c>
    </row>
    <row r="219" spans="36:154" hidden="1" x14ac:dyDescent="0.2">
      <c r="AJ219" s="189"/>
      <c r="AK219" s="189"/>
      <c r="AL219" s="189"/>
      <c r="AM219" s="189"/>
      <c r="AN219" s="189"/>
      <c r="AO219" s="189"/>
      <c r="AP219" s="189"/>
      <c r="AQ219" s="189"/>
      <c r="AR219" s="189"/>
      <c r="AS219" s="189"/>
      <c r="AT219" s="189"/>
      <c r="AU219" s="189"/>
      <c r="AV219" s="189"/>
      <c r="AW219" s="189"/>
      <c r="AX219" s="189"/>
      <c r="AY219" s="189"/>
      <c r="AZ219" s="189"/>
      <c r="BA219" s="189"/>
      <c r="BB219" s="189"/>
      <c r="BC219" s="189"/>
      <c r="BD219" s="189"/>
      <c r="BE219" s="189"/>
      <c r="BF219" s="189"/>
      <c r="BG219" s="189"/>
      <c r="BH219" s="189"/>
      <c r="BI219" s="189"/>
      <c r="BJ219" s="189"/>
      <c r="BK219" s="189"/>
      <c r="BL219" s="189"/>
      <c r="BM219" s="189"/>
      <c r="BN219" s="189"/>
      <c r="BO219" s="189"/>
      <c r="BP219" s="189"/>
      <c r="BQ219" s="189"/>
      <c r="BR219" s="189"/>
      <c r="BS219" s="189"/>
      <c r="BT219" s="159" t="str">
        <f t="shared" si="50"/>
        <v/>
      </c>
      <c r="BZ219" s="189"/>
      <c r="CA219" s="189"/>
      <c r="CB219" s="189"/>
      <c r="CC219" s="189"/>
      <c r="CD219" s="189"/>
      <c r="CE219" s="189"/>
      <c r="CF219" s="189"/>
      <c r="CG219" s="189"/>
      <c r="CH219" s="189"/>
      <c r="CI219" s="189"/>
      <c r="CJ219" s="189"/>
      <c r="CK219" s="189"/>
      <c r="CL219" s="189"/>
      <c r="CM219" s="189"/>
      <c r="CN219" s="189"/>
      <c r="CO219" s="189"/>
      <c r="CP219" s="189"/>
      <c r="CQ219" s="189"/>
      <c r="CR219" s="189"/>
      <c r="CS219" s="189"/>
      <c r="CT219" s="189"/>
      <c r="CU219" s="189"/>
      <c r="CV219" s="189"/>
      <c r="CW219" s="189"/>
      <c r="CX219" s="189"/>
      <c r="CY219" s="189"/>
      <c r="CZ219" s="189"/>
      <c r="DA219" s="189"/>
      <c r="DB219" s="189"/>
      <c r="DC219" s="189"/>
      <c r="DD219" s="189"/>
      <c r="DE219" s="189"/>
      <c r="DF219" s="189"/>
      <c r="DG219" s="189"/>
      <c r="DH219" s="189"/>
      <c r="DI219" s="189"/>
      <c r="DJ219" s="159" t="str">
        <f t="shared" si="51"/>
        <v/>
      </c>
      <c r="EX219" s="159" t="s">
        <v>88</v>
      </c>
    </row>
    <row r="220" spans="36:154" hidden="1" x14ac:dyDescent="0.2">
      <c r="AJ220" s="189"/>
      <c r="AK220" s="189"/>
      <c r="AL220" s="189"/>
      <c r="AM220" s="189"/>
      <c r="AN220" s="189"/>
      <c r="AO220" s="189"/>
      <c r="AP220" s="189"/>
      <c r="AQ220" s="189"/>
      <c r="AR220" s="189"/>
      <c r="AS220" s="189"/>
      <c r="AT220" s="189"/>
      <c r="AU220" s="189"/>
      <c r="AV220" s="189"/>
      <c r="AW220" s="189"/>
      <c r="AX220" s="189"/>
      <c r="AY220" s="189"/>
      <c r="AZ220" s="189"/>
      <c r="BA220" s="189"/>
      <c r="BB220" s="189"/>
      <c r="BC220" s="189"/>
      <c r="BD220" s="189"/>
      <c r="BE220" s="189"/>
      <c r="BF220" s="189"/>
      <c r="BG220" s="189"/>
      <c r="BH220" s="189"/>
      <c r="BI220" s="189"/>
      <c r="BJ220" s="189"/>
      <c r="BK220" s="189"/>
      <c r="BL220" s="189"/>
      <c r="BM220" s="189"/>
      <c r="BN220" s="189"/>
      <c r="BO220" s="189"/>
      <c r="BP220" s="189"/>
      <c r="BQ220" s="189"/>
      <c r="BR220" s="189"/>
      <c r="BS220" s="189"/>
      <c r="BT220" s="159" t="str">
        <f t="shared" si="50"/>
        <v/>
      </c>
      <c r="BZ220" s="189"/>
      <c r="CA220" s="189"/>
      <c r="CB220" s="189"/>
      <c r="CC220" s="189"/>
      <c r="CD220" s="189"/>
      <c r="CE220" s="189"/>
      <c r="CF220" s="189"/>
      <c r="CG220" s="189"/>
      <c r="CH220" s="189"/>
      <c r="CI220" s="189"/>
      <c r="CJ220" s="189"/>
      <c r="CK220" s="189"/>
      <c r="CL220" s="189"/>
      <c r="CM220" s="189"/>
      <c r="CN220" s="189"/>
      <c r="CO220" s="189"/>
      <c r="CP220" s="189"/>
      <c r="CQ220" s="189"/>
      <c r="CR220" s="189"/>
      <c r="CS220" s="189"/>
      <c r="CT220" s="189"/>
      <c r="CU220" s="189"/>
      <c r="CV220" s="189"/>
      <c r="CW220" s="189"/>
      <c r="CX220" s="189"/>
      <c r="CY220" s="189"/>
      <c r="CZ220" s="189"/>
      <c r="DA220" s="189"/>
      <c r="DB220" s="189"/>
      <c r="DC220" s="189"/>
      <c r="DD220" s="189"/>
      <c r="DE220" s="189"/>
      <c r="DF220" s="189"/>
      <c r="DG220" s="189"/>
      <c r="DH220" s="189"/>
      <c r="DI220" s="189"/>
      <c r="DJ220" s="159" t="str">
        <f t="shared" si="51"/>
        <v/>
      </c>
      <c r="EX220" s="159" t="s">
        <v>88</v>
      </c>
    </row>
    <row r="221" spans="36:154" hidden="1" x14ac:dyDescent="0.2">
      <c r="AJ221" s="189"/>
      <c r="AK221" s="189"/>
      <c r="AL221" s="189"/>
      <c r="AM221" s="189"/>
      <c r="AN221" s="189"/>
      <c r="AO221" s="189"/>
      <c r="AP221" s="189"/>
      <c r="AQ221" s="189"/>
      <c r="AR221" s="189"/>
      <c r="AS221" s="189"/>
      <c r="AT221" s="189"/>
      <c r="AU221" s="189"/>
      <c r="AV221" s="189"/>
      <c r="AW221" s="189"/>
      <c r="AX221" s="189"/>
      <c r="AY221" s="189"/>
      <c r="AZ221" s="189"/>
      <c r="BA221" s="189"/>
      <c r="BB221" s="189"/>
      <c r="BC221" s="189"/>
      <c r="BD221" s="189"/>
      <c r="BE221" s="189"/>
      <c r="BF221" s="189"/>
      <c r="BG221" s="189"/>
      <c r="BH221" s="189"/>
      <c r="BI221" s="189"/>
      <c r="BJ221" s="189"/>
      <c r="BK221" s="189"/>
      <c r="BL221" s="189"/>
      <c r="BM221" s="189"/>
      <c r="BN221" s="189"/>
      <c r="BO221" s="189"/>
      <c r="BP221" s="189"/>
      <c r="BQ221" s="189"/>
      <c r="BR221" s="189"/>
      <c r="BS221" s="189"/>
      <c r="BT221" s="159" t="str">
        <f t="shared" si="50"/>
        <v/>
      </c>
      <c r="BZ221" s="189"/>
      <c r="CA221" s="189"/>
      <c r="CB221" s="189"/>
      <c r="CC221" s="189"/>
      <c r="CD221" s="189"/>
      <c r="CE221" s="189"/>
      <c r="CF221" s="189"/>
      <c r="CG221" s="189"/>
      <c r="CH221" s="189"/>
      <c r="CI221" s="189"/>
      <c r="CJ221" s="189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  <c r="CZ221" s="189"/>
      <c r="DA221" s="189"/>
      <c r="DB221" s="189"/>
      <c r="DC221" s="189"/>
      <c r="DD221" s="189"/>
      <c r="DE221" s="189"/>
      <c r="DF221" s="189"/>
      <c r="DG221" s="189"/>
      <c r="DH221" s="189"/>
      <c r="DI221" s="189"/>
      <c r="DJ221" s="159" t="str">
        <f t="shared" si="51"/>
        <v/>
      </c>
      <c r="EX221" s="159" t="s">
        <v>88</v>
      </c>
    </row>
    <row r="222" spans="36:154" hidden="1" x14ac:dyDescent="0.2"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89"/>
      <c r="BN222" s="189"/>
      <c r="BO222" s="189"/>
      <c r="BP222" s="189"/>
      <c r="BQ222" s="189"/>
      <c r="BR222" s="189"/>
      <c r="BS222" s="189"/>
      <c r="BT222" s="159" t="str">
        <f t="shared" si="50"/>
        <v/>
      </c>
      <c r="BZ222" s="189"/>
      <c r="CA222" s="189"/>
      <c r="CB222" s="189"/>
      <c r="CC222" s="189"/>
      <c r="CD222" s="189"/>
      <c r="CE222" s="189"/>
      <c r="CF222" s="189"/>
      <c r="CG222" s="189"/>
      <c r="CH222" s="189"/>
      <c r="CI222" s="189"/>
      <c r="CJ222" s="189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  <c r="CZ222" s="189"/>
      <c r="DA222" s="189"/>
      <c r="DB222" s="189"/>
      <c r="DC222" s="189"/>
      <c r="DD222" s="189"/>
      <c r="DE222" s="189"/>
      <c r="DF222" s="189"/>
      <c r="DG222" s="189"/>
      <c r="DH222" s="189"/>
      <c r="DI222" s="189"/>
      <c r="DJ222" s="159" t="str">
        <f t="shared" si="51"/>
        <v/>
      </c>
      <c r="EX222" s="159" t="s">
        <v>88</v>
      </c>
    </row>
    <row r="223" spans="36:154" hidden="1" x14ac:dyDescent="0.2"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89"/>
      <c r="BN223" s="189"/>
      <c r="BO223" s="189"/>
      <c r="BP223" s="189"/>
      <c r="BQ223" s="189"/>
      <c r="BR223" s="189"/>
      <c r="BS223" s="189"/>
      <c r="BT223" s="159" t="str">
        <f t="shared" si="50"/>
        <v/>
      </c>
      <c r="BZ223" s="189"/>
      <c r="CA223" s="189"/>
      <c r="CB223" s="189"/>
      <c r="CC223" s="189"/>
      <c r="CD223" s="189"/>
      <c r="CE223" s="189"/>
      <c r="CF223" s="189"/>
      <c r="CG223" s="189"/>
      <c r="CH223" s="189"/>
      <c r="CI223" s="189"/>
      <c r="CJ223" s="189"/>
      <c r="CK223" s="189"/>
      <c r="CL223" s="189"/>
      <c r="CM223" s="189"/>
      <c r="CN223" s="189"/>
      <c r="CO223" s="189"/>
      <c r="CP223" s="189"/>
      <c r="CQ223" s="189"/>
      <c r="CR223" s="189"/>
      <c r="CS223" s="189"/>
      <c r="CT223" s="189"/>
      <c r="CU223" s="189"/>
      <c r="CV223" s="189"/>
      <c r="CW223" s="189"/>
      <c r="CX223" s="189"/>
      <c r="CY223" s="189"/>
      <c r="CZ223" s="189"/>
      <c r="DA223" s="189"/>
      <c r="DB223" s="189"/>
      <c r="DC223" s="189"/>
      <c r="DD223" s="189"/>
      <c r="DE223" s="189"/>
      <c r="DF223" s="189"/>
      <c r="DG223" s="189"/>
      <c r="DH223" s="189"/>
      <c r="DI223" s="189"/>
      <c r="DJ223" s="159" t="str">
        <f t="shared" si="51"/>
        <v/>
      </c>
      <c r="EX223" s="159" t="s">
        <v>88</v>
      </c>
    </row>
    <row r="224" spans="36:154" hidden="1" x14ac:dyDescent="0.2"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89"/>
      <c r="BN224" s="189"/>
      <c r="BO224" s="189"/>
      <c r="BP224" s="189"/>
      <c r="BQ224" s="189"/>
      <c r="BR224" s="189"/>
      <c r="BS224" s="189"/>
      <c r="BT224" s="159" t="str">
        <f t="shared" si="50"/>
        <v/>
      </c>
      <c r="BZ224" s="189"/>
      <c r="CA224" s="189"/>
      <c r="CB224" s="189"/>
      <c r="CC224" s="189"/>
      <c r="CD224" s="189"/>
      <c r="CE224" s="189"/>
      <c r="CF224" s="189"/>
      <c r="CG224" s="189"/>
      <c r="CH224" s="189"/>
      <c r="CI224" s="189"/>
      <c r="CJ224" s="189"/>
      <c r="CK224" s="189"/>
      <c r="CL224" s="189"/>
      <c r="CM224" s="189"/>
      <c r="CN224" s="189"/>
      <c r="CO224" s="189"/>
      <c r="CP224" s="189"/>
      <c r="CQ224" s="189"/>
      <c r="CR224" s="189"/>
      <c r="CS224" s="189"/>
      <c r="CT224" s="189"/>
      <c r="CU224" s="189"/>
      <c r="CV224" s="189"/>
      <c r="CW224" s="189"/>
      <c r="CX224" s="189"/>
      <c r="CY224" s="189"/>
      <c r="CZ224" s="189"/>
      <c r="DA224" s="189"/>
      <c r="DB224" s="189"/>
      <c r="DC224" s="189"/>
      <c r="DD224" s="189"/>
      <c r="DE224" s="189"/>
      <c r="DF224" s="189"/>
      <c r="DG224" s="189"/>
      <c r="DH224" s="189"/>
      <c r="DI224" s="189"/>
      <c r="DJ224" s="159" t="str">
        <f t="shared" si="51"/>
        <v/>
      </c>
      <c r="EX224" s="159" t="s">
        <v>88</v>
      </c>
    </row>
    <row r="225" spans="9:154" hidden="1" x14ac:dyDescent="0.2"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89"/>
      <c r="BN225" s="189"/>
      <c r="BO225" s="189"/>
      <c r="BP225" s="189"/>
      <c r="BQ225" s="189"/>
      <c r="BR225" s="189"/>
      <c r="BS225" s="189"/>
      <c r="BT225" s="159" t="str">
        <f t="shared" si="50"/>
        <v/>
      </c>
      <c r="BZ225" s="189"/>
      <c r="CA225" s="189"/>
      <c r="CB225" s="189"/>
      <c r="CC225" s="189"/>
      <c r="CD225" s="189"/>
      <c r="CE225" s="189"/>
      <c r="CF225" s="189"/>
      <c r="CG225" s="189"/>
      <c r="CH225" s="189"/>
      <c r="CI225" s="189"/>
      <c r="CJ225" s="189"/>
      <c r="CK225" s="189"/>
      <c r="CL225" s="189"/>
      <c r="CM225" s="189"/>
      <c r="CN225" s="189"/>
      <c r="CO225" s="189"/>
      <c r="CP225" s="189"/>
      <c r="CQ225" s="189"/>
      <c r="CR225" s="189"/>
      <c r="CS225" s="189"/>
      <c r="CT225" s="189"/>
      <c r="CU225" s="189"/>
      <c r="CV225" s="189"/>
      <c r="CW225" s="189"/>
      <c r="CX225" s="189"/>
      <c r="CY225" s="189"/>
      <c r="CZ225" s="189"/>
      <c r="DA225" s="189"/>
      <c r="DB225" s="189"/>
      <c r="DC225" s="189"/>
      <c r="DD225" s="189"/>
      <c r="DE225" s="189"/>
      <c r="DF225" s="189"/>
      <c r="DG225" s="189"/>
      <c r="DH225" s="189"/>
      <c r="DI225" s="189"/>
      <c r="DJ225" s="159" t="str">
        <f t="shared" si="51"/>
        <v/>
      </c>
      <c r="EX225" s="159" t="s">
        <v>88</v>
      </c>
    </row>
    <row r="226" spans="9:154" hidden="1" x14ac:dyDescent="0.2"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89"/>
      <c r="AT226" s="189"/>
      <c r="AU226" s="189"/>
      <c r="AV226" s="189"/>
      <c r="AW226" s="189"/>
      <c r="AX226" s="189"/>
      <c r="AY226" s="189"/>
      <c r="AZ226" s="189"/>
      <c r="BA226" s="189"/>
      <c r="BB226" s="189"/>
      <c r="BC226" s="189"/>
      <c r="BD226" s="189"/>
      <c r="BE226" s="189"/>
      <c r="BF226" s="189"/>
      <c r="BG226" s="189"/>
      <c r="BH226" s="189"/>
      <c r="BI226" s="189"/>
      <c r="BJ226" s="189"/>
      <c r="BK226" s="189"/>
      <c r="BL226" s="189"/>
      <c r="BM226" s="189"/>
      <c r="BN226" s="189"/>
      <c r="BO226" s="189"/>
      <c r="BP226" s="189"/>
      <c r="BQ226" s="189"/>
      <c r="BR226" s="189"/>
      <c r="BS226" s="189"/>
      <c r="BT226" s="159" t="str">
        <f t="shared" si="50"/>
        <v/>
      </c>
      <c r="BZ226" s="189"/>
      <c r="CA226" s="189"/>
      <c r="CB226" s="189"/>
      <c r="CC226" s="189"/>
      <c r="CD226" s="189"/>
      <c r="CE226" s="189"/>
      <c r="CF226" s="189"/>
      <c r="CG226" s="189"/>
      <c r="CH226" s="189"/>
      <c r="CI226" s="189"/>
      <c r="CJ226" s="189"/>
      <c r="CK226" s="189"/>
      <c r="CL226" s="189"/>
      <c r="CM226" s="189"/>
      <c r="CN226" s="189"/>
      <c r="CO226" s="189"/>
      <c r="CP226" s="189"/>
      <c r="CQ226" s="189"/>
      <c r="CR226" s="189"/>
      <c r="CS226" s="189"/>
      <c r="CT226" s="189"/>
      <c r="CU226" s="189"/>
      <c r="CV226" s="189"/>
      <c r="CW226" s="189"/>
      <c r="CX226" s="189"/>
      <c r="CY226" s="189"/>
      <c r="CZ226" s="189"/>
      <c r="DA226" s="189"/>
      <c r="DB226" s="189"/>
      <c r="DC226" s="189"/>
      <c r="DD226" s="189"/>
      <c r="DE226" s="189"/>
      <c r="DF226" s="189"/>
      <c r="DG226" s="189"/>
      <c r="DH226" s="189"/>
      <c r="DI226" s="189"/>
      <c r="DJ226" s="159" t="str">
        <f t="shared" si="51"/>
        <v/>
      </c>
      <c r="EX226" s="159" t="s">
        <v>88</v>
      </c>
    </row>
    <row r="227" spans="9:154" hidden="1" x14ac:dyDescent="0.2"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89"/>
      <c r="BN227" s="189"/>
      <c r="BO227" s="189"/>
      <c r="BP227" s="189"/>
      <c r="BQ227" s="189"/>
      <c r="BR227" s="189"/>
      <c r="BS227" s="189"/>
      <c r="BT227" s="159" t="str">
        <f t="shared" si="50"/>
        <v/>
      </c>
      <c r="BZ227" s="189"/>
      <c r="CA227" s="189"/>
      <c r="CB227" s="189"/>
      <c r="CC227" s="189"/>
      <c r="CD227" s="189"/>
      <c r="CE227" s="189"/>
      <c r="CF227" s="189"/>
      <c r="CG227" s="189"/>
      <c r="CH227" s="189"/>
      <c r="CI227" s="189"/>
      <c r="CJ227" s="189"/>
      <c r="CK227" s="189"/>
      <c r="CL227" s="189"/>
      <c r="CM227" s="189"/>
      <c r="CN227" s="189"/>
      <c r="CO227" s="189"/>
      <c r="CP227" s="189"/>
      <c r="CQ227" s="189"/>
      <c r="CR227" s="189"/>
      <c r="CS227" s="189"/>
      <c r="CT227" s="189"/>
      <c r="CU227" s="189"/>
      <c r="CV227" s="189"/>
      <c r="CW227" s="189"/>
      <c r="CX227" s="189"/>
      <c r="CY227" s="189"/>
      <c r="CZ227" s="189"/>
      <c r="DA227" s="189"/>
      <c r="DB227" s="189"/>
      <c r="DC227" s="189"/>
      <c r="DD227" s="189"/>
      <c r="DE227" s="189"/>
      <c r="DF227" s="189"/>
      <c r="DG227" s="189"/>
      <c r="DH227" s="189"/>
      <c r="DI227" s="189"/>
      <c r="DJ227" s="159" t="str">
        <f t="shared" si="51"/>
        <v/>
      </c>
      <c r="EX227" s="159" t="s">
        <v>88</v>
      </c>
    </row>
    <row r="228" spans="9:154" hidden="1" x14ac:dyDescent="0.2">
      <c r="I228" s="189" t="s">
        <v>89</v>
      </c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89"/>
      <c r="BA228" s="189"/>
      <c r="BB228" s="189"/>
      <c r="BC228" s="189"/>
      <c r="BD228" s="189"/>
      <c r="BE228" s="189"/>
      <c r="BF228" s="189"/>
      <c r="BG228" s="189"/>
      <c r="BH228" s="189"/>
      <c r="BI228" s="189"/>
      <c r="BJ228" s="189"/>
      <c r="BK228" s="189"/>
      <c r="BL228" s="189"/>
      <c r="BM228" s="189"/>
      <c r="BN228" s="189"/>
      <c r="BO228" s="189"/>
      <c r="BP228" s="189"/>
      <c r="BQ228" s="189"/>
      <c r="BR228" s="189"/>
      <c r="BS228" s="189"/>
      <c r="BT228" s="159" t="str">
        <f t="shared" si="50"/>
        <v/>
      </c>
      <c r="BZ228" s="189"/>
      <c r="CA228" s="189"/>
      <c r="CB228" s="189"/>
      <c r="CC228" s="189"/>
      <c r="CD228" s="189"/>
      <c r="CE228" s="189"/>
      <c r="CF228" s="189"/>
      <c r="CG228" s="189"/>
      <c r="CH228" s="189"/>
      <c r="CI228" s="189"/>
      <c r="CJ228" s="189"/>
      <c r="CK228" s="189"/>
      <c r="CL228" s="189"/>
      <c r="CM228" s="189"/>
      <c r="CN228" s="189"/>
      <c r="CO228" s="189"/>
      <c r="CP228" s="189"/>
      <c r="CQ228" s="189"/>
      <c r="CR228" s="189"/>
      <c r="CS228" s="189"/>
      <c r="CT228" s="189"/>
      <c r="CU228" s="189"/>
      <c r="CV228" s="189"/>
      <c r="CW228" s="189"/>
      <c r="CX228" s="189"/>
      <c r="CY228" s="189"/>
      <c r="CZ228" s="189"/>
      <c r="DA228" s="189"/>
      <c r="DB228" s="189"/>
      <c r="DC228" s="189"/>
      <c r="DD228" s="189"/>
      <c r="DE228" s="189"/>
      <c r="DF228" s="189"/>
      <c r="DG228" s="189"/>
      <c r="DH228" s="189"/>
      <c r="DI228" s="189"/>
      <c r="DJ228" s="159" t="str">
        <f t="shared" si="51"/>
        <v/>
      </c>
      <c r="EX228" s="159" t="s">
        <v>88</v>
      </c>
    </row>
    <row r="229" spans="9:154" hidden="1" x14ac:dyDescent="0.2">
      <c r="I229" s="189" t="s">
        <v>90</v>
      </c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89"/>
      <c r="BA229" s="189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  <c r="BM229" s="189"/>
      <c r="BN229" s="189"/>
      <c r="BO229" s="189"/>
      <c r="BP229" s="189"/>
      <c r="BQ229" s="189"/>
      <c r="BR229" s="189"/>
      <c r="BS229" s="189"/>
      <c r="BT229" s="159" t="str">
        <f t="shared" si="50"/>
        <v/>
      </c>
      <c r="BZ229" s="189"/>
      <c r="CA229" s="189"/>
      <c r="CB229" s="189"/>
      <c r="CC229" s="189"/>
      <c r="CD229" s="189"/>
      <c r="CE229" s="189"/>
      <c r="CF229" s="189"/>
      <c r="CG229" s="189"/>
      <c r="CH229" s="189"/>
      <c r="CI229" s="189"/>
      <c r="CJ229" s="189"/>
      <c r="CK229" s="189"/>
      <c r="CL229" s="189"/>
      <c r="CM229" s="189"/>
      <c r="CN229" s="189"/>
      <c r="CO229" s="189"/>
      <c r="CP229" s="189"/>
      <c r="CQ229" s="189"/>
      <c r="CR229" s="189"/>
      <c r="CS229" s="189"/>
      <c r="CT229" s="189"/>
      <c r="CU229" s="189"/>
      <c r="CV229" s="189"/>
      <c r="CW229" s="189"/>
      <c r="CX229" s="189"/>
      <c r="CY229" s="189"/>
      <c r="CZ229" s="189"/>
      <c r="DA229" s="189"/>
      <c r="DB229" s="189"/>
      <c r="DC229" s="189"/>
      <c r="DD229" s="189"/>
      <c r="DE229" s="189"/>
      <c r="DF229" s="189"/>
      <c r="DG229" s="189"/>
      <c r="DH229" s="189"/>
      <c r="DI229" s="189"/>
      <c r="DJ229" s="159" t="str">
        <f t="shared" si="51"/>
        <v/>
      </c>
      <c r="EX229" s="159" t="s">
        <v>88</v>
      </c>
    </row>
    <row r="230" spans="9:154" hidden="1" x14ac:dyDescent="0.2"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89"/>
      <c r="BA230" s="189"/>
      <c r="BB230" s="189"/>
      <c r="BC230" s="189"/>
      <c r="BD230" s="189"/>
      <c r="BE230" s="189"/>
      <c r="BF230" s="189"/>
      <c r="BG230" s="189"/>
      <c r="BH230" s="189"/>
      <c r="BI230" s="189"/>
      <c r="BJ230" s="189"/>
      <c r="BK230" s="189"/>
      <c r="BL230" s="189"/>
      <c r="BM230" s="189"/>
      <c r="BN230" s="189"/>
      <c r="BO230" s="189"/>
      <c r="BP230" s="189"/>
      <c r="BQ230" s="189"/>
      <c r="BR230" s="189"/>
      <c r="BS230" s="189"/>
      <c r="BT230" s="159" t="str">
        <f t="shared" ref="BT230:BT245" si="52">IF(AN230="NO","Sell",IF(AN230="Yes","Buy",""))</f>
        <v/>
      </c>
      <c r="BZ230" s="189"/>
      <c r="CA230" s="189"/>
      <c r="CB230" s="189"/>
      <c r="CC230" s="189"/>
      <c r="CD230" s="189"/>
      <c r="CE230" s="189"/>
      <c r="CF230" s="189"/>
      <c r="CG230" s="189"/>
      <c r="CH230" s="189"/>
      <c r="CI230" s="189"/>
      <c r="CJ230" s="189"/>
      <c r="CK230" s="189"/>
      <c r="CL230" s="189"/>
      <c r="CM230" s="189"/>
      <c r="CN230" s="189"/>
      <c r="CO230" s="189"/>
      <c r="CP230" s="189"/>
      <c r="CQ230" s="189"/>
      <c r="CR230" s="189"/>
      <c r="CS230" s="189"/>
      <c r="CT230" s="189"/>
      <c r="CU230" s="189"/>
      <c r="CV230" s="189"/>
      <c r="CW230" s="189"/>
      <c r="CX230" s="189"/>
      <c r="CY230" s="189"/>
      <c r="CZ230" s="189"/>
      <c r="DA230" s="189"/>
      <c r="DB230" s="189"/>
      <c r="DC230" s="189"/>
      <c r="DD230" s="189"/>
      <c r="DE230" s="189"/>
      <c r="DF230" s="189"/>
      <c r="DG230" s="189"/>
      <c r="DH230" s="189"/>
      <c r="DI230" s="189"/>
      <c r="DJ230" s="159" t="str">
        <f t="shared" ref="DJ230:DJ245" si="53">IF(CD230="NO","Buy",IF(CD230="Yes","Sell",""))</f>
        <v/>
      </c>
      <c r="EX230" s="159" t="s">
        <v>88</v>
      </c>
    </row>
    <row r="231" spans="9:154" hidden="1" x14ac:dyDescent="0.2"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189"/>
      <c r="AT231" s="189"/>
      <c r="AU231" s="189"/>
      <c r="AV231" s="189"/>
      <c r="AW231" s="189"/>
      <c r="AX231" s="189"/>
      <c r="AY231" s="189"/>
      <c r="AZ231" s="189"/>
      <c r="BA231" s="189"/>
      <c r="BB231" s="189"/>
      <c r="BC231" s="189"/>
      <c r="BD231" s="189"/>
      <c r="BE231" s="189"/>
      <c r="BF231" s="189"/>
      <c r="BG231" s="189"/>
      <c r="BH231" s="189"/>
      <c r="BI231" s="189"/>
      <c r="BJ231" s="189"/>
      <c r="BK231" s="189"/>
      <c r="BL231" s="189"/>
      <c r="BM231" s="189"/>
      <c r="BN231" s="189"/>
      <c r="BO231" s="189"/>
      <c r="BP231" s="189"/>
      <c r="BQ231" s="189"/>
      <c r="BR231" s="189"/>
      <c r="BS231" s="189"/>
      <c r="BT231" s="159" t="str">
        <f t="shared" si="52"/>
        <v/>
      </c>
      <c r="BZ231" s="189"/>
      <c r="CA231" s="189"/>
      <c r="CB231" s="189"/>
      <c r="CC231" s="189"/>
      <c r="CD231" s="189"/>
      <c r="CE231" s="189"/>
      <c r="CF231" s="189"/>
      <c r="CG231" s="189"/>
      <c r="CH231" s="189"/>
      <c r="CI231" s="189"/>
      <c r="CJ231" s="189"/>
      <c r="CK231" s="189"/>
      <c r="CL231" s="189"/>
      <c r="CM231" s="189"/>
      <c r="CN231" s="189"/>
      <c r="CO231" s="189"/>
      <c r="CP231" s="189"/>
      <c r="CQ231" s="189"/>
      <c r="CR231" s="189"/>
      <c r="CS231" s="189"/>
      <c r="CT231" s="189"/>
      <c r="CU231" s="189"/>
      <c r="CV231" s="189"/>
      <c r="CW231" s="189"/>
      <c r="CX231" s="189"/>
      <c r="CY231" s="189"/>
      <c r="CZ231" s="189"/>
      <c r="DA231" s="189"/>
      <c r="DB231" s="189"/>
      <c r="DC231" s="189"/>
      <c r="DD231" s="189"/>
      <c r="DE231" s="189"/>
      <c r="DF231" s="189"/>
      <c r="DG231" s="189"/>
      <c r="DH231" s="189"/>
      <c r="DI231" s="189"/>
      <c r="DJ231" s="159" t="str">
        <f t="shared" si="53"/>
        <v/>
      </c>
      <c r="EX231" s="159" t="s">
        <v>88</v>
      </c>
    </row>
    <row r="232" spans="9:154" hidden="1" x14ac:dyDescent="0.2">
      <c r="AJ232" s="189"/>
      <c r="AK232" s="189"/>
      <c r="AL232" s="189"/>
      <c r="AM232" s="189"/>
      <c r="AN232" s="189"/>
      <c r="AO232" s="189"/>
      <c r="AP232" s="189"/>
      <c r="AQ232" s="189"/>
      <c r="AR232" s="189"/>
      <c r="AS232" s="189"/>
      <c r="AT232" s="189"/>
      <c r="AU232" s="189"/>
      <c r="AV232" s="189"/>
      <c r="AW232" s="189"/>
      <c r="AX232" s="189"/>
      <c r="AY232" s="189"/>
      <c r="AZ232" s="189"/>
      <c r="BA232" s="189"/>
      <c r="BB232" s="189"/>
      <c r="BC232" s="189"/>
      <c r="BD232" s="189"/>
      <c r="BE232" s="189"/>
      <c r="BF232" s="189"/>
      <c r="BG232" s="189"/>
      <c r="BH232" s="189"/>
      <c r="BI232" s="189"/>
      <c r="BJ232" s="189"/>
      <c r="BK232" s="189"/>
      <c r="BL232" s="189"/>
      <c r="BM232" s="189"/>
      <c r="BN232" s="189"/>
      <c r="BO232" s="189"/>
      <c r="BP232" s="189"/>
      <c r="BQ232" s="189"/>
      <c r="BR232" s="189"/>
      <c r="BS232" s="189"/>
      <c r="BT232" s="159" t="str">
        <f t="shared" si="52"/>
        <v/>
      </c>
      <c r="BZ232" s="189"/>
      <c r="CA232" s="189"/>
      <c r="CB232" s="189"/>
      <c r="CC232" s="189"/>
      <c r="CD232" s="189"/>
      <c r="CE232" s="189"/>
      <c r="CF232" s="189"/>
      <c r="CG232" s="189"/>
      <c r="CH232" s="189"/>
      <c r="CI232" s="189"/>
      <c r="CJ232" s="189"/>
      <c r="CK232" s="189"/>
      <c r="CL232" s="189"/>
      <c r="CM232" s="189"/>
      <c r="CN232" s="189"/>
      <c r="CO232" s="189"/>
      <c r="CP232" s="189"/>
      <c r="CQ232" s="189"/>
      <c r="CR232" s="189"/>
      <c r="CS232" s="189"/>
      <c r="CT232" s="189"/>
      <c r="CU232" s="189"/>
      <c r="CV232" s="189"/>
      <c r="CW232" s="189"/>
      <c r="CX232" s="189"/>
      <c r="CY232" s="189"/>
      <c r="CZ232" s="189"/>
      <c r="DA232" s="189"/>
      <c r="DB232" s="189"/>
      <c r="DC232" s="189"/>
      <c r="DD232" s="189"/>
      <c r="DE232" s="189"/>
      <c r="DF232" s="189"/>
      <c r="DG232" s="189"/>
      <c r="DH232" s="189"/>
      <c r="DI232" s="189"/>
      <c r="DJ232" s="159" t="str">
        <f t="shared" si="53"/>
        <v/>
      </c>
      <c r="EX232" s="159" t="s">
        <v>88</v>
      </c>
    </row>
    <row r="233" spans="9:154" hidden="1" x14ac:dyDescent="0.2">
      <c r="AJ233" s="189"/>
      <c r="AK233" s="189"/>
      <c r="AL233" s="189"/>
      <c r="AM233" s="189"/>
      <c r="AN233" s="189"/>
      <c r="AO233" s="189"/>
      <c r="AP233" s="189"/>
      <c r="AQ233" s="189"/>
      <c r="AR233" s="189"/>
      <c r="AS233" s="189"/>
      <c r="AT233" s="189"/>
      <c r="AU233" s="189"/>
      <c r="AV233" s="189"/>
      <c r="AW233" s="189"/>
      <c r="AX233" s="189"/>
      <c r="AY233" s="189"/>
      <c r="AZ233" s="189"/>
      <c r="BA233" s="189"/>
      <c r="BB233" s="189"/>
      <c r="BC233" s="189"/>
      <c r="BD233" s="189"/>
      <c r="BE233" s="189"/>
      <c r="BF233" s="189"/>
      <c r="BG233" s="189"/>
      <c r="BH233" s="189"/>
      <c r="BI233" s="189"/>
      <c r="BJ233" s="189"/>
      <c r="BK233" s="189"/>
      <c r="BL233" s="189"/>
      <c r="BM233" s="189"/>
      <c r="BN233" s="189"/>
      <c r="BO233" s="189"/>
      <c r="BP233" s="189"/>
      <c r="BQ233" s="189"/>
      <c r="BR233" s="189"/>
      <c r="BS233" s="189"/>
      <c r="BT233" s="159" t="str">
        <f t="shared" si="52"/>
        <v/>
      </c>
      <c r="BZ233" s="189"/>
      <c r="CA233" s="189"/>
      <c r="CB233" s="189"/>
      <c r="CC233" s="189"/>
      <c r="CD233" s="189"/>
      <c r="CE233" s="189"/>
      <c r="CF233" s="189"/>
      <c r="CG233" s="189"/>
      <c r="CH233" s="189"/>
      <c r="CI233" s="189"/>
      <c r="CJ233" s="189"/>
      <c r="CK233" s="189"/>
      <c r="CL233" s="189"/>
      <c r="CM233" s="189"/>
      <c r="CN233" s="189"/>
      <c r="CO233" s="189"/>
      <c r="CP233" s="189"/>
      <c r="CQ233" s="189"/>
      <c r="CR233" s="189"/>
      <c r="CS233" s="189"/>
      <c r="CT233" s="189"/>
      <c r="CU233" s="189"/>
      <c r="CV233" s="189"/>
      <c r="CW233" s="189"/>
      <c r="CX233" s="189"/>
      <c r="CY233" s="189"/>
      <c r="CZ233" s="189"/>
      <c r="DA233" s="189"/>
      <c r="DB233" s="189"/>
      <c r="DC233" s="189"/>
      <c r="DD233" s="189"/>
      <c r="DE233" s="189"/>
      <c r="DF233" s="189"/>
      <c r="DG233" s="189"/>
      <c r="DH233" s="189"/>
      <c r="DI233" s="189"/>
      <c r="DJ233" s="159" t="str">
        <f t="shared" si="53"/>
        <v/>
      </c>
      <c r="EX233" s="159" t="s">
        <v>88</v>
      </c>
    </row>
    <row r="234" spans="9:154" hidden="1" x14ac:dyDescent="0.2"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189"/>
      <c r="AT234" s="189"/>
      <c r="AU234" s="189"/>
      <c r="AV234" s="189"/>
      <c r="AW234" s="189"/>
      <c r="AX234" s="189"/>
      <c r="AY234" s="189"/>
      <c r="AZ234" s="189"/>
      <c r="BA234" s="189"/>
      <c r="BB234" s="189"/>
      <c r="BC234" s="189"/>
      <c r="BD234" s="189"/>
      <c r="BE234" s="189"/>
      <c r="BF234" s="189"/>
      <c r="BG234" s="189"/>
      <c r="BH234" s="189"/>
      <c r="BI234" s="189"/>
      <c r="BJ234" s="189"/>
      <c r="BK234" s="189"/>
      <c r="BL234" s="189"/>
      <c r="BM234" s="189"/>
      <c r="BN234" s="189"/>
      <c r="BO234" s="189"/>
      <c r="BP234" s="189"/>
      <c r="BQ234" s="189"/>
      <c r="BR234" s="189"/>
      <c r="BS234" s="189"/>
      <c r="BT234" s="159" t="str">
        <f t="shared" si="52"/>
        <v/>
      </c>
      <c r="BZ234" s="189"/>
      <c r="CA234" s="189"/>
      <c r="CB234" s="189"/>
      <c r="CC234" s="189"/>
      <c r="CD234" s="189"/>
      <c r="CE234" s="189"/>
      <c r="CF234" s="189"/>
      <c r="CG234" s="189"/>
      <c r="CH234" s="189"/>
      <c r="CI234" s="189"/>
      <c r="CJ234" s="189"/>
      <c r="CK234" s="189"/>
      <c r="CL234" s="189"/>
      <c r="CM234" s="189"/>
      <c r="CN234" s="189"/>
      <c r="CO234" s="189"/>
      <c r="CP234" s="189"/>
      <c r="CQ234" s="189"/>
      <c r="CR234" s="189"/>
      <c r="CS234" s="189"/>
      <c r="CT234" s="189"/>
      <c r="CU234" s="189"/>
      <c r="CV234" s="189"/>
      <c r="CW234" s="189"/>
      <c r="CX234" s="189"/>
      <c r="CY234" s="189"/>
      <c r="CZ234" s="189"/>
      <c r="DA234" s="189"/>
      <c r="DB234" s="189"/>
      <c r="DC234" s="189"/>
      <c r="DD234" s="189"/>
      <c r="DE234" s="189"/>
      <c r="DF234" s="189"/>
      <c r="DG234" s="189"/>
      <c r="DH234" s="189"/>
      <c r="DI234" s="189"/>
      <c r="DJ234" s="159" t="str">
        <f t="shared" si="53"/>
        <v/>
      </c>
      <c r="EX234" s="159" t="s">
        <v>88</v>
      </c>
    </row>
    <row r="235" spans="9:154" hidden="1" x14ac:dyDescent="0.2">
      <c r="AJ235" s="189"/>
      <c r="AK235" s="189"/>
      <c r="AL235" s="189"/>
      <c r="AM235" s="189"/>
      <c r="AN235" s="189"/>
      <c r="AO235" s="189"/>
      <c r="AP235" s="189"/>
      <c r="AQ235" s="189"/>
      <c r="AR235" s="189"/>
      <c r="AS235" s="189"/>
      <c r="AT235" s="189"/>
      <c r="AU235" s="189"/>
      <c r="AV235" s="189"/>
      <c r="AW235" s="189"/>
      <c r="AX235" s="189"/>
      <c r="AY235" s="189"/>
      <c r="AZ235" s="189"/>
      <c r="BA235" s="189"/>
      <c r="BB235" s="189"/>
      <c r="BC235" s="189"/>
      <c r="BD235" s="189"/>
      <c r="BE235" s="189"/>
      <c r="BF235" s="189"/>
      <c r="BG235" s="189"/>
      <c r="BH235" s="189"/>
      <c r="BI235" s="189"/>
      <c r="BJ235" s="189"/>
      <c r="BK235" s="189"/>
      <c r="BL235" s="189"/>
      <c r="BM235" s="189"/>
      <c r="BN235" s="189"/>
      <c r="BO235" s="189"/>
      <c r="BP235" s="189"/>
      <c r="BQ235" s="189"/>
      <c r="BR235" s="189"/>
      <c r="BS235" s="189"/>
      <c r="BT235" s="159" t="str">
        <f t="shared" si="52"/>
        <v/>
      </c>
      <c r="BZ235" s="189"/>
      <c r="CA235" s="189"/>
      <c r="CB235" s="189"/>
      <c r="CC235" s="189"/>
      <c r="CD235" s="189"/>
      <c r="CE235" s="189"/>
      <c r="CF235" s="189"/>
      <c r="CG235" s="189"/>
      <c r="CH235" s="189"/>
      <c r="CI235" s="189"/>
      <c r="CJ235" s="189"/>
      <c r="CK235" s="189"/>
      <c r="CL235" s="189"/>
      <c r="CM235" s="189"/>
      <c r="CN235" s="189"/>
      <c r="CO235" s="189"/>
      <c r="CP235" s="189"/>
      <c r="CQ235" s="189"/>
      <c r="CR235" s="189"/>
      <c r="CS235" s="189"/>
      <c r="CT235" s="189"/>
      <c r="CU235" s="189"/>
      <c r="CV235" s="189"/>
      <c r="CW235" s="189"/>
      <c r="CX235" s="189"/>
      <c r="CY235" s="189"/>
      <c r="CZ235" s="189"/>
      <c r="DA235" s="189"/>
      <c r="DB235" s="189"/>
      <c r="DC235" s="189"/>
      <c r="DD235" s="189"/>
      <c r="DE235" s="189"/>
      <c r="DF235" s="189"/>
      <c r="DG235" s="189"/>
      <c r="DH235" s="189"/>
      <c r="DI235" s="189"/>
      <c r="DJ235" s="159" t="str">
        <f t="shared" si="53"/>
        <v/>
      </c>
      <c r="EX235" s="159" t="s">
        <v>88</v>
      </c>
    </row>
    <row r="236" spans="9:154" hidden="1" x14ac:dyDescent="0.2">
      <c r="AJ236" s="189"/>
      <c r="AK236" s="189"/>
      <c r="AL236" s="189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89"/>
      <c r="BA236" s="189"/>
      <c r="BB236" s="189"/>
      <c r="BC236" s="189"/>
      <c r="BD236" s="189"/>
      <c r="BE236" s="189"/>
      <c r="BF236" s="189"/>
      <c r="BG236" s="189"/>
      <c r="BH236" s="189"/>
      <c r="BI236" s="189"/>
      <c r="BJ236" s="189"/>
      <c r="BK236" s="189"/>
      <c r="BL236" s="189"/>
      <c r="BM236" s="189"/>
      <c r="BN236" s="189"/>
      <c r="BO236" s="189"/>
      <c r="BP236" s="189"/>
      <c r="BQ236" s="189"/>
      <c r="BR236" s="189"/>
      <c r="BS236" s="189"/>
      <c r="BT236" s="159" t="str">
        <f t="shared" si="52"/>
        <v/>
      </c>
      <c r="BZ236" s="189"/>
      <c r="CA236" s="189"/>
      <c r="CB236" s="189"/>
      <c r="CC236" s="189"/>
      <c r="CD236" s="189"/>
      <c r="CE236" s="189"/>
      <c r="CF236" s="189"/>
      <c r="CG236" s="189"/>
      <c r="CH236" s="189"/>
      <c r="CI236" s="189"/>
      <c r="CJ236" s="189"/>
      <c r="CK236" s="189"/>
      <c r="CL236" s="189"/>
      <c r="CM236" s="189"/>
      <c r="CN236" s="189"/>
      <c r="CO236" s="189"/>
      <c r="CP236" s="189"/>
      <c r="CQ236" s="189"/>
      <c r="CR236" s="189"/>
      <c r="CS236" s="189"/>
      <c r="CT236" s="189"/>
      <c r="CU236" s="189"/>
      <c r="CV236" s="189"/>
      <c r="CW236" s="189"/>
      <c r="CX236" s="189"/>
      <c r="CY236" s="189"/>
      <c r="CZ236" s="189"/>
      <c r="DA236" s="189"/>
      <c r="DB236" s="189"/>
      <c r="DC236" s="189"/>
      <c r="DD236" s="189"/>
      <c r="DE236" s="189"/>
      <c r="DF236" s="189"/>
      <c r="DG236" s="189"/>
      <c r="DH236" s="189"/>
      <c r="DI236" s="189"/>
      <c r="DJ236" s="159" t="str">
        <f t="shared" si="53"/>
        <v/>
      </c>
      <c r="EX236" s="159" t="s">
        <v>88</v>
      </c>
    </row>
    <row r="237" spans="9:154" hidden="1" x14ac:dyDescent="0.2">
      <c r="AJ237" s="189"/>
      <c r="AK237" s="189"/>
      <c r="AL237" s="189"/>
      <c r="AM237" s="189"/>
      <c r="AN237" s="189"/>
      <c r="AO237" s="189"/>
      <c r="AP237" s="189"/>
      <c r="AQ237" s="189"/>
      <c r="AR237" s="189"/>
      <c r="AS237" s="189"/>
      <c r="AT237" s="189"/>
      <c r="AU237" s="189"/>
      <c r="AV237" s="189"/>
      <c r="AW237" s="189"/>
      <c r="AX237" s="189"/>
      <c r="AY237" s="189"/>
      <c r="AZ237" s="189"/>
      <c r="BA237" s="189"/>
      <c r="BB237" s="189"/>
      <c r="BC237" s="189"/>
      <c r="BD237" s="189"/>
      <c r="BE237" s="189"/>
      <c r="BF237" s="189"/>
      <c r="BG237" s="189"/>
      <c r="BH237" s="189"/>
      <c r="BI237" s="189"/>
      <c r="BJ237" s="189"/>
      <c r="BK237" s="189"/>
      <c r="BL237" s="189"/>
      <c r="BM237" s="189"/>
      <c r="BN237" s="189"/>
      <c r="BO237" s="189"/>
      <c r="BP237" s="189"/>
      <c r="BQ237" s="189"/>
      <c r="BR237" s="189"/>
      <c r="BS237" s="189"/>
      <c r="BT237" s="159" t="str">
        <f t="shared" si="52"/>
        <v/>
      </c>
      <c r="BZ237" s="189"/>
      <c r="CA237" s="189"/>
      <c r="CB237" s="189"/>
      <c r="CC237" s="189"/>
      <c r="CD237" s="189"/>
      <c r="CE237" s="189"/>
      <c r="CF237" s="189"/>
      <c r="CG237" s="189"/>
      <c r="CH237" s="189"/>
      <c r="CI237" s="189"/>
      <c r="CJ237" s="189"/>
      <c r="CK237" s="189"/>
      <c r="CL237" s="189"/>
      <c r="CM237" s="189"/>
      <c r="CN237" s="189"/>
      <c r="CO237" s="189"/>
      <c r="CP237" s="189"/>
      <c r="CQ237" s="189"/>
      <c r="CR237" s="189"/>
      <c r="CS237" s="189"/>
      <c r="CT237" s="189"/>
      <c r="CU237" s="189"/>
      <c r="CV237" s="189"/>
      <c r="CW237" s="189"/>
      <c r="CX237" s="189"/>
      <c r="CY237" s="189"/>
      <c r="CZ237" s="189"/>
      <c r="DA237" s="189"/>
      <c r="DB237" s="189"/>
      <c r="DC237" s="189"/>
      <c r="DD237" s="189"/>
      <c r="DE237" s="189"/>
      <c r="DF237" s="189"/>
      <c r="DG237" s="189"/>
      <c r="DH237" s="189"/>
      <c r="DI237" s="189"/>
      <c r="DJ237" s="159" t="str">
        <f t="shared" si="53"/>
        <v/>
      </c>
      <c r="EX237" s="159" t="s">
        <v>88</v>
      </c>
    </row>
    <row r="238" spans="9:154" hidden="1" x14ac:dyDescent="0.2">
      <c r="AJ238" s="189"/>
      <c r="AK238" s="189"/>
      <c r="AL238" s="189"/>
      <c r="AM238" s="189"/>
      <c r="AN238" s="189"/>
      <c r="AO238" s="189"/>
      <c r="AP238" s="189"/>
      <c r="AQ238" s="189"/>
      <c r="AR238" s="189"/>
      <c r="AS238" s="189"/>
      <c r="AT238" s="189"/>
      <c r="AU238" s="189"/>
      <c r="AV238" s="189"/>
      <c r="AW238" s="189"/>
      <c r="AX238" s="189"/>
      <c r="AY238" s="189"/>
      <c r="AZ238" s="189"/>
      <c r="BA238" s="189"/>
      <c r="BB238" s="189"/>
      <c r="BC238" s="189"/>
      <c r="BD238" s="189"/>
      <c r="BE238" s="189"/>
      <c r="BF238" s="189"/>
      <c r="BG238" s="189"/>
      <c r="BH238" s="189"/>
      <c r="BI238" s="189"/>
      <c r="BJ238" s="189"/>
      <c r="BK238" s="189"/>
      <c r="BL238" s="189"/>
      <c r="BM238" s="189"/>
      <c r="BN238" s="189"/>
      <c r="BO238" s="189"/>
      <c r="BP238" s="189"/>
      <c r="BQ238" s="189"/>
      <c r="BR238" s="189"/>
      <c r="BS238" s="189"/>
      <c r="BT238" s="159" t="str">
        <f t="shared" si="52"/>
        <v/>
      </c>
      <c r="BZ238" s="189"/>
      <c r="CA238" s="189"/>
      <c r="CB238" s="189"/>
      <c r="CC238" s="189"/>
      <c r="CD238" s="189"/>
      <c r="CE238" s="189"/>
      <c r="CF238" s="189"/>
      <c r="CG238" s="189"/>
      <c r="CH238" s="189"/>
      <c r="CI238" s="189"/>
      <c r="CJ238" s="189"/>
      <c r="CK238" s="189"/>
      <c r="CL238" s="189"/>
      <c r="CM238" s="189"/>
      <c r="CN238" s="189"/>
      <c r="CO238" s="189"/>
      <c r="CP238" s="189"/>
      <c r="CQ238" s="189"/>
      <c r="CR238" s="189"/>
      <c r="CS238" s="189"/>
      <c r="CT238" s="189"/>
      <c r="CU238" s="189"/>
      <c r="CV238" s="189"/>
      <c r="CW238" s="189"/>
      <c r="CX238" s="189"/>
      <c r="CY238" s="189"/>
      <c r="CZ238" s="189"/>
      <c r="DA238" s="189"/>
      <c r="DB238" s="189"/>
      <c r="DC238" s="189"/>
      <c r="DD238" s="189"/>
      <c r="DE238" s="189"/>
      <c r="DF238" s="189"/>
      <c r="DG238" s="189"/>
      <c r="DH238" s="189"/>
      <c r="DI238" s="189"/>
      <c r="DJ238" s="159" t="str">
        <f t="shared" si="53"/>
        <v/>
      </c>
      <c r="EX238" s="159" t="s">
        <v>88</v>
      </c>
    </row>
    <row r="239" spans="9:154" hidden="1" x14ac:dyDescent="0.2">
      <c r="AJ239" s="189"/>
      <c r="AK239" s="189"/>
      <c r="AL239" s="189"/>
      <c r="AM239" s="189"/>
      <c r="AN239" s="189"/>
      <c r="AO239" s="189"/>
      <c r="AP239" s="189"/>
      <c r="AQ239" s="189"/>
      <c r="AR239" s="189"/>
      <c r="AS239" s="189"/>
      <c r="AT239" s="189"/>
      <c r="AU239" s="189"/>
      <c r="AV239" s="189"/>
      <c r="AW239" s="189"/>
      <c r="AX239" s="189"/>
      <c r="AY239" s="189"/>
      <c r="AZ239" s="189"/>
      <c r="BA239" s="189"/>
      <c r="BB239" s="189"/>
      <c r="BC239" s="189"/>
      <c r="BD239" s="189"/>
      <c r="BE239" s="189"/>
      <c r="BF239" s="189"/>
      <c r="BG239" s="189"/>
      <c r="BH239" s="189"/>
      <c r="BI239" s="189"/>
      <c r="BJ239" s="189"/>
      <c r="BK239" s="189"/>
      <c r="BL239" s="189"/>
      <c r="BM239" s="189"/>
      <c r="BN239" s="189"/>
      <c r="BO239" s="189"/>
      <c r="BP239" s="189"/>
      <c r="BQ239" s="189"/>
      <c r="BR239" s="189"/>
      <c r="BS239" s="189"/>
      <c r="BT239" s="159" t="str">
        <f t="shared" si="52"/>
        <v/>
      </c>
      <c r="BZ239" s="189"/>
      <c r="CA239" s="189"/>
      <c r="CB239" s="189"/>
      <c r="CC239" s="189"/>
      <c r="CD239" s="189"/>
      <c r="CE239" s="189"/>
      <c r="CF239" s="189"/>
      <c r="CG239" s="189"/>
      <c r="CH239" s="189"/>
      <c r="CI239" s="189"/>
      <c r="CJ239" s="189"/>
      <c r="CK239" s="189"/>
      <c r="CL239" s="189"/>
      <c r="CM239" s="189"/>
      <c r="CN239" s="189"/>
      <c r="CO239" s="189"/>
      <c r="CP239" s="189"/>
      <c r="CQ239" s="189"/>
      <c r="CR239" s="189"/>
      <c r="CS239" s="189"/>
      <c r="CT239" s="189"/>
      <c r="CU239" s="189"/>
      <c r="CV239" s="189"/>
      <c r="CW239" s="189"/>
      <c r="CX239" s="189"/>
      <c r="CY239" s="189"/>
      <c r="CZ239" s="189"/>
      <c r="DA239" s="189"/>
      <c r="DB239" s="189"/>
      <c r="DC239" s="189"/>
      <c r="DD239" s="189"/>
      <c r="DE239" s="189"/>
      <c r="DF239" s="189"/>
      <c r="DG239" s="189"/>
      <c r="DH239" s="189"/>
      <c r="DI239" s="189"/>
      <c r="DJ239" s="159" t="str">
        <f t="shared" si="53"/>
        <v/>
      </c>
      <c r="EX239" s="159" t="s">
        <v>88</v>
      </c>
    </row>
    <row r="240" spans="9:154" hidden="1" x14ac:dyDescent="0.2"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89"/>
      <c r="AT240" s="189"/>
      <c r="AU240" s="189"/>
      <c r="AV240" s="189"/>
      <c r="AW240" s="189"/>
      <c r="AX240" s="189"/>
      <c r="AY240" s="189"/>
      <c r="AZ240" s="189"/>
      <c r="BA240" s="189"/>
      <c r="BB240" s="189"/>
      <c r="BC240" s="189"/>
      <c r="BD240" s="189"/>
      <c r="BE240" s="189"/>
      <c r="BF240" s="189"/>
      <c r="BG240" s="189"/>
      <c r="BH240" s="189"/>
      <c r="BI240" s="189"/>
      <c r="BJ240" s="189"/>
      <c r="BK240" s="189"/>
      <c r="BL240" s="189"/>
      <c r="BM240" s="189"/>
      <c r="BN240" s="189"/>
      <c r="BO240" s="189"/>
      <c r="BP240" s="189"/>
      <c r="BQ240" s="189"/>
      <c r="BR240" s="189"/>
      <c r="BS240" s="189"/>
      <c r="BT240" s="159" t="str">
        <f t="shared" si="52"/>
        <v/>
      </c>
      <c r="BZ240" s="189"/>
      <c r="CA240" s="189"/>
      <c r="CB240" s="189"/>
      <c r="CC240" s="189"/>
      <c r="CD240" s="189"/>
      <c r="CE240" s="189"/>
      <c r="CF240" s="189"/>
      <c r="CG240" s="189"/>
      <c r="CH240" s="189"/>
      <c r="CI240" s="189"/>
      <c r="CJ240" s="189"/>
      <c r="CK240" s="189"/>
      <c r="CL240" s="189"/>
      <c r="CM240" s="189"/>
      <c r="CN240" s="189"/>
      <c r="CO240" s="189"/>
      <c r="CP240" s="189"/>
      <c r="CQ240" s="189"/>
      <c r="CR240" s="189"/>
      <c r="CS240" s="189"/>
      <c r="CT240" s="189"/>
      <c r="CU240" s="189"/>
      <c r="CV240" s="189"/>
      <c r="CW240" s="189"/>
      <c r="CX240" s="189"/>
      <c r="CY240" s="189"/>
      <c r="CZ240" s="189"/>
      <c r="DA240" s="189"/>
      <c r="DB240" s="189"/>
      <c r="DC240" s="189"/>
      <c r="DD240" s="189"/>
      <c r="DE240" s="189"/>
      <c r="DF240" s="189"/>
      <c r="DG240" s="189"/>
      <c r="DH240" s="189"/>
      <c r="DI240" s="189"/>
      <c r="DJ240" s="159" t="str">
        <f t="shared" si="53"/>
        <v/>
      </c>
      <c r="EX240" s="159" t="s">
        <v>88</v>
      </c>
    </row>
    <row r="241" spans="36:154" hidden="1" x14ac:dyDescent="0.2"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89"/>
      <c r="BA241" s="189"/>
      <c r="BB241" s="189"/>
      <c r="BC241" s="189"/>
      <c r="BD241" s="189"/>
      <c r="BE241" s="189"/>
      <c r="BF241" s="189"/>
      <c r="BG241" s="189"/>
      <c r="BH241" s="189"/>
      <c r="BI241" s="189"/>
      <c r="BJ241" s="189"/>
      <c r="BK241" s="189"/>
      <c r="BL241" s="189"/>
      <c r="BM241" s="189"/>
      <c r="BN241" s="189"/>
      <c r="BO241" s="189"/>
      <c r="BP241" s="189"/>
      <c r="BQ241" s="189"/>
      <c r="BR241" s="189"/>
      <c r="BS241" s="189"/>
      <c r="BT241" s="159" t="str">
        <f t="shared" si="52"/>
        <v/>
      </c>
      <c r="BZ241" s="189"/>
      <c r="CA241" s="189"/>
      <c r="CB241" s="189"/>
      <c r="CC241" s="189"/>
      <c r="CD241" s="189"/>
      <c r="CE241" s="189"/>
      <c r="CF241" s="189"/>
      <c r="CG241" s="189"/>
      <c r="CH241" s="189"/>
      <c r="CI241" s="189"/>
      <c r="CJ241" s="189"/>
      <c r="CK241" s="189"/>
      <c r="CL241" s="189"/>
      <c r="CM241" s="189"/>
      <c r="CN241" s="189"/>
      <c r="CO241" s="189"/>
      <c r="CP241" s="189"/>
      <c r="CQ241" s="189"/>
      <c r="CR241" s="189"/>
      <c r="CS241" s="189"/>
      <c r="CT241" s="189"/>
      <c r="CU241" s="189"/>
      <c r="CV241" s="189"/>
      <c r="CW241" s="189"/>
      <c r="CX241" s="189"/>
      <c r="CY241" s="189"/>
      <c r="CZ241" s="189"/>
      <c r="DA241" s="189"/>
      <c r="DB241" s="189"/>
      <c r="DC241" s="189"/>
      <c r="DD241" s="189"/>
      <c r="DE241" s="189"/>
      <c r="DF241" s="189"/>
      <c r="DG241" s="189"/>
      <c r="DH241" s="189"/>
      <c r="DI241" s="189"/>
      <c r="DJ241" s="159" t="str">
        <f t="shared" si="53"/>
        <v/>
      </c>
      <c r="EX241" s="159" t="s">
        <v>88</v>
      </c>
    </row>
    <row r="242" spans="36:154" hidden="1" x14ac:dyDescent="0.2"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89"/>
      <c r="AT242" s="189"/>
      <c r="AU242" s="189"/>
      <c r="AV242" s="189"/>
      <c r="AW242" s="189"/>
      <c r="AX242" s="189"/>
      <c r="AY242" s="189"/>
      <c r="AZ242" s="189"/>
      <c r="BA242" s="189"/>
      <c r="BB242" s="189"/>
      <c r="BC242" s="189"/>
      <c r="BD242" s="189"/>
      <c r="BE242" s="189"/>
      <c r="BF242" s="189"/>
      <c r="BG242" s="189"/>
      <c r="BH242" s="189"/>
      <c r="BI242" s="189"/>
      <c r="BJ242" s="189"/>
      <c r="BK242" s="189"/>
      <c r="BL242" s="189"/>
      <c r="BM242" s="189"/>
      <c r="BN242" s="189"/>
      <c r="BO242" s="189"/>
      <c r="BP242" s="189"/>
      <c r="BQ242" s="189"/>
      <c r="BR242" s="189"/>
      <c r="BS242" s="189"/>
      <c r="BT242" s="159" t="str">
        <f t="shared" si="52"/>
        <v/>
      </c>
      <c r="BZ242" s="189"/>
      <c r="CA242" s="189"/>
      <c r="CB242" s="189"/>
      <c r="CC242" s="189"/>
      <c r="CD242" s="189"/>
      <c r="CE242" s="189"/>
      <c r="CF242" s="189"/>
      <c r="CG242" s="189"/>
      <c r="CH242" s="189"/>
      <c r="CI242" s="189"/>
      <c r="CJ242" s="189"/>
      <c r="CK242" s="189"/>
      <c r="CL242" s="189"/>
      <c r="CM242" s="189"/>
      <c r="CN242" s="189"/>
      <c r="CO242" s="189"/>
      <c r="CP242" s="189"/>
      <c r="CQ242" s="189"/>
      <c r="CR242" s="189"/>
      <c r="CS242" s="189"/>
      <c r="CT242" s="189"/>
      <c r="CU242" s="189"/>
      <c r="CV242" s="189"/>
      <c r="CW242" s="189"/>
      <c r="CX242" s="189"/>
      <c r="CY242" s="189"/>
      <c r="CZ242" s="189"/>
      <c r="DA242" s="189"/>
      <c r="DB242" s="189"/>
      <c r="DC242" s="189"/>
      <c r="DD242" s="189"/>
      <c r="DE242" s="189"/>
      <c r="DF242" s="189"/>
      <c r="DG242" s="189"/>
      <c r="DH242" s="189"/>
      <c r="DI242" s="189"/>
      <c r="DJ242" s="159" t="str">
        <f t="shared" si="53"/>
        <v/>
      </c>
      <c r="EX242" s="159" t="s">
        <v>88</v>
      </c>
    </row>
    <row r="243" spans="36:154" hidden="1" x14ac:dyDescent="0.2"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89"/>
      <c r="AT243" s="189"/>
      <c r="AU243" s="189"/>
      <c r="AV243" s="189"/>
      <c r="AW243" s="189"/>
      <c r="AX243" s="189"/>
      <c r="AY243" s="189"/>
      <c r="AZ243" s="189"/>
      <c r="BA243" s="189"/>
      <c r="BB243" s="189"/>
      <c r="BC243" s="189"/>
      <c r="BD243" s="189"/>
      <c r="BE243" s="189"/>
      <c r="BF243" s="189"/>
      <c r="BG243" s="189"/>
      <c r="BH243" s="189"/>
      <c r="BI243" s="189"/>
      <c r="BJ243" s="189"/>
      <c r="BK243" s="189"/>
      <c r="BL243" s="189"/>
      <c r="BM243" s="189"/>
      <c r="BN243" s="189"/>
      <c r="BO243" s="189"/>
      <c r="BP243" s="189"/>
      <c r="BQ243" s="189"/>
      <c r="BR243" s="189"/>
      <c r="BS243" s="189"/>
      <c r="BT243" s="159" t="str">
        <f t="shared" si="52"/>
        <v/>
      </c>
      <c r="BZ243" s="189"/>
      <c r="CA243" s="189"/>
      <c r="CB243" s="189"/>
      <c r="CC243" s="189"/>
      <c r="CD243" s="189"/>
      <c r="CE243" s="189"/>
      <c r="CF243" s="189"/>
      <c r="CG243" s="189"/>
      <c r="CH243" s="189"/>
      <c r="CI243" s="189"/>
      <c r="CJ243" s="189"/>
      <c r="CK243" s="189"/>
      <c r="CL243" s="189"/>
      <c r="CM243" s="189"/>
      <c r="CN243" s="189"/>
      <c r="CO243" s="189"/>
      <c r="CP243" s="189"/>
      <c r="CQ243" s="189"/>
      <c r="CR243" s="189"/>
      <c r="CS243" s="189"/>
      <c r="CT243" s="189"/>
      <c r="CU243" s="189"/>
      <c r="CV243" s="189"/>
      <c r="CW243" s="189"/>
      <c r="CX243" s="189"/>
      <c r="CY243" s="189"/>
      <c r="CZ243" s="189"/>
      <c r="DA243" s="189"/>
      <c r="DB243" s="189"/>
      <c r="DC243" s="189"/>
      <c r="DD243" s="189"/>
      <c r="DE243" s="189"/>
      <c r="DF243" s="189"/>
      <c r="DG243" s="189"/>
      <c r="DH243" s="189"/>
      <c r="DI243" s="189"/>
      <c r="DJ243" s="159" t="str">
        <f t="shared" si="53"/>
        <v/>
      </c>
      <c r="EX243" s="159" t="s">
        <v>88</v>
      </c>
    </row>
    <row r="244" spans="36:154" hidden="1" x14ac:dyDescent="0.2"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89"/>
      <c r="AT244" s="189"/>
      <c r="AU244" s="189"/>
      <c r="AV244" s="189"/>
      <c r="AW244" s="189"/>
      <c r="AX244" s="189"/>
      <c r="AY244" s="189"/>
      <c r="AZ244" s="189"/>
      <c r="BA244" s="189"/>
      <c r="BB244" s="189"/>
      <c r="BC244" s="189"/>
      <c r="BD244" s="189"/>
      <c r="BE244" s="189"/>
      <c r="BF244" s="189"/>
      <c r="BG244" s="189"/>
      <c r="BH244" s="189"/>
      <c r="BI244" s="189"/>
      <c r="BJ244" s="189"/>
      <c r="BK244" s="189"/>
      <c r="BL244" s="189"/>
      <c r="BM244" s="189"/>
      <c r="BN244" s="189"/>
      <c r="BO244" s="189"/>
      <c r="BP244" s="189"/>
      <c r="BQ244" s="189"/>
      <c r="BR244" s="189"/>
      <c r="BS244" s="189"/>
      <c r="BT244" s="159" t="str">
        <f t="shared" si="52"/>
        <v/>
      </c>
      <c r="BZ244" s="189"/>
      <c r="CA244" s="189"/>
      <c r="CB244" s="189"/>
      <c r="CC244" s="189"/>
      <c r="CD244" s="189"/>
      <c r="CE244" s="189"/>
      <c r="CF244" s="189"/>
      <c r="CG244" s="189"/>
      <c r="CH244" s="189"/>
      <c r="CI244" s="189"/>
      <c r="CJ244" s="189"/>
      <c r="CK244" s="189"/>
      <c r="CL244" s="189"/>
      <c r="CM244" s="189"/>
      <c r="CN244" s="189"/>
      <c r="CO244" s="189"/>
      <c r="CP244" s="189"/>
      <c r="CQ244" s="189"/>
      <c r="CR244" s="189"/>
      <c r="CS244" s="189"/>
      <c r="CT244" s="189"/>
      <c r="CU244" s="189"/>
      <c r="CV244" s="189"/>
      <c r="CW244" s="189"/>
      <c r="CX244" s="189"/>
      <c r="CY244" s="189"/>
      <c r="CZ244" s="189"/>
      <c r="DA244" s="189"/>
      <c r="DB244" s="189"/>
      <c r="DC244" s="189"/>
      <c r="DD244" s="189"/>
      <c r="DE244" s="189"/>
      <c r="DF244" s="189"/>
      <c r="DG244" s="189"/>
      <c r="DH244" s="189"/>
      <c r="DI244" s="189"/>
      <c r="DJ244" s="159" t="str">
        <f t="shared" si="53"/>
        <v/>
      </c>
      <c r="EX244" s="159" t="s">
        <v>88</v>
      </c>
    </row>
    <row r="245" spans="36:154" hidden="1" x14ac:dyDescent="0.2"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89"/>
      <c r="BA245" s="189"/>
      <c r="BB245" s="189"/>
      <c r="BC245" s="189"/>
      <c r="BD245" s="189"/>
      <c r="BE245" s="189"/>
      <c r="BF245" s="189"/>
      <c r="BG245" s="189"/>
      <c r="BH245" s="189"/>
      <c r="BI245" s="189"/>
      <c r="BJ245" s="189"/>
      <c r="BK245" s="189"/>
      <c r="BL245" s="189"/>
      <c r="BM245" s="189"/>
      <c r="BN245" s="189"/>
      <c r="BO245" s="189"/>
      <c r="BP245" s="189"/>
      <c r="BQ245" s="189"/>
      <c r="BR245" s="189"/>
      <c r="BS245" s="189"/>
      <c r="BT245" s="159" t="str">
        <f t="shared" si="52"/>
        <v/>
      </c>
      <c r="BZ245" s="189"/>
      <c r="CA245" s="189"/>
      <c r="CB245" s="189"/>
      <c r="CC245" s="189"/>
      <c r="CD245" s="189"/>
      <c r="CE245" s="189"/>
      <c r="CF245" s="189"/>
      <c r="CG245" s="189"/>
      <c r="CH245" s="189"/>
      <c r="CI245" s="189"/>
      <c r="CJ245" s="189"/>
      <c r="CK245" s="189"/>
      <c r="CL245" s="189"/>
      <c r="CM245" s="189"/>
      <c r="CN245" s="189"/>
      <c r="CO245" s="189"/>
      <c r="CP245" s="189"/>
      <c r="CQ245" s="189"/>
      <c r="CR245" s="189"/>
      <c r="CS245" s="189"/>
      <c r="CT245" s="189"/>
      <c r="CU245" s="189"/>
      <c r="CV245" s="189"/>
      <c r="CW245" s="189"/>
      <c r="CX245" s="189"/>
      <c r="CY245" s="189"/>
      <c r="CZ245" s="189"/>
      <c r="DA245" s="189"/>
      <c r="DB245" s="189"/>
      <c r="DC245" s="189"/>
      <c r="DD245" s="189"/>
      <c r="DE245" s="189"/>
      <c r="DF245" s="189"/>
      <c r="DG245" s="189"/>
      <c r="DH245" s="189"/>
      <c r="DI245" s="189"/>
      <c r="DJ245" s="159" t="str">
        <f t="shared" si="53"/>
        <v/>
      </c>
      <c r="EX245" s="159" t="s">
        <v>88</v>
      </c>
    </row>
    <row r="246" spans="36:154" hidden="1" x14ac:dyDescent="0.2"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89"/>
      <c r="BA246" s="189"/>
      <c r="BB246" s="189"/>
      <c r="BC246" s="189"/>
      <c r="BD246" s="189"/>
      <c r="BE246" s="189"/>
      <c r="BF246" s="189"/>
      <c r="BG246" s="189"/>
      <c r="BH246" s="189"/>
      <c r="BI246" s="189"/>
      <c r="BJ246" s="189"/>
      <c r="BK246" s="189"/>
      <c r="BL246" s="189"/>
      <c r="BM246" s="189"/>
      <c r="BN246" s="189"/>
      <c r="BO246" s="189"/>
      <c r="BP246" s="189"/>
      <c r="BQ246" s="189"/>
      <c r="BR246" s="189"/>
      <c r="BS246" s="189"/>
      <c r="BT246" s="159" t="str">
        <f t="shared" ref="BT246:BT261" si="54">IF(AN246="NO","Sell",IF(AN246="Yes","Buy",""))</f>
        <v/>
      </c>
      <c r="BZ246" s="189"/>
      <c r="CA246" s="189"/>
      <c r="CB246" s="189"/>
      <c r="CC246" s="189"/>
      <c r="CD246" s="189"/>
      <c r="CE246" s="189"/>
      <c r="CF246" s="189"/>
      <c r="CG246" s="189"/>
      <c r="CH246" s="189"/>
      <c r="CI246" s="189"/>
      <c r="CJ246" s="189"/>
      <c r="CK246" s="189"/>
      <c r="CL246" s="189"/>
      <c r="CM246" s="189"/>
      <c r="CN246" s="189"/>
      <c r="CO246" s="189"/>
      <c r="CP246" s="189"/>
      <c r="CQ246" s="189"/>
      <c r="CR246" s="189"/>
      <c r="CS246" s="189"/>
      <c r="CT246" s="189"/>
      <c r="CU246" s="189"/>
      <c r="CV246" s="189"/>
      <c r="CW246" s="189"/>
      <c r="CX246" s="189"/>
      <c r="CY246" s="189"/>
      <c r="CZ246" s="189"/>
      <c r="DA246" s="189"/>
      <c r="DB246" s="189"/>
      <c r="DC246" s="189"/>
      <c r="DD246" s="189"/>
      <c r="DE246" s="189"/>
      <c r="DF246" s="189"/>
      <c r="DG246" s="189"/>
      <c r="DH246" s="189"/>
      <c r="DI246" s="189"/>
      <c r="DJ246" s="159" t="str">
        <f t="shared" ref="DJ246:DJ261" si="55">IF(CD246="NO","Buy",IF(CD246="Yes","Sell",""))</f>
        <v/>
      </c>
      <c r="EX246" s="159" t="s">
        <v>88</v>
      </c>
    </row>
    <row r="247" spans="36:154" hidden="1" x14ac:dyDescent="0.2"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89"/>
      <c r="BN247" s="189"/>
      <c r="BO247" s="189"/>
      <c r="BP247" s="189"/>
      <c r="BQ247" s="189"/>
      <c r="BR247" s="189"/>
      <c r="BS247" s="189"/>
      <c r="BT247" s="159" t="str">
        <f t="shared" si="54"/>
        <v/>
      </c>
      <c r="BZ247" s="189"/>
      <c r="CA247" s="189"/>
      <c r="CB247" s="189"/>
      <c r="CC247" s="189"/>
      <c r="CD247" s="189"/>
      <c r="CE247" s="189"/>
      <c r="CF247" s="189"/>
      <c r="CG247" s="189"/>
      <c r="CH247" s="189"/>
      <c r="CI247" s="189"/>
      <c r="CJ247" s="189"/>
      <c r="CK247" s="189"/>
      <c r="CL247" s="189"/>
      <c r="CM247" s="189"/>
      <c r="CN247" s="189"/>
      <c r="CO247" s="189"/>
      <c r="CP247" s="189"/>
      <c r="CQ247" s="189"/>
      <c r="CR247" s="189"/>
      <c r="CS247" s="189"/>
      <c r="CT247" s="189"/>
      <c r="CU247" s="189"/>
      <c r="CV247" s="189"/>
      <c r="CW247" s="189"/>
      <c r="CX247" s="189"/>
      <c r="CY247" s="189"/>
      <c r="CZ247" s="189"/>
      <c r="DA247" s="189"/>
      <c r="DB247" s="189"/>
      <c r="DC247" s="189"/>
      <c r="DD247" s="189"/>
      <c r="DE247" s="189"/>
      <c r="DF247" s="189"/>
      <c r="DG247" s="189"/>
      <c r="DH247" s="189"/>
      <c r="DI247" s="189"/>
      <c r="DJ247" s="159" t="str">
        <f t="shared" si="55"/>
        <v/>
      </c>
      <c r="EX247" s="159" t="s">
        <v>88</v>
      </c>
    </row>
    <row r="248" spans="36:154" hidden="1" x14ac:dyDescent="0.2"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89"/>
      <c r="BN248" s="189"/>
      <c r="BO248" s="189"/>
      <c r="BP248" s="189"/>
      <c r="BQ248" s="189"/>
      <c r="BR248" s="189"/>
      <c r="BS248" s="189"/>
      <c r="BT248" s="159" t="str">
        <f t="shared" si="54"/>
        <v/>
      </c>
      <c r="BZ248" s="189"/>
      <c r="CA248" s="189"/>
      <c r="CB248" s="189"/>
      <c r="CC248" s="189"/>
      <c r="CD248" s="189"/>
      <c r="CE248" s="189"/>
      <c r="CF248" s="189"/>
      <c r="CG248" s="189"/>
      <c r="CH248" s="189"/>
      <c r="CI248" s="189"/>
      <c r="CJ248" s="189"/>
      <c r="CK248" s="189"/>
      <c r="CL248" s="189"/>
      <c r="CM248" s="189"/>
      <c r="CN248" s="189"/>
      <c r="CO248" s="189"/>
      <c r="CP248" s="189"/>
      <c r="CQ248" s="189"/>
      <c r="CR248" s="189"/>
      <c r="CS248" s="189"/>
      <c r="CT248" s="189"/>
      <c r="CU248" s="189"/>
      <c r="CV248" s="189"/>
      <c r="CW248" s="189"/>
      <c r="CX248" s="189"/>
      <c r="CY248" s="189"/>
      <c r="CZ248" s="189"/>
      <c r="DA248" s="189"/>
      <c r="DB248" s="189"/>
      <c r="DC248" s="189"/>
      <c r="DD248" s="189"/>
      <c r="DE248" s="189"/>
      <c r="DF248" s="189"/>
      <c r="DG248" s="189"/>
      <c r="DH248" s="189"/>
      <c r="DI248" s="189"/>
      <c r="DJ248" s="159" t="str">
        <f t="shared" si="55"/>
        <v/>
      </c>
      <c r="EX248" s="159" t="s">
        <v>88</v>
      </c>
    </row>
    <row r="249" spans="36:154" hidden="1" x14ac:dyDescent="0.2"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89"/>
      <c r="BA249" s="189"/>
      <c r="BB249" s="189"/>
      <c r="BC249" s="189"/>
      <c r="BD249" s="189"/>
      <c r="BE249" s="189"/>
      <c r="BF249" s="189"/>
      <c r="BG249" s="189"/>
      <c r="BH249" s="189"/>
      <c r="BI249" s="189"/>
      <c r="BJ249" s="189"/>
      <c r="BK249" s="189"/>
      <c r="BL249" s="189"/>
      <c r="BM249" s="189"/>
      <c r="BN249" s="189"/>
      <c r="BO249" s="189"/>
      <c r="BP249" s="189"/>
      <c r="BQ249" s="189"/>
      <c r="BR249" s="189"/>
      <c r="BS249" s="189"/>
      <c r="BT249" s="159" t="str">
        <f t="shared" si="54"/>
        <v/>
      </c>
      <c r="BZ249" s="189"/>
      <c r="CA249" s="189"/>
      <c r="CB249" s="189"/>
      <c r="CC249" s="189"/>
      <c r="CD249" s="189"/>
      <c r="CE249" s="189"/>
      <c r="CF249" s="189"/>
      <c r="CG249" s="189"/>
      <c r="CH249" s="189"/>
      <c r="CI249" s="189"/>
      <c r="CJ249" s="189"/>
      <c r="CK249" s="189"/>
      <c r="CL249" s="189"/>
      <c r="CM249" s="189"/>
      <c r="CN249" s="189"/>
      <c r="CO249" s="189"/>
      <c r="CP249" s="189"/>
      <c r="CQ249" s="189"/>
      <c r="CR249" s="189"/>
      <c r="CS249" s="189"/>
      <c r="CT249" s="189"/>
      <c r="CU249" s="189"/>
      <c r="CV249" s="189"/>
      <c r="CW249" s="189"/>
      <c r="CX249" s="189"/>
      <c r="CY249" s="189"/>
      <c r="CZ249" s="189"/>
      <c r="DA249" s="189"/>
      <c r="DB249" s="189"/>
      <c r="DC249" s="189"/>
      <c r="DD249" s="189"/>
      <c r="DE249" s="189"/>
      <c r="DF249" s="189"/>
      <c r="DG249" s="189"/>
      <c r="DH249" s="189"/>
      <c r="DI249" s="189"/>
      <c r="DJ249" s="159" t="str">
        <f t="shared" si="55"/>
        <v/>
      </c>
      <c r="EX249" s="159" t="s">
        <v>88</v>
      </c>
    </row>
    <row r="250" spans="36:154" hidden="1" x14ac:dyDescent="0.2"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89"/>
      <c r="BA250" s="189"/>
      <c r="BB250" s="189"/>
      <c r="BC250" s="189"/>
      <c r="BD250" s="189"/>
      <c r="BE250" s="189"/>
      <c r="BF250" s="189"/>
      <c r="BG250" s="189"/>
      <c r="BH250" s="189"/>
      <c r="BI250" s="189"/>
      <c r="BJ250" s="189"/>
      <c r="BK250" s="189"/>
      <c r="BL250" s="189"/>
      <c r="BM250" s="189"/>
      <c r="BN250" s="189"/>
      <c r="BO250" s="189"/>
      <c r="BP250" s="189"/>
      <c r="BQ250" s="189"/>
      <c r="BR250" s="189"/>
      <c r="BS250" s="189"/>
      <c r="BT250" s="159" t="str">
        <f t="shared" si="54"/>
        <v/>
      </c>
      <c r="BZ250" s="189"/>
      <c r="CA250" s="189"/>
      <c r="CB250" s="189"/>
      <c r="CC250" s="189"/>
      <c r="CD250" s="189"/>
      <c r="CE250" s="189"/>
      <c r="CF250" s="189"/>
      <c r="CG250" s="189"/>
      <c r="CH250" s="189"/>
      <c r="CI250" s="189"/>
      <c r="CJ250" s="189"/>
      <c r="CK250" s="189"/>
      <c r="CL250" s="189"/>
      <c r="CM250" s="189"/>
      <c r="CN250" s="189"/>
      <c r="CO250" s="189"/>
      <c r="CP250" s="189"/>
      <c r="CQ250" s="189"/>
      <c r="CR250" s="189"/>
      <c r="CS250" s="189"/>
      <c r="CT250" s="189"/>
      <c r="CU250" s="189"/>
      <c r="CV250" s="189"/>
      <c r="CW250" s="189"/>
      <c r="CX250" s="189"/>
      <c r="CY250" s="189"/>
      <c r="CZ250" s="189"/>
      <c r="DA250" s="189"/>
      <c r="DB250" s="189"/>
      <c r="DC250" s="189"/>
      <c r="DD250" s="189"/>
      <c r="DE250" s="189"/>
      <c r="DF250" s="189"/>
      <c r="DG250" s="189"/>
      <c r="DH250" s="189"/>
      <c r="DI250" s="189"/>
      <c r="DJ250" s="159" t="str">
        <f t="shared" si="55"/>
        <v/>
      </c>
      <c r="EX250" s="159" t="s">
        <v>88</v>
      </c>
    </row>
    <row r="251" spans="36:154" hidden="1" x14ac:dyDescent="0.2"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89"/>
      <c r="BA251" s="189"/>
      <c r="BB251" s="189"/>
      <c r="BC251" s="189"/>
      <c r="BD251" s="189"/>
      <c r="BE251" s="189"/>
      <c r="BF251" s="189"/>
      <c r="BG251" s="189"/>
      <c r="BH251" s="189"/>
      <c r="BI251" s="189"/>
      <c r="BJ251" s="189"/>
      <c r="BK251" s="189"/>
      <c r="BL251" s="189"/>
      <c r="BM251" s="189"/>
      <c r="BN251" s="189"/>
      <c r="BO251" s="189"/>
      <c r="BP251" s="189"/>
      <c r="BQ251" s="189"/>
      <c r="BR251" s="189"/>
      <c r="BS251" s="189"/>
      <c r="BT251" s="159" t="str">
        <f t="shared" si="54"/>
        <v/>
      </c>
      <c r="BZ251" s="189"/>
      <c r="CA251" s="189"/>
      <c r="CB251" s="189"/>
      <c r="CC251" s="189"/>
      <c r="CD251" s="189"/>
      <c r="CE251" s="189"/>
      <c r="CF251" s="189"/>
      <c r="CG251" s="189"/>
      <c r="CH251" s="189"/>
      <c r="CI251" s="189"/>
      <c r="CJ251" s="189"/>
      <c r="CK251" s="189"/>
      <c r="CL251" s="189"/>
      <c r="CM251" s="189"/>
      <c r="CN251" s="189"/>
      <c r="CO251" s="189"/>
      <c r="CP251" s="189"/>
      <c r="CQ251" s="189"/>
      <c r="CR251" s="189"/>
      <c r="CS251" s="189"/>
      <c r="CT251" s="189"/>
      <c r="CU251" s="189"/>
      <c r="CV251" s="189"/>
      <c r="CW251" s="189"/>
      <c r="CX251" s="189"/>
      <c r="CY251" s="189"/>
      <c r="CZ251" s="189"/>
      <c r="DA251" s="189"/>
      <c r="DB251" s="189"/>
      <c r="DC251" s="189"/>
      <c r="DD251" s="189"/>
      <c r="DE251" s="189"/>
      <c r="DF251" s="189"/>
      <c r="DG251" s="189"/>
      <c r="DH251" s="189"/>
      <c r="DI251" s="189"/>
      <c r="DJ251" s="159" t="str">
        <f t="shared" si="55"/>
        <v/>
      </c>
      <c r="EX251" s="159" t="s">
        <v>88</v>
      </c>
    </row>
    <row r="252" spans="36:154" hidden="1" x14ac:dyDescent="0.2"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89"/>
      <c r="BA252" s="189"/>
      <c r="BB252" s="189"/>
      <c r="BC252" s="189"/>
      <c r="BD252" s="189"/>
      <c r="BE252" s="189"/>
      <c r="BF252" s="189"/>
      <c r="BG252" s="189"/>
      <c r="BH252" s="189"/>
      <c r="BI252" s="189"/>
      <c r="BJ252" s="189"/>
      <c r="BK252" s="189"/>
      <c r="BL252" s="189"/>
      <c r="BM252" s="189"/>
      <c r="BN252" s="189"/>
      <c r="BO252" s="189"/>
      <c r="BP252" s="189"/>
      <c r="BQ252" s="189"/>
      <c r="BR252" s="189"/>
      <c r="BS252" s="189"/>
      <c r="BT252" s="159" t="str">
        <f t="shared" si="54"/>
        <v/>
      </c>
      <c r="BZ252" s="189"/>
      <c r="CA252" s="189"/>
      <c r="CB252" s="189"/>
      <c r="CC252" s="189"/>
      <c r="CD252" s="189"/>
      <c r="CE252" s="189"/>
      <c r="CF252" s="189"/>
      <c r="CG252" s="189"/>
      <c r="CH252" s="189"/>
      <c r="CI252" s="189"/>
      <c r="CJ252" s="189"/>
      <c r="CK252" s="189"/>
      <c r="CL252" s="189"/>
      <c r="CM252" s="189"/>
      <c r="CN252" s="189"/>
      <c r="CO252" s="189"/>
      <c r="CP252" s="189"/>
      <c r="CQ252" s="189"/>
      <c r="CR252" s="189"/>
      <c r="CS252" s="189"/>
      <c r="CT252" s="189"/>
      <c r="CU252" s="189"/>
      <c r="CV252" s="189"/>
      <c r="CW252" s="189"/>
      <c r="CX252" s="189"/>
      <c r="CY252" s="189"/>
      <c r="CZ252" s="189"/>
      <c r="DA252" s="189"/>
      <c r="DB252" s="189"/>
      <c r="DC252" s="189"/>
      <c r="DD252" s="189"/>
      <c r="DE252" s="189"/>
      <c r="DF252" s="189"/>
      <c r="DG252" s="189"/>
      <c r="DH252" s="189"/>
      <c r="DI252" s="189"/>
      <c r="DJ252" s="159" t="str">
        <f t="shared" si="55"/>
        <v/>
      </c>
      <c r="EX252" s="159" t="s">
        <v>88</v>
      </c>
    </row>
    <row r="253" spans="36:154" hidden="1" x14ac:dyDescent="0.2"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89"/>
      <c r="AT253" s="189"/>
      <c r="AU253" s="189"/>
      <c r="AV253" s="189"/>
      <c r="AW253" s="189"/>
      <c r="AX253" s="189"/>
      <c r="AY253" s="189"/>
      <c r="AZ253" s="189"/>
      <c r="BA253" s="189"/>
      <c r="BB253" s="189"/>
      <c r="BC253" s="189"/>
      <c r="BD253" s="189"/>
      <c r="BE253" s="189"/>
      <c r="BF253" s="189"/>
      <c r="BG253" s="189"/>
      <c r="BH253" s="189"/>
      <c r="BI253" s="189"/>
      <c r="BJ253" s="189"/>
      <c r="BK253" s="189"/>
      <c r="BL253" s="189"/>
      <c r="BM253" s="189"/>
      <c r="BN253" s="189"/>
      <c r="BO253" s="189"/>
      <c r="BP253" s="189"/>
      <c r="BQ253" s="189"/>
      <c r="BR253" s="189"/>
      <c r="BS253" s="189"/>
      <c r="BT253" s="159" t="str">
        <f t="shared" si="54"/>
        <v/>
      </c>
      <c r="BZ253" s="189"/>
      <c r="CA253" s="189"/>
      <c r="CB253" s="189"/>
      <c r="CC253" s="189"/>
      <c r="CD253" s="189"/>
      <c r="CE253" s="189"/>
      <c r="CF253" s="189"/>
      <c r="CG253" s="189"/>
      <c r="CH253" s="189"/>
      <c r="CI253" s="189"/>
      <c r="CJ253" s="189"/>
      <c r="CK253" s="189"/>
      <c r="CL253" s="189"/>
      <c r="CM253" s="189"/>
      <c r="CN253" s="189"/>
      <c r="CO253" s="189"/>
      <c r="CP253" s="189"/>
      <c r="CQ253" s="189"/>
      <c r="CR253" s="189"/>
      <c r="CS253" s="189"/>
      <c r="CT253" s="189"/>
      <c r="CU253" s="189"/>
      <c r="CV253" s="189"/>
      <c r="CW253" s="189"/>
      <c r="CX253" s="189"/>
      <c r="CY253" s="189"/>
      <c r="CZ253" s="189"/>
      <c r="DA253" s="189"/>
      <c r="DB253" s="189"/>
      <c r="DC253" s="189"/>
      <c r="DD253" s="189"/>
      <c r="DE253" s="189"/>
      <c r="DF253" s="189"/>
      <c r="DG253" s="189"/>
      <c r="DH253" s="189"/>
      <c r="DI253" s="189"/>
      <c r="DJ253" s="159" t="str">
        <f t="shared" si="55"/>
        <v/>
      </c>
      <c r="EX253" s="159" t="s">
        <v>88</v>
      </c>
    </row>
    <row r="254" spans="36:154" hidden="1" x14ac:dyDescent="0.2">
      <c r="AJ254" s="189"/>
      <c r="AK254" s="189"/>
      <c r="AL254" s="189"/>
      <c r="AM254" s="189"/>
      <c r="AN254" s="189"/>
      <c r="AO254" s="189"/>
      <c r="AP254" s="189"/>
      <c r="AQ254" s="189"/>
      <c r="AR254" s="189"/>
      <c r="AS254" s="189"/>
      <c r="AT254" s="189"/>
      <c r="AU254" s="189"/>
      <c r="AV254" s="189"/>
      <c r="AW254" s="189"/>
      <c r="AX254" s="189"/>
      <c r="AY254" s="189"/>
      <c r="AZ254" s="189"/>
      <c r="BA254" s="189"/>
      <c r="BB254" s="189"/>
      <c r="BC254" s="189"/>
      <c r="BD254" s="189"/>
      <c r="BE254" s="189"/>
      <c r="BF254" s="189"/>
      <c r="BG254" s="189"/>
      <c r="BH254" s="189"/>
      <c r="BI254" s="189"/>
      <c r="BJ254" s="189"/>
      <c r="BK254" s="189"/>
      <c r="BL254" s="189"/>
      <c r="BM254" s="189"/>
      <c r="BN254" s="189"/>
      <c r="BO254" s="189"/>
      <c r="BP254" s="189"/>
      <c r="BQ254" s="189"/>
      <c r="BR254" s="189"/>
      <c r="BS254" s="189"/>
      <c r="BT254" s="159" t="str">
        <f t="shared" si="54"/>
        <v/>
      </c>
      <c r="BZ254" s="189"/>
      <c r="CA254" s="189"/>
      <c r="CB254" s="189"/>
      <c r="CC254" s="189"/>
      <c r="CD254" s="189"/>
      <c r="CE254" s="189"/>
      <c r="CF254" s="189"/>
      <c r="CG254" s="189"/>
      <c r="CH254" s="189"/>
      <c r="CI254" s="189"/>
      <c r="CJ254" s="189"/>
      <c r="CK254" s="189"/>
      <c r="CL254" s="189"/>
      <c r="CM254" s="189"/>
      <c r="CN254" s="189"/>
      <c r="CO254" s="189"/>
      <c r="CP254" s="189"/>
      <c r="CQ254" s="189"/>
      <c r="CR254" s="189"/>
      <c r="CS254" s="189"/>
      <c r="CT254" s="189"/>
      <c r="CU254" s="189"/>
      <c r="CV254" s="189"/>
      <c r="CW254" s="189"/>
      <c r="CX254" s="189"/>
      <c r="CY254" s="189"/>
      <c r="CZ254" s="189"/>
      <c r="DA254" s="189"/>
      <c r="DB254" s="189"/>
      <c r="DC254" s="189"/>
      <c r="DD254" s="189"/>
      <c r="DE254" s="189"/>
      <c r="DF254" s="189"/>
      <c r="DG254" s="189"/>
      <c r="DH254" s="189"/>
      <c r="DI254" s="189"/>
      <c r="DJ254" s="159" t="str">
        <f t="shared" si="55"/>
        <v/>
      </c>
      <c r="EX254" s="159" t="s">
        <v>88</v>
      </c>
    </row>
    <row r="255" spans="36:154" hidden="1" x14ac:dyDescent="0.2">
      <c r="AJ255" s="189"/>
      <c r="AK255" s="189"/>
      <c r="AL255" s="189"/>
      <c r="AM255" s="189"/>
      <c r="AN255" s="189"/>
      <c r="AO255" s="189"/>
      <c r="AP255" s="189"/>
      <c r="AQ255" s="189"/>
      <c r="AR255" s="189"/>
      <c r="AS255" s="189"/>
      <c r="AT255" s="189"/>
      <c r="AU255" s="189"/>
      <c r="AV255" s="189"/>
      <c r="AW255" s="189"/>
      <c r="AX255" s="189"/>
      <c r="AY255" s="189"/>
      <c r="AZ255" s="189"/>
      <c r="BA255" s="189"/>
      <c r="BB255" s="189"/>
      <c r="BC255" s="189"/>
      <c r="BD255" s="189"/>
      <c r="BE255" s="189"/>
      <c r="BF255" s="189"/>
      <c r="BG255" s="189"/>
      <c r="BH255" s="189"/>
      <c r="BI255" s="189"/>
      <c r="BJ255" s="189"/>
      <c r="BK255" s="189"/>
      <c r="BL255" s="189"/>
      <c r="BM255" s="189"/>
      <c r="BN255" s="189"/>
      <c r="BO255" s="189"/>
      <c r="BP255" s="189"/>
      <c r="BQ255" s="189"/>
      <c r="BR255" s="189"/>
      <c r="BS255" s="189"/>
      <c r="BT255" s="159" t="str">
        <f t="shared" si="54"/>
        <v/>
      </c>
      <c r="BZ255" s="189"/>
      <c r="CA255" s="189"/>
      <c r="CB255" s="189"/>
      <c r="CC255" s="189"/>
      <c r="CD255" s="189"/>
      <c r="CE255" s="189"/>
      <c r="CF255" s="189"/>
      <c r="CG255" s="189"/>
      <c r="CH255" s="189"/>
      <c r="CI255" s="189"/>
      <c r="CJ255" s="189"/>
      <c r="CK255" s="189"/>
      <c r="CL255" s="189"/>
      <c r="CM255" s="189"/>
      <c r="CN255" s="189"/>
      <c r="CO255" s="189"/>
      <c r="CP255" s="189"/>
      <c r="CQ255" s="189"/>
      <c r="CR255" s="189"/>
      <c r="CS255" s="189"/>
      <c r="CT255" s="189"/>
      <c r="CU255" s="189"/>
      <c r="CV255" s="189"/>
      <c r="CW255" s="189"/>
      <c r="CX255" s="189"/>
      <c r="CY255" s="189"/>
      <c r="CZ255" s="189"/>
      <c r="DA255" s="189"/>
      <c r="DB255" s="189"/>
      <c r="DC255" s="189"/>
      <c r="DD255" s="189"/>
      <c r="DE255" s="189"/>
      <c r="DF255" s="189"/>
      <c r="DG255" s="189"/>
      <c r="DH255" s="189"/>
      <c r="DI255" s="189"/>
      <c r="DJ255" s="159" t="str">
        <f t="shared" si="55"/>
        <v/>
      </c>
      <c r="EX255" s="159" t="s">
        <v>88</v>
      </c>
    </row>
    <row r="256" spans="36:154" hidden="1" x14ac:dyDescent="0.2">
      <c r="AJ256" s="189"/>
      <c r="AK256" s="189"/>
      <c r="AL256" s="189"/>
      <c r="AM256" s="189"/>
      <c r="AN256" s="189"/>
      <c r="AO256" s="189"/>
      <c r="AP256" s="189"/>
      <c r="AQ256" s="189"/>
      <c r="AR256" s="189"/>
      <c r="AS256" s="189"/>
      <c r="AT256" s="189"/>
      <c r="AU256" s="189"/>
      <c r="AV256" s="189"/>
      <c r="AW256" s="189"/>
      <c r="AX256" s="189"/>
      <c r="AY256" s="189"/>
      <c r="AZ256" s="189"/>
      <c r="BA256" s="189"/>
      <c r="BB256" s="189"/>
      <c r="BC256" s="189"/>
      <c r="BD256" s="189"/>
      <c r="BE256" s="189"/>
      <c r="BF256" s="189"/>
      <c r="BG256" s="189"/>
      <c r="BH256" s="189"/>
      <c r="BI256" s="189"/>
      <c r="BJ256" s="189"/>
      <c r="BK256" s="189"/>
      <c r="BL256" s="189"/>
      <c r="BM256" s="189"/>
      <c r="BN256" s="189"/>
      <c r="BO256" s="189"/>
      <c r="BP256" s="189"/>
      <c r="BQ256" s="189"/>
      <c r="BR256" s="189"/>
      <c r="BS256" s="189"/>
      <c r="BT256" s="159" t="str">
        <f t="shared" si="54"/>
        <v/>
      </c>
      <c r="BZ256" s="189"/>
      <c r="CA256" s="189"/>
      <c r="CB256" s="189"/>
      <c r="CC256" s="189"/>
      <c r="CD256" s="189"/>
      <c r="CE256" s="189"/>
      <c r="CF256" s="189"/>
      <c r="CG256" s="189"/>
      <c r="CH256" s="189"/>
      <c r="CI256" s="189"/>
      <c r="CJ256" s="189"/>
      <c r="CK256" s="189"/>
      <c r="CL256" s="189"/>
      <c r="CM256" s="189"/>
      <c r="CN256" s="189"/>
      <c r="CO256" s="189"/>
      <c r="CP256" s="189"/>
      <c r="CQ256" s="189"/>
      <c r="CR256" s="189"/>
      <c r="CS256" s="189"/>
      <c r="CT256" s="189"/>
      <c r="CU256" s="189"/>
      <c r="CV256" s="189"/>
      <c r="CW256" s="189"/>
      <c r="CX256" s="189"/>
      <c r="CY256" s="189"/>
      <c r="CZ256" s="189"/>
      <c r="DA256" s="189"/>
      <c r="DB256" s="189"/>
      <c r="DC256" s="189"/>
      <c r="DD256" s="189"/>
      <c r="DE256" s="189"/>
      <c r="DF256" s="189"/>
      <c r="DG256" s="189"/>
      <c r="DH256" s="189"/>
      <c r="DI256" s="189"/>
      <c r="DJ256" s="159" t="str">
        <f t="shared" si="55"/>
        <v/>
      </c>
      <c r="EX256" s="159" t="s">
        <v>88</v>
      </c>
    </row>
    <row r="257" spans="36:154" hidden="1" x14ac:dyDescent="0.2">
      <c r="AJ257" s="189"/>
      <c r="AK257" s="189"/>
      <c r="AL257" s="189"/>
      <c r="AM257" s="189"/>
      <c r="AN257" s="189"/>
      <c r="AO257" s="189"/>
      <c r="AP257" s="189"/>
      <c r="AQ257" s="189"/>
      <c r="AR257" s="189"/>
      <c r="AS257" s="189"/>
      <c r="AT257" s="189"/>
      <c r="AU257" s="189"/>
      <c r="AV257" s="189"/>
      <c r="AW257" s="189"/>
      <c r="AX257" s="189"/>
      <c r="AY257" s="189"/>
      <c r="AZ257" s="189"/>
      <c r="BA257" s="189"/>
      <c r="BB257" s="189"/>
      <c r="BC257" s="189"/>
      <c r="BD257" s="189"/>
      <c r="BE257" s="189"/>
      <c r="BF257" s="189"/>
      <c r="BG257" s="189"/>
      <c r="BH257" s="189"/>
      <c r="BI257" s="189"/>
      <c r="BJ257" s="189"/>
      <c r="BK257" s="189"/>
      <c r="BL257" s="189"/>
      <c r="BM257" s="189"/>
      <c r="BN257" s="189"/>
      <c r="BO257" s="189"/>
      <c r="BP257" s="189"/>
      <c r="BQ257" s="189"/>
      <c r="BR257" s="189"/>
      <c r="BS257" s="189"/>
      <c r="BT257" s="159" t="str">
        <f t="shared" si="54"/>
        <v/>
      </c>
      <c r="BZ257" s="189"/>
      <c r="CA257" s="189"/>
      <c r="CB257" s="189"/>
      <c r="CC257" s="189"/>
      <c r="CD257" s="189"/>
      <c r="CE257" s="189"/>
      <c r="CF257" s="189"/>
      <c r="CG257" s="189"/>
      <c r="CH257" s="189"/>
      <c r="CI257" s="189"/>
      <c r="CJ257" s="189"/>
      <c r="CK257" s="189"/>
      <c r="CL257" s="189"/>
      <c r="CM257" s="189"/>
      <c r="CN257" s="189"/>
      <c r="CO257" s="189"/>
      <c r="CP257" s="189"/>
      <c r="CQ257" s="189"/>
      <c r="CR257" s="189"/>
      <c r="CS257" s="189"/>
      <c r="CT257" s="189"/>
      <c r="CU257" s="189"/>
      <c r="CV257" s="189"/>
      <c r="CW257" s="189"/>
      <c r="CX257" s="189"/>
      <c r="CY257" s="189"/>
      <c r="CZ257" s="189"/>
      <c r="DA257" s="189"/>
      <c r="DB257" s="189"/>
      <c r="DC257" s="189"/>
      <c r="DD257" s="189"/>
      <c r="DE257" s="189"/>
      <c r="DF257" s="189"/>
      <c r="DG257" s="189"/>
      <c r="DH257" s="189"/>
      <c r="DI257" s="189"/>
      <c r="DJ257" s="159" t="str">
        <f t="shared" si="55"/>
        <v/>
      </c>
      <c r="EX257" s="159" t="s">
        <v>88</v>
      </c>
    </row>
    <row r="258" spans="36:154" hidden="1" x14ac:dyDescent="0.2"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89"/>
      <c r="BA258" s="189"/>
      <c r="BB258" s="189"/>
      <c r="BC258" s="189"/>
      <c r="BD258" s="189"/>
      <c r="BE258" s="189"/>
      <c r="BF258" s="189"/>
      <c r="BG258" s="189"/>
      <c r="BH258" s="189"/>
      <c r="BI258" s="189"/>
      <c r="BJ258" s="189"/>
      <c r="BK258" s="189"/>
      <c r="BL258" s="189"/>
      <c r="BM258" s="189"/>
      <c r="BN258" s="189"/>
      <c r="BO258" s="189"/>
      <c r="BP258" s="189"/>
      <c r="BQ258" s="189"/>
      <c r="BR258" s="189"/>
      <c r="BS258" s="189"/>
      <c r="BT258" s="159" t="str">
        <f t="shared" si="54"/>
        <v/>
      </c>
      <c r="BZ258" s="189"/>
      <c r="CA258" s="189"/>
      <c r="CB258" s="189"/>
      <c r="CC258" s="189"/>
      <c r="CD258" s="189"/>
      <c r="CE258" s="189"/>
      <c r="CF258" s="189"/>
      <c r="CG258" s="189"/>
      <c r="CH258" s="189"/>
      <c r="CI258" s="189"/>
      <c r="CJ258" s="189"/>
      <c r="CK258" s="189"/>
      <c r="CL258" s="189"/>
      <c r="CM258" s="189"/>
      <c r="CN258" s="189"/>
      <c r="CO258" s="189"/>
      <c r="CP258" s="189"/>
      <c r="CQ258" s="189"/>
      <c r="CR258" s="189"/>
      <c r="CS258" s="189"/>
      <c r="CT258" s="189"/>
      <c r="CU258" s="189"/>
      <c r="CV258" s="189"/>
      <c r="CW258" s="189"/>
      <c r="CX258" s="189"/>
      <c r="CY258" s="189"/>
      <c r="CZ258" s="189"/>
      <c r="DA258" s="189"/>
      <c r="DB258" s="189"/>
      <c r="DC258" s="189"/>
      <c r="DD258" s="189"/>
      <c r="DE258" s="189"/>
      <c r="DF258" s="189"/>
      <c r="DG258" s="189"/>
      <c r="DH258" s="189"/>
      <c r="DI258" s="189"/>
      <c r="DJ258" s="159" t="str">
        <f t="shared" si="55"/>
        <v/>
      </c>
      <c r="EX258" s="159" t="s">
        <v>88</v>
      </c>
    </row>
    <row r="259" spans="36:154" hidden="1" x14ac:dyDescent="0.2"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  <c r="BB259" s="189"/>
      <c r="BC259" s="189"/>
      <c r="BD259" s="189"/>
      <c r="BE259" s="189"/>
      <c r="BF259" s="189"/>
      <c r="BG259" s="189"/>
      <c r="BH259" s="189"/>
      <c r="BI259" s="189"/>
      <c r="BJ259" s="189"/>
      <c r="BK259" s="189"/>
      <c r="BL259" s="189"/>
      <c r="BM259" s="189"/>
      <c r="BN259" s="189"/>
      <c r="BO259" s="189"/>
      <c r="BP259" s="189"/>
      <c r="BQ259" s="189"/>
      <c r="BR259" s="189"/>
      <c r="BS259" s="189"/>
      <c r="BT259" s="159" t="str">
        <f t="shared" si="54"/>
        <v/>
      </c>
      <c r="BZ259" s="189"/>
      <c r="CA259" s="189"/>
      <c r="CB259" s="189"/>
      <c r="CC259" s="189"/>
      <c r="CD259" s="189"/>
      <c r="CE259" s="189"/>
      <c r="CF259" s="189"/>
      <c r="CG259" s="189"/>
      <c r="CH259" s="189"/>
      <c r="CI259" s="189"/>
      <c r="CJ259" s="189"/>
      <c r="CK259" s="189"/>
      <c r="CL259" s="189"/>
      <c r="CM259" s="189"/>
      <c r="CN259" s="189"/>
      <c r="CO259" s="189"/>
      <c r="CP259" s="189"/>
      <c r="CQ259" s="189"/>
      <c r="CR259" s="189"/>
      <c r="CS259" s="189"/>
      <c r="CT259" s="189"/>
      <c r="CU259" s="189"/>
      <c r="CV259" s="189"/>
      <c r="CW259" s="189"/>
      <c r="CX259" s="189"/>
      <c r="CY259" s="189"/>
      <c r="CZ259" s="189"/>
      <c r="DA259" s="189"/>
      <c r="DB259" s="189"/>
      <c r="DC259" s="189"/>
      <c r="DD259" s="189"/>
      <c r="DE259" s="189"/>
      <c r="DF259" s="189"/>
      <c r="DG259" s="189"/>
      <c r="DH259" s="189"/>
      <c r="DI259" s="189"/>
      <c r="DJ259" s="159" t="str">
        <f t="shared" si="55"/>
        <v/>
      </c>
      <c r="EX259" s="159" t="s">
        <v>88</v>
      </c>
    </row>
    <row r="260" spans="36:154" hidden="1" x14ac:dyDescent="0.2"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89"/>
      <c r="BA260" s="189"/>
      <c r="BB260" s="189"/>
      <c r="BC260" s="189"/>
      <c r="BD260" s="189"/>
      <c r="BE260" s="189"/>
      <c r="BF260" s="189"/>
      <c r="BG260" s="189"/>
      <c r="BH260" s="189"/>
      <c r="BI260" s="189"/>
      <c r="BJ260" s="189"/>
      <c r="BK260" s="189"/>
      <c r="BL260" s="189"/>
      <c r="BM260" s="189"/>
      <c r="BN260" s="189"/>
      <c r="BO260" s="189"/>
      <c r="BP260" s="189"/>
      <c r="BQ260" s="189"/>
      <c r="BR260" s="189"/>
      <c r="BS260" s="189"/>
      <c r="BT260" s="159" t="str">
        <f t="shared" si="54"/>
        <v/>
      </c>
      <c r="BZ260" s="189"/>
      <c r="CA260" s="189"/>
      <c r="CB260" s="189"/>
      <c r="CC260" s="189"/>
      <c r="CD260" s="189"/>
      <c r="CE260" s="189"/>
      <c r="CF260" s="189"/>
      <c r="CG260" s="189"/>
      <c r="CH260" s="189"/>
      <c r="CI260" s="189"/>
      <c r="CJ260" s="189"/>
      <c r="CK260" s="189"/>
      <c r="CL260" s="189"/>
      <c r="CM260" s="189"/>
      <c r="CN260" s="189"/>
      <c r="CO260" s="189"/>
      <c r="CP260" s="189"/>
      <c r="CQ260" s="189"/>
      <c r="CR260" s="189"/>
      <c r="CS260" s="189"/>
      <c r="CT260" s="189"/>
      <c r="CU260" s="189"/>
      <c r="CV260" s="189"/>
      <c r="CW260" s="189"/>
      <c r="CX260" s="189"/>
      <c r="CY260" s="189"/>
      <c r="CZ260" s="189"/>
      <c r="DA260" s="189"/>
      <c r="DB260" s="189"/>
      <c r="DC260" s="189"/>
      <c r="DD260" s="189"/>
      <c r="DE260" s="189"/>
      <c r="DF260" s="189"/>
      <c r="DG260" s="189"/>
      <c r="DH260" s="189"/>
      <c r="DI260" s="189"/>
      <c r="DJ260" s="159" t="str">
        <f t="shared" si="55"/>
        <v/>
      </c>
      <c r="EX260" s="159" t="s">
        <v>88</v>
      </c>
    </row>
    <row r="261" spans="36:154" hidden="1" x14ac:dyDescent="0.2"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89"/>
      <c r="AT261" s="189"/>
      <c r="AU261" s="189"/>
      <c r="AV261" s="189"/>
      <c r="AW261" s="189"/>
      <c r="AX261" s="189"/>
      <c r="AY261" s="189"/>
      <c r="AZ261" s="189"/>
      <c r="BA261" s="189"/>
      <c r="BB261" s="189"/>
      <c r="BC261" s="189"/>
      <c r="BD261" s="189"/>
      <c r="BE261" s="189"/>
      <c r="BF261" s="189"/>
      <c r="BG261" s="189"/>
      <c r="BH261" s="189"/>
      <c r="BI261" s="189"/>
      <c r="BJ261" s="189"/>
      <c r="BK261" s="189"/>
      <c r="BL261" s="189"/>
      <c r="BM261" s="189"/>
      <c r="BN261" s="189"/>
      <c r="BO261" s="189"/>
      <c r="BP261" s="189"/>
      <c r="BQ261" s="189"/>
      <c r="BR261" s="189"/>
      <c r="BS261" s="189"/>
      <c r="BT261" s="159" t="str">
        <f t="shared" si="54"/>
        <v/>
      </c>
      <c r="BZ261" s="189"/>
      <c r="CA261" s="189"/>
      <c r="CB261" s="189"/>
      <c r="CC261" s="189"/>
      <c r="CD261" s="189"/>
      <c r="CE261" s="189"/>
      <c r="CF261" s="189"/>
      <c r="CG261" s="189"/>
      <c r="CH261" s="189"/>
      <c r="CI261" s="189"/>
      <c r="CJ261" s="189"/>
      <c r="CK261" s="189"/>
      <c r="CL261" s="189"/>
      <c r="CM261" s="189"/>
      <c r="CN261" s="189"/>
      <c r="CO261" s="189"/>
      <c r="CP261" s="189"/>
      <c r="CQ261" s="189"/>
      <c r="CR261" s="189"/>
      <c r="CS261" s="189"/>
      <c r="CT261" s="189"/>
      <c r="CU261" s="189"/>
      <c r="CV261" s="189"/>
      <c r="CW261" s="189"/>
      <c r="CX261" s="189"/>
      <c r="CY261" s="189"/>
      <c r="CZ261" s="189"/>
      <c r="DA261" s="189"/>
      <c r="DB261" s="189"/>
      <c r="DC261" s="189"/>
      <c r="DD261" s="189"/>
      <c r="DE261" s="189"/>
      <c r="DF261" s="189"/>
      <c r="DG261" s="189"/>
      <c r="DH261" s="189"/>
      <c r="DI261" s="189"/>
      <c r="DJ261" s="159" t="str">
        <f t="shared" si="55"/>
        <v/>
      </c>
      <c r="EX261" s="159" t="s">
        <v>88</v>
      </c>
    </row>
    <row r="262" spans="36:154" hidden="1" x14ac:dyDescent="0.2"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89"/>
      <c r="BA262" s="189"/>
      <c r="BB262" s="189"/>
      <c r="BC262" s="189"/>
      <c r="BD262" s="189"/>
      <c r="BE262" s="189"/>
      <c r="BF262" s="189"/>
      <c r="BG262" s="189"/>
      <c r="BH262" s="189"/>
      <c r="BI262" s="189"/>
      <c r="BJ262" s="189"/>
      <c r="BK262" s="189"/>
      <c r="BL262" s="189"/>
      <c r="BM262" s="189"/>
      <c r="BN262" s="189"/>
      <c r="BO262" s="189"/>
      <c r="BP262" s="189"/>
      <c r="BQ262" s="189"/>
      <c r="BR262" s="189"/>
      <c r="BS262" s="189"/>
      <c r="BT262" s="159" t="str">
        <f t="shared" ref="BT262:BT277" si="56">IF(AN262="NO","Sell",IF(AN262="Yes","Buy",""))</f>
        <v/>
      </c>
      <c r="BZ262" s="189"/>
      <c r="CA262" s="189"/>
      <c r="CB262" s="189"/>
      <c r="CC262" s="189"/>
      <c r="CD262" s="189"/>
      <c r="CE262" s="189"/>
      <c r="CF262" s="189"/>
      <c r="CG262" s="189"/>
      <c r="CH262" s="189"/>
      <c r="CI262" s="189"/>
      <c r="CJ262" s="189"/>
      <c r="CK262" s="189"/>
      <c r="CL262" s="189"/>
      <c r="CM262" s="189"/>
      <c r="CN262" s="189"/>
      <c r="CO262" s="189"/>
      <c r="CP262" s="189"/>
      <c r="CQ262" s="189"/>
      <c r="CR262" s="189"/>
      <c r="CS262" s="189"/>
      <c r="CT262" s="189"/>
      <c r="CU262" s="189"/>
      <c r="CV262" s="189"/>
      <c r="CW262" s="189"/>
      <c r="CX262" s="189"/>
      <c r="CY262" s="189"/>
      <c r="CZ262" s="189"/>
      <c r="DA262" s="189"/>
      <c r="DB262" s="189"/>
      <c r="DC262" s="189"/>
      <c r="DD262" s="189"/>
      <c r="DE262" s="189"/>
      <c r="DF262" s="189"/>
      <c r="DG262" s="189"/>
      <c r="DH262" s="189"/>
      <c r="DI262" s="189"/>
      <c r="DJ262" s="159" t="str">
        <f t="shared" ref="DJ262:DJ277" si="57">IF(CD262="NO","Buy",IF(CD262="Yes","Sell",""))</f>
        <v/>
      </c>
      <c r="EX262" s="159" t="s">
        <v>88</v>
      </c>
    </row>
    <row r="263" spans="36:154" hidden="1" x14ac:dyDescent="0.2"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89"/>
      <c r="BA263" s="189"/>
      <c r="BB263" s="189"/>
      <c r="BC263" s="189"/>
      <c r="BD263" s="189"/>
      <c r="BE263" s="189"/>
      <c r="BF263" s="189"/>
      <c r="BG263" s="189"/>
      <c r="BH263" s="189"/>
      <c r="BI263" s="189"/>
      <c r="BJ263" s="189"/>
      <c r="BK263" s="189"/>
      <c r="BL263" s="189"/>
      <c r="BM263" s="189"/>
      <c r="BN263" s="189"/>
      <c r="BO263" s="189"/>
      <c r="BP263" s="189"/>
      <c r="BQ263" s="189"/>
      <c r="BR263" s="189"/>
      <c r="BS263" s="189"/>
      <c r="BT263" s="159" t="str">
        <f t="shared" si="56"/>
        <v/>
      </c>
      <c r="BZ263" s="189"/>
      <c r="CA263" s="189"/>
      <c r="CB263" s="189"/>
      <c r="CC263" s="189"/>
      <c r="CD263" s="189"/>
      <c r="CE263" s="189"/>
      <c r="CF263" s="189"/>
      <c r="CG263" s="189"/>
      <c r="CH263" s="189"/>
      <c r="CI263" s="189"/>
      <c r="CJ263" s="189"/>
      <c r="CK263" s="189"/>
      <c r="CL263" s="189"/>
      <c r="CM263" s="189"/>
      <c r="CN263" s="189"/>
      <c r="CO263" s="189"/>
      <c r="CP263" s="189"/>
      <c r="CQ263" s="189"/>
      <c r="CR263" s="189"/>
      <c r="CS263" s="189"/>
      <c r="CT263" s="189"/>
      <c r="CU263" s="189"/>
      <c r="CV263" s="189"/>
      <c r="CW263" s="189"/>
      <c r="CX263" s="189"/>
      <c r="CY263" s="189"/>
      <c r="CZ263" s="189"/>
      <c r="DA263" s="189"/>
      <c r="DB263" s="189"/>
      <c r="DC263" s="189"/>
      <c r="DD263" s="189"/>
      <c r="DE263" s="189"/>
      <c r="DF263" s="189"/>
      <c r="DG263" s="189"/>
      <c r="DH263" s="189"/>
      <c r="DI263" s="189"/>
      <c r="DJ263" s="159" t="str">
        <f t="shared" si="57"/>
        <v/>
      </c>
      <c r="EX263" s="159" t="s">
        <v>88</v>
      </c>
    </row>
    <row r="264" spans="36:154" hidden="1" x14ac:dyDescent="0.2"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89"/>
      <c r="AT264" s="189"/>
      <c r="AU264" s="189"/>
      <c r="AV264" s="189"/>
      <c r="AW264" s="189"/>
      <c r="AX264" s="189"/>
      <c r="AY264" s="189"/>
      <c r="AZ264" s="189"/>
      <c r="BA264" s="189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89"/>
      <c r="BN264" s="189"/>
      <c r="BO264" s="189"/>
      <c r="BP264" s="189"/>
      <c r="BQ264" s="189"/>
      <c r="BR264" s="189"/>
      <c r="BS264" s="189"/>
      <c r="BT264" s="159" t="str">
        <f t="shared" si="56"/>
        <v/>
      </c>
      <c r="BZ264" s="189"/>
      <c r="CA264" s="189"/>
      <c r="CB264" s="189"/>
      <c r="CC264" s="189"/>
      <c r="CD264" s="189"/>
      <c r="CE264" s="189"/>
      <c r="CF264" s="189"/>
      <c r="CG264" s="189"/>
      <c r="CH264" s="189"/>
      <c r="CI264" s="189"/>
      <c r="CJ264" s="189"/>
      <c r="CK264" s="189"/>
      <c r="CL264" s="189"/>
      <c r="CM264" s="189"/>
      <c r="CN264" s="189"/>
      <c r="CO264" s="189"/>
      <c r="CP264" s="189"/>
      <c r="CQ264" s="189"/>
      <c r="CR264" s="189"/>
      <c r="CS264" s="189"/>
      <c r="CT264" s="189"/>
      <c r="CU264" s="189"/>
      <c r="CV264" s="189"/>
      <c r="CW264" s="189"/>
      <c r="CX264" s="189"/>
      <c r="CY264" s="189"/>
      <c r="CZ264" s="189"/>
      <c r="DA264" s="189"/>
      <c r="DB264" s="189"/>
      <c r="DC264" s="189"/>
      <c r="DD264" s="189"/>
      <c r="DE264" s="189"/>
      <c r="DF264" s="189"/>
      <c r="DG264" s="189"/>
      <c r="DH264" s="189"/>
      <c r="DI264" s="189"/>
      <c r="DJ264" s="159" t="str">
        <f t="shared" si="57"/>
        <v/>
      </c>
      <c r="EX264" s="159" t="s">
        <v>88</v>
      </c>
    </row>
    <row r="265" spans="36:154" hidden="1" x14ac:dyDescent="0.2"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89"/>
      <c r="AT265" s="189"/>
      <c r="AU265" s="189"/>
      <c r="AV265" s="189"/>
      <c r="AW265" s="189"/>
      <c r="AX265" s="189"/>
      <c r="AY265" s="189"/>
      <c r="AZ265" s="189"/>
      <c r="BA265" s="189"/>
      <c r="BB265" s="189"/>
      <c r="BC265" s="189"/>
      <c r="BD265" s="189"/>
      <c r="BE265" s="189"/>
      <c r="BF265" s="189"/>
      <c r="BG265" s="189"/>
      <c r="BH265" s="189"/>
      <c r="BI265" s="189"/>
      <c r="BJ265" s="189"/>
      <c r="BK265" s="189"/>
      <c r="BL265" s="189"/>
      <c r="BM265" s="189"/>
      <c r="BN265" s="189"/>
      <c r="BO265" s="189"/>
      <c r="BP265" s="189"/>
      <c r="BQ265" s="189"/>
      <c r="BR265" s="189"/>
      <c r="BS265" s="189"/>
      <c r="BT265" s="159" t="str">
        <f t="shared" si="56"/>
        <v/>
      </c>
      <c r="BZ265" s="189"/>
      <c r="CA265" s="189"/>
      <c r="CB265" s="189"/>
      <c r="CC265" s="189"/>
      <c r="CD265" s="189"/>
      <c r="CE265" s="189"/>
      <c r="CF265" s="189"/>
      <c r="CG265" s="189"/>
      <c r="CH265" s="189"/>
      <c r="CI265" s="189"/>
      <c r="CJ265" s="189"/>
      <c r="CK265" s="189"/>
      <c r="CL265" s="189"/>
      <c r="CM265" s="189"/>
      <c r="CN265" s="189"/>
      <c r="CO265" s="189"/>
      <c r="CP265" s="189"/>
      <c r="CQ265" s="189"/>
      <c r="CR265" s="189"/>
      <c r="CS265" s="189"/>
      <c r="CT265" s="189"/>
      <c r="CU265" s="189"/>
      <c r="CV265" s="189"/>
      <c r="CW265" s="189"/>
      <c r="CX265" s="189"/>
      <c r="CY265" s="189"/>
      <c r="CZ265" s="189"/>
      <c r="DA265" s="189"/>
      <c r="DB265" s="189"/>
      <c r="DC265" s="189"/>
      <c r="DD265" s="189"/>
      <c r="DE265" s="189"/>
      <c r="DF265" s="189"/>
      <c r="DG265" s="189"/>
      <c r="DH265" s="189"/>
      <c r="DI265" s="189"/>
      <c r="DJ265" s="159" t="str">
        <f t="shared" si="57"/>
        <v/>
      </c>
      <c r="EX265" s="159" t="s">
        <v>88</v>
      </c>
    </row>
    <row r="266" spans="36:154" hidden="1" x14ac:dyDescent="0.2"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89"/>
      <c r="BA266" s="189"/>
      <c r="BB266" s="189"/>
      <c r="BC266" s="189"/>
      <c r="BD266" s="189"/>
      <c r="BE266" s="189"/>
      <c r="BF266" s="189"/>
      <c r="BG266" s="189"/>
      <c r="BH266" s="189"/>
      <c r="BI266" s="189"/>
      <c r="BJ266" s="189"/>
      <c r="BK266" s="189"/>
      <c r="BL266" s="189"/>
      <c r="BM266" s="189"/>
      <c r="BN266" s="189"/>
      <c r="BO266" s="189"/>
      <c r="BP266" s="189"/>
      <c r="BQ266" s="189"/>
      <c r="BR266" s="189"/>
      <c r="BS266" s="189"/>
      <c r="BT266" s="159" t="str">
        <f t="shared" si="56"/>
        <v/>
      </c>
      <c r="BZ266" s="189"/>
      <c r="CA266" s="189"/>
      <c r="CB266" s="189"/>
      <c r="CC266" s="189"/>
      <c r="CD266" s="189"/>
      <c r="CE266" s="189"/>
      <c r="CF266" s="189"/>
      <c r="CG266" s="189"/>
      <c r="CH266" s="189"/>
      <c r="CI266" s="189"/>
      <c r="CJ266" s="189"/>
      <c r="CK266" s="189"/>
      <c r="CL266" s="189"/>
      <c r="CM266" s="189"/>
      <c r="CN266" s="189"/>
      <c r="CO266" s="189"/>
      <c r="CP266" s="189"/>
      <c r="CQ266" s="189"/>
      <c r="CR266" s="189"/>
      <c r="CS266" s="189"/>
      <c r="CT266" s="189"/>
      <c r="CU266" s="189"/>
      <c r="CV266" s="189"/>
      <c r="CW266" s="189"/>
      <c r="CX266" s="189"/>
      <c r="CY266" s="189"/>
      <c r="CZ266" s="189"/>
      <c r="DA266" s="189"/>
      <c r="DB266" s="189"/>
      <c r="DC266" s="189"/>
      <c r="DD266" s="189"/>
      <c r="DE266" s="189"/>
      <c r="DF266" s="189"/>
      <c r="DG266" s="189"/>
      <c r="DH266" s="189"/>
      <c r="DI266" s="189"/>
      <c r="DJ266" s="159" t="str">
        <f t="shared" si="57"/>
        <v/>
      </c>
      <c r="EX266" s="159" t="s">
        <v>88</v>
      </c>
    </row>
    <row r="267" spans="36:154" hidden="1" x14ac:dyDescent="0.2"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89"/>
      <c r="AT267" s="189"/>
      <c r="AU267" s="189"/>
      <c r="AV267" s="189"/>
      <c r="AW267" s="189"/>
      <c r="AX267" s="189"/>
      <c r="AY267" s="189"/>
      <c r="AZ267" s="189"/>
      <c r="BA267" s="189"/>
      <c r="BB267" s="189"/>
      <c r="BC267" s="189"/>
      <c r="BD267" s="189"/>
      <c r="BE267" s="189"/>
      <c r="BF267" s="189"/>
      <c r="BG267" s="189"/>
      <c r="BH267" s="189"/>
      <c r="BI267" s="189"/>
      <c r="BJ267" s="189"/>
      <c r="BK267" s="189"/>
      <c r="BL267" s="189"/>
      <c r="BM267" s="189"/>
      <c r="BN267" s="189"/>
      <c r="BO267" s="189"/>
      <c r="BP267" s="189"/>
      <c r="BQ267" s="189"/>
      <c r="BR267" s="189"/>
      <c r="BS267" s="189"/>
      <c r="BT267" s="159" t="str">
        <f t="shared" si="56"/>
        <v/>
      </c>
      <c r="BZ267" s="189"/>
      <c r="CA267" s="189"/>
      <c r="CB267" s="189"/>
      <c r="CC267" s="189"/>
      <c r="CD267" s="189"/>
      <c r="CE267" s="189"/>
      <c r="CF267" s="189"/>
      <c r="CG267" s="189"/>
      <c r="CH267" s="189"/>
      <c r="CI267" s="189"/>
      <c r="CJ267" s="189"/>
      <c r="CK267" s="189"/>
      <c r="CL267" s="189"/>
      <c r="CM267" s="189"/>
      <c r="CN267" s="189"/>
      <c r="CO267" s="189"/>
      <c r="CP267" s="189"/>
      <c r="CQ267" s="189"/>
      <c r="CR267" s="189"/>
      <c r="CS267" s="189"/>
      <c r="CT267" s="189"/>
      <c r="CU267" s="189"/>
      <c r="CV267" s="189"/>
      <c r="CW267" s="189"/>
      <c r="CX267" s="189"/>
      <c r="CY267" s="189"/>
      <c r="CZ267" s="189"/>
      <c r="DA267" s="189"/>
      <c r="DB267" s="189"/>
      <c r="DC267" s="189"/>
      <c r="DD267" s="189"/>
      <c r="DE267" s="189"/>
      <c r="DF267" s="189"/>
      <c r="DG267" s="189"/>
      <c r="DH267" s="189"/>
      <c r="DI267" s="189"/>
      <c r="DJ267" s="159" t="str">
        <f t="shared" si="57"/>
        <v/>
      </c>
      <c r="EX267" s="159" t="s">
        <v>88</v>
      </c>
    </row>
    <row r="268" spans="36:154" hidden="1" x14ac:dyDescent="0.2"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89"/>
      <c r="BA268" s="189"/>
      <c r="BB268" s="189"/>
      <c r="BC268" s="189"/>
      <c r="BD268" s="189"/>
      <c r="BE268" s="189"/>
      <c r="BF268" s="189"/>
      <c r="BG268" s="189"/>
      <c r="BH268" s="189"/>
      <c r="BI268" s="189"/>
      <c r="BJ268" s="189"/>
      <c r="BK268" s="189"/>
      <c r="BL268" s="189"/>
      <c r="BM268" s="189"/>
      <c r="BN268" s="189"/>
      <c r="BO268" s="189"/>
      <c r="BP268" s="189"/>
      <c r="BQ268" s="189"/>
      <c r="BR268" s="189"/>
      <c r="BS268" s="189"/>
      <c r="BT268" s="159" t="str">
        <f t="shared" si="56"/>
        <v/>
      </c>
      <c r="BZ268" s="189"/>
      <c r="CA268" s="189"/>
      <c r="CB268" s="189"/>
      <c r="CC268" s="189"/>
      <c r="CD268" s="189"/>
      <c r="CE268" s="189"/>
      <c r="CF268" s="189"/>
      <c r="CG268" s="189"/>
      <c r="CH268" s="189"/>
      <c r="CI268" s="189"/>
      <c r="CJ268" s="189"/>
      <c r="CK268" s="189"/>
      <c r="CL268" s="189"/>
      <c r="CM268" s="189"/>
      <c r="CN268" s="189"/>
      <c r="CO268" s="189"/>
      <c r="CP268" s="189"/>
      <c r="CQ268" s="189"/>
      <c r="CR268" s="189"/>
      <c r="CS268" s="189"/>
      <c r="CT268" s="189"/>
      <c r="CU268" s="189"/>
      <c r="CV268" s="189"/>
      <c r="CW268" s="189"/>
      <c r="CX268" s="189"/>
      <c r="CY268" s="189"/>
      <c r="CZ268" s="189"/>
      <c r="DA268" s="189"/>
      <c r="DB268" s="189"/>
      <c r="DC268" s="189"/>
      <c r="DD268" s="189"/>
      <c r="DE268" s="189"/>
      <c r="DF268" s="189"/>
      <c r="DG268" s="189"/>
      <c r="DH268" s="189"/>
      <c r="DI268" s="189"/>
      <c r="DJ268" s="159" t="str">
        <f t="shared" si="57"/>
        <v/>
      </c>
      <c r="EX268" s="159" t="s">
        <v>88</v>
      </c>
    </row>
    <row r="269" spans="36:154" hidden="1" x14ac:dyDescent="0.2"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89"/>
      <c r="BA269" s="189"/>
      <c r="BB269" s="189"/>
      <c r="BC269" s="189"/>
      <c r="BD269" s="189"/>
      <c r="BE269" s="189"/>
      <c r="BF269" s="189"/>
      <c r="BG269" s="189"/>
      <c r="BH269" s="189"/>
      <c r="BI269" s="189"/>
      <c r="BJ269" s="189"/>
      <c r="BK269" s="189"/>
      <c r="BL269" s="189"/>
      <c r="BM269" s="189"/>
      <c r="BN269" s="189"/>
      <c r="BO269" s="189"/>
      <c r="BP269" s="189"/>
      <c r="BQ269" s="189"/>
      <c r="BR269" s="189"/>
      <c r="BS269" s="189"/>
      <c r="BT269" s="159" t="str">
        <f t="shared" si="56"/>
        <v/>
      </c>
      <c r="BZ269" s="189"/>
      <c r="CA269" s="189"/>
      <c r="CB269" s="189"/>
      <c r="CC269" s="189"/>
      <c r="CD269" s="189"/>
      <c r="CE269" s="189"/>
      <c r="CF269" s="189"/>
      <c r="CG269" s="189"/>
      <c r="CH269" s="189"/>
      <c r="CI269" s="189"/>
      <c r="CJ269" s="189"/>
      <c r="CK269" s="189"/>
      <c r="CL269" s="189"/>
      <c r="CM269" s="189"/>
      <c r="CN269" s="189"/>
      <c r="CO269" s="189"/>
      <c r="CP269" s="189"/>
      <c r="CQ269" s="189"/>
      <c r="CR269" s="189"/>
      <c r="CS269" s="189"/>
      <c r="CT269" s="189"/>
      <c r="CU269" s="189"/>
      <c r="CV269" s="189"/>
      <c r="CW269" s="189"/>
      <c r="CX269" s="189"/>
      <c r="CY269" s="189"/>
      <c r="CZ269" s="189"/>
      <c r="DA269" s="189"/>
      <c r="DB269" s="189"/>
      <c r="DC269" s="189"/>
      <c r="DD269" s="189"/>
      <c r="DE269" s="189"/>
      <c r="DF269" s="189"/>
      <c r="DG269" s="189"/>
      <c r="DH269" s="189"/>
      <c r="DI269" s="189"/>
      <c r="DJ269" s="159" t="str">
        <f t="shared" si="57"/>
        <v/>
      </c>
      <c r="EX269" s="159" t="s">
        <v>88</v>
      </c>
    </row>
    <row r="270" spans="36:154" hidden="1" x14ac:dyDescent="0.2">
      <c r="AJ270" s="189"/>
      <c r="AK270" s="189"/>
      <c r="AL270" s="189"/>
      <c r="AM270" s="189"/>
      <c r="AN270" s="189"/>
      <c r="AO270" s="189"/>
      <c r="AP270" s="189"/>
      <c r="AQ270" s="189"/>
      <c r="AR270" s="189"/>
      <c r="AS270" s="189"/>
      <c r="AT270" s="189"/>
      <c r="AU270" s="189"/>
      <c r="AV270" s="189"/>
      <c r="AW270" s="189"/>
      <c r="AX270" s="189"/>
      <c r="AY270" s="189"/>
      <c r="AZ270" s="189"/>
      <c r="BA270" s="189"/>
      <c r="BB270" s="189"/>
      <c r="BC270" s="189"/>
      <c r="BD270" s="189"/>
      <c r="BE270" s="189"/>
      <c r="BF270" s="189"/>
      <c r="BG270" s="189"/>
      <c r="BH270" s="189"/>
      <c r="BI270" s="189"/>
      <c r="BJ270" s="189"/>
      <c r="BK270" s="189"/>
      <c r="BL270" s="189"/>
      <c r="BM270" s="189"/>
      <c r="BN270" s="189"/>
      <c r="BO270" s="189"/>
      <c r="BP270" s="189"/>
      <c r="BQ270" s="189"/>
      <c r="BR270" s="189"/>
      <c r="BS270" s="189"/>
      <c r="BT270" s="159" t="str">
        <f t="shared" si="56"/>
        <v/>
      </c>
      <c r="BZ270" s="189"/>
      <c r="CA270" s="189"/>
      <c r="CB270" s="189"/>
      <c r="CC270" s="189"/>
      <c r="CD270" s="189"/>
      <c r="CE270" s="189"/>
      <c r="CF270" s="189"/>
      <c r="CG270" s="189"/>
      <c r="CH270" s="189"/>
      <c r="CI270" s="189"/>
      <c r="CJ270" s="189"/>
      <c r="CK270" s="189"/>
      <c r="CL270" s="189"/>
      <c r="CM270" s="189"/>
      <c r="CN270" s="189"/>
      <c r="CO270" s="189"/>
      <c r="CP270" s="189"/>
      <c r="CQ270" s="189"/>
      <c r="CR270" s="189"/>
      <c r="CS270" s="189"/>
      <c r="CT270" s="189"/>
      <c r="CU270" s="189"/>
      <c r="CV270" s="189"/>
      <c r="CW270" s="189"/>
      <c r="CX270" s="189"/>
      <c r="CY270" s="189"/>
      <c r="CZ270" s="189"/>
      <c r="DA270" s="189"/>
      <c r="DB270" s="189"/>
      <c r="DC270" s="189"/>
      <c r="DD270" s="189"/>
      <c r="DE270" s="189"/>
      <c r="DF270" s="189"/>
      <c r="DG270" s="189"/>
      <c r="DH270" s="189"/>
      <c r="DI270" s="189"/>
      <c r="DJ270" s="159" t="str">
        <f t="shared" si="57"/>
        <v/>
      </c>
      <c r="EX270" s="159" t="s">
        <v>88</v>
      </c>
    </row>
    <row r="271" spans="36:154" hidden="1" x14ac:dyDescent="0.2">
      <c r="AJ271" s="189"/>
      <c r="AK271" s="189"/>
      <c r="AL271" s="189"/>
      <c r="AM271" s="189"/>
      <c r="AN271" s="189"/>
      <c r="AO271" s="189"/>
      <c r="AP271" s="189"/>
      <c r="AQ271" s="189"/>
      <c r="AR271" s="189"/>
      <c r="AS271" s="189"/>
      <c r="AT271" s="189"/>
      <c r="AU271" s="189"/>
      <c r="AV271" s="189"/>
      <c r="AW271" s="189"/>
      <c r="AX271" s="189"/>
      <c r="AY271" s="189"/>
      <c r="AZ271" s="189"/>
      <c r="BA271" s="189"/>
      <c r="BB271" s="189"/>
      <c r="BC271" s="189"/>
      <c r="BD271" s="189"/>
      <c r="BE271" s="189"/>
      <c r="BF271" s="189"/>
      <c r="BG271" s="189"/>
      <c r="BH271" s="189"/>
      <c r="BI271" s="189"/>
      <c r="BJ271" s="189"/>
      <c r="BK271" s="189"/>
      <c r="BL271" s="189"/>
      <c r="BM271" s="189"/>
      <c r="BN271" s="189"/>
      <c r="BO271" s="189"/>
      <c r="BP271" s="189"/>
      <c r="BQ271" s="189"/>
      <c r="BR271" s="189"/>
      <c r="BS271" s="189"/>
      <c r="BT271" s="159" t="str">
        <f t="shared" si="56"/>
        <v/>
      </c>
      <c r="BZ271" s="189"/>
      <c r="CA271" s="189"/>
      <c r="CB271" s="189"/>
      <c r="CC271" s="189"/>
      <c r="CD271" s="189"/>
      <c r="CE271" s="189"/>
      <c r="CF271" s="189"/>
      <c r="CG271" s="189"/>
      <c r="CH271" s="189"/>
      <c r="CI271" s="189"/>
      <c r="CJ271" s="189"/>
      <c r="CK271" s="189"/>
      <c r="CL271" s="189"/>
      <c r="CM271" s="189"/>
      <c r="CN271" s="189"/>
      <c r="CO271" s="189"/>
      <c r="CP271" s="189"/>
      <c r="CQ271" s="189"/>
      <c r="CR271" s="189"/>
      <c r="CS271" s="189"/>
      <c r="CT271" s="189"/>
      <c r="CU271" s="189"/>
      <c r="CV271" s="189"/>
      <c r="CW271" s="189"/>
      <c r="CX271" s="189"/>
      <c r="CY271" s="189"/>
      <c r="CZ271" s="189"/>
      <c r="DA271" s="189"/>
      <c r="DB271" s="189"/>
      <c r="DC271" s="189"/>
      <c r="DD271" s="189"/>
      <c r="DE271" s="189"/>
      <c r="DF271" s="189"/>
      <c r="DG271" s="189"/>
      <c r="DH271" s="189"/>
      <c r="DI271" s="189"/>
      <c r="DJ271" s="159" t="str">
        <f t="shared" si="57"/>
        <v/>
      </c>
      <c r="EX271" s="159" t="s">
        <v>88</v>
      </c>
    </row>
    <row r="272" spans="36:154" hidden="1" x14ac:dyDescent="0.2"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89"/>
      <c r="BA272" s="189"/>
      <c r="BB272" s="189"/>
      <c r="BC272" s="189"/>
      <c r="BD272" s="189"/>
      <c r="BE272" s="189"/>
      <c r="BF272" s="189"/>
      <c r="BG272" s="189"/>
      <c r="BH272" s="189"/>
      <c r="BI272" s="189"/>
      <c r="BJ272" s="189"/>
      <c r="BK272" s="189"/>
      <c r="BL272" s="189"/>
      <c r="BM272" s="189"/>
      <c r="BN272" s="189"/>
      <c r="BO272" s="189"/>
      <c r="BP272" s="189"/>
      <c r="BQ272" s="189"/>
      <c r="BR272" s="189"/>
      <c r="BS272" s="189"/>
      <c r="BT272" s="159" t="str">
        <f t="shared" si="56"/>
        <v/>
      </c>
      <c r="BZ272" s="189"/>
      <c r="CA272" s="189"/>
      <c r="CB272" s="189"/>
      <c r="CC272" s="189"/>
      <c r="CD272" s="189"/>
      <c r="CE272" s="189"/>
      <c r="CF272" s="189"/>
      <c r="CG272" s="189"/>
      <c r="CH272" s="189"/>
      <c r="CI272" s="189"/>
      <c r="CJ272" s="189"/>
      <c r="CK272" s="189"/>
      <c r="CL272" s="189"/>
      <c r="CM272" s="189"/>
      <c r="CN272" s="189"/>
      <c r="CO272" s="189"/>
      <c r="CP272" s="189"/>
      <c r="CQ272" s="189"/>
      <c r="CR272" s="189"/>
      <c r="CS272" s="189"/>
      <c r="CT272" s="189"/>
      <c r="CU272" s="189"/>
      <c r="CV272" s="189"/>
      <c r="CW272" s="189"/>
      <c r="CX272" s="189"/>
      <c r="CY272" s="189"/>
      <c r="CZ272" s="189"/>
      <c r="DA272" s="189"/>
      <c r="DB272" s="189"/>
      <c r="DC272" s="189"/>
      <c r="DD272" s="189"/>
      <c r="DE272" s="189"/>
      <c r="DF272" s="189"/>
      <c r="DG272" s="189"/>
      <c r="DH272" s="189"/>
      <c r="DI272" s="189"/>
      <c r="DJ272" s="159" t="str">
        <f t="shared" si="57"/>
        <v/>
      </c>
      <c r="EX272" s="159" t="s">
        <v>88</v>
      </c>
    </row>
    <row r="273" spans="36:154" hidden="1" x14ac:dyDescent="0.2"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89"/>
      <c r="BA273" s="189"/>
      <c r="BB273" s="189"/>
      <c r="BC273" s="189"/>
      <c r="BD273" s="189"/>
      <c r="BE273" s="189"/>
      <c r="BF273" s="189"/>
      <c r="BG273" s="189"/>
      <c r="BH273" s="189"/>
      <c r="BI273" s="189"/>
      <c r="BJ273" s="189"/>
      <c r="BK273" s="189"/>
      <c r="BL273" s="189"/>
      <c r="BM273" s="189"/>
      <c r="BN273" s="189"/>
      <c r="BO273" s="189"/>
      <c r="BP273" s="189"/>
      <c r="BQ273" s="189"/>
      <c r="BR273" s="189"/>
      <c r="BS273" s="189"/>
      <c r="BT273" s="159" t="str">
        <f t="shared" si="56"/>
        <v/>
      </c>
      <c r="BZ273" s="189"/>
      <c r="CA273" s="189"/>
      <c r="CB273" s="189"/>
      <c r="CC273" s="189"/>
      <c r="CD273" s="189"/>
      <c r="CE273" s="189"/>
      <c r="CF273" s="189"/>
      <c r="CG273" s="189"/>
      <c r="CH273" s="189"/>
      <c r="CI273" s="189"/>
      <c r="CJ273" s="189"/>
      <c r="CK273" s="189"/>
      <c r="CL273" s="189"/>
      <c r="CM273" s="189"/>
      <c r="CN273" s="189"/>
      <c r="CO273" s="189"/>
      <c r="CP273" s="189"/>
      <c r="CQ273" s="189"/>
      <c r="CR273" s="189"/>
      <c r="CS273" s="189"/>
      <c r="CT273" s="189"/>
      <c r="CU273" s="189"/>
      <c r="CV273" s="189"/>
      <c r="CW273" s="189"/>
      <c r="CX273" s="189"/>
      <c r="CY273" s="189"/>
      <c r="CZ273" s="189"/>
      <c r="DA273" s="189"/>
      <c r="DB273" s="189"/>
      <c r="DC273" s="189"/>
      <c r="DD273" s="189"/>
      <c r="DE273" s="189"/>
      <c r="DF273" s="189"/>
      <c r="DG273" s="189"/>
      <c r="DH273" s="189"/>
      <c r="DI273" s="189"/>
      <c r="DJ273" s="159" t="str">
        <f t="shared" si="57"/>
        <v/>
      </c>
      <c r="EX273" s="159" t="s">
        <v>88</v>
      </c>
    </row>
    <row r="274" spans="36:154" hidden="1" x14ac:dyDescent="0.2"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89"/>
      <c r="AT274" s="189"/>
      <c r="AU274" s="189"/>
      <c r="AV274" s="189"/>
      <c r="AW274" s="189"/>
      <c r="AX274" s="189"/>
      <c r="AY274" s="189"/>
      <c r="AZ274" s="189"/>
      <c r="BA274" s="189"/>
      <c r="BB274" s="189"/>
      <c r="BC274" s="189"/>
      <c r="BD274" s="189"/>
      <c r="BE274" s="189"/>
      <c r="BF274" s="189"/>
      <c r="BG274" s="189"/>
      <c r="BH274" s="189"/>
      <c r="BI274" s="189"/>
      <c r="BJ274" s="189"/>
      <c r="BK274" s="189"/>
      <c r="BL274" s="189"/>
      <c r="BM274" s="189"/>
      <c r="BN274" s="189"/>
      <c r="BO274" s="189"/>
      <c r="BP274" s="189"/>
      <c r="BQ274" s="189"/>
      <c r="BR274" s="189"/>
      <c r="BS274" s="189"/>
      <c r="BT274" s="159" t="str">
        <f t="shared" si="56"/>
        <v/>
      </c>
      <c r="BZ274" s="189"/>
      <c r="CA274" s="189"/>
      <c r="CB274" s="189"/>
      <c r="CC274" s="189"/>
      <c r="CD274" s="189"/>
      <c r="CE274" s="189"/>
      <c r="CF274" s="189"/>
      <c r="CG274" s="189"/>
      <c r="CH274" s="189"/>
      <c r="CI274" s="189"/>
      <c r="CJ274" s="189"/>
      <c r="CK274" s="189"/>
      <c r="CL274" s="189"/>
      <c r="CM274" s="189"/>
      <c r="CN274" s="189"/>
      <c r="CO274" s="189"/>
      <c r="CP274" s="189"/>
      <c r="CQ274" s="189"/>
      <c r="CR274" s="189"/>
      <c r="CS274" s="189"/>
      <c r="CT274" s="189"/>
      <c r="CU274" s="189"/>
      <c r="CV274" s="189"/>
      <c r="CW274" s="189"/>
      <c r="CX274" s="189"/>
      <c r="CY274" s="189"/>
      <c r="CZ274" s="189"/>
      <c r="DA274" s="189"/>
      <c r="DB274" s="189"/>
      <c r="DC274" s="189"/>
      <c r="DD274" s="189"/>
      <c r="DE274" s="189"/>
      <c r="DF274" s="189"/>
      <c r="DG274" s="189"/>
      <c r="DH274" s="189"/>
      <c r="DI274" s="189"/>
      <c r="DJ274" s="159" t="str">
        <f t="shared" si="57"/>
        <v/>
      </c>
      <c r="EX274" s="159" t="s">
        <v>88</v>
      </c>
    </row>
    <row r="275" spans="36:154" hidden="1" x14ac:dyDescent="0.2"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89"/>
      <c r="AT275" s="189"/>
      <c r="AU275" s="189"/>
      <c r="AV275" s="189"/>
      <c r="AW275" s="189"/>
      <c r="AX275" s="189"/>
      <c r="AY275" s="189"/>
      <c r="AZ275" s="189"/>
      <c r="BA275" s="189"/>
      <c r="BB275" s="189"/>
      <c r="BC275" s="189"/>
      <c r="BD275" s="189"/>
      <c r="BE275" s="189"/>
      <c r="BF275" s="189"/>
      <c r="BG275" s="189"/>
      <c r="BH275" s="189"/>
      <c r="BI275" s="189"/>
      <c r="BJ275" s="189"/>
      <c r="BK275" s="189"/>
      <c r="BL275" s="189"/>
      <c r="BM275" s="189"/>
      <c r="BN275" s="189"/>
      <c r="BO275" s="189"/>
      <c r="BP275" s="189"/>
      <c r="BQ275" s="189"/>
      <c r="BR275" s="189"/>
      <c r="BS275" s="189"/>
      <c r="BT275" s="159" t="str">
        <f t="shared" si="56"/>
        <v/>
      </c>
      <c r="BZ275" s="189"/>
      <c r="CA275" s="189"/>
      <c r="CB275" s="189"/>
      <c r="CC275" s="189"/>
      <c r="CD275" s="189"/>
      <c r="CE275" s="189"/>
      <c r="CF275" s="189"/>
      <c r="CG275" s="189"/>
      <c r="CH275" s="189"/>
      <c r="CI275" s="189"/>
      <c r="CJ275" s="189"/>
      <c r="CK275" s="189"/>
      <c r="CL275" s="189"/>
      <c r="CM275" s="189"/>
      <c r="CN275" s="189"/>
      <c r="CO275" s="189"/>
      <c r="CP275" s="189"/>
      <c r="CQ275" s="189"/>
      <c r="CR275" s="189"/>
      <c r="CS275" s="189"/>
      <c r="CT275" s="189"/>
      <c r="CU275" s="189"/>
      <c r="CV275" s="189"/>
      <c r="CW275" s="189"/>
      <c r="CX275" s="189"/>
      <c r="CY275" s="189"/>
      <c r="CZ275" s="189"/>
      <c r="DA275" s="189"/>
      <c r="DB275" s="189"/>
      <c r="DC275" s="189"/>
      <c r="DD275" s="189"/>
      <c r="DE275" s="189"/>
      <c r="DF275" s="189"/>
      <c r="DG275" s="189"/>
      <c r="DH275" s="189"/>
      <c r="DI275" s="189"/>
      <c r="DJ275" s="159" t="str">
        <f t="shared" si="57"/>
        <v/>
      </c>
      <c r="EX275" s="159" t="s">
        <v>88</v>
      </c>
    </row>
    <row r="276" spans="36:154" hidden="1" x14ac:dyDescent="0.2"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89"/>
      <c r="AT276" s="189"/>
      <c r="AU276" s="189"/>
      <c r="AV276" s="189"/>
      <c r="AW276" s="189"/>
      <c r="AX276" s="189"/>
      <c r="AY276" s="189"/>
      <c r="AZ276" s="189"/>
      <c r="BA276" s="189"/>
      <c r="BB276" s="189"/>
      <c r="BC276" s="189"/>
      <c r="BD276" s="189"/>
      <c r="BE276" s="189"/>
      <c r="BF276" s="189"/>
      <c r="BG276" s="189"/>
      <c r="BH276" s="189"/>
      <c r="BI276" s="189"/>
      <c r="BJ276" s="189"/>
      <c r="BK276" s="189"/>
      <c r="BL276" s="189"/>
      <c r="BM276" s="189"/>
      <c r="BN276" s="189"/>
      <c r="BO276" s="189"/>
      <c r="BP276" s="189"/>
      <c r="BQ276" s="189"/>
      <c r="BR276" s="189"/>
      <c r="BS276" s="189"/>
      <c r="BT276" s="159" t="str">
        <f t="shared" si="56"/>
        <v/>
      </c>
      <c r="BZ276" s="189"/>
      <c r="CA276" s="189"/>
      <c r="CB276" s="189"/>
      <c r="CC276" s="189"/>
      <c r="CD276" s="189"/>
      <c r="CE276" s="189"/>
      <c r="CF276" s="189"/>
      <c r="CG276" s="189"/>
      <c r="CH276" s="189"/>
      <c r="CI276" s="189"/>
      <c r="CJ276" s="189"/>
      <c r="CK276" s="189"/>
      <c r="CL276" s="189"/>
      <c r="CM276" s="189"/>
      <c r="CN276" s="189"/>
      <c r="CO276" s="189"/>
      <c r="CP276" s="189"/>
      <c r="CQ276" s="189"/>
      <c r="CR276" s="189"/>
      <c r="CS276" s="189"/>
      <c r="CT276" s="189"/>
      <c r="CU276" s="189"/>
      <c r="CV276" s="189"/>
      <c r="CW276" s="189"/>
      <c r="CX276" s="189"/>
      <c r="CY276" s="189"/>
      <c r="CZ276" s="189"/>
      <c r="DA276" s="189"/>
      <c r="DB276" s="189"/>
      <c r="DC276" s="189"/>
      <c r="DD276" s="189"/>
      <c r="DE276" s="189"/>
      <c r="DF276" s="189"/>
      <c r="DG276" s="189"/>
      <c r="DH276" s="189"/>
      <c r="DI276" s="189"/>
      <c r="DJ276" s="159" t="str">
        <f t="shared" si="57"/>
        <v/>
      </c>
      <c r="EX276" s="159" t="s">
        <v>88</v>
      </c>
    </row>
    <row r="277" spans="36:154" hidden="1" x14ac:dyDescent="0.2">
      <c r="AJ277" s="189"/>
      <c r="AK277" s="189"/>
      <c r="AL277" s="189"/>
      <c r="AM277" s="189"/>
      <c r="AN277" s="189"/>
      <c r="AO277" s="189"/>
      <c r="AP277" s="189"/>
      <c r="AQ277" s="189"/>
      <c r="AR277" s="189"/>
      <c r="AS277" s="189"/>
      <c r="AT277" s="189"/>
      <c r="AU277" s="189"/>
      <c r="AV277" s="189"/>
      <c r="AW277" s="189"/>
      <c r="AX277" s="189"/>
      <c r="AY277" s="189"/>
      <c r="AZ277" s="189"/>
      <c r="BA277" s="189"/>
      <c r="BB277" s="189"/>
      <c r="BC277" s="189"/>
      <c r="BD277" s="189"/>
      <c r="BE277" s="189"/>
      <c r="BF277" s="189"/>
      <c r="BG277" s="189"/>
      <c r="BH277" s="189"/>
      <c r="BI277" s="189"/>
      <c r="BJ277" s="189"/>
      <c r="BK277" s="189"/>
      <c r="BL277" s="189"/>
      <c r="BM277" s="189"/>
      <c r="BN277" s="189"/>
      <c r="BO277" s="189"/>
      <c r="BP277" s="189"/>
      <c r="BQ277" s="189"/>
      <c r="BR277" s="189"/>
      <c r="BS277" s="189"/>
      <c r="BT277" s="159" t="str">
        <f t="shared" si="56"/>
        <v/>
      </c>
      <c r="BZ277" s="189"/>
      <c r="CA277" s="189"/>
      <c r="CB277" s="189"/>
      <c r="CC277" s="189"/>
      <c r="CD277" s="189"/>
      <c r="CE277" s="189"/>
      <c r="CF277" s="189"/>
      <c r="CG277" s="189"/>
      <c r="CH277" s="189"/>
      <c r="CI277" s="189"/>
      <c r="CJ277" s="189"/>
      <c r="CK277" s="189"/>
      <c r="CL277" s="189"/>
      <c r="CM277" s="189"/>
      <c r="CN277" s="189"/>
      <c r="CO277" s="189"/>
      <c r="CP277" s="189"/>
      <c r="CQ277" s="189"/>
      <c r="CR277" s="189"/>
      <c r="CS277" s="189"/>
      <c r="CT277" s="189"/>
      <c r="CU277" s="189"/>
      <c r="CV277" s="189"/>
      <c r="CW277" s="189"/>
      <c r="CX277" s="189"/>
      <c r="CY277" s="189"/>
      <c r="CZ277" s="189"/>
      <c r="DA277" s="189"/>
      <c r="DB277" s="189"/>
      <c r="DC277" s="189"/>
      <c r="DD277" s="189"/>
      <c r="DE277" s="189"/>
      <c r="DF277" s="189"/>
      <c r="DG277" s="189"/>
      <c r="DH277" s="189"/>
      <c r="DI277" s="189"/>
      <c r="DJ277" s="159" t="str">
        <f t="shared" si="57"/>
        <v/>
      </c>
      <c r="EX277" s="159" t="s">
        <v>88</v>
      </c>
    </row>
    <row r="278" spans="36:154" hidden="1" x14ac:dyDescent="0.2">
      <c r="AJ278" s="189"/>
      <c r="AK278" s="189"/>
      <c r="AL278" s="189"/>
      <c r="AM278" s="189"/>
      <c r="AN278" s="189"/>
      <c r="AO278" s="189"/>
      <c r="AP278" s="189"/>
      <c r="AQ278" s="189"/>
      <c r="AR278" s="189"/>
      <c r="AS278" s="189"/>
      <c r="AT278" s="189"/>
      <c r="AU278" s="189"/>
      <c r="AV278" s="189"/>
      <c r="AW278" s="189"/>
      <c r="AX278" s="189"/>
      <c r="AY278" s="189"/>
      <c r="AZ278" s="189"/>
      <c r="BA278" s="189"/>
      <c r="BB278" s="189"/>
      <c r="BC278" s="189"/>
      <c r="BD278" s="189"/>
      <c r="BE278" s="189"/>
      <c r="BF278" s="189"/>
      <c r="BG278" s="189"/>
      <c r="BH278" s="189"/>
      <c r="BI278" s="189"/>
      <c r="BJ278" s="189"/>
      <c r="BK278" s="189"/>
      <c r="BL278" s="189"/>
      <c r="BM278" s="189"/>
      <c r="BN278" s="189"/>
      <c r="BO278" s="189"/>
      <c r="BP278" s="189"/>
      <c r="BQ278" s="189"/>
      <c r="BR278" s="189"/>
      <c r="BS278" s="189"/>
      <c r="BT278" s="159" t="str">
        <f t="shared" ref="BT278:BT293" si="58">IF(AN278="NO","Sell",IF(AN278="Yes","Buy",""))</f>
        <v/>
      </c>
      <c r="BZ278" s="189"/>
      <c r="CA278" s="189"/>
      <c r="CB278" s="189"/>
      <c r="CC278" s="189"/>
      <c r="CD278" s="189"/>
      <c r="CE278" s="189"/>
      <c r="CF278" s="189"/>
      <c r="CG278" s="189"/>
      <c r="CH278" s="189"/>
      <c r="CI278" s="189"/>
      <c r="CJ278" s="189"/>
      <c r="CK278" s="189"/>
      <c r="CL278" s="189"/>
      <c r="CM278" s="189"/>
      <c r="CN278" s="189"/>
      <c r="CO278" s="189"/>
      <c r="CP278" s="189"/>
      <c r="CQ278" s="189"/>
      <c r="CR278" s="189"/>
      <c r="CS278" s="189"/>
      <c r="CT278" s="189"/>
      <c r="CU278" s="189"/>
      <c r="CV278" s="189"/>
      <c r="CW278" s="189"/>
      <c r="CX278" s="189"/>
      <c r="CY278" s="189"/>
      <c r="CZ278" s="189"/>
      <c r="DA278" s="189"/>
      <c r="DB278" s="189"/>
      <c r="DC278" s="189"/>
      <c r="DD278" s="189"/>
      <c r="DE278" s="189"/>
      <c r="DF278" s="189"/>
      <c r="DG278" s="189"/>
      <c r="DH278" s="189"/>
      <c r="DI278" s="189"/>
      <c r="DJ278" s="159" t="str">
        <f t="shared" ref="DJ278:DJ293" si="59">IF(CD278="NO","Buy",IF(CD278="Yes","Sell",""))</f>
        <v/>
      </c>
      <c r="EX278" s="159" t="s">
        <v>88</v>
      </c>
    </row>
    <row r="279" spans="36:154" hidden="1" x14ac:dyDescent="0.2">
      <c r="AJ279" s="189"/>
      <c r="AK279" s="189"/>
      <c r="AL279" s="189"/>
      <c r="AM279" s="189"/>
      <c r="AN279" s="189"/>
      <c r="AO279" s="189"/>
      <c r="AP279" s="189"/>
      <c r="AQ279" s="189"/>
      <c r="AR279" s="189"/>
      <c r="AS279" s="189"/>
      <c r="AT279" s="189"/>
      <c r="AU279" s="189"/>
      <c r="AV279" s="189"/>
      <c r="AW279" s="189"/>
      <c r="AX279" s="189"/>
      <c r="AY279" s="189"/>
      <c r="AZ279" s="189"/>
      <c r="BA279" s="189"/>
      <c r="BB279" s="189"/>
      <c r="BC279" s="189"/>
      <c r="BD279" s="189"/>
      <c r="BE279" s="189"/>
      <c r="BF279" s="189"/>
      <c r="BG279" s="189"/>
      <c r="BH279" s="189"/>
      <c r="BI279" s="189"/>
      <c r="BJ279" s="189"/>
      <c r="BK279" s="189"/>
      <c r="BL279" s="189"/>
      <c r="BM279" s="189"/>
      <c r="BN279" s="189"/>
      <c r="BO279" s="189"/>
      <c r="BP279" s="189"/>
      <c r="BQ279" s="189"/>
      <c r="BR279" s="189"/>
      <c r="BS279" s="189"/>
      <c r="BT279" s="159" t="str">
        <f t="shared" si="58"/>
        <v/>
      </c>
      <c r="BZ279" s="189"/>
      <c r="CA279" s="189"/>
      <c r="CB279" s="189"/>
      <c r="CC279" s="189"/>
      <c r="CD279" s="189"/>
      <c r="CE279" s="189"/>
      <c r="CF279" s="189"/>
      <c r="CG279" s="189"/>
      <c r="CH279" s="189"/>
      <c r="CI279" s="189"/>
      <c r="CJ279" s="189"/>
      <c r="CK279" s="189"/>
      <c r="CL279" s="189"/>
      <c r="CM279" s="189"/>
      <c r="CN279" s="189"/>
      <c r="CO279" s="189"/>
      <c r="CP279" s="189"/>
      <c r="CQ279" s="189"/>
      <c r="CR279" s="189"/>
      <c r="CS279" s="189"/>
      <c r="CT279" s="189"/>
      <c r="CU279" s="189"/>
      <c r="CV279" s="189"/>
      <c r="CW279" s="189"/>
      <c r="CX279" s="189"/>
      <c r="CY279" s="189"/>
      <c r="CZ279" s="189"/>
      <c r="DA279" s="189"/>
      <c r="DB279" s="189"/>
      <c r="DC279" s="189"/>
      <c r="DD279" s="189"/>
      <c r="DE279" s="189"/>
      <c r="DF279" s="189"/>
      <c r="DG279" s="189"/>
      <c r="DH279" s="189"/>
      <c r="DI279" s="189"/>
      <c r="DJ279" s="159" t="str">
        <f t="shared" si="59"/>
        <v/>
      </c>
      <c r="EX279" s="159" t="s">
        <v>88</v>
      </c>
    </row>
    <row r="280" spans="36:154" hidden="1" x14ac:dyDescent="0.2"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189"/>
      <c r="AT280" s="189"/>
      <c r="AU280" s="189"/>
      <c r="AV280" s="189"/>
      <c r="AW280" s="189"/>
      <c r="AX280" s="189"/>
      <c r="AY280" s="189"/>
      <c r="AZ280" s="189"/>
      <c r="BA280" s="189"/>
      <c r="BB280" s="189"/>
      <c r="BC280" s="189"/>
      <c r="BD280" s="189"/>
      <c r="BE280" s="189"/>
      <c r="BF280" s="189"/>
      <c r="BG280" s="189"/>
      <c r="BH280" s="189"/>
      <c r="BI280" s="189"/>
      <c r="BJ280" s="189"/>
      <c r="BK280" s="189"/>
      <c r="BL280" s="189"/>
      <c r="BM280" s="189"/>
      <c r="BN280" s="189"/>
      <c r="BO280" s="189"/>
      <c r="BP280" s="189"/>
      <c r="BQ280" s="189"/>
      <c r="BR280" s="189"/>
      <c r="BS280" s="189"/>
      <c r="BT280" s="159" t="str">
        <f t="shared" si="58"/>
        <v/>
      </c>
      <c r="BZ280" s="189"/>
      <c r="CA280" s="189"/>
      <c r="CB280" s="189"/>
      <c r="CC280" s="189"/>
      <c r="CD280" s="189"/>
      <c r="CE280" s="189"/>
      <c r="CF280" s="189"/>
      <c r="CG280" s="189"/>
      <c r="CH280" s="189"/>
      <c r="CI280" s="189"/>
      <c r="CJ280" s="189"/>
      <c r="CK280" s="189"/>
      <c r="CL280" s="189"/>
      <c r="CM280" s="189"/>
      <c r="CN280" s="189"/>
      <c r="CO280" s="189"/>
      <c r="CP280" s="189"/>
      <c r="CQ280" s="189"/>
      <c r="CR280" s="189"/>
      <c r="CS280" s="189"/>
      <c r="CT280" s="189"/>
      <c r="CU280" s="189"/>
      <c r="CV280" s="189"/>
      <c r="CW280" s="189"/>
      <c r="CX280" s="189"/>
      <c r="CY280" s="189"/>
      <c r="CZ280" s="189"/>
      <c r="DA280" s="189"/>
      <c r="DB280" s="189"/>
      <c r="DC280" s="189"/>
      <c r="DD280" s="189"/>
      <c r="DE280" s="189"/>
      <c r="DF280" s="189"/>
      <c r="DG280" s="189"/>
      <c r="DH280" s="189"/>
      <c r="DI280" s="189"/>
      <c r="DJ280" s="159" t="str">
        <f t="shared" si="59"/>
        <v/>
      </c>
      <c r="EX280" s="159" t="s">
        <v>88</v>
      </c>
    </row>
    <row r="281" spans="36:154" hidden="1" x14ac:dyDescent="0.2">
      <c r="AJ281" s="189"/>
      <c r="AK281" s="189"/>
      <c r="AL281" s="189"/>
      <c r="AM281" s="189"/>
      <c r="AN281" s="189"/>
      <c r="AO281" s="189"/>
      <c r="AP281" s="189"/>
      <c r="AQ281" s="189"/>
      <c r="AR281" s="189"/>
      <c r="AS281" s="189"/>
      <c r="AT281" s="189"/>
      <c r="AU281" s="189"/>
      <c r="AV281" s="189"/>
      <c r="AW281" s="189"/>
      <c r="AX281" s="189"/>
      <c r="AY281" s="189"/>
      <c r="AZ281" s="189"/>
      <c r="BA281" s="189"/>
      <c r="BB281" s="189"/>
      <c r="BC281" s="189"/>
      <c r="BD281" s="189"/>
      <c r="BE281" s="189"/>
      <c r="BF281" s="189"/>
      <c r="BG281" s="189"/>
      <c r="BH281" s="189"/>
      <c r="BI281" s="189"/>
      <c r="BJ281" s="189"/>
      <c r="BK281" s="189"/>
      <c r="BL281" s="189"/>
      <c r="BM281" s="189"/>
      <c r="BN281" s="189"/>
      <c r="BO281" s="189"/>
      <c r="BP281" s="189"/>
      <c r="BQ281" s="189"/>
      <c r="BR281" s="189"/>
      <c r="BS281" s="189"/>
      <c r="BT281" s="159" t="str">
        <f t="shared" si="58"/>
        <v/>
      </c>
      <c r="BZ281" s="189"/>
      <c r="CA281" s="189"/>
      <c r="CB281" s="189"/>
      <c r="CC281" s="189"/>
      <c r="CD281" s="189"/>
      <c r="CE281" s="189"/>
      <c r="CF281" s="189"/>
      <c r="CG281" s="189"/>
      <c r="CH281" s="189"/>
      <c r="CI281" s="189"/>
      <c r="CJ281" s="189"/>
      <c r="CK281" s="189"/>
      <c r="CL281" s="189"/>
      <c r="CM281" s="189"/>
      <c r="CN281" s="189"/>
      <c r="CO281" s="189"/>
      <c r="CP281" s="189"/>
      <c r="CQ281" s="189"/>
      <c r="CR281" s="189"/>
      <c r="CS281" s="189"/>
      <c r="CT281" s="189"/>
      <c r="CU281" s="189"/>
      <c r="CV281" s="189"/>
      <c r="CW281" s="189"/>
      <c r="CX281" s="189"/>
      <c r="CY281" s="189"/>
      <c r="CZ281" s="189"/>
      <c r="DA281" s="189"/>
      <c r="DB281" s="189"/>
      <c r="DC281" s="189"/>
      <c r="DD281" s="189"/>
      <c r="DE281" s="189"/>
      <c r="DF281" s="189"/>
      <c r="DG281" s="189"/>
      <c r="DH281" s="189"/>
      <c r="DI281" s="189"/>
      <c r="DJ281" s="159" t="str">
        <f t="shared" si="59"/>
        <v/>
      </c>
      <c r="EX281" s="159" t="s">
        <v>88</v>
      </c>
    </row>
    <row r="282" spans="36:154" hidden="1" x14ac:dyDescent="0.2">
      <c r="AJ282" s="189"/>
      <c r="AK282" s="189"/>
      <c r="AL282" s="189"/>
      <c r="AM282" s="189"/>
      <c r="AN282" s="189"/>
      <c r="AO282" s="189"/>
      <c r="AP282" s="189"/>
      <c r="AQ282" s="189"/>
      <c r="AR282" s="189"/>
      <c r="AS282" s="189"/>
      <c r="AT282" s="189"/>
      <c r="AU282" s="189"/>
      <c r="AV282" s="189"/>
      <c r="AW282" s="189"/>
      <c r="AX282" s="189"/>
      <c r="AY282" s="189"/>
      <c r="AZ282" s="189"/>
      <c r="BA282" s="189"/>
      <c r="BB282" s="189"/>
      <c r="BC282" s="189"/>
      <c r="BD282" s="189"/>
      <c r="BE282" s="189"/>
      <c r="BF282" s="189"/>
      <c r="BG282" s="189"/>
      <c r="BH282" s="189"/>
      <c r="BI282" s="189"/>
      <c r="BJ282" s="189"/>
      <c r="BK282" s="189"/>
      <c r="BL282" s="189"/>
      <c r="BM282" s="189"/>
      <c r="BN282" s="189"/>
      <c r="BO282" s="189"/>
      <c r="BP282" s="189"/>
      <c r="BQ282" s="189"/>
      <c r="BR282" s="189"/>
      <c r="BS282" s="189"/>
      <c r="BT282" s="159" t="str">
        <f t="shared" si="58"/>
        <v/>
      </c>
      <c r="BZ282" s="189"/>
      <c r="CA282" s="189"/>
      <c r="CB282" s="189"/>
      <c r="CC282" s="189"/>
      <c r="CD282" s="189"/>
      <c r="CE282" s="189"/>
      <c r="CF282" s="189"/>
      <c r="CG282" s="189"/>
      <c r="CH282" s="189"/>
      <c r="CI282" s="189"/>
      <c r="CJ282" s="189"/>
      <c r="CK282" s="189"/>
      <c r="CL282" s="189"/>
      <c r="CM282" s="189"/>
      <c r="CN282" s="189"/>
      <c r="CO282" s="189"/>
      <c r="CP282" s="189"/>
      <c r="CQ282" s="189"/>
      <c r="CR282" s="189"/>
      <c r="CS282" s="189"/>
      <c r="CT282" s="189"/>
      <c r="CU282" s="189"/>
      <c r="CV282" s="189"/>
      <c r="CW282" s="189"/>
      <c r="CX282" s="189"/>
      <c r="CY282" s="189"/>
      <c r="CZ282" s="189"/>
      <c r="DA282" s="189"/>
      <c r="DB282" s="189"/>
      <c r="DC282" s="189"/>
      <c r="DD282" s="189"/>
      <c r="DE282" s="189"/>
      <c r="DF282" s="189"/>
      <c r="DG282" s="189"/>
      <c r="DH282" s="189"/>
      <c r="DI282" s="189"/>
      <c r="DJ282" s="159" t="str">
        <f t="shared" si="59"/>
        <v/>
      </c>
      <c r="EX282" s="159" t="s">
        <v>88</v>
      </c>
    </row>
    <row r="283" spans="36:154" hidden="1" x14ac:dyDescent="0.2">
      <c r="AJ283" s="189"/>
      <c r="AK283" s="189"/>
      <c r="AL283" s="189"/>
      <c r="AM283" s="189"/>
      <c r="AN283" s="189"/>
      <c r="AO283" s="189"/>
      <c r="AP283" s="189"/>
      <c r="AQ283" s="189"/>
      <c r="AR283" s="189"/>
      <c r="AS283" s="189"/>
      <c r="AT283" s="189"/>
      <c r="AU283" s="189"/>
      <c r="AV283" s="189"/>
      <c r="AW283" s="189"/>
      <c r="AX283" s="189"/>
      <c r="AY283" s="189"/>
      <c r="AZ283" s="189"/>
      <c r="BA283" s="189"/>
      <c r="BB283" s="189"/>
      <c r="BC283" s="189"/>
      <c r="BD283" s="189"/>
      <c r="BE283" s="189"/>
      <c r="BF283" s="189"/>
      <c r="BG283" s="189"/>
      <c r="BH283" s="189"/>
      <c r="BI283" s="189"/>
      <c r="BJ283" s="189"/>
      <c r="BK283" s="189"/>
      <c r="BL283" s="189"/>
      <c r="BM283" s="189"/>
      <c r="BN283" s="189"/>
      <c r="BO283" s="189"/>
      <c r="BP283" s="189"/>
      <c r="BQ283" s="189"/>
      <c r="BR283" s="189"/>
      <c r="BS283" s="189"/>
      <c r="BT283" s="159" t="str">
        <f t="shared" si="58"/>
        <v/>
      </c>
      <c r="BZ283" s="189"/>
      <c r="CA283" s="189"/>
      <c r="CB283" s="189"/>
      <c r="CC283" s="189"/>
      <c r="CD283" s="189"/>
      <c r="CE283" s="189"/>
      <c r="CF283" s="189"/>
      <c r="CG283" s="189"/>
      <c r="CH283" s="189"/>
      <c r="CI283" s="189"/>
      <c r="CJ283" s="189"/>
      <c r="CK283" s="189"/>
      <c r="CL283" s="189"/>
      <c r="CM283" s="189"/>
      <c r="CN283" s="189"/>
      <c r="CO283" s="189"/>
      <c r="CP283" s="189"/>
      <c r="CQ283" s="189"/>
      <c r="CR283" s="189"/>
      <c r="CS283" s="189"/>
      <c r="CT283" s="189"/>
      <c r="CU283" s="189"/>
      <c r="CV283" s="189"/>
      <c r="CW283" s="189"/>
      <c r="CX283" s="189"/>
      <c r="CY283" s="189"/>
      <c r="CZ283" s="189"/>
      <c r="DA283" s="189"/>
      <c r="DB283" s="189"/>
      <c r="DC283" s="189"/>
      <c r="DD283" s="189"/>
      <c r="DE283" s="189"/>
      <c r="DF283" s="189"/>
      <c r="DG283" s="189"/>
      <c r="DH283" s="189"/>
      <c r="DI283" s="189"/>
      <c r="DJ283" s="159" t="str">
        <f t="shared" si="59"/>
        <v/>
      </c>
      <c r="EX283" s="159" t="s">
        <v>88</v>
      </c>
    </row>
    <row r="284" spans="36:154" hidden="1" x14ac:dyDescent="0.2">
      <c r="AJ284" s="189"/>
      <c r="AK284" s="189"/>
      <c r="AL284" s="189"/>
      <c r="AM284" s="189"/>
      <c r="AN284" s="189"/>
      <c r="AO284" s="189"/>
      <c r="AP284" s="189"/>
      <c r="AQ284" s="189"/>
      <c r="AR284" s="189"/>
      <c r="AS284" s="189"/>
      <c r="AT284" s="189"/>
      <c r="AU284" s="189"/>
      <c r="AV284" s="189"/>
      <c r="AW284" s="189"/>
      <c r="AX284" s="189"/>
      <c r="AY284" s="189"/>
      <c r="AZ284" s="189"/>
      <c r="BA284" s="189"/>
      <c r="BB284" s="189"/>
      <c r="BC284" s="189"/>
      <c r="BD284" s="189"/>
      <c r="BE284" s="189"/>
      <c r="BF284" s="189"/>
      <c r="BG284" s="189"/>
      <c r="BH284" s="189"/>
      <c r="BI284" s="189"/>
      <c r="BJ284" s="189"/>
      <c r="BK284" s="189"/>
      <c r="BL284" s="189"/>
      <c r="BM284" s="189"/>
      <c r="BN284" s="189"/>
      <c r="BO284" s="189"/>
      <c r="BP284" s="189"/>
      <c r="BQ284" s="189"/>
      <c r="BR284" s="189"/>
      <c r="BS284" s="189"/>
      <c r="BT284" s="159" t="str">
        <f t="shared" si="58"/>
        <v/>
      </c>
      <c r="BZ284" s="189"/>
      <c r="CA284" s="189"/>
      <c r="CB284" s="189"/>
      <c r="CC284" s="189"/>
      <c r="CD284" s="189"/>
      <c r="CE284" s="189"/>
      <c r="CF284" s="189"/>
      <c r="CG284" s="189"/>
      <c r="CH284" s="189"/>
      <c r="CI284" s="189"/>
      <c r="CJ284" s="189"/>
      <c r="CK284" s="189"/>
      <c r="CL284" s="189"/>
      <c r="CM284" s="189"/>
      <c r="CN284" s="189"/>
      <c r="CO284" s="189"/>
      <c r="CP284" s="189"/>
      <c r="CQ284" s="189"/>
      <c r="CR284" s="189"/>
      <c r="CS284" s="189"/>
      <c r="CT284" s="189"/>
      <c r="CU284" s="189"/>
      <c r="CV284" s="189"/>
      <c r="CW284" s="189"/>
      <c r="CX284" s="189"/>
      <c r="CY284" s="189"/>
      <c r="CZ284" s="189"/>
      <c r="DA284" s="189"/>
      <c r="DB284" s="189"/>
      <c r="DC284" s="189"/>
      <c r="DD284" s="189"/>
      <c r="DE284" s="189"/>
      <c r="DF284" s="189"/>
      <c r="DG284" s="189"/>
      <c r="DH284" s="189"/>
      <c r="DI284" s="189"/>
      <c r="DJ284" s="159" t="str">
        <f t="shared" si="59"/>
        <v/>
      </c>
      <c r="EX284" s="159" t="s">
        <v>88</v>
      </c>
    </row>
    <row r="285" spans="36:154" hidden="1" x14ac:dyDescent="0.2"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89"/>
      <c r="BA285" s="189"/>
      <c r="BB285" s="189"/>
      <c r="BC285" s="189"/>
      <c r="BD285" s="189"/>
      <c r="BE285" s="189"/>
      <c r="BF285" s="189"/>
      <c r="BG285" s="189"/>
      <c r="BH285" s="189"/>
      <c r="BI285" s="189"/>
      <c r="BJ285" s="189"/>
      <c r="BK285" s="189"/>
      <c r="BL285" s="189"/>
      <c r="BM285" s="189"/>
      <c r="BN285" s="189"/>
      <c r="BO285" s="189"/>
      <c r="BP285" s="189"/>
      <c r="BQ285" s="189"/>
      <c r="BR285" s="189"/>
      <c r="BS285" s="189"/>
      <c r="BT285" s="159" t="str">
        <f t="shared" si="58"/>
        <v/>
      </c>
      <c r="BZ285" s="189"/>
      <c r="CA285" s="189"/>
      <c r="CB285" s="189"/>
      <c r="CC285" s="189"/>
      <c r="CD285" s="189"/>
      <c r="CE285" s="189"/>
      <c r="CF285" s="189"/>
      <c r="CG285" s="189"/>
      <c r="CH285" s="189"/>
      <c r="CI285" s="189"/>
      <c r="CJ285" s="189"/>
      <c r="CK285" s="189"/>
      <c r="CL285" s="189"/>
      <c r="CM285" s="189"/>
      <c r="CN285" s="189"/>
      <c r="CO285" s="189"/>
      <c r="CP285" s="189"/>
      <c r="CQ285" s="189"/>
      <c r="CR285" s="189"/>
      <c r="CS285" s="189"/>
      <c r="CT285" s="189"/>
      <c r="CU285" s="189"/>
      <c r="CV285" s="189"/>
      <c r="CW285" s="189"/>
      <c r="CX285" s="189"/>
      <c r="CY285" s="189"/>
      <c r="CZ285" s="189"/>
      <c r="DA285" s="189"/>
      <c r="DB285" s="189"/>
      <c r="DC285" s="189"/>
      <c r="DD285" s="189"/>
      <c r="DE285" s="189"/>
      <c r="DF285" s="189"/>
      <c r="DG285" s="189"/>
      <c r="DH285" s="189"/>
      <c r="DI285" s="189"/>
      <c r="DJ285" s="159" t="str">
        <f t="shared" si="59"/>
        <v/>
      </c>
      <c r="EX285" s="159" t="s">
        <v>88</v>
      </c>
    </row>
    <row r="286" spans="36:154" hidden="1" x14ac:dyDescent="0.2"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89"/>
      <c r="BA286" s="189"/>
      <c r="BB286" s="189"/>
      <c r="BC286" s="189"/>
      <c r="BD286" s="189"/>
      <c r="BE286" s="189"/>
      <c r="BF286" s="189"/>
      <c r="BG286" s="189"/>
      <c r="BH286" s="189"/>
      <c r="BI286" s="189"/>
      <c r="BJ286" s="189"/>
      <c r="BK286" s="189"/>
      <c r="BL286" s="189"/>
      <c r="BM286" s="189"/>
      <c r="BN286" s="189"/>
      <c r="BO286" s="189"/>
      <c r="BP286" s="189"/>
      <c r="BQ286" s="189"/>
      <c r="BR286" s="189"/>
      <c r="BS286" s="189"/>
      <c r="BT286" s="159" t="str">
        <f t="shared" si="58"/>
        <v/>
      </c>
      <c r="BZ286" s="189"/>
      <c r="CA286" s="189"/>
      <c r="CB286" s="189"/>
      <c r="CC286" s="189"/>
      <c r="CD286" s="189"/>
      <c r="CE286" s="189"/>
      <c r="CF286" s="189"/>
      <c r="CG286" s="189"/>
      <c r="CH286" s="189"/>
      <c r="CI286" s="189"/>
      <c r="CJ286" s="189"/>
      <c r="CK286" s="189"/>
      <c r="CL286" s="189"/>
      <c r="CM286" s="189"/>
      <c r="CN286" s="189"/>
      <c r="CO286" s="189"/>
      <c r="CP286" s="189"/>
      <c r="CQ286" s="189"/>
      <c r="CR286" s="189"/>
      <c r="CS286" s="189"/>
      <c r="CT286" s="189"/>
      <c r="CU286" s="189"/>
      <c r="CV286" s="189"/>
      <c r="CW286" s="189"/>
      <c r="CX286" s="189"/>
      <c r="CY286" s="189"/>
      <c r="CZ286" s="189"/>
      <c r="DA286" s="189"/>
      <c r="DB286" s="189"/>
      <c r="DC286" s="189"/>
      <c r="DD286" s="189"/>
      <c r="DE286" s="189"/>
      <c r="DF286" s="189"/>
      <c r="DG286" s="189"/>
      <c r="DH286" s="189"/>
      <c r="DI286" s="189"/>
      <c r="DJ286" s="159" t="str">
        <f t="shared" si="59"/>
        <v/>
      </c>
      <c r="EX286" s="159" t="s">
        <v>88</v>
      </c>
    </row>
    <row r="287" spans="36:154" hidden="1" x14ac:dyDescent="0.2"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89"/>
      <c r="BA287" s="189"/>
      <c r="BB287" s="189"/>
      <c r="BC287" s="189"/>
      <c r="BD287" s="189"/>
      <c r="BE287" s="189"/>
      <c r="BF287" s="189"/>
      <c r="BG287" s="189"/>
      <c r="BH287" s="189"/>
      <c r="BI287" s="189"/>
      <c r="BJ287" s="189"/>
      <c r="BK287" s="189"/>
      <c r="BL287" s="189"/>
      <c r="BM287" s="189"/>
      <c r="BN287" s="189"/>
      <c r="BO287" s="189"/>
      <c r="BP287" s="189"/>
      <c r="BQ287" s="189"/>
      <c r="BR287" s="189"/>
      <c r="BS287" s="189"/>
      <c r="BT287" s="159" t="str">
        <f t="shared" si="58"/>
        <v/>
      </c>
      <c r="BZ287" s="189"/>
      <c r="CA287" s="189"/>
      <c r="CB287" s="189"/>
      <c r="CC287" s="189"/>
      <c r="CD287" s="189"/>
      <c r="CE287" s="189"/>
      <c r="CF287" s="189"/>
      <c r="CG287" s="189"/>
      <c r="CH287" s="189"/>
      <c r="CI287" s="189"/>
      <c r="CJ287" s="189"/>
      <c r="CK287" s="189"/>
      <c r="CL287" s="189"/>
      <c r="CM287" s="189"/>
      <c r="CN287" s="189"/>
      <c r="CO287" s="189"/>
      <c r="CP287" s="189"/>
      <c r="CQ287" s="189"/>
      <c r="CR287" s="189"/>
      <c r="CS287" s="189"/>
      <c r="CT287" s="189"/>
      <c r="CU287" s="189"/>
      <c r="CV287" s="189"/>
      <c r="CW287" s="189"/>
      <c r="CX287" s="189"/>
      <c r="CY287" s="189"/>
      <c r="CZ287" s="189"/>
      <c r="DA287" s="189"/>
      <c r="DB287" s="189"/>
      <c r="DC287" s="189"/>
      <c r="DD287" s="189"/>
      <c r="DE287" s="189"/>
      <c r="DF287" s="189"/>
      <c r="DG287" s="189"/>
      <c r="DH287" s="189"/>
      <c r="DI287" s="189"/>
      <c r="DJ287" s="159" t="str">
        <f t="shared" si="59"/>
        <v/>
      </c>
      <c r="EX287" s="159" t="s">
        <v>88</v>
      </c>
    </row>
    <row r="288" spans="36:154" hidden="1" x14ac:dyDescent="0.2">
      <c r="AJ288" s="189"/>
      <c r="AK288" s="189"/>
      <c r="AL288" s="189"/>
      <c r="AM288" s="189"/>
      <c r="AN288" s="189"/>
      <c r="AO288" s="189"/>
      <c r="AP288" s="189"/>
      <c r="AQ288" s="189"/>
      <c r="AR288" s="189"/>
      <c r="AS288" s="189"/>
      <c r="AT288" s="189"/>
      <c r="AU288" s="189"/>
      <c r="AV288" s="189"/>
      <c r="AW288" s="189"/>
      <c r="AX288" s="189"/>
      <c r="AY288" s="189"/>
      <c r="AZ288" s="189"/>
      <c r="BA288" s="189"/>
      <c r="BB288" s="189"/>
      <c r="BC288" s="189"/>
      <c r="BD288" s="189"/>
      <c r="BE288" s="189"/>
      <c r="BF288" s="189"/>
      <c r="BG288" s="189"/>
      <c r="BH288" s="189"/>
      <c r="BI288" s="189"/>
      <c r="BJ288" s="189"/>
      <c r="BK288" s="189"/>
      <c r="BL288" s="189"/>
      <c r="BM288" s="189"/>
      <c r="BN288" s="189"/>
      <c r="BO288" s="189"/>
      <c r="BP288" s="189"/>
      <c r="BQ288" s="189"/>
      <c r="BR288" s="189"/>
      <c r="BS288" s="189"/>
      <c r="BT288" s="159" t="str">
        <f t="shared" si="58"/>
        <v/>
      </c>
      <c r="BZ288" s="189"/>
      <c r="CA288" s="189"/>
      <c r="CB288" s="189"/>
      <c r="CC288" s="189"/>
      <c r="CD288" s="189"/>
      <c r="CE288" s="189"/>
      <c r="CF288" s="189"/>
      <c r="CG288" s="189"/>
      <c r="CH288" s="189"/>
      <c r="CI288" s="189"/>
      <c r="CJ288" s="189"/>
      <c r="CK288" s="189"/>
      <c r="CL288" s="189"/>
      <c r="CM288" s="189"/>
      <c r="CN288" s="189"/>
      <c r="CO288" s="189"/>
      <c r="CP288" s="189"/>
      <c r="CQ288" s="189"/>
      <c r="CR288" s="189"/>
      <c r="CS288" s="189"/>
      <c r="CT288" s="189"/>
      <c r="CU288" s="189"/>
      <c r="CV288" s="189"/>
      <c r="CW288" s="189"/>
      <c r="CX288" s="189"/>
      <c r="CY288" s="189"/>
      <c r="CZ288" s="189"/>
      <c r="DA288" s="189"/>
      <c r="DB288" s="189"/>
      <c r="DC288" s="189"/>
      <c r="DD288" s="189"/>
      <c r="DE288" s="189"/>
      <c r="DF288" s="189"/>
      <c r="DG288" s="189"/>
      <c r="DH288" s="189"/>
      <c r="DI288" s="189"/>
      <c r="DJ288" s="159" t="str">
        <f t="shared" si="59"/>
        <v/>
      </c>
      <c r="EX288" s="159" t="s">
        <v>88</v>
      </c>
    </row>
    <row r="289" spans="36:154" hidden="1" x14ac:dyDescent="0.2"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89"/>
      <c r="BA289" s="189"/>
      <c r="BB289" s="189"/>
      <c r="BC289" s="189"/>
      <c r="BD289" s="189"/>
      <c r="BE289" s="189"/>
      <c r="BF289" s="189"/>
      <c r="BG289" s="189"/>
      <c r="BH289" s="189"/>
      <c r="BI289" s="189"/>
      <c r="BJ289" s="189"/>
      <c r="BK289" s="189"/>
      <c r="BL289" s="189"/>
      <c r="BM289" s="189"/>
      <c r="BN289" s="189"/>
      <c r="BO289" s="189"/>
      <c r="BP289" s="189"/>
      <c r="BQ289" s="189"/>
      <c r="BR289" s="189"/>
      <c r="BS289" s="189"/>
      <c r="BT289" s="159" t="str">
        <f t="shared" si="58"/>
        <v/>
      </c>
      <c r="BZ289" s="189"/>
      <c r="CA289" s="189"/>
      <c r="CB289" s="189"/>
      <c r="CC289" s="189"/>
      <c r="CD289" s="189"/>
      <c r="CE289" s="189"/>
      <c r="CF289" s="189"/>
      <c r="CG289" s="189"/>
      <c r="CH289" s="189"/>
      <c r="CI289" s="189"/>
      <c r="CJ289" s="189"/>
      <c r="CK289" s="189"/>
      <c r="CL289" s="189"/>
      <c r="CM289" s="189"/>
      <c r="CN289" s="189"/>
      <c r="CO289" s="189"/>
      <c r="CP289" s="189"/>
      <c r="CQ289" s="189"/>
      <c r="CR289" s="189"/>
      <c r="CS289" s="189"/>
      <c r="CT289" s="189"/>
      <c r="CU289" s="189"/>
      <c r="CV289" s="189"/>
      <c r="CW289" s="189"/>
      <c r="CX289" s="189"/>
      <c r="CY289" s="189"/>
      <c r="CZ289" s="189"/>
      <c r="DA289" s="189"/>
      <c r="DB289" s="189"/>
      <c r="DC289" s="189"/>
      <c r="DD289" s="189"/>
      <c r="DE289" s="189"/>
      <c r="DF289" s="189"/>
      <c r="DG289" s="189"/>
      <c r="DH289" s="189"/>
      <c r="DI289" s="189"/>
      <c r="DJ289" s="159" t="str">
        <f t="shared" si="59"/>
        <v/>
      </c>
      <c r="EX289" s="159" t="s">
        <v>88</v>
      </c>
    </row>
    <row r="290" spans="36:154" hidden="1" x14ac:dyDescent="0.2"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89"/>
      <c r="BA290" s="189"/>
      <c r="BB290" s="189"/>
      <c r="BC290" s="189"/>
      <c r="BD290" s="189"/>
      <c r="BE290" s="189"/>
      <c r="BF290" s="189"/>
      <c r="BG290" s="189"/>
      <c r="BH290" s="189"/>
      <c r="BI290" s="189"/>
      <c r="BJ290" s="189"/>
      <c r="BK290" s="189"/>
      <c r="BL290" s="189"/>
      <c r="BM290" s="189"/>
      <c r="BN290" s="189"/>
      <c r="BO290" s="189"/>
      <c r="BP290" s="189"/>
      <c r="BQ290" s="189"/>
      <c r="BR290" s="189"/>
      <c r="BS290" s="189"/>
      <c r="BT290" s="159" t="str">
        <f t="shared" si="58"/>
        <v/>
      </c>
      <c r="BZ290" s="189"/>
      <c r="CA290" s="189"/>
      <c r="CB290" s="189"/>
      <c r="CC290" s="189"/>
      <c r="CD290" s="189"/>
      <c r="CE290" s="189"/>
      <c r="CF290" s="189"/>
      <c r="CG290" s="189"/>
      <c r="CH290" s="189"/>
      <c r="CI290" s="189"/>
      <c r="CJ290" s="189"/>
      <c r="CK290" s="189"/>
      <c r="CL290" s="189"/>
      <c r="CM290" s="189"/>
      <c r="CN290" s="189"/>
      <c r="CO290" s="189"/>
      <c r="CP290" s="189"/>
      <c r="CQ290" s="189"/>
      <c r="CR290" s="189"/>
      <c r="CS290" s="189"/>
      <c r="CT290" s="189"/>
      <c r="CU290" s="189"/>
      <c r="CV290" s="189"/>
      <c r="CW290" s="189"/>
      <c r="CX290" s="189"/>
      <c r="CY290" s="189"/>
      <c r="CZ290" s="189"/>
      <c r="DA290" s="189"/>
      <c r="DB290" s="189"/>
      <c r="DC290" s="189"/>
      <c r="DD290" s="189"/>
      <c r="DE290" s="189"/>
      <c r="DF290" s="189"/>
      <c r="DG290" s="189"/>
      <c r="DH290" s="189"/>
      <c r="DI290" s="189"/>
      <c r="DJ290" s="159" t="str">
        <f t="shared" si="59"/>
        <v/>
      </c>
      <c r="EX290" s="159" t="s">
        <v>88</v>
      </c>
    </row>
    <row r="291" spans="36:154" hidden="1" x14ac:dyDescent="0.2"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89"/>
      <c r="BA291" s="189"/>
      <c r="BB291" s="189"/>
      <c r="BC291" s="189"/>
      <c r="BD291" s="189"/>
      <c r="BE291" s="189"/>
      <c r="BF291" s="189"/>
      <c r="BG291" s="189"/>
      <c r="BH291" s="189"/>
      <c r="BI291" s="189"/>
      <c r="BJ291" s="189"/>
      <c r="BK291" s="189"/>
      <c r="BL291" s="189"/>
      <c r="BM291" s="189"/>
      <c r="BN291" s="189"/>
      <c r="BO291" s="189"/>
      <c r="BP291" s="189"/>
      <c r="BQ291" s="189"/>
      <c r="BR291" s="189"/>
      <c r="BS291" s="189"/>
      <c r="BT291" s="159" t="str">
        <f t="shared" si="58"/>
        <v/>
      </c>
      <c r="BZ291" s="189"/>
      <c r="CA291" s="189"/>
      <c r="CB291" s="189"/>
      <c r="CC291" s="189"/>
      <c r="CD291" s="189"/>
      <c r="CE291" s="189"/>
      <c r="CF291" s="189"/>
      <c r="CG291" s="189"/>
      <c r="CH291" s="189"/>
      <c r="CI291" s="189"/>
      <c r="CJ291" s="189"/>
      <c r="CK291" s="189"/>
      <c r="CL291" s="189"/>
      <c r="CM291" s="189"/>
      <c r="CN291" s="189"/>
      <c r="CO291" s="189"/>
      <c r="CP291" s="189"/>
      <c r="CQ291" s="189"/>
      <c r="CR291" s="189"/>
      <c r="CS291" s="189"/>
      <c r="CT291" s="189"/>
      <c r="CU291" s="189"/>
      <c r="CV291" s="189"/>
      <c r="CW291" s="189"/>
      <c r="CX291" s="189"/>
      <c r="CY291" s="189"/>
      <c r="CZ291" s="189"/>
      <c r="DA291" s="189"/>
      <c r="DB291" s="189"/>
      <c r="DC291" s="189"/>
      <c r="DD291" s="189"/>
      <c r="DE291" s="189"/>
      <c r="DF291" s="189"/>
      <c r="DG291" s="189"/>
      <c r="DH291" s="189"/>
      <c r="DI291" s="189"/>
      <c r="DJ291" s="159" t="str">
        <f t="shared" si="59"/>
        <v/>
      </c>
      <c r="EX291" s="159" t="s">
        <v>88</v>
      </c>
    </row>
    <row r="292" spans="36:154" hidden="1" x14ac:dyDescent="0.2"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89"/>
      <c r="BA292" s="189"/>
      <c r="BB292" s="189"/>
      <c r="BC292" s="189"/>
      <c r="BD292" s="189"/>
      <c r="BE292" s="189"/>
      <c r="BF292" s="189"/>
      <c r="BG292" s="189"/>
      <c r="BH292" s="189"/>
      <c r="BI292" s="189"/>
      <c r="BJ292" s="189"/>
      <c r="BK292" s="189"/>
      <c r="BL292" s="189"/>
      <c r="BM292" s="189"/>
      <c r="BN292" s="189"/>
      <c r="BO292" s="189"/>
      <c r="BP292" s="189"/>
      <c r="BQ292" s="189"/>
      <c r="BR292" s="189"/>
      <c r="BS292" s="189"/>
      <c r="BT292" s="159" t="str">
        <f t="shared" si="58"/>
        <v/>
      </c>
      <c r="BZ292" s="189"/>
      <c r="CA292" s="189"/>
      <c r="CB292" s="189"/>
      <c r="CC292" s="189"/>
      <c r="CD292" s="189"/>
      <c r="CE292" s="189"/>
      <c r="CF292" s="189"/>
      <c r="CG292" s="189"/>
      <c r="CH292" s="189"/>
      <c r="CI292" s="189"/>
      <c r="CJ292" s="189"/>
      <c r="CK292" s="189"/>
      <c r="CL292" s="189"/>
      <c r="CM292" s="189"/>
      <c r="CN292" s="189"/>
      <c r="CO292" s="189"/>
      <c r="CP292" s="189"/>
      <c r="CQ292" s="189"/>
      <c r="CR292" s="189"/>
      <c r="CS292" s="189"/>
      <c r="CT292" s="189"/>
      <c r="CU292" s="189"/>
      <c r="CV292" s="189"/>
      <c r="CW292" s="189"/>
      <c r="CX292" s="189"/>
      <c r="CY292" s="189"/>
      <c r="CZ292" s="189"/>
      <c r="DA292" s="189"/>
      <c r="DB292" s="189"/>
      <c r="DC292" s="189"/>
      <c r="DD292" s="189"/>
      <c r="DE292" s="189"/>
      <c r="DF292" s="189"/>
      <c r="DG292" s="189"/>
      <c r="DH292" s="189"/>
      <c r="DI292" s="189"/>
      <c r="DJ292" s="159" t="str">
        <f t="shared" si="59"/>
        <v/>
      </c>
      <c r="EX292" s="159" t="s">
        <v>88</v>
      </c>
    </row>
    <row r="293" spans="36:154" hidden="1" x14ac:dyDescent="0.2">
      <c r="AJ293" s="189"/>
      <c r="AK293" s="189"/>
      <c r="AL293" s="189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89"/>
      <c r="BA293" s="189"/>
      <c r="BB293" s="189"/>
      <c r="BC293" s="189"/>
      <c r="BD293" s="189"/>
      <c r="BE293" s="189"/>
      <c r="BF293" s="189"/>
      <c r="BG293" s="189"/>
      <c r="BH293" s="189"/>
      <c r="BI293" s="189"/>
      <c r="BJ293" s="189"/>
      <c r="BK293" s="189"/>
      <c r="BL293" s="189"/>
      <c r="BM293" s="189"/>
      <c r="BN293" s="189"/>
      <c r="BO293" s="189"/>
      <c r="BP293" s="189"/>
      <c r="BQ293" s="189"/>
      <c r="BR293" s="189"/>
      <c r="BS293" s="189"/>
      <c r="BT293" s="159" t="str">
        <f t="shared" si="58"/>
        <v/>
      </c>
      <c r="BZ293" s="189"/>
      <c r="CA293" s="189"/>
      <c r="CB293" s="189"/>
      <c r="CC293" s="189"/>
      <c r="CD293" s="189"/>
      <c r="CE293" s="189"/>
      <c r="CF293" s="189"/>
      <c r="CG293" s="189"/>
      <c r="CH293" s="189"/>
      <c r="CI293" s="189"/>
      <c r="CJ293" s="189"/>
      <c r="CK293" s="189"/>
      <c r="CL293" s="189"/>
      <c r="CM293" s="189"/>
      <c r="CN293" s="189"/>
      <c r="CO293" s="189"/>
      <c r="CP293" s="189"/>
      <c r="CQ293" s="189"/>
      <c r="CR293" s="189"/>
      <c r="CS293" s="189"/>
      <c r="CT293" s="189"/>
      <c r="CU293" s="189"/>
      <c r="CV293" s="189"/>
      <c r="CW293" s="189"/>
      <c r="CX293" s="189"/>
      <c r="CY293" s="189"/>
      <c r="CZ293" s="189"/>
      <c r="DA293" s="189"/>
      <c r="DB293" s="189"/>
      <c r="DC293" s="189"/>
      <c r="DD293" s="189"/>
      <c r="DE293" s="189"/>
      <c r="DF293" s="189"/>
      <c r="DG293" s="189"/>
      <c r="DH293" s="189"/>
      <c r="DI293" s="189"/>
      <c r="DJ293" s="159" t="str">
        <f t="shared" si="59"/>
        <v/>
      </c>
      <c r="EX293" s="159" t="s">
        <v>88</v>
      </c>
    </row>
    <row r="294" spans="36:154" hidden="1" x14ac:dyDescent="0.2">
      <c r="AJ294" s="189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89"/>
      <c r="BA294" s="189"/>
      <c r="BB294" s="189"/>
      <c r="BC294" s="189"/>
      <c r="BD294" s="189"/>
      <c r="BE294" s="189"/>
      <c r="BF294" s="189"/>
      <c r="BG294" s="189"/>
      <c r="BH294" s="189"/>
      <c r="BI294" s="189"/>
      <c r="BJ294" s="189"/>
      <c r="BK294" s="189"/>
      <c r="BL294" s="189"/>
      <c r="BM294" s="189"/>
      <c r="BN294" s="189"/>
      <c r="BO294" s="189"/>
      <c r="BP294" s="189"/>
      <c r="BQ294" s="189"/>
      <c r="BR294" s="189"/>
      <c r="BS294" s="189"/>
      <c r="BT294" s="159" t="str">
        <f t="shared" ref="BT294:BT309" si="60">IF(AN294="NO","Sell",IF(AN294="Yes","Buy",""))</f>
        <v/>
      </c>
      <c r="BZ294" s="189"/>
      <c r="CA294" s="189"/>
      <c r="CB294" s="189"/>
      <c r="CC294" s="189"/>
      <c r="CD294" s="189"/>
      <c r="CE294" s="189"/>
      <c r="CF294" s="189"/>
      <c r="CG294" s="189"/>
      <c r="CH294" s="189"/>
      <c r="CI294" s="189"/>
      <c r="CJ294" s="189"/>
      <c r="CK294" s="189"/>
      <c r="CL294" s="189"/>
      <c r="CM294" s="189"/>
      <c r="CN294" s="189"/>
      <c r="CO294" s="189"/>
      <c r="CP294" s="189"/>
      <c r="CQ294" s="189"/>
      <c r="CR294" s="189"/>
      <c r="CS294" s="189"/>
      <c r="CT294" s="189"/>
      <c r="CU294" s="189"/>
      <c r="CV294" s="189"/>
      <c r="CW294" s="189"/>
      <c r="CX294" s="189"/>
      <c r="CY294" s="189"/>
      <c r="CZ294" s="189"/>
      <c r="DA294" s="189"/>
      <c r="DB294" s="189"/>
      <c r="DC294" s="189"/>
      <c r="DD294" s="189"/>
      <c r="DE294" s="189"/>
      <c r="DF294" s="189"/>
      <c r="DG294" s="189"/>
      <c r="DH294" s="189"/>
      <c r="DI294" s="189"/>
      <c r="DJ294" s="159" t="str">
        <f t="shared" ref="DJ294:DJ309" si="61">IF(CD294="NO","Buy",IF(CD294="Yes","Sell",""))</f>
        <v/>
      </c>
      <c r="EX294" s="159" t="s">
        <v>88</v>
      </c>
    </row>
    <row r="295" spans="36:154" hidden="1" x14ac:dyDescent="0.2"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89"/>
      <c r="BA295" s="189"/>
      <c r="BB295" s="189"/>
      <c r="BC295" s="189"/>
      <c r="BD295" s="189"/>
      <c r="BE295" s="189"/>
      <c r="BF295" s="189"/>
      <c r="BG295" s="189"/>
      <c r="BH295" s="189"/>
      <c r="BI295" s="189"/>
      <c r="BJ295" s="189"/>
      <c r="BK295" s="189"/>
      <c r="BL295" s="189"/>
      <c r="BM295" s="189"/>
      <c r="BN295" s="189"/>
      <c r="BO295" s="189"/>
      <c r="BP295" s="189"/>
      <c r="BQ295" s="189"/>
      <c r="BR295" s="189"/>
      <c r="BS295" s="189"/>
      <c r="BT295" s="159" t="str">
        <f t="shared" si="60"/>
        <v/>
      </c>
      <c r="BZ295" s="189"/>
      <c r="CA295" s="189"/>
      <c r="CB295" s="189"/>
      <c r="CC295" s="189"/>
      <c r="CD295" s="189"/>
      <c r="CE295" s="189"/>
      <c r="CF295" s="189"/>
      <c r="CG295" s="189"/>
      <c r="CH295" s="189"/>
      <c r="CI295" s="189"/>
      <c r="CJ295" s="189"/>
      <c r="CK295" s="189"/>
      <c r="CL295" s="189"/>
      <c r="CM295" s="189"/>
      <c r="CN295" s="189"/>
      <c r="CO295" s="189"/>
      <c r="CP295" s="189"/>
      <c r="CQ295" s="189"/>
      <c r="CR295" s="189"/>
      <c r="CS295" s="189"/>
      <c r="CT295" s="189"/>
      <c r="CU295" s="189"/>
      <c r="CV295" s="189"/>
      <c r="CW295" s="189"/>
      <c r="CX295" s="189"/>
      <c r="CY295" s="189"/>
      <c r="CZ295" s="189"/>
      <c r="DA295" s="189"/>
      <c r="DB295" s="189"/>
      <c r="DC295" s="189"/>
      <c r="DD295" s="189"/>
      <c r="DE295" s="189"/>
      <c r="DF295" s="189"/>
      <c r="DG295" s="189"/>
      <c r="DH295" s="189"/>
      <c r="DI295" s="189"/>
      <c r="DJ295" s="159" t="str">
        <f t="shared" si="61"/>
        <v/>
      </c>
      <c r="EX295" s="159" t="s">
        <v>88</v>
      </c>
    </row>
    <row r="296" spans="36:154" hidden="1" x14ac:dyDescent="0.2"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  <c r="BB296" s="189"/>
      <c r="BC296" s="189"/>
      <c r="BD296" s="189"/>
      <c r="BE296" s="189"/>
      <c r="BF296" s="189"/>
      <c r="BG296" s="189"/>
      <c r="BH296" s="189"/>
      <c r="BI296" s="189"/>
      <c r="BJ296" s="189"/>
      <c r="BK296" s="189"/>
      <c r="BL296" s="189"/>
      <c r="BM296" s="189"/>
      <c r="BN296" s="189"/>
      <c r="BO296" s="189"/>
      <c r="BP296" s="189"/>
      <c r="BQ296" s="189"/>
      <c r="BR296" s="189"/>
      <c r="BS296" s="189"/>
      <c r="BT296" s="159" t="str">
        <f t="shared" si="60"/>
        <v/>
      </c>
      <c r="BZ296" s="189"/>
      <c r="CA296" s="189"/>
      <c r="CB296" s="189"/>
      <c r="CC296" s="189"/>
      <c r="CD296" s="189"/>
      <c r="CE296" s="189"/>
      <c r="CF296" s="189"/>
      <c r="CG296" s="189"/>
      <c r="CH296" s="189"/>
      <c r="CI296" s="189"/>
      <c r="CJ296" s="189"/>
      <c r="CK296" s="189"/>
      <c r="CL296" s="189"/>
      <c r="CM296" s="189"/>
      <c r="CN296" s="189"/>
      <c r="CO296" s="189"/>
      <c r="CP296" s="189"/>
      <c r="CQ296" s="189"/>
      <c r="CR296" s="189"/>
      <c r="CS296" s="189"/>
      <c r="CT296" s="189"/>
      <c r="CU296" s="189"/>
      <c r="CV296" s="189"/>
      <c r="CW296" s="189"/>
      <c r="CX296" s="189"/>
      <c r="CY296" s="189"/>
      <c r="CZ296" s="189"/>
      <c r="DA296" s="189"/>
      <c r="DB296" s="189"/>
      <c r="DC296" s="189"/>
      <c r="DD296" s="189"/>
      <c r="DE296" s="189"/>
      <c r="DF296" s="189"/>
      <c r="DG296" s="189"/>
      <c r="DH296" s="189"/>
      <c r="DI296" s="189"/>
      <c r="DJ296" s="159" t="str">
        <f t="shared" si="61"/>
        <v/>
      </c>
      <c r="EX296" s="159" t="s">
        <v>88</v>
      </c>
    </row>
    <row r="297" spans="36:154" hidden="1" x14ac:dyDescent="0.2">
      <c r="AJ297" s="189"/>
      <c r="AK297" s="189"/>
      <c r="AL297" s="189"/>
      <c r="AM297" s="189"/>
      <c r="AN297" s="189"/>
      <c r="AO297" s="189"/>
      <c r="AP297" s="189"/>
      <c r="AQ297" s="189"/>
      <c r="AR297" s="189"/>
      <c r="AS297" s="189"/>
      <c r="AT297" s="189"/>
      <c r="AU297" s="189"/>
      <c r="AV297" s="189"/>
      <c r="AW297" s="189"/>
      <c r="AX297" s="189"/>
      <c r="AY297" s="189"/>
      <c r="AZ297" s="189"/>
      <c r="BA297" s="189"/>
      <c r="BB297" s="189"/>
      <c r="BC297" s="189"/>
      <c r="BD297" s="189"/>
      <c r="BE297" s="189"/>
      <c r="BF297" s="189"/>
      <c r="BG297" s="189"/>
      <c r="BH297" s="189"/>
      <c r="BI297" s="189"/>
      <c r="BJ297" s="189"/>
      <c r="BK297" s="189"/>
      <c r="BL297" s="189"/>
      <c r="BM297" s="189"/>
      <c r="BN297" s="189"/>
      <c r="BO297" s="189"/>
      <c r="BP297" s="189"/>
      <c r="BQ297" s="189"/>
      <c r="BR297" s="189"/>
      <c r="BS297" s="189"/>
      <c r="BT297" s="159" t="str">
        <f t="shared" si="60"/>
        <v/>
      </c>
      <c r="BZ297" s="189"/>
      <c r="CA297" s="189"/>
      <c r="CB297" s="189"/>
      <c r="CC297" s="189"/>
      <c r="CD297" s="189"/>
      <c r="CE297" s="189"/>
      <c r="CF297" s="189"/>
      <c r="CG297" s="189"/>
      <c r="CH297" s="189"/>
      <c r="CI297" s="189"/>
      <c r="CJ297" s="189"/>
      <c r="CK297" s="189"/>
      <c r="CL297" s="189"/>
      <c r="CM297" s="189"/>
      <c r="CN297" s="189"/>
      <c r="CO297" s="189"/>
      <c r="CP297" s="189"/>
      <c r="CQ297" s="189"/>
      <c r="CR297" s="189"/>
      <c r="CS297" s="189"/>
      <c r="CT297" s="189"/>
      <c r="CU297" s="189"/>
      <c r="CV297" s="189"/>
      <c r="CW297" s="189"/>
      <c r="CX297" s="189"/>
      <c r="CY297" s="189"/>
      <c r="CZ297" s="189"/>
      <c r="DA297" s="189"/>
      <c r="DB297" s="189"/>
      <c r="DC297" s="189"/>
      <c r="DD297" s="189"/>
      <c r="DE297" s="189"/>
      <c r="DF297" s="189"/>
      <c r="DG297" s="189"/>
      <c r="DH297" s="189"/>
      <c r="DI297" s="189"/>
      <c r="DJ297" s="159" t="str">
        <f t="shared" si="61"/>
        <v/>
      </c>
      <c r="EX297" s="159" t="s">
        <v>88</v>
      </c>
    </row>
    <row r="298" spans="36:154" hidden="1" x14ac:dyDescent="0.2">
      <c r="AJ298" s="189"/>
      <c r="AK298" s="189"/>
      <c r="AL298" s="189"/>
      <c r="AM298" s="189"/>
      <c r="AN298" s="189"/>
      <c r="AO298" s="189"/>
      <c r="AP298" s="189"/>
      <c r="AQ298" s="189"/>
      <c r="AR298" s="189"/>
      <c r="AS298" s="189"/>
      <c r="AT298" s="189"/>
      <c r="AU298" s="189"/>
      <c r="AV298" s="189"/>
      <c r="AW298" s="189"/>
      <c r="AX298" s="189"/>
      <c r="AY298" s="189"/>
      <c r="AZ298" s="189"/>
      <c r="BA298" s="189"/>
      <c r="BB298" s="189"/>
      <c r="BC298" s="189"/>
      <c r="BD298" s="189"/>
      <c r="BE298" s="189"/>
      <c r="BF298" s="189"/>
      <c r="BG298" s="189"/>
      <c r="BH298" s="189"/>
      <c r="BI298" s="189"/>
      <c r="BJ298" s="189"/>
      <c r="BK298" s="189"/>
      <c r="BL298" s="189"/>
      <c r="BM298" s="189"/>
      <c r="BN298" s="189"/>
      <c r="BO298" s="189"/>
      <c r="BP298" s="189"/>
      <c r="BQ298" s="189"/>
      <c r="BR298" s="189"/>
      <c r="BS298" s="189"/>
      <c r="BT298" s="159" t="str">
        <f t="shared" si="60"/>
        <v/>
      </c>
      <c r="BZ298" s="189"/>
      <c r="CA298" s="189"/>
      <c r="CB298" s="189"/>
      <c r="CC298" s="189"/>
      <c r="CD298" s="189"/>
      <c r="CE298" s="189"/>
      <c r="CF298" s="189"/>
      <c r="CG298" s="189"/>
      <c r="CH298" s="189"/>
      <c r="CI298" s="189"/>
      <c r="CJ298" s="189"/>
      <c r="CK298" s="189"/>
      <c r="CL298" s="189"/>
      <c r="CM298" s="189"/>
      <c r="CN298" s="189"/>
      <c r="CO298" s="189"/>
      <c r="CP298" s="189"/>
      <c r="CQ298" s="189"/>
      <c r="CR298" s="189"/>
      <c r="CS298" s="189"/>
      <c r="CT298" s="189"/>
      <c r="CU298" s="189"/>
      <c r="CV298" s="189"/>
      <c r="CW298" s="189"/>
      <c r="CX298" s="189"/>
      <c r="CY298" s="189"/>
      <c r="CZ298" s="189"/>
      <c r="DA298" s="189"/>
      <c r="DB298" s="189"/>
      <c r="DC298" s="189"/>
      <c r="DD298" s="189"/>
      <c r="DE298" s="189"/>
      <c r="DF298" s="189"/>
      <c r="DG298" s="189"/>
      <c r="DH298" s="189"/>
      <c r="DI298" s="189"/>
      <c r="DJ298" s="159" t="str">
        <f t="shared" si="61"/>
        <v/>
      </c>
      <c r="EX298" s="159" t="s">
        <v>88</v>
      </c>
    </row>
    <row r="299" spans="36:154" hidden="1" x14ac:dyDescent="0.2">
      <c r="AJ299" s="189"/>
      <c r="AK299" s="189"/>
      <c r="AL299" s="189"/>
      <c r="AM299" s="189"/>
      <c r="AN299" s="189"/>
      <c r="AO299" s="189"/>
      <c r="AP299" s="189"/>
      <c r="AQ299" s="189"/>
      <c r="AR299" s="189"/>
      <c r="AS299" s="189"/>
      <c r="AT299" s="189"/>
      <c r="AU299" s="189"/>
      <c r="AV299" s="189"/>
      <c r="AW299" s="189"/>
      <c r="AX299" s="189"/>
      <c r="AY299" s="189"/>
      <c r="AZ299" s="189"/>
      <c r="BA299" s="189"/>
      <c r="BB299" s="189"/>
      <c r="BC299" s="189"/>
      <c r="BD299" s="189"/>
      <c r="BE299" s="189"/>
      <c r="BF299" s="189"/>
      <c r="BG299" s="189"/>
      <c r="BH299" s="189"/>
      <c r="BI299" s="189"/>
      <c r="BJ299" s="189"/>
      <c r="BK299" s="189"/>
      <c r="BL299" s="189"/>
      <c r="BM299" s="189"/>
      <c r="BN299" s="189"/>
      <c r="BO299" s="189"/>
      <c r="BP299" s="189"/>
      <c r="BQ299" s="189"/>
      <c r="BR299" s="189"/>
      <c r="BS299" s="189"/>
      <c r="BT299" s="159" t="str">
        <f t="shared" si="60"/>
        <v/>
      </c>
      <c r="BZ299" s="189"/>
      <c r="CA299" s="189"/>
      <c r="CB299" s="189"/>
      <c r="CC299" s="189"/>
      <c r="CD299" s="189"/>
      <c r="CE299" s="189"/>
      <c r="CF299" s="189"/>
      <c r="CG299" s="189"/>
      <c r="CH299" s="189"/>
      <c r="CI299" s="189"/>
      <c r="CJ299" s="189"/>
      <c r="CK299" s="189"/>
      <c r="CL299" s="189"/>
      <c r="CM299" s="189"/>
      <c r="CN299" s="189"/>
      <c r="CO299" s="189"/>
      <c r="CP299" s="189"/>
      <c r="CQ299" s="189"/>
      <c r="CR299" s="189"/>
      <c r="CS299" s="189"/>
      <c r="CT299" s="189"/>
      <c r="CU299" s="189"/>
      <c r="CV299" s="189"/>
      <c r="CW299" s="189"/>
      <c r="CX299" s="189"/>
      <c r="CY299" s="189"/>
      <c r="CZ299" s="189"/>
      <c r="DA299" s="189"/>
      <c r="DB299" s="189"/>
      <c r="DC299" s="189"/>
      <c r="DD299" s="189"/>
      <c r="DE299" s="189"/>
      <c r="DF299" s="189"/>
      <c r="DG299" s="189"/>
      <c r="DH299" s="189"/>
      <c r="DI299" s="189"/>
      <c r="DJ299" s="159" t="str">
        <f t="shared" si="61"/>
        <v/>
      </c>
      <c r="EX299" s="159" t="s">
        <v>88</v>
      </c>
    </row>
    <row r="300" spans="36:154" hidden="1" x14ac:dyDescent="0.2">
      <c r="AJ300" s="189"/>
      <c r="AK300" s="189"/>
      <c r="AL300" s="189"/>
      <c r="AM300" s="189"/>
      <c r="AN300" s="189"/>
      <c r="AO300" s="189"/>
      <c r="AP300" s="189"/>
      <c r="AQ300" s="189"/>
      <c r="AR300" s="189"/>
      <c r="AS300" s="189"/>
      <c r="AT300" s="189"/>
      <c r="AU300" s="189"/>
      <c r="AV300" s="189"/>
      <c r="AW300" s="189"/>
      <c r="AX300" s="189"/>
      <c r="AY300" s="189"/>
      <c r="AZ300" s="189"/>
      <c r="BA300" s="189"/>
      <c r="BB300" s="189"/>
      <c r="BC300" s="189"/>
      <c r="BD300" s="189"/>
      <c r="BE300" s="189"/>
      <c r="BF300" s="189"/>
      <c r="BG300" s="189"/>
      <c r="BH300" s="189"/>
      <c r="BI300" s="189"/>
      <c r="BJ300" s="189"/>
      <c r="BK300" s="189"/>
      <c r="BL300" s="189"/>
      <c r="BM300" s="189"/>
      <c r="BN300" s="189"/>
      <c r="BO300" s="189"/>
      <c r="BP300" s="189"/>
      <c r="BQ300" s="189"/>
      <c r="BR300" s="189"/>
      <c r="BS300" s="189"/>
      <c r="BT300" s="159" t="str">
        <f t="shared" si="60"/>
        <v/>
      </c>
      <c r="BZ300" s="189"/>
      <c r="CA300" s="189"/>
      <c r="CB300" s="189"/>
      <c r="CC300" s="189"/>
      <c r="CD300" s="189"/>
      <c r="CE300" s="189"/>
      <c r="CF300" s="189"/>
      <c r="CG300" s="189"/>
      <c r="CH300" s="189"/>
      <c r="CI300" s="189"/>
      <c r="CJ300" s="189"/>
      <c r="CK300" s="189"/>
      <c r="CL300" s="189"/>
      <c r="CM300" s="189"/>
      <c r="CN300" s="189"/>
      <c r="CO300" s="189"/>
      <c r="CP300" s="189"/>
      <c r="CQ300" s="189"/>
      <c r="CR300" s="189"/>
      <c r="CS300" s="189"/>
      <c r="CT300" s="189"/>
      <c r="CU300" s="189"/>
      <c r="CV300" s="189"/>
      <c r="CW300" s="189"/>
      <c r="CX300" s="189"/>
      <c r="CY300" s="189"/>
      <c r="CZ300" s="189"/>
      <c r="DA300" s="189"/>
      <c r="DB300" s="189"/>
      <c r="DC300" s="189"/>
      <c r="DD300" s="189"/>
      <c r="DE300" s="189"/>
      <c r="DF300" s="189"/>
      <c r="DG300" s="189"/>
      <c r="DH300" s="189"/>
      <c r="DI300" s="189"/>
      <c r="DJ300" s="159" t="str">
        <f t="shared" si="61"/>
        <v/>
      </c>
      <c r="EX300" s="159" t="s">
        <v>88</v>
      </c>
    </row>
    <row r="301" spans="36:154" hidden="1" x14ac:dyDescent="0.2">
      <c r="AJ301" s="189"/>
      <c r="AK301" s="189"/>
      <c r="AL301" s="189"/>
      <c r="AM301" s="189"/>
      <c r="AN301" s="189"/>
      <c r="AO301" s="189"/>
      <c r="AP301" s="189"/>
      <c r="AQ301" s="189"/>
      <c r="AR301" s="189"/>
      <c r="AS301" s="189"/>
      <c r="AT301" s="189"/>
      <c r="AU301" s="189"/>
      <c r="AV301" s="189"/>
      <c r="AW301" s="189"/>
      <c r="AX301" s="189"/>
      <c r="AY301" s="189"/>
      <c r="AZ301" s="189"/>
      <c r="BA301" s="189"/>
      <c r="BB301" s="189"/>
      <c r="BC301" s="189"/>
      <c r="BD301" s="189"/>
      <c r="BE301" s="189"/>
      <c r="BF301" s="189"/>
      <c r="BG301" s="189"/>
      <c r="BH301" s="189"/>
      <c r="BI301" s="189"/>
      <c r="BJ301" s="189"/>
      <c r="BK301" s="189"/>
      <c r="BL301" s="189"/>
      <c r="BM301" s="189"/>
      <c r="BN301" s="189"/>
      <c r="BO301" s="189"/>
      <c r="BP301" s="189"/>
      <c r="BQ301" s="189"/>
      <c r="BR301" s="189"/>
      <c r="BS301" s="189"/>
      <c r="BT301" s="159" t="str">
        <f t="shared" si="60"/>
        <v/>
      </c>
      <c r="BZ301" s="189"/>
      <c r="CA301" s="189"/>
      <c r="CB301" s="189"/>
      <c r="CC301" s="189"/>
      <c r="CD301" s="189"/>
      <c r="CE301" s="189"/>
      <c r="CF301" s="189"/>
      <c r="CG301" s="189"/>
      <c r="CH301" s="189"/>
      <c r="CI301" s="189"/>
      <c r="CJ301" s="189"/>
      <c r="CK301" s="189"/>
      <c r="CL301" s="189"/>
      <c r="CM301" s="189"/>
      <c r="CN301" s="189"/>
      <c r="CO301" s="189"/>
      <c r="CP301" s="189"/>
      <c r="CQ301" s="189"/>
      <c r="CR301" s="189"/>
      <c r="CS301" s="189"/>
      <c r="CT301" s="189"/>
      <c r="CU301" s="189"/>
      <c r="CV301" s="189"/>
      <c r="CW301" s="189"/>
      <c r="CX301" s="189"/>
      <c r="CY301" s="189"/>
      <c r="CZ301" s="189"/>
      <c r="DA301" s="189"/>
      <c r="DB301" s="189"/>
      <c r="DC301" s="189"/>
      <c r="DD301" s="189"/>
      <c r="DE301" s="189"/>
      <c r="DF301" s="189"/>
      <c r="DG301" s="189"/>
      <c r="DH301" s="189"/>
      <c r="DI301" s="189"/>
      <c r="DJ301" s="159" t="str">
        <f t="shared" si="61"/>
        <v/>
      </c>
      <c r="EX301" s="159" t="s">
        <v>88</v>
      </c>
    </row>
    <row r="302" spans="36:154" hidden="1" x14ac:dyDescent="0.2"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189"/>
      <c r="AT302" s="189"/>
      <c r="AU302" s="189"/>
      <c r="AV302" s="189"/>
      <c r="AW302" s="189"/>
      <c r="AX302" s="189"/>
      <c r="AY302" s="189"/>
      <c r="AZ302" s="189"/>
      <c r="BA302" s="189"/>
      <c r="BB302" s="189"/>
      <c r="BC302" s="189"/>
      <c r="BD302" s="189"/>
      <c r="BE302" s="189"/>
      <c r="BF302" s="189"/>
      <c r="BG302" s="189"/>
      <c r="BH302" s="189"/>
      <c r="BI302" s="189"/>
      <c r="BJ302" s="189"/>
      <c r="BK302" s="189"/>
      <c r="BL302" s="189"/>
      <c r="BM302" s="189"/>
      <c r="BN302" s="189"/>
      <c r="BO302" s="189"/>
      <c r="BP302" s="189"/>
      <c r="BQ302" s="189"/>
      <c r="BR302" s="189"/>
      <c r="BS302" s="189"/>
      <c r="BT302" s="159" t="str">
        <f t="shared" si="60"/>
        <v/>
      </c>
      <c r="BZ302" s="189"/>
      <c r="CA302" s="189"/>
      <c r="CB302" s="189"/>
      <c r="CC302" s="189"/>
      <c r="CD302" s="189"/>
      <c r="CE302" s="189"/>
      <c r="CF302" s="189"/>
      <c r="CG302" s="189"/>
      <c r="CH302" s="189"/>
      <c r="CI302" s="189"/>
      <c r="CJ302" s="189"/>
      <c r="CK302" s="189"/>
      <c r="CL302" s="189"/>
      <c r="CM302" s="189"/>
      <c r="CN302" s="189"/>
      <c r="CO302" s="189"/>
      <c r="CP302" s="189"/>
      <c r="CQ302" s="189"/>
      <c r="CR302" s="189"/>
      <c r="CS302" s="189"/>
      <c r="CT302" s="189"/>
      <c r="CU302" s="189"/>
      <c r="CV302" s="189"/>
      <c r="CW302" s="189"/>
      <c r="CX302" s="189"/>
      <c r="CY302" s="189"/>
      <c r="CZ302" s="189"/>
      <c r="DA302" s="189"/>
      <c r="DB302" s="189"/>
      <c r="DC302" s="189"/>
      <c r="DD302" s="189"/>
      <c r="DE302" s="189"/>
      <c r="DF302" s="189"/>
      <c r="DG302" s="189"/>
      <c r="DH302" s="189"/>
      <c r="DI302" s="189"/>
      <c r="DJ302" s="159" t="str">
        <f t="shared" si="61"/>
        <v/>
      </c>
      <c r="EX302" s="159" t="s">
        <v>88</v>
      </c>
    </row>
    <row r="303" spans="36:154" hidden="1" x14ac:dyDescent="0.2">
      <c r="AJ303" s="189"/>
      <c r="AK303" s="189"/>
      <c r="AL303" s="189"/>
      <c r="AM303" s="189"/>
      <c r="AN303" s="189"/>
      <c r="AO303" s="189"/>
      <c r="AP303" s="189"/>
      <c r="AQ303" s="189"/>
      <c r="AR303" s="189"/>
      <c r="AS303" s="189"/>
      <c r="AT303" s="189"/>
      <c r="AU303" s="189"/>
      <c r="AV303" s="189"/>
      <c r="AW303" s="189"/>
      <c r="AX303" s="189"/>
      <c r="AY303" s="189"/>
      <c r="AZ303" s="189"/>
      <c r="BA303" s="189"/>
      <c r="BB303" s="189"/>
      <c r="BC303" s="189"/>
      <c r="BD303" s="189"/>
      <c r="BE303" s="189"/>
      <c r="BF303" s="189"/>
      <c r="BG303" s="189"/>
      <c r="BH303" s="189"/>
      <c r="BI303" s="189"/>
      <c r="BJ303" s="189"/>
      <c r="BK303" s="189"/>
      <c r="BL303" s="189"/>
      <c r="BM303" s="189"/>
      <c r="BN303" s="189"/>
      <c r="BO303" s="189"/>
      <c r="BP303" s="189"/>
      <c r="BQ303" s="189"/>
      <c r="BR303" s="189"/>
      <c r="BS303" s="189"/>
      <c r="BT303" s="159" t="str">
        <f t="shared" si="60"/>
        <v/>
      </c>
      <c r="BZ303" s="189"/>
      <c r="CA303" s="189"/>
      <c r="CB303" s="189"/>
      <c r="CC303" s="189"/>
      <c r="CD303" s="189"/>
      <c r="CE303" s="189"/>
      <c r="CF303" s="189"/>
      <c r="CG303" s="189"/>
      <c r="CH303" s="189"/>
      <c r="CI303" s="189"/>
      <c r="CJ303" s="189"/>
      <c r="CK303" s="189"/>
      <c r="CL303" s="189"/>
      <c r="CM303" s="189"/>
      <c r="CN303" s="189"/>
      <c r="CO303" s="189"/>
      <c r="CP303" s="189"/>
      <c r="CQ303" s="189"/>
      <c r="CR303" s="189"/>
      <c r="CS303" s="189"/>
      <c r="CT303" s="189"/>
      <c r="CU303" s="189"/>
      <c r="CV303" s="189"/>
      <c r="CW303" s="189"/>
      <c r="CX303" s="189"/>
      <c r="CY303" s="189"/>
      <c r="CZ303" s="189"/>
      <c r="DA303" s="189"/>
      <c r="DB303" s="189"/>
      <c r="DC303" s="189"/>
      <c r="DD303" s="189"/>
      <c r="DE303" s="189"/>
      <c r="DF303" s="189"/>
      <c r="DG303" s="189"/>
      <c r="DH303" s="189"/>
      <c r="DI303" s="189"/>
      <c r="DJ303" s="159" t="str">
        <f t="shared" si="61"/>
        <v/>
      </c>
      <c r="EX303" s="159" t="s">
        <v>88</v>
      </c>
    </row>
    <row r="304" spans="36:154" hidden="1" x14ac:dyDescent="0.2">
      <c r="AJ304" s="189"/>
      <c r="AK304" s="189"/>
      <c r="AL304" s="189"/>
      <c r="AM304" s="189"/>
      <c r="AN304" s="189"/>
      <c r="AO304" s="189"/>
      <c r="AP304" s="189"/>
      <c r="AQ304" s="189"/>
      <c r="AR304" s="189"/>
      <c r="AS304" s="189"/>
      <c r="AT304" s="189"/>
      <c r="AU304" s="189"/>
      <c r="AV304" s="189"/>
      <c r="AW304" s="189"/>
      <c r="AX304" s="189"/>
      <c r="AY304" s="189"/>
      <c r="AZ304" s="189"/>
      <c r="BA304" s="189"/>
      <c r="BB304" s="189"/>
      <c r="BC304" s="189"/>
      <c r="BD304" s="189"/>
      <c r="BE304" s="189"/>
      <c r="BF304" s="189"/>
      <c r="BG304" s="189"/>
      <c r="BH304" s="189"/>
      <c r="BI304" s="189"/>
      <c r="BJ304" s="189"/>
      <c r="BK304" s="189"/>
      <c r="BL304" s="189"/>
      <c r="BM304" s="189"/>
      <c r="BN304" s="189"/>
      <c r="BO304" s="189"/>
      <c r="BP304" s="189"/>
      <c r="BQ304" s="189"/>
      <c r="BR304" s="189"/>
      <c r="BS304" s="189"/>
      <c r="BT304" s="159" t="str">
        <f t="shared" si="60"/>
        <v/>
      </c>
      <c r="BZ304" s="189"/>
      <c r="CA304" s="189"/>
      <c r="CB304" s="189"/>
      <c r="CC304" s="189"/>
      <c r="CD304" s="189"/>
      <c r="CE304" s="189"/>
      <c r="CF304" s="189"/>
      <c r="CG304" s="189"/>
      <c r="CH304" s="189"/>
      <c r="CI304" s="189"/>
      <c r="CJ304" s="189"/>
      <c r="CK304" s="189"/>
      <c r="CL304" s="189"/>
      <c r="CM304" s="189"/>
      <c r="CN304" s="189"/>
      <c r="CO304" s="189"/>
      <c r="CP304" s="189"/>
      <c r="CQ304" s="189"/>
      <c r="CR304" s="189"/>
      <c r="CS304" s="189"/>
      <c r="CT304" s="189"/>
      <c r="CU304" s="189"/>
      <c r="CV304" s="189"/>
      <c r="CW304" s="189"/>
      <c r="CX304" s="189"/>
      <c r="CY304" s="189"/>
      <c r="CZ304" s="189"/>
      <c r="DA304" s="189"/>
      <c r="DB304" s="189"/>
      <c r="DC304" s="189"/>
      <c r="DD304" s="189"/>
      <c r="DE304" s="189"/>
      <c r="DF304" s="189"/>
      <c r="DG304" s="189"/>
      <c r="DH304" s="189"/>
      <c r="DI304" s="189"/>
      <c r="DJ304" s="159" t="str">
        <f t="shared" si="61"/>
        <v/>
      </c>
      <c r="EX304" s="159" t="s">
        <v>88</v>
      </c>
    </row>
    <row r="305" spans="36:154" hidden="1" x14ac:dyDescent="0.2">
      <c r="AJ305" s="189"/>
      <c r="AK305" s="189"/>
      <c r="AL305" s="189"/>
      <c r="AM305" s="189"/>
      <c r="AN305" s="189"/>
      <c r="AO305" s="189"/>
      <c r="AP305" s="189"/>
      <c r="AQ305" s="189"/>
      <c r="AR305" s="189"/>
      <c r="AS305" s="189"/>
      <c r="AT305" s="189"/>
      <c r="AU305" s="189"/>
      <c r="AV305" s="189"/>
      <c r="AW305" s="189"/>
      <c r="AX305" s="189"/>
      <c r="AY305" s="189"/>
      <c r="AZ305" s="189"/>
      <c r="BA305" s="189"/>
      <c r="BB305" s="189"/>
      <c r="BC305" s="189"/>
      <c r="BD305" s="189"/>
      <c r="BE305" s="189"/>
      <c r="BF305" s="189"/>
      <c r="BG305" s="189"/>
      <c r="BH305" s="189"/>
      <c r="BI305" s="189"/>
      <c r="BJ305" s="189"/>
      <c r="BK305" s="189"/>
      <c r="BL305" s="189"/>
      <c r="BM305" s="189"/>
      <c r="BN305" s="189"/>
      <c r="BO305" s="189"/>
      <c r="BP305" s="189"/>
      <c r="BQ305" s="189"/>
      <c r="BR305" s="189"/>
      <c r="BS305" s="189"/>
      <c r="BT305" s="159" t="str">
        <f t="shared" si="60"/>
        <v/>
      </c>
      <c r="BZ305" s="189"/>
      <c r="CA305" s="189"/>
      <c r="CB305" s="189"/>
      <c r="CC305" s="189"/>
      <c r="CD305" s="189"/>
      <c r="CE305" s="189"/>
      <c r="CF305" s="189"/>
      <c r="CG305" s="189"/>
      <c r="CH305" s="189"/>
      <c r="CI305" s="189"/>
      <c r="CJ305" s="189"/>
      <c r="CK305" s="189"/>
      <c r="CL305" s="189"/>
      <c r="CM305" s="189"/>
      <c r="CN305" s="189"/>
      <c r="CO305" s="189"/>
      <c r="CP305" s="189"/>
      <c r="CQ305" s="189"/>
      <c r="CR305" s="189"/>
      <c r="CS305" s="189"/>
      <c r="CT305" s="189"/>
      <c r="CU305" s="189"/>
      <c r="CV305" s="189"/>
      <c r="CW305" s="189"/>
      <c r="CX305" s="189"/>
      <c r="CY305" s="189"/>
      <c r="CZ305" s="189"/>
      <c r="DA305" s="189"/>
      <c r="DB305" s="189"/>
      <c r="DC305" s="189"/>
      <c r="DD305" s="189"/>
      <c r="DE305" s="189"/>
      <c r="DF305" s="189"/>
      <c r="DG305" s="189"/>
      <c r="DH305" s="189"/>
      <c r="DI305" s="189"/>
      <c r="DJ305" s="159" t="str">
        <f t="shared" si="61"/>
        <v/>
      </c>
      <c r="EX305" s="159" t="s">
        <v>88</v>
      </c>
    </row>
    <row r="306" spans="36:154" hidden="1" x14ac:dyDescent="0.2">
      <c r="AJ306" s="189"/>
      <c r="AK306" s="189"/>
      <c r="AL306" s="189"/>
      <c r="AM306" s="189"/>
      <c r="AN306" s="189"/>
      <c r="AO306" s="189"/>
      <c r="AP306" s="189"/>
      <c r="AQ306" s="189"/>
      <c r="AR306" s="189"/>
      <c r="AS306" s="189"/>
      <c r="AT306" s="189"/>
      <c r="AU306" s="189"/>
      <c r="AV306" s="189"/>
      <c r="AW306" s="189"/>
      <c r="AX306" s="189"/>
      <c r="AY306" s="189"/>
      <c r="AZ306" s="189"/>
      <c r="BA306" s="189"/>
      <c r="BB306" s="189"/>
      <c r="BC306" s="189"/>
      <c r="BD306" s="189"/>
      <c r="BE306" s="189"/>
      <c r="BF306" s="189"/>
      <c r="BG306" s="189"/>
      <c r="BH306" s="189"/>
      <c r="BI306" s="189"/>
      <c r="BJ306" s="189"/>
      <c r="BK306" s="189"/>
      <c r="BL306" s="189"/>
      <c r="BM306" s="189"/>
      <c r="BN306" s="189"/>
      <c r="BO306" s="189"/>
      <c r="BP306" s="189"/>
      <c r="BQ306" s="189"/>
      <c r="BR306" s="189"/>
      <c r="BS306" s="189"/>
      <c r="BT306" s="159" t="str">
        <f t="shared" si="60"/>
        <v/>
      </c>
      <c r="BZ306" s="189"/>
      <c r="CA306" s="189"/>
      <c r="CB306" s="189"/>
      <c r="CC306" s="189"/>
      <c r="CD306" s="189"/>
      <c r="CE306" s="189"/>
      <c r="CF306" s="189"/>
      <c r="CG306" s="189"/>
      <c r="CH306" s="189"/>
      <c r="CI306" s="189"/>
      <c r="CJ306" s="189"/>
      <c r="CK306" s="189"/>
      <c r="CL306" s="189"/>
      <c r="CM306" s="189"/>
      <c r="CN306" s="189"/>
      <c r="CO306" s="189"/>
      <c r="CP306" s="189"/>
      <c r="CQ306" s="189"/>
      <c r="CR306" s="189"/>
      <c r="CS306" s="189"/>
      <c r="CT306" s="189"/>
      <c r="CU306" s="189"/>
      <c r="CV306" s="189"/>
      <c r="CW306" s="189"/>
      <c r="CX306" s="189"/>
      <c r="CY306" s="189"/>
      <c r="CZ306" s="189"/>
      <c r="DA306" s="189"/>
      <c r="DB306" s="189"/>
      <c r="DC306" s="189"/>
      <c r="DD306" s="189"/>
      <c r="DE306" s="189"/>
      <c r="DF306" s="189"/>
      <c r="DG306" s="189"/>
      <c r="DH306" s="189"/>
      <c r="DI306" s="189"/>
      <c r="DJ306" s="159" t="str">
        <f t="shared" si="61"/>
        <v/>
      </c>
      <c r="EX306" s="159" t="s">
        <v>88</v>
      </c>
    </row>
    <row r="307" spans="36:154" hidden="1" x14ac:dyDescent="0.2">
      <c r="AJ307" s="189"/>
      <c r="AK307" s="189"/>
      <c r="AL307" s="189"/>
      <c r="AM307" s="189"/>
      <c r="AN307" s="189"/>
      <c r="AO307" s="189"/>
      <c r="AP307" s="189"/>
      <c r="AQ307" s="189"/>
      <c r="AR307" s="189"/>
      <c r="AS307" s="189"/>
      <c r="AT307" s="189"/>
      <c r="AU307" s="189"/>
      <c r="AV307" s="189"/>
      <c r="AW307" s="189"/>
      <c r="AX307" s="189"/>
      <c r="AY307" s="189"/>
      <c r="AZ307" s="189"/>
      <c r="BA307" s="189"/>
      <c r="BB307" s="189"/>
      <c r="BC307" s="189"/>
      <c r="BD307" s="189"/>
      <c r="BE307" s="189"/>
      <c r="BF307" s="189"/>
      <c r="BG307" s="189"/>
      <c r="BH307" s="189"/>
      <c r="BI307" s="189"/>
      <c r="BJ307" s="189"/>
      <c r="BK307" s="189"/>
      <c r="BL307" s="189"/>
      <c r="BM307" s="189"/>
      <c r="BN307" s="189"/>
      <c r="BO307" s="189"/>
      <c r="BP307" s="189"/>
      <c r="BQ307" s="189"/>
      <c r="BR307" s="189"/>
      <c r="BS307" s="189"/>
      <c r="BT307" s="159" t="str">
        <f t="shared" si="60"/>
        <v/>
      </c>
      <c r="BZ307" s="189"/>
      <c r="CA307" s="189"/>
      <c r="CB307" s="189"/>
      <c r="CC307" s="189"/>
      <c r="CD307" s="189"/>
      <c r="CE307" s="189"/>
      <c r="CF307" s="189"/>
      <c r="CG307" s="189"/>
      <c r="CH307" s="189"/>
      <c r="CI307" s="189"/>
      <c r="CJ307" s="189"/>
      <c r="CK307" s="189"/>
      <c r="CL307" s="189"/>
      <c r="CM307" s="189"/>
      <c r="CN307" s="189"/>
      <c r="CO307" s="189"/>
      <c r="CP307" s="189"/>
      <c r="CQ307" s="189"/>
      <c r="CR307" s="189"/>
      <c r="CS307" s="189"/>
      <c r="CT307" s="189"/>
      <c r="CU307" s="189"/>
      <c r="CV307" s="189"/>
      <c r="CW307" s="189"/>
      <c r="CX307" s="189"/>
      <c r="CY307" s="189"/>
      <c r="CZ307" s="189"/>
      <c r="DA307" s="189"/>
      <c r="DB307" s="189"/>
      <c r="DC307" s="189"/>
      <c r="DD307" s="189"/>
      <c r="DE307" s="189"/>
      <c r="DF307" s="189"/>
      <c r="DG307" s="189"/>
      <c r="DH307" s="189"/>
      <c r="DI307" s="189"/>
      <c r="DJ307" s="159" t="str">
        <f t="shared" si="61"/>
        <v/>
      </c>
      <c r="EX307" s="159" t="s">
        <v>88</v>
      </c>
    </row>
    <row r="308" spans="36:154" hidden="1" x14ac:dyDescent="0.2">
      <c r="AJ308" s="189"/>
      <c r="AK308" s="189"/>
      <c r="AL308" s="189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89"/>
      <c r="BA308" s="189"/>
      <c r="BB308" s="189"/>
      <c r="BC308" s="189"/>
      <c r="BD308" s="189"/>
      <c r="BE308" s="189"/>
      <c r="BF308" s="189"/>
      <c r="BG308" s="189"/>
      <c r="BH308" s="189"/>
      <c r="BI308" s="189"/>
      <c r="BJ308" s="189"/>
      <c r="BK308" s="189"/>
      <c r="BL308" s="189"/>
      <c r="BM308" s="189"/>
      <c r="BN308" s="189"/>
      <c r="BO308" s="189"/>
      <c r="BP308" s="189"/>
      <c r="BQ308" s="189"/>
      <c r="BR308" s="189"/>
      <c r="BS308" s="189"/>
      <c r="BT308" s="159" t="str">
        <f t="shared" si="60"/>
        <v/>
      </c>
      <c r="BZ308" s="189"/>
      <c r="CA308" s="189"/>
      <c r="CB308" s="189"/>
      <c r="CC308" s="189"/>
      <c r="CD308" s="189"/>
      <c r="CE308" s="189"/>
      <c r="CF308" s="189"/>
      <c r="CG308" s="189"/>
      <c r="CH308" s="189"/>
      <c r="CI308" s="189"/>
      <c r="CJ308" s="189"/>
      <c r="CK308" s="189"/>
      <c r="CL308" s="189"/>
      <c r="CM308" s="189"/>
      <c r="CN308" s="189"/>
      <c r="CO308" s="189"/>
      <c r="CP308" s="189"/>
      <c r="CQ308" s="189"/>
      <c r="CR308" s="189"/>
      <c r="CS308" s="189"/>
      <c r="CT308" s="189"/>
      <c r="CU308" s="189"/>
      <c r="CV308" s="189"/>
      <c r="CW308" s="189"/>
      <c r="CX308" s="189"/>
      <c r="CY308" s="189"/>
      <c r="CZ308" s="189"/>
      <c r="DA308" s="189"/>
      <c r="DB308" s="189"/>
      <c r="DC308" s="189"/>
      <c r="DD308" s="189"/>
      <c r="DE308" s="189"/>
      <c r="DF308" s="189"/>
      <c r="DG308" s="189"/>
      <c r="DH308" s="189"/>
      <c r="DI308" s="189"/>
      <c r="DJ308" s="159" t="str">
        <f t="shared" si="61"/>
        <v/>
      </c>
      <c r="EX308" s="159" t="s">
        <v>88</v>
      </c>
    </row>
    <row r="309" spans="36:154" hidden="1" x14ac:dyDescent="0.2">
      <c r="AJ309" s="189"/>
      <c r="AK309" s="189"/>
      <c r="AL309" s="189"/>
      <c r="AM309" s="189"/>
      <c r="AN309" s="189"/>
      <c r="AO309" s="189"/>
      <c r="AP309" s="189"/>
      <c r="AQ309" s="189"/>
      <c r="AR309" s="189"/>
      <c r="AS309" s="189"/>
      <c r="AT309" s="189"/>
      <c r="AU309" s="189"/>
      <c r="AV309" s="189"/>
      <c r="AW309" s="189"/>
      <c r="AX309" s="189"/>
      <c r="AY309" s="189"/>
      <c r="AZ309" s="189"/>
      <c r="BA309" s="189"/>
      <c r="BB309" s="189"/>
      <c r="BC309" s="189"/>
      <c r="BD309" s="189"/>
      <c r="BE309" s="189"/>
      <c r="BF309" s="189"/>
      <c r="BG309" s="189"/>
      <c r="BH309" s="189"/>
      <c r="BI309" s="189"/>
      <c r="BJ309" s="189"/>
      <c r="BK309" s="189"/>
      <c r="BL309" s="189"/>
      <c r="BM309" s="189"/>
      <c r="BN309" s="189"/>
      <c r="BO309" s="189"/>
      <c r="BP309" s="189"/>
      <c r="BQ309" s="189"/>
      <c r="BR309" s="189"/>
      <c r="BS309" s="189"/>
      <c r="BT309" s="159" t="str">
        <f t="shared" si="60"/>
        <v/>
      </c>
      <c r="BZ309" s="189"/>
      <c r="CA309" s="189"/>
      <c r="CB309" s="189"/>
      <c r="CC309" s="189"/>
      <c r="CD309" s="189"/>
      <c r="CE309" s="189"/>
      <c r="CF309" s="189"/>
      <c r="CG309" s="189"/>
      <c r="CH309" s="189"/>
      <c r="CI309" s="189"/>
      <c r="CJ309" s="189"/>
      <c r="CK309" s="189"/>
      <c r="CL309" s="189"/>
      <c r="CM309" s="189"/>
      <c r="CN309" s="189"/>
      <c r="CO309" s="189"/>
      <c r="CP309" s="189"/>
      <c r="CQ309" s="189"/>
      <c r="CR309" s="189"/>
      <c r="CS309" s="189"/>
      <c r="CT309" s="189"/>
      <c r="CU309" s="189"/>
      <c r="CV309" s="189"/>
      <c r="CW309" s="189"/>
      <c r="CX309" s="189"/>
      <c r="CY309" s="189"/>
      <c r="CZ309" s="189"/>
      <c r="DA309" s="189"/>
      <c r="DB309" s="189"/>
      <c r="DC309" s="189"/>
      <c r="DD309" s="189"/>
      <c r="DE309" s="189"/>
      <c r="DF309" s="189"/>
      <c r="DG309" s="189"/>
      <c r="DH309" s="189"/>
      <c r="DI309" s="189"/>
      <c r="DJ309" s="159" t="str">
        <f t="shared" si="61"/>
        <v/>
      </c>
      <c r="EX309" s="159" t="s">
        <v>88</v>
      </c>
    </row>
    <row r="310" spans="36:154" hidden="1" x14ac:dyDescent="0.2">
      <c r="AJ310" s="189"/>
      <c r="AK310" s="189"/>
      <c r="AL310" s="189"/>
      <c r="AM310" s="189"/>
      <c r="AN310" s="189"/>
      <c r="AO310" s="189"/>
      <c r="AP310" s="189"/>
      <c r="AQ310" s="189"/>
      <c r="AR310" s="189"/>
      <c r="AS310" s="189"/>
      <c r="AT310" s="189"/>
      <c r="AU310" s="189"/>
      <c r="AV310" s="189"/>
      <c r="AW310" s="189"/>
      <c r="AX310" s="189"/>
      <c r="AY310" s="189"/>
      <c r="AZ310" s="189"/>
      <c r="BA310" s="189"/>
      <c r="BB310" s="189"/>
      <c r="BC310" s="189"/>
      <c r="BD310" s="189"/>
      <c r="BE310" s="189"/>
      <c r="BF310" s="189"/>
      <c r="BG310" s="189"/>
      <c r="BH310" s="189"/>
      <c r="BI310" s="189"/>
      <c r="BJ310" s="189"/>
      <c r="BK310" s="189"/>
      <c r="BL310" s="189"/>
      <c r="BM310" s="189"/>
      <c r="BN310" s="189"/>
      <c r="BO310" s="189"/>
      <c r="BP310" s="189"/>
      <c r="BQ310" s="189"/>
      <c r="BR310" s="189"/>
      <c r="BS310" s="189"/>
      <c r="BT310" s="159" t="str">
        <f t="shared" ref="BT310:BT325" si="62">IF(AN310="NO","Sell",IF(AN310="Yes","Buy",""))</f>
        <v/>
      </c>
      <c r="BZ310" s="189"/>
      <c r="CA310" s="189"/>
      <c r="CB310" s="189"/>
      <c r="CC310" s="189"/>
      <c r="CD310" s="189"/>
      <c r="CE310" s="189"/>
      <c r="CF310" s="189"/>
      <c r="CG310" s="189"/>
      <c r="CH310" s="189"/>
      <c r="CI310" s="189"/>
      <c r="CJ310" s="189"/>
      <c r="CK310" s="189"/>
      <c r="CL310" s="189"/>
      <c r="CM310" s="189"/>
      <c r="CN310" s="189"/>
      <c r="CO310" s="189"/>
      <c r="CP310" s="189"/>
      <c r="CQ310" s="189"/>
      <c r="CR310" s="189"/>
      <c r="CS310" s="189"/>
      <c r="CT310" s="189"/>
      <c r="CU310" s="189"/>
      <c r="CV310" s="189"/>
      <c r="CW310" s="189"/>
      <c r="CX310" s="189"/>
      <c r="CY310" s="189"/>
      <c r="CZ310" s="189"/>
      <c r="DA310" s="189"/>
      <c r="DB310" s="189"/>
      <c r="DC310" s="189"/>
      <c r="DD310" s="189"/>
      <c r="DE310" s="189"/>
      <c r="DF310" s="189"/>
      <c r="DG310" s="189"/>
      <c r="DH310" s="189"/>
      <c r="DI310" s="189"/>
      <c r="DJ310" s="159" t="str">
        <f t="shared" ref="DJ310:DJ325" si="63">IF(CD310="NO","Buy",IF(CD310="Yes","Sell",""))</f>
        <v/>
      </c>
      <c r="EX310" s="159" t="s">
        <v>88</v>
      </c>
    </row>
    <row r="311" spans="36:154" hidden="1" x14ac:dyDescent="0.2">
      <c r="AJ311" s="189"/>
      <c r="AK311" s="189"/>
      <c r="AL311" s="189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89"/>
      <c r="BA311" s="189"/>
      <c r="BB311" s="189"/>
      <c r="BC311" s="189"/>
      <c r="BD311" s="189"/>
      <c r="BE311" s="189"/>
      <c r="BF311" s="189"/>
      <c r="BG311" s="189"/>
      <c r="BH311" s="189"/>
      <c r="BI311" s="189"/>
      <c r="BJ311" s="189"/>
      <c r="BK311" s="189"/>
      <c r="BL311" s="189"/>
      <c r="BM311" s="189"/>
      <c r="BN311" s="189"/>
      <c r="BO311" s="189"/>
      <c r="BP311" s="189"/>
      <c r="BQ311" s="189"/>
      <c r="BR311" s="189"/>
      <c r="BS311" s="189"/>
      <c r="BT311" s="159" t="str">
        <f t="shared" si="62"/>
        <v/>
      </c>
      <c r="BZ311" s="189"/>
      <c r="CA311" s="189"/>
      <c r="CB311" s="189"/>
      <c r="CC311" s="189"/>
      <c r="CD311" s="189"/>
      <c r="CE311" s="189"/>
      <c r="CF311" s="189"/>
      <c r="CG311" s="189"/>
      <c r="CH311" s="189"/>
      <c r="CI311" s="189"/>
      <c r="CJ311" s="189"/>
      <c r="CK311" s="189"/>
      <c r="CL311" s="189"/>
      <c r="CM311" s="189"/>
      <c r="CN311" s="189"/>
      <c r="CO311" s="189"/>
      <c r="CP311" s="189"/>
      <c r="CQ311" s="189"/>
      <c r="CR311" s="189"/>
      <c r="CS311" s="189"/>
      <c r="CT311" s="189"/>
      <c r="CU311" s="189"/>
      <c r="CV311" s="189"/>
      <c r="CW311" s="189"/>
      <c r="CX311" s="189"/>
      <c r="CY311" s="189"/>
      <c r="CZ311" s="189"/>
      <c r="DA311" s="189"/>
      <c r="DB311" s="189"/>
      <c r="DC311" s="189"/>
      <c r="DD311" s="189"/>
      <c r="DE311" s="189"/>
      <c r="DF311" s="189"/>
      <c r="DG311" s="189"/>
      <c r="DH311" s="189"/>
      <c r="DI311" s="189"/>
      <c r="DJ311" s="159" t="str">
        <f t="shared" si="63"/>
        <v/>
      </c>
      <c r="EX311" s="159" t="s">
        <v>88</v>
      </c>
    </row>
    <row r="312" spans="36:154" hidden="1" x14ac:dyDescent="0.2">
      <c r="AJ312" s="189"/>
      <c r="AK312" s="189"/>
      <c r="AL312" s="189"/>
      <c r="AM312" s="189"/>
      <c r="AN312" s="189"/>
      <c r="AO312" s="189"/>
      <c r="AP312" s="189"/>
      <c r="AQ312" s="189"/>
      <c r="AR312" s="189"/>
      <c r="AS312" s="189"/>
      <c r="AT312" s="189"/>
      <c r="AU312" s="189"/>
      <c r="AV312" s="189"/>
      <c r="AW312" s="189"/>
      <c r="AX312" s="189"/>
      <c r="AY312" s="189"/>
      <c r="AZ312" s="189"/>
      <c r="BA312" s="189"/>
      <c r="BB312" s="189"/>
      <c r="BC312" s="189"/>
      <c r="BD312" s="189"/>
      <c r="BE312" s="189"/>
      <c r="BF312" s="189"/>
      <c r="BG312" s="189"/>
      <c r="BH312" s="189"/>
      <c r="BI312" s="189"/>
      <c r="BJ312" s="189"/>
      <c r="BK312" s="189"/>
      <c r="BL312" s="189"/>
      <c r="BM312" s="189"/>
      <c r="BN312" s="189"/>
      <c r="BO312" s="189"/>
      <c r="BP312" s="189"/>
      <c r="BQ312" s="189"/>
      <c r="BR312" s="189"/>
      <c r="BS312" s="189"/>
      <c r="BT312" s="159" t="str">
        <f t="shared" si="62"/>
        <v/>
      </c>
      <c r="BZ312" s="189"/>
      <c r="CA312" s="189"/>
      <c r="CB312" s="189"/>
      <c r="CC312" s="189"/>
      <c r="CD312" s="189"/>
      <c r="CE312" s="189"/>
      <c r="CF312" s="189"/>
      <c r="CG312" s="189"/>
      <c r="CH312" s="189"/>
      <c r="CI312" s="189"/>
      <c r="CJ312" s="189"/>
      <c r="CK312" s="189"/>
      <c r="CL312" s="189"/>
      <c r="CM312" s="189"/>
      <c r="CN312" s="189"/>
      <c r="CO312" s="189"/>
      <c r="CP312" s="189"/>
      <c r="CQ312" s="189"/>
      <c r="CR312" s="189"/>
      <c r="CS312" s="189"/>
      <c r="CT312" s="189"/>
      <c r="CU312" s="189"/>
      <c r="CV312" s="189"/>
      <c r="CW312" s="189"/>
      <c r="CX312" s="189"/>
      <c r="CY312" s="189"/>
      <c r="CZ312" s="189"/>
      <c r="DA312" s="189"/>
      <c r="DB312" s="189"/>
      <c r="DC312" s="189"/>
      <c r="DD312" s="189"/>
      <c r="DE312" s="189"/>
      <c r="DF312" s="189"/>
      <c r="DG312" s="189"/>
      <c r="DH312" s="189"/>
      <c r="DI312" s="189"/>
      <c r="DJ312" s="159" t="str">
        <f t="shared" si="63"/>
        <v/>
      </c>
      <c r="EX312" s="159" t="s">
        <v>88</v>
      </c>
    </row>
    <row r="313" spans="36:154" hidden="1" x14ac:dyDescent="0.2">
      <c r="AJ313" s="189"/>
      <c r="AK313" s="189"/>
      <c r="AL313" s="189"/>
      <c r="AM313" s="189"/>
      <c r="AN313" s="189"/>
      <c r="AO313" s="189"/>
      <c r="AP313" s="189"/>
      <c r="AQ313" s="189"/>
      <c r="AR313" s="189"/>
      <c r="AS313" s="189"/>
      <c r="AT313" s="189"/>
      <c r="AU313" s="189"/>
      <c r="AV313" s="189"/>
      <c r="AW313" s="189"/>
      <c r="AX313" s="189"/>
      <c r="AY313" s="189"/>
      <c r="AZ313" s="189"/>
      <c r="BA313" s="189"/>
      <c r="BB313" s="189"/>
      <c r="BC313" s="189"/>
      <c r="BD313" s="189"/>
      <c r="BE313" s="189"/>
      <c r="BF313" s="189"/>
      <c r="BG313" s="189"/>
      <c r="BH313" s="189"/>
      <c r="BI313" s="189"/>
      <c r="BJ313" s="189"/>
      <c r="BK313" s="189"/>
      <c r="BL313" s="189"/>
      <c r="BM313" s="189"/>
      <c r="BN313" s="189"/>
      <c r="BO313" s="189"/>
      <c r="BP313" s="189"/>
      <c r="BQ313" s="189"/>
      <c r="BR313" s="189"/>
      <c r="BS313" s="189"/>
      <c r="BT313" s="159" t="str">
        <f t="shared" si="62"/>
        <v/>
      </c>
      <c r="BZ313" s="189"/>
      <c r="CA313" s="189"/>
      <c r="CB313" s="189"/>
      <c r="CC313" s="189"/>
      <c r="CD313" s="189"/>
      <c r="CE313" s="189"/>
      <c r="CF313" s="189"/>
      <c r="CG313" s="189"/>
      <c r="CH313" s="189"/>
      <c r="CI313" s="189"/>
      <c r="CJ313" s="189"/>
      <c r="CK313" s="189"/>
      <c r="CL313" s="189"/>
      <c r="CM313" s="189"/>
      <c r="CN313" s="189"/>
      <c r="CO313" s="189"/>
      <c r="CP313" s="189"/>
      <c r="CQ313" s="189"/>
      <c r="CR313" s="189"/>
      <c r="CS313" s="189"/>
      <c r="CT313" s="189"/>
      <c r="CU313" s="189"/>
      <c r="CV313" s="189"/>
      <c r="CW313" s="189"/>
      <c r="CX313" s="189"/>
      <c r="CY313" s="189"/>
      <c r="CZ313" s="189"/>
      <c r="DA313" s="189"/>
      <c r="DB313" s="189"/>
      <c r="DC313" s="189"/>
      <c r="DD313" s="189"/>
      <c r="DE313" s="189"/>
      <c r="DF313" s="189"/>
      <c r="DG313" s="189"/>
      <c r="DH313" s="189"/>
      <c r="DI313" s="189"/>
      <c r="DJ313" s="159" t="str">
        <f t="shared" si="63"/>
        <v/>
      </c>
      <c r="EX313" s="159" t="s">
        <v>88</v>
      </c>
    </row>
    <row r="314" spans="36:154" hidden="1" x14ac:dyDescent="0.2"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AZ314" s="189"/>
      <c r="BA314" s="189"/>
      <c r="BB314" s="189"/>
      <c r="BC314" s="189"/>
      <c r="BD314" s="189"/>
      <c r="BE314" s="189"/>
      <c r="BF314" s="189"/>
      <c r="BG314" s="189"/>
      <c r="BH314" s="189"/>
      <c r="BI314" s="189"/>
      <c r="BJ314" s="189"/>
      <c r="BK314" s="189"/>
      <c r="BL314" s="189"/>
      <c r="BM314" s="189"/>
      <c r="BN314" s="189"/>
      <c r="BO314" s="189"/>
      <c r="BP314" s="189"/>
      <c r="BQ314" s="189"/>
      <c r="BR314" s="189"/>
      <c r="BS314" s="189"/>
      <c r="BT314" s="159" t="str">
        <f t="shared" si="62"/>
        <v/>
      </c>
      <c r="BZ314" s="189"/>
      <c r="CA314" s="189"/>
      <c r="CB314" s="189"/>
      <c r="CC314" s="189"/>
      <c r="CD314" s="189"/>
      <c r="CE314" s="189"/>
      <c r="CF314" s="189"/>
      <c r="CG314" s="189"/>
      <c r="CH314" s="189"/>
      <c r="CI314" s="189"/>
      <c r="CJ314" s="189"/>
      <c r="CK314" s="189"/>
      <c r="CL314" s="189"/>
      <c r="CM314" s="189"/>
      <c r="CN314" s="189"/>
      <c r="CO314" s="189"/>
      <c r="CP314" s="189"/>
      <c r="CQ314" s="189"/>
      <c r="CR314" s="189"/>
      <c r="CS314" s="189"/>
      <c r="CT314" s="189"/>
      <c r="CU314" s="189"/>
      <c r="CV314" s="189"/>
      <c r="CW314" s="189"/>
      <c r="CX314" s="189"/>
      <c r="CY314" s="189"/>
      <c r="CZ314" s="189"/>
      <c r="DA314" s="189"/>
      <c r="DB314" s="189"/>
      <c r="DC314" s="189"/>
      <c r="DD314" s="189"/>
      <c r="DE314" s="189"/>
      <c r="DF314" s="189"/>
      <c r="DG314" s="189"/>
      <c r="DH314" s="189"/>
      <c r="DI314" s="189"/>
      <c r="DJ314" s="159" t="str">
        <f t="shared" si="63"/>
        <v/>
      </c>
      <c r="EX314" s="159" t="s">
        <v>88</v>
      </c>
    </row>
    <row r="315" spans="36:154" hidden="1" x14ac:dyDescent="0.2"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89"/>
      <c r="AT315" s="189"/>
      <c r="AU315" s="189"/>
      <c r="AV315" s="189"/>
      <c r="AW315" s="189"/>
      <c r="AX315" s="189"/>
      <c r="AY315" s="189"/>
      <c r="AZ315" s="189"/>
      <c r="BA315" s="189"/>
      <c r="BB315" s="189"/>
      <c r="BC315" s="189"/>
      <c r="BD315" s="189"/>
      <c r="BE315" s="189"/>
      <c r="BF315" s="189"/>
      <c r="BG315" s="189"/>
      <c r="BH315" s="189"/>
      <c r="BI315" s="189"/>
      <c r="BJ315" s="189"/>
      <c r="BK315" s="189"/>
      <c r="BL315" s="189"/>
      <c r="BM315" s="189"/>
      <c r="BN315" s="189"/>
      <c r="BO315" s="189"/>
      <c r="BP315" s="189"/>
      <c r="BQ315" s="189"/>
      <c r="BR315" s="189"/>
      <c r="BS315" s="189"/>
      <c r="BT315" s="159" t="str">
        <f t="shared" si="62"/>
        <v/>
      </c>
      <c r="BZ315" s="189"/>
      <c r="CA315" s="189"/>
      <c r="CB315" s="189"/>
      <c r="CC315" s="189"/>
      <c r="CD315" s="189"/>
      <c r="CE315" s="189"/>
      <c r="CF315" s="189"/>
      <c r="CG315" s="189"/>
      <c r="CH315" s="189"/>
      <c r="CI315" s="189"/>
      <c r="CJ315" s="189"/>
      <c r="CK315" s="189"/>
      <c r="CL315" s="189"/>
      <c r="CM315" s="189"/>
      <c r="CN315" s="189"/>
      <c r="CO315" s="189"/>
      <c r="CP315" s="189"/>
      <c r="CQ315" s="189"/>
      <c r="CR315" s="189"/>
      <c r="CS315" s="189"/>
      <c r="CT315" s="189"/>
      <c r="CU315" s="189"/>
      <c r="CV315" s="189"/>
      <c r="CW315" s="189"/>
      <c r="CX315" s="189"/>
      <c r="CY315" s="189"/>
      <c r="CZ315" s="189"/>
      <c r="DA315" s="189"/>
      <c r="DB315" s="189"/>
      <c r="DC315" s="189"/>
      <c r="DD315" s="189"/>
      <c r="DE315" s="189"/>
      <c r="DF315" s="189"/>
      <c r="DG315" s="189"/>
      <c r="DH315" s="189"/>
      <c r="DI315" s="189"/>
      <c r="DJ315" s="159" t="str">
        <f t="shared" si="63"/>
        <v/>
      </c>
      <c r="EX315" s="159" t="s">
        <v>88</v>
      </c>
    </row>
    <row r="316" spans="36:154" hidden="1" x14ac:dyDescent="0.2"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89"/>
      <c r="BA316" s="189"/>
      <c r="BB316" s="189"/>
      <c r="BC316" s="189"/>
      <c r="BD316" s="189"/>
      <c r="BE316" s="189"/>
      <c r="BF316" s="189"/>
      <c r="BG316" s="189"/>
      <c r="BH316" s="189"/>
      <c r="BI316" s="189"/>
      <c r="BJ316" s="189"/>
      <c r="BK316" s="189"/>
      <c r="BL316" s="189"/>
      <c r="BM316" s="189"/>
      <c r="BN316" s="189"/>
      <c r="BO316" s="189"/>
      <c r="BP316" s="189"/>
      <c r="BQ316" s="189"/>
      <c r="BR316" s="189"/>
      <c r="BS316" s="189"/>
      <c r="BT316" s="159" t="str">
        <f t="shared" si="62"/>
        <v/>
      </c>
      <c r="BZ316" s="189"/>
      <c r="CA316" s="189"/>
      <c r="CB316" s="189"/>
      <c r="CC316" s="189"/>
      <c r="CD316" s="189"/>
      <c r="CE316" s="189"/>
      <c r="CF316" s="189"/>
      <c r="CG316" s="189"/>
      <c r="CH316" s="189"/>
      <c r="CI316" s="189"/>
      <c r="CJ316" s="189"/>
      <c r="CK316" s="189"/>
      <c r="CL316" s="189"/>
      <c r="CM316" s="189"/>
      <c r="CN316" s="189"/>
      <c r="CO316" s="189"/>
      <c r="CP316" s="189"/>
      <c r="CQ316" s="189"/>
      <c r="CR316" s="189"/>
      <c r="CS316" s="189"/>
      <c r="CT316" s="189"/>
      <c r="CU316" s="189"/>
      <c r="CV316" s="189"/>
      <c r="CW316" s="189"/>
      <c r="CX316" s="189"/>
      <c r="CY316" s="189"/>
      <c r="CZ316" s="189"/>
      <c r="DA316" s="189"/>
      <c r="DB316" s="189"/>
      <c r="DC316" s="189"/>
      <c r="DD316" s="189"/>
      <c r="DE316" s="189"/>
      <c r="DF316" s="189"/>
      <c r="DG316" s="189"/>
      <c r="DH316" s="189"/>
      <c r="DI316" s="189"/>
      <c r="DJ316" s="159" t="str">
        <f t="shared" si="63"/>
        <v/>
      </c>
      <c r="EX316" s="159" t="s">
        <v>88</v>
      </c>
    </row>
    <row r="317" spans="36:154" hidden="1" x14ac:dyDescent="0.2"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89"/>
      <c r="AT317" s="189"/>
      <c r="AU317" s="189"/>
      <c r="AV317" s="189"/>
      <c r="AW317" s="189"/>
      <c r="AX317" s="189"/>
      <c r="AY317" s="189"/>
      <c r="AZ317" s="189"/>
      <c r="BA317" s="189"/>
      <c r="BB317" s="189"/>
      <c r="BC317" s="189"/>
      <c r="BD317" s="189"/>
      <c r="BE317" s="189"/>
      <c r="BF317" s="189"/>
      <c r="BG317" s="189"/>
      <c r="BH317" s="189"/>
      <c r="BI317" s="189"/>
      <c r="BJ317" s="189"/>
      <c r="BK317" s="189"/>
      <c r="BL317" s="189"/>
      <c r="BM317" s="189"/>
      <c r="BN317" s="189"/>
      <c r="BO317" s="189"/>
      <c r="BP317" s="189"/>
      <c r="BQ317" s="189"/>
      <c r="BR317" s="189"/>
      <c r="BS317" s="189"/>
      <c r="BT317" s="159" t="str">
        <f t="shared" si="62"/>
        <v/>
      </c>
      <c r="BZ317" s="189"/>
      <c r="CA317" s="189"/>
      <c r="CB317" s="189"/>
      <c r="CC317" s="189"/>
      <c r="CD317" s="189"/>
      <c r="CE317" s="189"/>
      <c r="CF317" s="189"/>
      <c r="CG317" s="189"/>
      <c r="CH317" s="189"/>
      <c r="CI317" s="189"/>
      <c r="CJ317" s="189"/>
      <c r="CK317" s="189"/>
      <c r="CL317" s="189"/>
      <c r="CM317" s="189"/>
      <c r="CN317" s="189"/>
      <c r="CO317" s="189"/>
      <c r="CP317" s="189"/>
      <c r="CQ317" s="189"/>
      <c r="CR317" s="189"/>
      <c r="CS317" s="189"/>
      <c r="CT317" s="189"/>
      <c r="CU317" s="189"/>
      <c r="CV317" s="189"/>
      <c r="CW317" s="189"/>
      <c r="CX317" s="189"/>
      <c r="CY317" s="189"/>
      <c r="CZ317" s="189"/>
      <c r="DA317" s="189"/>
      <c r="DB317" s="189"/>
      <c r="DC317" s="189"/>
      <c r="DD317" s="189"/>
      <c r="DE317" s="189"/>
      <c r="DF317" s="189"/>
      <c r="DG317" s="189"/>
      <c r="DH317" s="189"/>
      <c r="DI317" s="189"/>
      <c r="DJ317" s="159" t="str">
        <f t="shared" si="63"/>
        <v/>
      </c>
      <c r="EX317" s="159" t="s">
        <v>88</v>
      </c>
    </row>
    <row r="318" spans="36:154" hidden="1" x14ac:dyDescent="0.2"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89"/>
      <c r="AT318" s="189"/>
      <c r="AU318" s="189"/>
      <c r="AV318" s="189"/>
      <c r="AW318" s="189"/>
      <c r="AX318" s="189"/>
      <c r="AY318" s="189"/>
      <c r="AZ318" s="189"/>
      <c r="BA318" s="189"/>
      <c r="BB318" s="189"/>
      <c r="BC318" s="189"/>
      <c r="BD318" s="189"/>
      <c r="BE318" s="189"/>
      <c r="BF318" s="189"/>
      <c r="BG318" s="189"/>
      <c r="BH318" s="189"/>
      <c r="BI318" s="189"/>
      <c r="BJ318" s="189"/>
      <c r="BK318" s="189"/>
      <c r="BL318" s="189"/>
      <c r="BM318" s="189"/>
      <c r="BN318" s="189"/>
      <c r="BO318" s="189"/>
      <c r="BP318" s="189"/>
      <c r="BQ318" s="189"/>
      <c r="BR318" s="189"/>
      <c r="BS318" s="189"/>
      <c r="BT318" s="159" t="str">
        <f t="shared" si="62"/>
        <v/>
      </c>
      <c r="BZ318" s="189"/>
      <c r="CA318" s="189"/>
      <c r="CB318" s="189"/>
      <c r="CC318" s="189"/>
      <c r="CD318" s="189"/>
      <c r="CE318" s="189"/>
      <c r="CF318" s="189"/>
      <c r="CG318" s="189"/>
      <c r="CH318" s="189"/>
      <c r="CI318" s="189"/>
      <c r="CJ318" s="189"/>
      <c r="CK318" s="189"/>
      <c r="CL318" s="189"/>
      <c r="CM318" s="189"/>
      <c r="CN318" s="189"/>
      <c r="CO318" s="189"/>
      <c r="CP318" s="189"/>
      <c r="CQ318" s="189"/>
      <c r="CR318" s="189"/>
      <c r="CS318" s="189"/>
      <c r="CT318" s="189"/>
      <c r="CU318" s="189"/>
      <c r="CV318" s="189"/>
      <c r="CW318" s="189"/>
      <c r="CX318" s="189"/>
      <c r="CY318" s="189"/>
      <c r="CZ318" s="189"/>
      <c r="DA318" s="189"/>
      <c r="DB318" s="189"/>
      <c r="DC318" s="189"/>
      <c r="DD318" s="189"/>
      <c r="DE318" s="189"/>
      <c r="DF318" s="189"/>
      <c r="DG318" s="189"/>
      <c r="DH318" s="189"/>
      <c r="DI318" s="189"/>
      <c r="DJ318" s="159" t="str">
        <f t="shared" si="63"/>
        <v/>
      </c>
      <c r="EX318" s="159" t="s">
        <v>88</v>
      </c>
    </row>
    <row r="319" spans="36:154" hidden="1" x14ac:dyDescent="0.2"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189"/>
      <c r="AT319" s="189"/>
      <c r="AU319" s="189"/>
      <c r="AV319" s="189"/>
      <c r="AW319" s="189"/>
      <c r="AX319" s="189"/>
      <c r="AY319" s="189"/>
      <c r="AZ319" s="189"/>
      <c r="BA319" s="189"/>
      <c r="BB319" s="189"/>
      <c r="BC319" s="189"/>
      <c r="BD319" s="189"/>
      <c r="BE319" s="189"/>
      <c r="BF319" s="189"/>
      <c r="BG319" s="189"/>
      <c r="BH319" s="189"/>
      <c r="BI319" s="189"/>
      <c r="BJ319" s="189"/>
      <c r="BK319" s="189"/>
      <c r="BL319" s="189"/>
      <c r="BM319" s="189"/>
      <c r="BN319" s="189"/>
      <c r="BO319" s="189"/>
      <c r="BP319" s="189"/>
      <c r="BQ319" s="189"/>
      <c r="BR319" s="189"/>
      <c r="BS319" s="189"/>
      <c r="BT319" s="159" t="str">
        <f t="shared" si="62"/>
        <v/>
      </c>
      <c r="BZ319" s="189"/>
      <c r="CA319" s="189"/>
      <c r="CB319" s="189"/>
      <c r="CC319" s="189"/>
      <c r="CD319" s="189"/>
      <c r="CE319" s="189"/>
      <c r="CF319" s="189"/>
      <c r="CG319" s="189"/>
      <c r="CH319" s="189"/>
      <c r="CI319" s="189"/>
      <c r="CJ319" s="189"/>
      <c r="CK319" s="189"/>
      <c r="CL319" s="189"/>
      <c r="CM319" s="189"/>
      <c r="CN319" s="189"/>
      <c r="CO319" s="189"/>
      <c r="CP319" s="189"/>
      <c r="CQ319" s="189"/>
      <c r="CR319" s="189"/>
      <c r="CS319" s="189"/>
      <c r="CT319" s="189"/>
      <c r="CU319" s="189"/>
      <c r="CV319" s="189"/>
      <c r="CW319" s="189"/>
      <c r="CX319" s="189"/>
      <c r="CY319" s="189"/>
      <c r="CZ319" s="189"/>
      <c r="DA319" s="189"/>
      <c r="DB319" s="189"/>
      <c r="DC319" s="189"/>
      <c r="DD319" s="189"/>
      <c r="DE319" s="189"/>
      <c r="DF319" s="189"/>
      <c r="DG319" s="189"/>
      <c r="DH319" s="189"/>
      <c r="DI319" s="189"/>
      <c r="DJ319" s="159" t="str">
        <f t="shared" si="63"/>
        <v/>
      </c>
      <c r="EX319" s="159" t="s">
        <v>88</v>
      </c>
    </row>
    <row r="320" spans="36:154" hidden="1" x14ac:dyDescent="0.2">
      <c r="AJ320" s="189"/>
      <c r="AK320" s="189"/>
      <c r="AL320" s="189"/>
      <c r="AM320" s="189"/>
      <c r="AN320" s="189"/>
      <c r="AO320" s="189"/>
      <c r="AP320" s="189"/>
      <c r="AQ320" s="189"/>
      <c r="AR320" s="189"/>
      <c r="AS320" s="189"/>
      <c r="AT320" s="189"/>
      <c r="AU320" s="189"/>
      <c r="AV320" s="189"/>
      <c r="AW320" s="189"/>
      <c r="AX320" s="189"/>
      <c r="AY320" s="189"/>
      <c r="AZ320" s="189"/>
      <c r="BA320" s="189"/>
      <c r="BB320" s="189"/>
      <c r="BC320" s="189"/>
      <c r="BD320" s="189"/>
      <c r="BE320" s="189"/>
      <c r="BF320" s="189"/>
      <c r="BG320" s="189"/>
      <c r="BH320" s="189"/>
      <c r="BI320" s="189"/>
      <c r="BJ320" s="189"/>
      <c r="BK320" s="189"/>
      <c r="BL320" s="189"/>
      <c r="BM320" s="189"/>
      <c r="BN320" s="189"/>
      <c r="BO320" s="189"/>
      <c r="BP320" s="189"/>
      <c r="BQ320" s="189"/>
      <c r="BR320" s="189"/>
      <c r="BS320" s="189"/>
      <c r="BT320" s="159" t="str">
        <f t="shared" si="62"/>
        <v/>
      </c>
      <c r="BZ320" s="189"/>
      <c r="CA320" s="189"/>
      <c r="CB320" s="189"/>
      <c r="CC320" s="189"/>
      <c r="CD320" s="189"/>
      <c r="CE320" s="189"/>
      <c r="CF320" s="189"/>
      <c r="CG320" s="189"/>
      <c r="CH320" s="189"/>
      <c r="CI320" s="189"/>
      <c r="CJ320" s="189"/>
      <c r="CK320" s="189"/>
      <c r="CL320" s="189"/>
      <c r="CM320" s="189"/>
      <c r="CN320" s="189"/>
      <c r="CO320" s="189"/>
      <c r="CP320" s="189"/>
      <c r="CQ320" s="189"/>
      <c r="CR320" s="189"/>
      <c r="CS320" s="189"/>
      <c r="CT320" s="189"/>
      <c r="CU320" s="189"/>
      <c r="CV320" s="189"/>
      <c r="CW320" s="189"/>
      <c r="CX320" s="189"/>
      <c r="CY320" s="189"/>
      <c r="CZ320" s="189"/>
      <c r="DA320" s="189"/>
      <c r="DB320" s="189"/>
      <c r="DC320" s="189"/>
      <c r="DD320" s="189"/>
      <c r="DE320" s="189"/>
      <c r="DF320" s="189"/>
      <c r="DG320" s="189"/>
      <c r="DH320" s="189"/>
      <c r="DI320" s="189"/>
      <c r="DJ320" s="159" t="str">
        <f t="shared" si="63"/>
        <v/>
      </c>
      <c r="EX320" s="159" t="s">
        <v>88</v>
      </c>
    </row>
    <row r="321" spans="36:154" hidden="1" x14ac:dyDescent="0.2"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189"/>
      <c r="AT321" s="189"/>
      <c r="AU321" s="189"/>
      <c r="AV321" s="189"/>
      <c r="AW321" s="189"/>
      <c r="AX321" s="189"/>
      <c r="AY321" s="189"/>
      <c r="AZ321" s="189"/>
      <c r="BA321" s="189"/>
      <c r="BB321" s="189"/>
      <c r="BC321" s="189"/>
      <c r="BD321" s="189"/>
      <c r="BE321" s="189"/>
      <c r="BF321" s="189"/>
      <c r="BG321" s="189"/>
      <c r="BH321" s="189"/>
      <c r="BI321" s="189"/>
      <c r="BJ321" s="189"/>
      <c r="BK321" s="189"/>
      <c r="BL321" s="189"/>
      <c r="BM321" s="189"/>
      <c r="BN321" s="189"/>
      <c r="BO321" s="189"/>
      <c r="BP321" s="189"/>
      <c r="BQ321" s="189"/>
      <c r="BR321" s="189"/>
      <c r="BS321" s="189"/>
      <c r="BT321" s="159" t="str">
        <f t="shared" si="62"/>
        <v/>
      </c>
      <c r="BZ321" s="189"/>
      <c r="CA321" s="189"/>
      <c r="CB321" s="189"/>
      <c r="CC321" s="189"/>
      <c r="CD321" s="189"/>
      <c r="CE321" s="189"/>
      <c r="CF321" s="189"/>
      <c r="CG321" s="189"/>
      <c r="CH321" s="189"/>
      <c r="CI321" s="189"/>
      <c r="CJ321" s="189"/>
      <c r="CK321" s="189"/>
      <c r="CL321" s="189"/>
      <c r="CM321" s="189"/>
      <c r="CN321" s="189"/>
      <c r="CO321" s="189"/>
      <c r="CP321" s="189"/>
      <c r="CQ321" s="189"/>
      <c r="CR321" s="189"/>
      <c r="CS321" s="189"/>
      <c r="CT321" s="189"/>
      <c r="CU321" s="189"/>
      <c r="CV321" s="189"/>
      <c r="CW321" s="189"/>
      <c r="CX321" s="189"/>
      <c r="CY321" s="189"/>
      <c r="CZ321" s="189"/>
      <c r="DA321" s="189"/>
      <c r="DB321" s="189"/>
      <c r="DC321" s="189"/>
      <c r="DD321" s="189"/>
      <c r="DE321" s="189"/>
      <c r="DF321" s="189"/>
      <c r="DG321" s="189"/>
      <c r="DH321" s="189"/>
      <c r="DI321" s="189"/>
      <c r="DJ321" s="159" t="str">
        <f t="shared" si="63"/>
        <v/>
      </c>
      <c r="EX321" s="159" t="s">
        <v>88</v>
      </c>
    </row>
    <row r="322" spans="36:154" hidden="1" x14ac:dyDescent="0.2">
      <c r="AJ322" s="189"/>
      <c r="AK322" s="189"/>
      <c r="AL322" s="189"/>
      <c r="AM322" s="189"/>
      <c r="AN322" s="189"/>
      <c r="AO322" s="189"/>
      <c r="AP322" s="189"/>
      <c r="AQ322" s="189"/>
      <c r="AR322" s="189"/>
      <c r="AS322" s="189"/>
      <c r="AT322" s="189"/>
      <c r="AU322" s="189"/>
      <c r="AV322" s="189"/>
      <c r="AW322" s="189"/>
      <c r="AX322" s="189"/>
      <c r="AY322" s="189"/>
      <c r="AZ322" s="189"/>
      <c r="BA322" s="189"/>
      <c r="BB322" s="189"/>
      <c r="BC322" s="189"/>
      <c r="BD322" s="189"/>
      <c r="BE322" s="189"/>
      <c r="BF322" s="189"/>
      <c r="BG322" s="189"/>
      <c r="BH322" s="189"/>
      <c r="BI322" s="189"/>
      <c r="BJ322" s="189"/>
      <c r="BK322" s="189"/>
      <c r="BL322" s="189"/>
      <c r="BM322" s="189"/>
      <c r="BN322" s="189"/>
      <c r="BO322" s="189"/>
      <c r="BP322" s="189"/>
      <c r="BQ322" s="189"/>
      <c r="BR322" s="189"/>
      <c r="BS322" s="189"/>
      <c r="BT322" s="159" t="str">
        <f t="shared" si="62"/>
        <v/>
      </c>
      <c r="BZ322" s="189"/>
      <c r="CA322" s="189"/>
      <c r="CB322" s="189"/>
      <c r="CC322" s="189"/>
      <c r="CD322" s="189"/>
      <c r="CE322" s="189"/>
      <c r="CF322" s="189"/>
      <c r="CG322" s="189"/>
      <c r="CH322" s="189"/>
      <c r="CI322" s="189"/>
      <c r="CJ322" s="189"/>
      <c r="CK322" s="189"/>
      <c r="CL322" s="189"/>
      <c r="CM322" s="189"/>
      <c r="CN322" s="189"/>
      <c r="CO322" s="189"/>
      <c r="CP322" s="189"/>
      <c r="CQ322" s="189"/>
      <c r="CR322" s="189"/>
      <c r="CS322" s="189"/>
      <c r="CT322" s="189"/>
      <c r="CU322" s="189"/>
      <c r="CV322" s="189"/>
      <c r="CW322" s="189"/>
      <c r="CX322" s="189"/>
      <c r="CY322" s="189"/>
      <c r="CZ322" s="189"/>
      <c r="DA322" s="189"/>
      <c r="DB322" s="189"/>
      <c r="DC322" s="189"/>
      <c r="DD322" s="189"/>
      <c r="DE322" s="189"/>
      <c r="DF322" s="189"/>
      <c r="DG322" s="189"/>
      <c r="DH322" s="189"/>
      <c r="DI322" s="189"/>
      <c r="DJ322" s="159" t="str">
        <f t="shared" si="63"/>
        <v/>
      </c>
      <c r="EX322" s="159" t="s">
        <v>88</v>
      </c>
    </row>
    <row r="323" spans="36:154" hidden="1" x14ac:dyDescent="0.2"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189"/>
      <c r="AT323" s="189"/>
      <c r="AU323" s="189"/>
      <c r="AV323" s="189"/>
      <c r="AW323" s="189"/>
      <c r="AX323" s="189"/>
      <c r="AY323" s="189"/>
      <c r="AZ323" s="189"/>
      <c r="BA323" s="189"/>
      <c r="BB323" s="189"/>
      <c r="BC323" s="189"/>
      <c r="BD323" s="189"/>
      <c r="BE323" s="189"/>
      <c r="BF323" s="189"/>
      <c r="BG323" s="189"/>
      <c r="BH323" s="189"/>
      <c r="BI323" s="189"/>
      <c r="BJ323" s="189"/>
      <c r="BK323" s="189"/>
      <c r="BL323" s="189"/>
      <c r="BM323" s="189"/>
      <c r="BN323" s="189"/>
      <c r="BO323" s="189"/>
      <c r="BP323" s="189"/>
      <c r="BQ323" s="189"/>
      <c r="BR323" s="189"/>
      <c r="BS323" s="189"/>
      <c r="BT323" s="159" t="str">
        <f t="shared" si="62"/>
        <v/>
      </c>
      <c r="BZ323" s="189"/>
      <c r="CA323" s="189"/>
      <c r="CB323" s="189"/>
      <c r="CC323" s="189"/>
      <c r="CD323" s="189"/>
      <c r="CE323" s="189"/>
      <c r="CF323" s="189"/>
      <c r="CG323" s="189"/>
      <c r="CH323" s="189"/>
      <c r="CI323" s="189"/>
      <c r="CJ323" s="189"/>
      <c r="CK323" s="189"/>
      <c r="CL323" s="189"/>
      <c r="CM323" s="189"/>
      <c r="CN323" s="189"/>
      <c r="CO323" s="189"/>
      <c r="CP323" s="189"/>
      <c r="CQ323" s="189"/>
      <c r="CR323" s="189"/>
      <c r="CS323" s="189"/>
      <c r="CT323" s="189"/>
      <c r="CU323" s="189"/>
      <c r="CV323" s="189"/>
      <c r="CW323" s="189"/>
      <c r="CX323" s="189"/>
      <c r="CY323" s="189"/>
      <c r="CZ323" s="189"/>
      <c r="DA323" s="189"/>
      <c r="DB323" s="189"/>
      <c r="DC323" s="189"/>
      <c r="DD323" s="189"/>
      <c r="DE323" s="189"/>
      <c r="DF323" s="189"/>
      <c r="DG323" s="189"/>
      <c r="DH323" s="189"/>
      <c r="DI323" s="189"/>
      <c r="DJ323" s="159" t="str">
        <f t="shared" si="63"/>
        <v/>
      </c>
      <c r="EX323" s="159" t="s">
        <v>88</v>
      </c>
    </row>
    <row r="324" spans="36:154" hidden="1" x14ac:dyDescent="0.2">
      <c r="AJ324" s="189"/>
      <c r="AK324" s="189"/>
      <c r="AL324" s="189"/>
      <c r="AM324" s="189"/>
      <c r="AN324" s="189"/>
      <c r="AO324" s="189"/>
      <c r="AP324" s="189"/>
      <c r="AQ324" s="189"/>
      <c r="AR324" s="189"/>
      <c r="AS324" s="189"/>
      <c r="AT324" s="189"/>
      <c r="AU324" s="189"/>
      <c r="AV324" s="189"/>
      <c r="AW324" s="189"/>
      <c r="AX324" s="189"/>
      <c r="AY324" s="189"/>
      <c r="AZ324" s="189"/>
      <c r="BA324" s="189"/>
      <c r="BB324" s="189"/>
      <c r="BC324" s="189"/>
      <c r="BD324" s="189"/>
      <c r="BE324" s="189"/>
      <c r="BF324" s="189"/>
      <c r="BG324" s="189"/>
      <c r="BH324" s="189"/>
      <c r="BI324" s="189"/>
      <c r="BJ324" s="189"/>
      <c r="BK324" s="189"/>
      <c r="BL324" s="189"/>
      <c r="BM324" s="189"/>
      <c r="BN324" s="189"/>
      <c r="BO324" s="189"/>
      <c r="BP324" s="189"/>
      <c r="BQ324" s="189"/>
      <c r="BR324" s="189"/>
      <c r="BS324" s="189"/>
      <c r="BT324" s="159" t="str">
        <f t="shared" si="62"/>
        <v/>
      </c>
      <c r="BZ324" s="189"/>
      <c r="CA324" s="189"/>
      <c r="CB324" s="189"/>
      <c r="CC324" s="189"/>
      <c r="CD324" s="189"/>
      <c r="CE324" s="189"/>
      <c r="CF324" s="189"/>
      <c r="CG324" s="189"/>
      <c r="CH324" s="189"/>
      <c r="CI324" s="189"/>
      <c r="CJ324" s="189"/>
      <c r="CK324" s="189"/>
      <c r="CL324" s="189"/>
      <c r="CM324" s="189"/>
      <c r="CN324" s="189"/>
      <c r="CO324" s="189"/>
      <c r="CP324" s="189"/>
      <c r="CQ324" s="189"/>
      <c r="CR324" s="189"/>
      <c r="CS324" s="189"/>
      <c r="CT324" s="189"/>
      <c r="CU324" s="189"/>
      <c r="CV324" s="189"/>
      <c r="CW324" s="189"/>
      <c r="CX324" s="189"/>
      <c r="CY324" s="189"/>
      <c r="CZ324" s="189"/>
      <c r="DA324" s="189"/>
      <c r="DB324" s="189"/>
      <c r="DC324" s="189"/>
      <c r="DD324" s="189"/>
      <c r="DE324" s="189"/>
      <c r="DF324" s="189"/>
      <c r="DG324" s="189"/>
      <c r="DH324" s="189"/>
      <c r="DI324" s="189"/>
      <c r="DJ324" s="159" t="str">
        <f t="shared" si="63"/>
        <v/>
      </c>
      <c r="EX324" s="159" t="s">
        <v>88</v>
      </c>
    </row>
    <row r="325" spans="36:154" hidden="1" x14ac:dyDescent="0.2">
      <c r="AJ325" s="189"/>
      <c r="AK325" s="189"/>
      <c r="AL325" s="189"/>
      <c r="AM325" s="189"/>
      <c r="AN325" s="189"/>
      <c r="AO325" s="189"/>
      <c r="AP325" s="189"/>
      <c r="AQ325" s="189"/>
      <c r="AR325" s="189"/>
      <c r="AS325" s="189"/>
      <c r="AT325" s="189"/>
      <c r="AU325" s="189"/>
      <c r="AV325" s="189"/>
      <c r="AW325" s="189"/>
      <c r="AX325" s="189"/>
      <c r="AY325" s="189"/>
      <c r="AZ325" s="189"/>
      <c r="BA325" s="189"/>
      <c r="BB325" s="189"/>
      <c r="BC325" s="189"/>
      <c r="BD325" s="189"/>
      <c r="BE325" s="189"/>
      <c r="BF325" s="189"/>
      <c r="BG325" s="189"/>
      <c r="BH325" s="189"/>
      <c r="BI325" s="189"/>
      <c r="BJ325" s="189"/>
      <c r="BK325" s="189"/>
      <c r="BL325" s="189"/>
      <c r="BM325" s="189"/>
      <c r="BN325" s="189"/>
      <c r="BO325" s="189"/>
      <c r="BP325" s="189"/>
      <c r="BQ325" s="189"/>
      <c r="BR325" s="189"/>
      <c r="BS325" s="189"/>
      <c r="BT325" s="159" t="str">
        <f t="shared" si="62"/>
        <v/>
      </c>
      <c r="BZ325" s="189"/>
      <c r="CA325" s="189"/>
      <c r="CB325" s="189"/>
      <c r="CC325" s="189"/>
      <c r="CD325" s="189"/>
      <c r="CE325" s="189"/>
      <c r="CF325" s="189"/>
      <c r="CG325" s="189"/>
      <c r="CH325" s="189"/>
      <c r="CI325" s="189"/>
      <c r="CJ325" s="189"/>
      <c r="CK325" s="189"/>
      <c r="CL325" s="189"/>
      <c r="CM325" s="189"/>
      <c r="CN325" s="189"/>
      <c r="CO325" s="189"/>
      <c r="CP325" s="189"/>
      <c r="CQ325" s="189"/>
      <c r="CR325" s="189"/>
      <c r="CS325" s="189"/>
      <c r="CT325" s="189"/>
      <c r="CU325" s="189"/>
      <c r="CV325" s="189"/>
      <c r="CW325" s="189"/>
      <c r="CX325" s="189"/>
      <c r="CY325" s="189"/>
      <c r="CZ325" s="189"/>
      <c r="DA325" s="189"/>
      <c r="DB325" s="189"/>
      <c r="DC325" s="189"/>
      <c r="DD325" s="189"/>
      <c r="DE325" s="189"/>
      <c r="DF325" s="189"/>
      <c r="DG325" s="189"/>
      <c r="DH325" s="189"/>
      <c r="DI325" s="189"/>
      <c r="DJ325" s="159" t="str">
        <f t="shared" si="63"/>
        <v/>
      </c>
      <c r="EX325" s="159" t="s">
        <v>88</v>
      </c>
    </row>
    <row r="326" spans="36:154" hidden="1" x14ac:dyDescent="0.2">
      <c r="AJ326" s="189"/>
      <c r="AK326" s="189"/>
      <c r="AL326" s="189"/>
      <c r="AM326" s="189"/>
      <c r="AN326" s="189"/>
      <c r="AO326" s="189"/>
      <c r="AP326" s="189"/>
      <c r="AQ326" s="189"/>
      <c r="AR326" s="189"/>
      <c r="AS326" s="189"/>
      <c r="AT326" s="189"/>
      <c r="AU326" s="189"/>
      <c r="AV326" s="189"/>
      <c r="AW326" s="189"/>
      <c r="AX326" s="189"/>
      <c r="AY326" s="189"/>
      <c r="AZ326" s="189"/>
      <c r="BA326" s="189"/>
      <c r="BB326" s="189"/>
      <c r="BC326" s="189"/>
      <c r="BD326" s="189"/>
      <c r="BE326" s="189"/>
      <c r="BF326" s="189"/>
      <c r="BG326" s="189"/>
      <c r="BH326" s="189"/>
      <c r="BI326" s="189"/>
      <c r="BJ326" s="189"/>
      <c r="BK326" s="189"/>
      <c r="BL326" s="189"/>
      <c r="BM326" s="189"/>
      <c r="BN326" s="189"/>
      <c r="BO326" s="189"/>
      <c r="BP326" s="189"/>
      <c r="BQ326" s="189"/>
      <c r="BR326" s="189"/>
      <c r="BS326" s="189"/>
      <c r="BT326" s="159" t="str">
        <f t="shared" ref="BT326:BT341" si="64">IF(AN326="NO","Sell",IF(AN326="Yes","Buy",""))</f>
        <v/>
      </c>
      <c r="BZ326" s="189"/>
      <c r="CA326" s="189"/>
      <c r="CB326" s="189"/>
      <c r="CC326" s="189"/>
      <c r="CD326" s="189"/>
      <c r="CE326" s="189"/>
      <c r="CF326" s="189"/>
      <c r="CG326" s="189"/>
      <c r="CH326" s="189"/>
      <c r="CI326" s="189"/>
      <c r="CJ326" s="189"/>
      <c r="CK326" s="189"/>
      <c r="CL326" s="189"/>
      <c r="CM326" s="189"/>
      <c r="CN326" s="189"/>
      <c r="CO326" s="189"/>
      <c r="CP326" s="189"/>
      <c r="CQ326" s="189"/>
      <c r="CR326" s="189"/>
      <c r="CS326" s="189"/>
      <c r="CT326" s="189"/>
      <c r="CU326" s="189"/>
      <c r="CV326" s="189"/>
      <c r="CW326" s="189"/>
      <c r="CX326" s="189"/>
      <c r="CY326" s="189"/>
      <c r="CZ326" s="189"/>
      <c r="DA326" s="189"/>
      <c r="DB326" s="189"/>
      <c r="DC326" s="189"/>
      <c r="DD326" s="189"/>
      <c r="DE326" s="189"/>
      <c r="DF326" s="189"/>
      <c r="DG326" s="189"/>
      <c r="DH326" s="189"/>
      <c r="DI326" s="189"/>
      <c r="DJ326" s="159" t="str">
        <f t="shared" ref="DJ326:DJ341" si="65">IF(CD326="NO","Buy",IF(CD326="Yes","Sell",""))</f>
        <v/>
      </c>
      <c r="EX326" s="159" t="s">
        <v>88</v>
      </c>
    </row>
    <row r="327" spans="36:154" hidden="1" x14ac:dyDescent="0.2">
      <c r="AJ327" s="189"/>
      <c r="AK327" s="189"/>
      <c r="AL327" s="189"/>
      <c r="AM327" s="189"/>
      <c r="AN327" s="189"/>
      <c r="AO327" s="189"/>
      <c r="AP327" s="189"/>
      <c r="AQ327" s="189"/>
      <c r="AR327" s="189"/>
      <c r="AS327" s="189"/>
      <c r="AT327" s="189"/>
      <c r="AU327" s="189"/>
      <c r="AV327" s="189"/>
      <c r="AW327" s="189"/>
      <c r="AX327" s="189"/>
      <c r="AY327" s="189"/>
      <c r="AZ327" s="189"/>
      <c r="BA327" s="189"/>
      <c r="BB327" s="189"/>
      <c r="BC327" s="189"/>
      <c r="BD327" s="189"/>
      <c r="BE327" s="189"/>
      <c r="BF327" s="189"/>
      <c r="BG327" s="189"/>
      <c r="BH327" s="189"/>
      <c r="BI327" s="189"/>
      <c r="BJ327" s="189"/>
      <c r="BK327" s="189"/>
      <c r="BL327" s="189"/>
      <c r="BM327" s="189"/>
      <c r="BN327" s="189"/>
      <c r="BO327" s="189"/>
      <c r="BP327" s="189"/>
      <c r="BQ327" s="189"/>
      <c r="BR327" s="189"/>
      <c r="BS327" s="189"/>
      <c r="BT327" s="159" t="str">
        <f t="shared" si="64"/>
        <v/>
      </c>
      <c r="BZ327" s="189"/>
      <c r="CA327" s="189"/>
      <c r="CB327" s="189"/>
      <c r="CC327" s="189"/>
      <c r="CD327" s="189"/>
      <c r="CE327" s="189"/>
      <c r="CF327" s="189"/>
      <c r="CG327" s="189"/>
      <c r="CH327" s="189"/>
      <c r="CI327" s="189"/>
      <c r="CJ327" s="189"/>
      <c r="CK327" s="189"/>
      <c r="CL327" s="189"/>
      <c r="CM327" s="189"/>
      <c r="CN327" s="189"/>
      <c r="CO327" s="189"/>
      <c r="CP327" s="189"/>
      <c r="CQ327" s="189"/>
      <c r="CR327" s="189"/>
      <c r="CS327" s="189"/>
      <c r="CT327" s="189"/>
      <c r="CU327" s="189"/>
      <c r="CV327" s="189"/>
      <c r="CW327" s="189"/>
      <c r="CX327" s="189"/>
      <c r="CY327" s="189"/>
      <c r="CZ327" s="189"/>
      <c r="DA327" s="189"/>
      <c r="DB327" s="189"/>
      <c r="DC327" s="189"/>
      <c r="DD327" s="189"/>
      <c r="DE327" s="189"/>
      <c r="DF327" s="189"/>
      <c r="DG327" s="189"/>
      <c r="DH327" s="189"/>
      <c r="DI327" s="189"/>
      <c r="DJ327" s="159" t="str">
        <f t="shared" si="65"/>
        <v/>
      </c>
      <c r="EX327" s="159" t="s">
        <v>88</v>
      </c>
    </row>
    <row r="328" spans="36:154" hidden="1" x14ac:dyDescent="0.2">
      <c r="AJ328" s="189"/>
      <c r="AK328" s="189"/>
      <c r="AL328" s="189"/>
      <c r="AM328" s="189"/>
      <c r="AN328" s="189"/>
      <c r="AO328" s="189"/>
      <c r="AP328" s="189"/>
      <c r="AQ328" s="189"/>
      <c r="AR328" s="189"/>
      <c r="AS328" s="189"/>
      <c r="AT328" s="189"/>
      <c r="AU328" s="189"/>
      <c r="AV328" s="189"/>
      <c r="AW328" s="189"/>
      <c r="AX328" s="189"/>
      <c r="AY328" s="189"/>
      <c r="AZ328" s="189"/>
      <c r="BA328" s="189"/>
      <c r="BB328" s="189"/>
      <c r="BC328" s="189"/>
      <c r="BD328" s="189"/>
      <c r="BE328" s="189"/>
      <c r="BF328" s="189"/>
      <c r="BG328" s="189"/>
      <c r="BH328" s="189"/>
      <c r="BI328" s="189"/>
      <c r="BJ328" s="189"/>
      <c r="BK328" s="189"/>
      <c r="BL328" s="189"/>
      <c r="BM328" s="189"/>
      <c r="BN328" s="189"/>
      <c r="BO328" s="189"/>
      <c r="BP328" s="189"/>
      <c r="BQ328" s="189"/>
      <c r="BR328" s="189"/>
      <c r="BS328" s="189"/>
      <c r="BT328" s="159" t="str">
        <f t="shared" si="64"/>
        <v/>
      </c>
      <c r="BZ328" s="189"/>
      <c r="CA328" s="189"/>
      <c r="CB328" s="189"/>
      <c r="CC328" s="189"/>
      <c r="CD328" s="189"/>
      <c r="CE328" s="189"/>
      <c r="CF328" s="189"/>
      <c r="CG328" s="189"/>
      <c r="CH328" s="189"/>
      <c r="CI328" s="189"/>
      <c r="CJ328" s="189"/>
      <c r="CK328" s="189"/>
      <c r="CL328" s="189"/>
      <c r="CM328" s="189"/>
      <c r="CN328" s="189"/>
      <c r="CO328" s="189"/>
      <c r="CP328" s="189"/>
      <c r="CQ328" s="189"/>
      <c r="CR328" s="189"/>
      <c r="CS328" s="189"/>
      <c r="CT328" s="189"/>
      <c r="CU328" s="189"/>
      <c r="CV328" s="189"/>
      <c r="CW328" s="189"/>
      <c r="CX328" s="189"/>
      <c r="CY328" s="189"/>
      <c r="CZ328" s="189"/>
      <c r="DA328" s="189"/>
      <c r="DB328" s="189"/>
      <c r="DC328" s="189"/>
      <c r="DD328" s="189"/>
      <c r="DE328" s="189"/>
      <c r="DF328" s="189"/>
      <c r="DG328" s="189"/>
      <c r="DH328" s="189"/>
      <c r="DI328" s="189"/>
      <c r="DJ328" s="159" t="str">
        <f t="shared" si="65"/>
        <v/>
      </c>
      <c r="EX328" s="159" t="s">
        <v>88</v>
      </c>
    </row>
    <row r="329" spans="36:154" hidden="1" x14ac:dyDescent="0.2">
      <c r="AJ329" s="189"/>
      <c r="AK329" s="189"/>
      <c r="AL329" s="189"/>
      <c r="AM329" s="189"/>
      <c r="AN329" s="189"/>
      <c r="AO329" s="189"/>
      <c r="AP329" s="189"/>
      <c r="AQ329" s="189"/>
      <c r="AR329" s="189"/>
      <c r="AS329" s="189"/>
      <c r="AT329" s="189"/>
      <c r="AU329" s="189"/>
      <c r="AV329" s="189"/>
      <c r="AW329" s="189"/>
      <c r="AX329" s="189"/>
      <c r="AY329" s="189"/>
      <c r="AZ329" s="189"/>
      <c r="BA329" s="189"/>
      <c r="BB329" s="189"/>
      <c r="BC329" s="189"/>
      <c r="BD329" s="189"/>
      <c r="BE329" s="189"/>
      <c r="BF329" s="189"/>
      <c r="BG329" s="189"/>
      <c r="BH329" s="189"/>
      <c r="BI329" s="189"/>
      <c r="BJ329" s="189"/>
      <c r="BK329" s="189"/>
      <c r="BL329" s="189"/>
      <c r="BM329" s="189"/>
      <c r="BN329" s="189"/>
      <c r="BO329" s="189"/>
      <c r="BP329" s="189"/>
      <c r="BQ329" s="189"/>
      <c r="BR329" s="189"/>
      <c r="BS329" s="189"/>
      <c r="BT329" s="159" t="str">
        <f t="shared" si="64"/>
        <v/>
      </c>
      <c r="BZ329" s="189"/>
      <c r="CA329" s="189"/>
      <c r="CB329" s="189"/>
      <c r="CC329" s="189"/>
      <c r="CD329" s="189"/>
      <c r="CE329" s="189"/>
      <c r="CF329" s="189"/>
      <c r="CG329" s="189"/>
      <c r="CH329" s="189"/>
      <c r="CI329" s="189"/>
      <c r="CJ329" s="189"/>
      <c r="CK329" s="189"/>
      <c r="CL329" s="189"/>
      <c r="CM329" s="189"/>
      <c r="CN329" s="189"/>
      <c r="CO329" s="189"/>
      <c r="CP329" s="189"/>
      <c r="CQ329" s="189"/>
      <c r="CR329" s="189"/>
      <c r="CS329" s="189"/>
      <c r="CT329" s="189"/>
      <c r="CU329" s="189"/>
      <c r="CV329" s="189"/>
      <c r="CW329" s="189"/>
      <c r="CX329" s="189"/>
      <c r="CY329" s="189"/>
      <c r="CZ329" s="189"/>
      <c r="DA329" s="189"/>
      <c r="DB329" s="189"/>
      <c r="DC329" s="189"/>
      <c r="DD329" s="189"/>
      <c r="DE329" s="189"/>
      <c r="DF329" s="189"/>
      <c r="DG329" s="189"/>
      <c r="DH329" s="189"/>
      <c r="DI329" s="189"/>
      <c r="DJ329" s="159" t="str">
        <f t="shared" si="65"/>
        <v/>
      </c>
      <c r="EX329" s="159" t="s">
        <v>88</v>
      </c>
    </row>
    <row r="330" spans="36:154" hidden="1" x14ac:dyDescent="0.2"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89"/>
      <c r="BA330" s="189"/>
      <c r="BB330" s="189"/>
      <c r="BC330" s="189"/>
      <c r="BD330" s="189"/>
      <c r="BE330" s="189"/>
      <c r="BF330" s="189"/>
      <c r="BG330" s="189"/>
      <c r="BH330" s="189"/>
      <c r="BI330" s="189"/>
      <c r="BJ330" s="189"/>
      <c r="BK330" s="189"/>
      <c r="BL330" s="189"/>
      <c r="BM330" s="189"/>
      <c r="BN330" s="189"/>
      <c r="BO330" s="189"/>
      <c r="BP330" s="189"/>
      <c r="BQ330" s="189"/>
      <c r="BR330" s="189"/>
      <c r="BS330" s="189"/>
      <c r="BT330" s="159" t="str">
        <f t="shared" si="64"/>
        <v/>
      </c>
      <c r="BZ330" s="189"/>
      <c r="CA330" s="189"/>
      <c r="CB330" s="189"/>
      <c r="CC330" s="189"/>
      <c r="CD330" s="189"/>
      <c r="CE330" s="189"/>
      <c r="CF330" s="189"/>
      <c r="CG330" s="189"/>
      <c r="CH330" s="189"/>
      <c r="CI330" s="189"/>
      <c r="CJ330" s="189"/>
      <c r="CK330" s="189"/>
      <c r="CL330" s="189"/>
      <c r="CM330" s="189"/>
      <c r="CN330" s="189"/>
      <c r="CO330" s="189"/>
      <c r="CP330" s="189"/>
      <c r="CQ330" s="189"/>
      <c r="CR330" s="189"/>
      <c r="CS330" s="189"/>
      <c r="CT330" s="189"/>
      <c r="CU330" s="189"/>
      <c r="CV330" s="189"/>
      <c r="CW330" s="189"/>
      <c r="CX330" s="189"/>
      <c r="CY330" s="189"/>
      <c r="CZ330" s="189"/>
      <c r="DA330" s="189"/>
      <c r="DB330" s="189"/>
      <c r="DC330" s="189"/>
      <c r="DD330" s="189"/>
      <c r="DE330" s="189"/>
      <c r="DF330" s="189"/>
      <c r="DG330" s="189"/>
      <c r="DH330" s="189"/>
      <c r="DI330" s="189"/>
      <c r="DJ330" s="159" t="str">
        <f t="shared" si="65"/>
        <v/>
      </c>
      <c r="EX330" s="159" t="s">
        <v>88</v>
      </c>
    </row>
    <row r="331" spans="36:154" hidden="1" x14ac:dyDescent="0.2"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189"/>
      <c r="BF331" s="189"/>
      <c r="BG331" s="189"/>
      <c r="BH331" s="189"/>
      <c r="BI331" s="189"/>
      <c r="BJ331" s="189"/>
      <c r="BK331" s="189"/>
      <c r="BL331" s="189"/>
      <c r="BM331" s="189"/>
      <c r="BN331" s="189"/>
      <c r="BO331" s="189"/>
      <c r="BP331" s="189"/>
      <c r="BQ331" s="189"/>
      <c r="BR331" s="189"/>
      <c r="BS331" s="189"/>
      <c r="BT331" s="159" t="str">
        <f t="shared" si="64"/>
        <v/>
      </c>
      <c r="BZ331" s="189"/>
      <c r="CA331" s="189"/>
      <c r="CB331" s="189"/>
      <c r="CC331" s="189"/>
      <c r="CD331" s="189"/>
      <c r="CE331" s="189"/>
      <c r="CF331" s="189"/>
      <c r="CG331" s="189"/>
      <c r="CH331" s="189"/>
      <c r="CI331" s="189"/>
      <c r="CJ331" s="189"/>
      <c r="CK331" s="189"/>
      <c r="CL331" s="189"/>
      <c r="CM331" s="189"/>
      <c r="CN331" s="189"/>
      <c r="CO331" s="189"/>
      <c r="CP331" s="189"/>
      <c r="CQ331" s="189"/>
      <c r="CR331" s="189"/>
      <c r="CS331" s="189"/>
      <c r="CT331" s="189"/>
      <c r="CU331" s="189"/>
      <c r="CV331" s="189"/>
      <c r="CW331" s="189"/>
      <c r="CX331" s="189"/>
      <c r="CY331" s="189"/>
      <c r="CZ331" s="189"/>
      <c r="DA331" s="189"/>
      <c r="DB331" s="189"/>
      <c r="DC331" s="189"/>
      <c r="DD331" s="189"/>
      <c r="DE331" s="189"/>
      <c r="DF331" s="189"/>
      <c r="DG331" s="189"/>
      <c r="DH331" s="189"/>
      <c r="DI331" s="189"/>
      <c r="DJ331" s="159" t="str">
        <f t="shared" si="65"/>
        <v/>
      </c>
      <c r="EX331" s="159" t="s">
        <v>88</v>
      </c>
    </row>
    <row r="332" spans="36:154" hidden="1" x14ac:dyDescent="0.2"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189"/>
      <c r="BF332" s="189"/>
      <c r="BG332" s="189"/>
      <c r="BH332" s="189"/>
      <c r="BI332" s="189"/>
      <c r="BJ332" s="189"/>
      <c r="BK332" s="189"/>
      <c r="BL332" s="189"/>
      <c r="BM332" s="189"/>
      <c r="BN332" s="189"/>
      <c r="BO332" s="189"/>
      <c r="BP332" s="189"/>
      <c r="BQ332" s="189"/>
      <c r="BR332" s="189"/>
      <c r="BS332" s="189"/>
      <c r="BT332" s="159" t="str">
        <f t="shared" si="64"/>
        <v/>
      </c>
      <c r="BZ332" s="189"/>
      <c r="CA332" s="189"/>
      <c r="CB332" s="189"/>
      <c r="CC332" s="189"/>
      <c r="CD332" s="189"/>
      <c r="CE332" s="189"/>
      <c r="CF332" s="189"/>
      <c r="CG332" s="189"/>
      <c r="CH332" s="189"/>
      <c r="CI332" s="189"/>
      <c r="CJ332" s="189"/>
      <c r="CK332" s="189"/>
      <c r="CL332" s="189"/>
      <c r="CM332" s="189"/>
      <c r="CN332" s="189"/>
      <c r="CO332" s="189"/>
      <c r="CP332" s="189"/>
      <c r="CQ332" s="189"/>
      <c r="CR332" s="189"/>
      <c r="CS332" s="189"/>
      <c r="CT332" s="189"/>
      <c r="CU332" s="189"/>
      <c r="CV332" s="189"/>
      <c r="CW332" s="189"/>
      <c r="CX332" s="189"/>
      <c r="CY332" s="189"/>
      <c r="CZ332" s="189"/>
      <c r="DA332" s="189"/>
      <c r="DB332" s="189"/>
      <c r="DC332" s="189"/>
      <c r="DD332" s="189"/>
      <c r="DE332" s="189"/>
      <c r="DF332" s="189"/>
      <c r="DG332" s="189"/>
      <c r="DH332" s="189"/>
      <c r="DI332" s="189"/>
      <c r="DJ332" s="159" t="str">
        <f t="shared" si="65"/>
        <v/>
      </c>
      <c r="EX332" s="159" t="s">
        <v>88</v>
      </c>
    </row>
    <row r="333" spans="36:154" hidden="1" x14ac:dyDescent="0.2"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89"/>
      <c r="BA333" s="189"/>
      <c r="BB333" s="189"/>
      <c r="BC333" s="189"/>
      <c r="BD333" s="189"/>
      <c r="BE333" s="189"/>
      <c r="BF333" s="189"/>
      <c r="BG333" s="189"/>
      <c r="BH333" s="189"/>
      <c r="BI333" s="189"/>
      <c r="BJ333" s="189"/>
      <c r="BK333" s="189"/>
      <c r="BL333" s="189"/>
      <c r="BM333" s="189"/>
      <c r="BN333" s="189"/>
      <c r="BO333" s="189"/>
      <c r="BP333" s="189"/>
      <c r="BQ333" s="189"/>
      <c r="BR333" s="189"/>
      <c r="BS333" s="189"/>
      <c r="BT333" s="159" t="str">
        <f t="shared" si="64"/>
        <v/>
      </c>
      <c r="BZ333" s="189"/>
      <c r="CA333" s="189"/>
      <c r="CB333" s="189"/>
      <c r="CC333" s="189"/>
      <c r="CD333" s="189"/>
      <c r="CE333" s="189"/>
      <c r="CF333" s="189"/>
      <c r="CG333" s="189"/>
      <c r="CH333" s="189"/>
      <c r="CI333" s="189"/>
      <c r="CJ333" s="189"/>
      <c r="CK333" s="189"/>
      <c r="CL333" s="189"/>
      <c r="CM333" s="189"/>
      <c r="CN333" s="189"/>
      <c r="CO333" s="189"/>
      <c r="CP333" s="189"/>
      <c r="CQ333" s="189"/>
      <c r="CR333" s="189"/>
      <c r="CS333" s="189"/>
      <c r="CT333" s="189"/>
      <c r="CU333" s="189"/>
      <c r="CV333" s="189"/>
      <c r="CW333" s="189"/>
      <c r="CX333" s="189"/>
      <c r="CY333" s="189"/>
      <c r="CZ333" s="189"/>
      <c r="DA333" s="189"/>
      <c r="DB333" s="189"/>
      <c r="DC333" s="189"/>
      <c r="DD333" s="189"/>
      <c r="DE333" s="189"/>
      <c r="DF333" s="189"/>
      <c r="DG333" s="189"/>
      <c r="DH333" s="189"/>
      <c r="DI333" s="189"/>
      <c r="DJ333" s="159" t="str">
        <f t="shared" si="65"/>
        <v/>
      </c>
      <c r="EX333" s="159" t="s">
        <v>88</v>
      </c>
    </row>
    <row r="334" spans="36:154" hidden="1" x14ac:dyDescent="0.2">
      <c r="AJ334" s="189"/>
      <c r="AK334" s="189"/>
      <c r="AL334" s="189"/>
      <c r="AM334" s="189"/>
      <c r="AN334" s="189"/>
      <c r="AO334" s="189"/>
      <c r="AP334" s="189"/>
      <c r="AQ334" s="189"/>
      <c r="AR334" s="189"/>
      <c r="AS334" s="189"/>
      <c r="AT334" s="189"/>
      <c r="AU334" s="189"/>
      <c r="AV334" s="189"/>
      <c r="AW334" s="189"/>
      <c r="AX334" s="189"/>
      <c r="AY334" s="189"/>
      <c r="AZ334" s="189"/>
      <c r="BA334" s="189"/>
      <c r="BB334" s="189"/>
      <c r="BC334" s="189"/>
      <c r="BD334" s="189"/>
      <c r="BE334" s="189"/>
      <c r="BF334" s="189"/>
      <c r="BG334" s="189"/>
      <c r="BH334" s="189"/>
      <c r="BI334" s="189"/>
      <c r="BJ334" s="189"/>
      <c r="BK334" s="189"/>
      <c r="BL334" s="189"/>
      <c r="BM334" s="189"/>
      <c r="BN334" s="189"/>
      <c r="BO334" s="189"/>
      <c r="BP334" s="189"/>
      <c r="BQ334" s="189"/>
      <c r="BR334" s="189"/>
      <c r="BS334" s="189"/>
      <c r="BT334" s="159" t="str">
        <f t="shared" si="64"/>
        <v/>
      </c>
      <c r="BZ334" s="189"/>
      <c r="CA334" s="189"/>
      <c r="CB334" s="189"/>
      <c r="CC334" s="189"/>
      <c r="CD334" s="189"/>
      <c r="CE334" s="189"/>
      <c r="CF334" s="189"/>
      <c r="CG334" s="189"/>
      <c r="CH334" s="189"/>
      <c r="CI334" s="189"/>
      <c r="CJ334" s="189"/>
      <c r="CK334" s="189"/>
      <c r="CL334" s="189"/>
      <c r="CM334" s="189"/>
      <c r="CN334" s="189"/>
      <c r="CO334" s="189"/>
      <c r="CP334" s="189"/>
      <c r="CQ334" s="189"/>
      <c r="CR334" s="189"/>
      <c r="CS334" s="189"/>
      <c r="CT334" s="189"/>
      <c r="CU334" s="189"/>
      <c r="CV334" s="189"/>
      <c r="CW334" s="189"/>
      <c r="CX334" s="189"/>
      <c r="CY334" s="189"/>
      <c r="CZ334" s="189"/>
      <c r="DA334" s="189"/>
      <c r="DB334" s="189"/>
      <c r="DC334" s="189"/>
      <c r="DD334" s="189"/>
      <c r="DE334" s="189"/>
      <c r="DF334" s="189"/>
      <c r="DG334" s="189"/>
      <c r="DH334" s="189"/>
      <c r="DI334" s="189"/>
      <c r="DJ334" s="159" t="str">
        <f t="shared" si="65"/>
        <v/>
      </c>
      <c r="EX334" s="159" t="s">
        <v>88</v>
      </c>
    </row>
    <row r="335" spans="36:154" hidden="1" x14ac:dyDescent="0.2">
      <c r="AJ335" s="189"/>
      <c r="AK335" s="189"/>
      <c r="AL335" s="189"/>
      <c r="AM335" s="189"/>
      <c r="AN335" s="189"/>
      <c r="AO335" s="189"/>
      <c r="AP335" s="189"/>
      <c r="AQ335" s="189"/>
      <c r="AR335" s="189"/>
      <c r="AS335" s="189"/>
      <c r="AT335" s="189"/>
      <c r="AU335" s="189"/>
      <c r="AV335" s="189"/>
      <c r="AW335" s="189"/>
      <c r="AX335" s="189"/>
      <c r="AY335" s="189"/>
      <c r="AZ335" s="189"/>
      <c r="BA335" s="189"/>
      <c r="BB335" s="189"/>
      <c r="BC335" s="189"/>
      <c r="BD335" s="189"/>
      <c r="BE335" s="189"/>
      <c r="BF335" s="189"/>
      <c r="BG335" s="189"/>
      <c r="BH335" s="189"/>
      <c r="BI335" s="189"/>
      <c r="BJ335" s="189"/>
      <c r="BK335" s="189"/>
      <c r="BL335" s="189"/>
      <c r="BM335" s="189"/>
      <c r="BN335" s="189"/>
      <c r="BO335" s="189"/>
      <c r="BP335" s="189"/>
      <c r="BQ335" s="189"/>
      <c r="BR335" s="189"/>
      <c r="BS335" s="189"/>
      <c r="BT335" s="159" t="str">
        <f t="shared" si="64"/>
        <v/>
      </c>
      <c r="BZ335" s="189"/>
      <c r="CA335" s="189"/>
      <c r="CB335" s="189"/>
      <c r="CC335" s="189"/>
      <c r="CD335" s="189"/>
      <c r="CE335" s="189"/>
      <c r="CF335" s="189"/>
      <c r="CG335" s="189"/>
      <c r="CH335" s="189"/>
      <c r="CI335" s="189"/>
      <c r="CJ335" s="189"/>
      <c r="CK335" s="189"/>
      <c r="CL335" s="189"/>
      <c r="CM335" s="189"/>
      <c r="CN335" s="189"/>
      <c r="CO335" s="189"/>
      <c r="CP335" s="189"/>
      <c r="CQ335" s="189"/>
      <c r="CR335" s="189"/>
      <c r="CS335" s="189"/>
      <c r="CT335" s="189"/>
      <c r="CU335" s="189"/>
      <c r="CV335" s="189"/>
      <c r="CW335" s="189"/>
      <c r="CX335" s="189"/>
      <c r="CY335" s="189"/>
      <c r="CZ335" s="189"/>
      <c r="DA335" s="189"/>
      <c r="DB335" s="189"/>
      <c r="DC335" s="189"/>
      <c r="DD335" s="189"/>
      <c r="DE335" s="189"/>
      <c r="DF335" s="189"/>
      <c r="DG335" s="189"/>
      <c r="DH335" s="189"/>
      <c r="DI335" s="189"/>
      <c r="DJ335" s="159" t="str">
        <f t="shared" si="65"/>
        <v/>
      </c>
      <c r="EX335" s="159" t="s">
        <v>88</v>
      </c>
    </row>
    <row r="336" spans="36:154" hidden="1" x14ac:dyDescent="0.2">
      <c r="AJ336" s="189"/>
      <c r="AK336" s="189"/>
      <c r="AL336" s="189"/>
      <c r="AM336" s="189"/>
      <c r="AN336" s="189"/>
      <c r="AO336" s="189"/>
      <c r="AP336" s="189"/>
      <c r="AQ336" s="189"/>
      <c r="AR336" s="189"/>
      <c r="AS336" s="189"/>
      <c r="AT336" s="189"/>
      <c r="AU336" s="189"/>
      <c r="AV336" s="189"/>
      <c r="AW336" s="189"/>
      <c r="AX336" s="189"/>
      <c r="AY336" s="189"/>
      <c r="AZ336" s="189"/>
      <c r="BA336" s="189"/>
      <c r="BB336" s="189"/>
      <c r="BC336" s="189"/>
      <c r="BD336" s="189"/>
      <c r="BE336" s="189"/>
      <c r="BF336" s="189"/>
      <c r="BG336" s="189"/>
      <c r="BH336" s="189"/>
      <c r="BI336" s="189"/>
      <c r="BJ336" s="189"/>
      <c r="BK336" s="189"/>
      <c r="BL336" s="189"/>
      <c r="BM336" s="189"/>
      <c r="BN336" s="189"/>
      <c r="BO336" s="189"/>
      <c r="BP336" s="189"/>
      <c r="BQ336" s="189"/>
      <c r="BR336" s="189"/>
      <c r="BS336" s="189"/>
      <c r="BT336" s="159" t="str">
        <f t="shared" si="64"/>
        <v/>
      </c>
      <c r="BZ336" s="189"/>
      <c r="CA336" s="189"/>
      <c r="CB336" s="189"/>
      <c r="CC336" s="189"/>
      <c r="CD336" s="189"/>
      <c r="CE336" s="189"/>
      <c r="CF336" s="189"/>
      <c r="CG336" s="189"/>
      <c r="CH336" s="189"/>
      <c r="CI336" s="189"/>
      <c r="CJ336" s="189"/>
      <c r="CK336" s="189"/>
      <c r="CL336" s="189"/>
      <c r="CM336" s="189"/>
      <c r="CN336" s="189"/>
      <c r="CO336" s="189"/>
      <c r="CP336" s="189"/>
      <c r="CQ336" s="189"/>
      <c r="CR336" s="189"/>
      <c r="CS336" s="189"/>
      <c r="CT336" s="189"/>
      <c r="CU336" s="189"/>
      <c r="CV336" s="189"/>
      <c r="CW336" s="189"/>
      <c r="CX336" s="189"/>
      <c r="CY336" s="189"/>
      <c r="CZ336" s="189"/>
      <c r="DA336" s="189"/>
      <c r="DB336" s="189"/>
      <c r="DC336" s="189"/>
      <c r="DD336" s="189"/>
      <c r="DE336" s="189"/>
      <c r="DF336" s="189"/>
      <c r="DG336" s="189"/>
      <c r="DH336" s="189"/>
      <c r="DI336" s="189"/>
      <c r="DJ336" s="159" t="str">
        <f t="shared" si="65"/>
        <v/>
      </c>
      <c r="EX336" s="159" t="s">
        <v>88</v>
      </c>
    </row>
    <row r="337" spans="36:154" hidden="1" x14ac:dyDescent="0.2"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89"/>
      <c r="BN337" s="189"/>
      <c r="BO337" s="189"/>
      <c r="BP337" s="189"/>
      <c r="BQ337" s="189"/>
      <c r="BR337" s="189"/>
      <c r="BS337" s="189"/>
      <c r="BT337" s="159" t="str">
        <f t="shared" si="64"/>
        <v/>
      </c>
      <c r="BZ337" s="189"/>
      <c r="CA337" s="189"/>
      <c r="CB337" s="189"/>
      <c r="CC337" s="189"/>
      <c r="CD337" s="189"/>
      <c r="CE337" s="189"/>
      <c r="CF337" s="189"/>
      <c r="CG337" s="189"/>
      <c r="CH337" s="189"/>
      <c r="CI337" s="189"/>
      <c r="CJ337" s="189"/>
      <c r="CK337" s="189"/>
      <c r="CL337" s="189"/>
      <c r="CM337" s="189"/>
      <c r="CN337" s="189"/>
      <c r="CO337" s="189"/>
      <c r="CP337" s="189"/>
      <c r="CQ337" s="189"/>
      <c r="CR337" s="189"/>
      <c r="CS337" s="189"/>
      <c r="CT337" s="189"/>
      <c r="CU337" s="189"/>
      <c r="CV337" s="189"/>
      <c r="CW337" s="189"/>
      <c r="CX337" s="189"/>
      <c r="CY337" s="189"/>
      <c r="CZ337" s="189"/>
      <c r="DA337" s="189"/>
      <c r="DB337" s="189"/>
      <c r="DC337" s="189"/>
      <c r="DD337" s="189"/>
      <c r="DE337" s="189"/>
      <c r="DF337" s="189"/>
      <c r="DG337" s="189"/>
      <c r="DH337" s="189"/>
      <c r="DI337" s="189"/>
      <c r="DJ337" s="159" t="str">
        <f t="shared" si="65"/>
        <v/>
      </c>
      <c r="EX337" s="159" t="s">
        <v>88</v>
      </c>
    </row>
    <row r="338" spans="36:154" hidden="1" x14ac:dyDescent="0.2"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89"/>
      <c r="BA338" s="189"/>
      <c r="BB338" s="189"/>
      <c r="BC338" s="189"/>
      <c r="BD338" s="189"/>
      <c r="BE338" s="189"/>
      <c r="BF338" s="189"/>
      <c r="BG338" s="189"/>
      <c r="BH338" s="189"/>
      <c r="BI338" s="189"/>
      <c r="BJ338" s="189"/>
      <c r="BK338" s="189"/>
      <c r="BL338" s="189"/>
      <c r="BM338" s="189"/>
      <c r="BN338" s="189"/>
      <c r="BO338" s="189"/>
      <c r="BP338" s="189"/>
      <c r="BQ338" s="189"/>
      <c r="BR338" s="189"/>
      <c r="BS338" s="189"/>
      <c r="BT338" s="159" t="str">
        <f t="shared" si="64"/>
        <v/>
      </c>
      <c r="BZ338" s="189"/>
      <c r="CA338" s="189"/>
      <c r="CB338" s="189"/>
      <c r="CC338" s="189"/>
      <c r="CD338" s="189"/>
      <c r="CE338" s="189"/>
      <c r="CF338" s="189"/>
      <c r="CG338" s="189"/>
      <c r="CH338" s="189"/>
      <c r="CI338" s="189"/>
      <c r="CJ338" s="189"/>
      <c r="CK338" s="189"/>
      <c r="CL338" s="189"/>
      <c r="CM338" s="189"/>
      <c r="CN338" s="189"/>
      <c r="CO338" s="189"/>
      <c r="CP338" s="189"/>
      <c r="CQ338" s="189"/>
      <c r="CR338" s="189"/>
      <c r="CS338" s="189"/>
      <c r="CT338" s="189"/>
      <c r="CU338" s="189"/>
      <c r="CV338" s="189"/>
      <c r="CW338" s="189"/>
      <c r="CX338" s="189"/>
      <c r="CY338" s="189"/>
      <c r="CZ338" s="189"/>
      <c r="DA338" s="189"/>
      <c r="DB338" s="189"/>
      <c r="DC338" s="189"/>
      <c r="DD338" s="189"/>
      <c r="DE338" s="189"/>
      <c r="DF338" s="189"/>
      <c r="DG338" s="189"/>
      <c r="DH338" s="189"/>
      <c r="DI338" s="189"/>
      <c r="DJ338" s="159" t="str">
        <f t="shared" si="65"/>
        <v/>
      </c>
      <c r="EX338" s="159" t="s">
        <v>88</v>
      </c>
    </row>
    <row r="339" spans="36:154" hidden="1" x14ac:dyDescent="0.2">
      <c r="AJ339" s="189"/>
      <c r="AK339" s="189"/>
      <c r="AL339" s="189"/>
      <c r="AM339" s="189"/>
      <c r="AN339" s="189"/>
      <c r="AO339" s="189"/>
      <c r="AP339" s="189"/>
      <c r="AQ339" s="189"/>
      <c r="AR339" s="189"/>
      <c r="AS339" s="189"/>
      <c r="AT339" s="189"/>
      <c r="AU339" s="189"/>
      <c r="AV339" s="189"/>
      <c r="AW339" s="189"/>
      <c r="AX339" s="189"/>
      <c r="AY339" s="189"/>
      <c r="AZ339" s="189"/>
      <c r="BA339" s="189"/>
      <c r="BB339" s="189"/>
      <c r="BC339" s="189"/>
      <c r="BD339" s="189"/>
      <c r="BE339" s="189"/>
      <c r="BF339" s="189"/>
      <c r="BG339" s="189"/>
      <c r="BH339" s="189"/>
      <c r="BI339" s="189"/>
      <c r="BJ339" s="189"/>
      <c r="BK339" s="189"/>
      <c r="BL339" s="189"/>
      <c r="BM339" s="189"/>
      <c r="BN339" s="189"/>
      <c r="BO339" s="189"/>
      <c r="BP339" s="189"/>
      <c r="BQ339" s="189"/>
      <c r="BR339" s="189"/>
      <c r="BS339" s="189"/>
      <c r="BT339" s="159" t="str">
        <f t="shared" si="64"/>
        <v/>
      </c>
      <c r="BZ339" s="189"/>
      <c r="CA339" s="189"/>
      <c r="CB339" s="189"/>
      <c r="CC339" s="189"/>
      <c r="CD339" s="189"/>
      <c r="CE339" s="189"/>
      <c r="CF339" s="189"/>
      <c r="CG339" s="189"/>
      <c r="CH339" s="189"/>
      <c r="CI339" s="189"/>
      <c r="CJ339" s="189"/>
      <c r="CK339" s="189"/>
      <c r="CL339" s="189"/>
      <c r="CM339" s="189"/>
      <c r="CN339" s="189"/>
      <c r="CO339" s="189"/>
      <c r="CP339" s="189"/>
      <c r="CQ339" s="189"/>
      <c r="CR339" s="189"/>
      <c r="CS339" s="189"/>
      <c r="CT339" s="189"/>
      <c r="CU339" s="189"/>
      <c r="CV339" s="189"/>
      <c r="CW339" s="189"/>
      <c r="CX339" s="189"/>
      <c r="CY339" s="189"/>
      <c r="CZ339" s="189"/>
      <c r="DA339" s="189"/>
      <c r="DB339" s="189"/>
      <c r="DC339" s="189"/>
      <c r="DD339" s="189"/>
      <c r="DE339" s="189"/>
      <c r="DF339" s="189"/>
      <c r="DG339" s="189"/>
      <c r="DH339" s="189"/>
      <c r="DI339" s="189"/>
      <c r="DJ339" s="159" t="str">
        <f t="shared" si="65"/>
        <v/>
      </c>
      <c r="EX339" s="159" t="s">
        <v>88</v>
      </c>
    </row>
    <row r="340" spans="36:154" hidden="1" x14ac:dyDescent="0.2">
      <c r="AJ340" s="189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9"/>
      <c r="BB340" s="189"/>
      <c r="BC340" s="189"/>
      <c r="BD340" s="189"/>
      <c r="BE340" s="189"/>
      <c r="BF340" s="189"/>
      <c r="BG340" s="189"/>
      <c r="BH340" s="189"/>
      <c r="BI340" s="189"/>
      <c r="BJ340" s="189"/>
      <c r="BK340" s="189"/>
      <c r="BL340" s="189"/>
      <c r="BM340" s="189"/>
      <c r="BN340" s="189"/>
      <c r="BO340" s="189"/>
      <c r="BP340" s="189"/>
      <c r="BQ340" s="189"/>
      <c r="BR340" s="189"/>
      <c r="BS340" s="189"/>
      <c r="BT340" s="159" t="str">
        <f t="shared" si="64"/>
        <v/>
      </c>
      <c r="BZ340" s="189"/>
      <c r="CA340" s="189"/>
      <c r="CB340" s="189"/>
      <c r="CC340" s="189"/>
      <c r="CD340" s="189"/>
      <c r="CE340" s="189"/>
      <c r="CF340" s="189"/>
      <c r="CG340" s="189"/>
      <c r="CH340" s="189"/>
      <c r="CI340" s="189"/>
      <c r="CJ340" s="189"/>
      <c r="CK340" s="189"/>
      <c r="CL340" s="189"/>
      <c r="CM340" s="189"/>
      <c r="CN340" s="189"/>
      <c r="CO340" s="189"/>
      <c r="CP340" s="189"/>
      <c r="CQ340" s="189"/>
      <c r="CR340" s="189"/>
      <c r="CS340" s="189"/>
      <c r="CT340" s="189"/>
      <c r="CU340" s="189"/>
      <c r="CV340" s="189"/>
      <c r="CW340" s="189"/>
      <c r="CX340" s="189"/>
      <c r="CY340" s="189"/>
      <c r="CZ340" s="189"/>
      <c r="DA340" s="189"/>
      <c r="DB340" s="189"/>
      <c r="DC340" s="189"/>
      <c r="DD340" s="189"/>
      <c r="DE340" s="189"/>
      <c r="DF340" s="189"/>
      <c r="DG340" s="189"/>
      <c r="DH340" s="189"/>
      <c r="DI340" s="189"/>
      <c r="DJ340" s="159" t="str">
        <f t="shared" si="65"/>
        <v/>
      </c>
      <c r="EX340" s="159" t="s">
        <v>88</v>
      </c>
    </row>
    <row r="341" spans="36:154" hidden="1" x14ac:dyDescent="0.2">
      <c r="AJ341" s="189"/>
      <c r="AK341" s="189"/>
      <c r="AL341" s="189"/>
      <c r="AM341" s="189"/>
      <c r="AN341" s="189"/>
      <c r="AO341" s="189"/>
      <c r="AP341" s="189"/>
      <c r="AQ341" s="189"/>
      <c r="AR341" s="189"/>
      <c r="AS341" s="189"/>
      <c r="AT341" s="189"/>
      <c r="AU341" s="189"/>
      <c r="AV341" s="189"/>
      <c r="AW341" s="189"/>
      <c r="AX341" s="189"/>
      <c r="AY341" s="189"/>
      <c r="AZ341" s="189"/>
      <c r="BA341" s="189"/>
      <c r="BB341" s="189"/>
      <c r="BC341" s="189"/>
      <c r="BD341" s="189"/>
      <c r="BE341" s="189"/>
      <c r="BF341" s="189"/>
      <c r="BG341" s="189"/>
      <c r="BH341" s="189"/>
      <c r="BI341" s="189"/>
      <c r="BJ341" s="189"/>
      <c r="BK341" s="189"/>
      <c r="BL341" s="189"/>
      <c r="BM341" s="189"/>
      <c r="BN341" s="189"/>
      <c r="BO341" s="189"/>
      <c r="BP341" s="189"/>
      <c r="BQ341" s="189"/>
      <c r="BR341" s="189"/>
      <c r="BS341" s="189"/>
      <c r="BT341" s="159" t="str">
        <f t="shared" si="64"/>
        <v/>
      </c>
      <c r="BZ341" s="189"/>
      <c r="CA341" s="189"/>
      <c r="CB341" s="189"/>
      <c r="CC341" s="189"/>
      <c r="CD341" s="189"/>
      <c r="CE341" s="189"/>
      <c r="CF341" s="189"/>
      <c r="CG341" s="189"/>
      <c r="CH341" s="189"/>
      <c r="CI341" s="189"/>
      <c r="CJ341" s="189"/>
      <c r="CK341" s="189"/>
      <c r="CL341" s="189"/>
      <c r="CM341" s="189"/>
      <c r="CN341" s="189"/>
      <c r="CO341" s="189"/>
      <c r="CP341" s="189"/>
      <c r="CQ341" s="189"/>
      <c r="CR341" s="189"/>
      <c r="CS341" s="189"/>
      <c r="CT341" s="189"/>
      <c r="CU341" s="189"/>
      <c r="CV341" s="189"/>
      <c r="CW341" s="189"/>
      <c r="CX341" s="189"/>
      <c r="CY341" s="189"/>
      <c r="CZ341" s="189"/>
      <c r="DA341" s="189"/>
      <c r="DB341" s="189"/>
      <c r="DC341" s="189"/>
      <c r="DD341" s="189"/>
      <c r="DE341" s="189"/>
      <c r="DF341" s="189"/>
      <c r="DG341" s="189"/>
      <c r="DH341" s="189"/>
      <c r="DI341" s="189"/>
      <c r="DJ341" s="159" t="str">
        <f t="shared" si="65"/>
        <v/>
      </c>
      <c r="EX341" s="159" t="s">
        <v>88</v>
      </c>
    </row>
    <row r="342" spans="36:154" hidden="1" x14ac:dyDescent="0.2">
      <c r="AJ342" s="189"/>
      <c r="AK342" s="189"/>
      <c r="AL342" s="189"/>
      <c r="AM342" s="189"/>
      <c r="AN342" s="189"/>
      <c r="AO342" s="189"/>
      <c r="AP342" s="189"/>
      <c r="AQ342" s="189"/>
      <c r="AR342" s="189"/>
      <c r="AS342" s="189"/>
      <c r="AT342" s="189"/>
      <c r="AU342" s="189"/>
      <c r="AV342" s="189"/>
      <c r="AW342" s="189"/>
      <c r="AX342" s="189"/>
      <c r="AY342" s="189"/>
      <c r="AZ342" s="189"/>
      <c r="BA342" s="189"/>
      <c r="BB342" s="189"/>
      <c r="BC342" s="189"/>
      <c r="BD342" s="189"/>
      <c r="BE342" s="189"/>
      <c r="BF342" s="189"/>
      <c r="BG342" s="189"/>
      <c r="BH342" s="189"/>
      <c r="BI342" s="189"/>
      <c r="BJ342" s="189"/>
      <c r="BK342" s="189"/>
      <c r="BL342" s="189"/>
      <c r="BM342" s="189"/>
      <c r="BN342" s="189"/>
      <c r="BO342" s="189"/>
      <c r="BP342" s="189"/>
      <c r="BQ342" s="189"/>
      <c r="BR342" s="189"/>
      <c r="BS342" s="189"/>
      <c r="BT342" s="159" t="str">
        <f t="shared" ref="BT342:BT357" si="66">IF(AN342="NO","Sell",IF(AN342="Yes","Buy",""))</f>
        <v/>
      </c>
      <c r="BZ342" s="189"/>
      <c r="CA342" s="189"/>
      <c r="CB342" s="189"/>
      <c r="CC342" s="189"/>
      <c r="CD342" s="189"/>
      <c r="CE342" s="189"/>
      <c r="CF342" s="189"/>
      <c r="CG342" s="189"/>
      <c r="CH342" s="189"/>
      <c r="CI342" s="189"/>
      <c r="CJ342" s="189"/>
      <c r="CK342" s="189"/>
      <c r="CL342" s="189"/>
      <c r="CM342" s="189"/>
      <c r="CN342" s="189"/>
      <c r="CO342" s="189"/>
      <c r="CP342" s="189"/>
      <c r="CQ342" s="189"/>
      <c r="CR342" s="189"/>
      <c r="CS342" s="189"/>
      <c r="CT342" s="189"/>
      <c r="CU342" s="189"/>
      <c r="CV342" s="189"/>
      <c r="CW342" s="189"/>
      <c r="CX342" s="189"/>
      <c r="CY342" s="189"/>
      <c r="CZ342" s="189"/>
      <c r="DA342" s="189"/>
      <c r="DB342" s="189"/>
      <c r="DC342" s="189"/>
      <c r="DD342" s="189"/>
      <c r="DE342" s="189"/>
      <c r="DF342" s="189"/>
      <c r="DG342" s="189"/>
      <c r="DH342" s="189"/>
      <c r="DI342" s="189"/>
      <c r="DJ342" s="159" t="str">
        <f t="shared" ref="DJ342:DJ357" si="67">IF(CD342="NO","Buy",IF(CD342="Yes","Sell",""))</f>
        <v/>
      </c>
      <c r="EX342" s="159" t="s">
        <v>88</v>
      </c>
    </row>
    <row r="343" spans="36:154" hidden="1" x14ac:dyDescent="0.2"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89"/>
      <c r="BA343" s="189"/>
      <c r="BB343" s="189"/>
      <c r="BC343" s="189"/>
      <c r="BD343" s="189"/>
      <c r="BE343" s="189"/>
      <c r="BF343" s="189"/>
      <c r="BG343" s="189"/>
      <c r="BH343" s="189"/>
      <c r="BI343" s="189"/>
      <c r="BJ343" s="189"/>
      <c r="BK343" s="189"/>
      <c r="BL343" s="189"/>
      <c r="BM343" s="189"/>
      <c r="BN343" s="189"/>
      <c r="BO343" s="189"/>
      <c r="BP343" s="189"/>
      <c r="BQ343" s="189"/>
      <c r="BR343" s="189"/>
      <c r="BS343" s="189"/>
      <c r="BT343" s="159" t="str">
        <f t="shared" si="66"/>
        <v/>
      </c>
      <c r="BZ343" s="189"/>
      <c r="CA343" s="189"/>
      <c r="CB343" s="189"/>
      <c r="CC343" s="189"/>
      <c r="CD343" s="189"/>
      <c r="CE343" s="189"/>
      <c r="CF343" s="189"/>
      <c r="CG343" s="189"/>
      <c r="CH343" s="189"/>
      <c r="CI343" s="189"/>
      <c r="CJ343" s="189"/>
      <c r="CK343" s="189"/>
      <c r="CL343" s="189"/>
      <c r="CM343" s="189"/>
      <c r="CN343" s="189"/>
      <c r="CO343" s="189"/>
      <c r="CP343" s="189"/>
      <c r="CQ343" s="189"/>
      <c r="CR343" s="189"/>
      <c r="CS343" s="189"/>
      <c r="CT343" s="189"/>
      <c r="CU343" s="189"/>
      <c r="CV343" s="189"/>
      <c r="CW343" s="189"/>
      <c r="CX343" s="189"/>
      <c r="CY343" s="189"/>
      <c r="CZ343" s="189"/>
      <c r="DA343" s="189"/>
      <c r="DB343" s="189"/>
      <c r="DC343" s="189"/>
      <c r="DD343" s="189"/>
      <c r="DE343" s="189"/>
      <c r="DF343" s="189"/>
      <c r="DG343" s="189"/>
      <c r="DH343" s="189"/>
      <c r="DI343" s="189"/>
      <c r="DJ343" s="159" t="str">
        <f t="shared" si="67"/>
        <v/>
      </c>
      <c r="EX343" s="159" t="s">
        <v>88</v>
      </c>
    </row>
    <row r="344" spans="36:154" hidden="1" x14ac:dyDescent="0.2"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89"/>
      <c r="BA344" s="189"/>
      <c r="BB344" s="189"/>
      <c r="BC344" s="189"/>
      <c r="BD344" s="189"/>
      <c r="BE344" s="189"/>
      <c r="BF344" s="189"/>
      <c r="BG344" s="189"/>
      <c r="BH344" s="189"/>
      <c r="BI344" s="189"/>
      <c r="BJ344" s="189"/>
      <c r="BK344" s="189"/>
      <c r="BL344" s="189"/>
      <c r="BM344" s="189"/>
      <c r="BN344" s="189"/>
      <c r="BO344" s="189"/>
      <c r="BP344" s="189"/>
      <c r="BQ344" s="189"/>
      <c r="BR344" s="189"/>
      <c r="BS344" s="189"/>
      <c r="BT344" s="159" t="str">
        <f t="shared" si="66"/>
        <v/>
      </c>
      <c r="BZ344" s="189"/>
      <c r="CA344" s="189"/>
      <c r="CB344" s="189"/>
      <c r="CC344" s="189"/>
      <c r="CD344" s="189"/>
      <c r="CE344" s="189"/>
      <c r="CF344" s="189"/>
      <c r="CG344" s="189"/>
      <c r="CH344" s="189"/>
      <c r="CI344" s="189"/>
      <c r="CJ344" s="189"/>
      <c r="CK344" s="189"/>
      <c r="CL344" s="189"/>
      <c r="CM344" s="189"/>
      <c r="CN344" s="189"/>
      <c r="CO344" s="189"/>
      <c r="CP344" s="189"/>
      <c r="CQ344" s="189"/>
      <c r="CR344" s="189"/>
      <c r="CS344" s="189"/>
      <c r="CT344" s="189"/>
      <c r="CU344" s="189"/>
      <c r="CV344" s="189"/>
      <c r="CW344" s="189"/>
      <c r="CX344" s="189"/>
      <c r="CY344" s="189"/>
      <c r="CZ344" s="189"/>
      <c r="DA344" s="189"/>
      <c r="DB344" s="189"/>
      <c r="DC344" s="189"/>
      <c r="DD344" s="189"/>
      <c r="DE344" s="189"/>
      <c r="DF344" s="189"/>
      <c r="DG344" s="189"/>
      <c r="DH344" s="189"/>
      <c r="DI344" s="189"/>
      <c r="DJ344" s="159" t="str">
        <f t="shared" si="67"/>
        <v/>
      </c>
      <c r="EX344" s="159" t="s">
        <v>88</v>
      </c>
    </row>
    <row r="345" spans="36:154" hidden="1" x14ac:dyDescent="0.2">
      <c r="AJ345" s="189"/>
      <c r="AK345" s="189"/>
      <c r="AL345" s="189"/>
      <c r="AM345" s="189"/>
      <c r="AN345" s="189"/>
      <c r="AO345" s="189"/>
      <c r="AP345" s="189"/>
      <c r="AQ345" s="189"/>
      <c r="AR345" s="189"/>
      <c r="AS345" s="189"/>
      <c r="AT345" s="189"/>
      <c r="AU345" s="189"/>
      <c r="AV345" s="189"/>
      <c r="AW345" s="189"/>
      <c r="AX345" s="189"/>
      <c r="AY345" s="189"/>
      <c r="AZ345" s="189"/>
      <c r="BA345" s="189"/>
      <c r="BB345" s="189"/>
      <c r="BC345" s="189"/>
      <c r="BD345" s="189"/>
      <c r="BE345" s="189"/>
      <c r="BF345" s="189"/>
      <c r="BG345" s="189"/>
      <c r="BH345" s="189"/>
      <c r="BI345" s="189"/>
      <c r="BJ345" s="189"/>
      <c r="BK345" s="189"/>
      <c r="BL345" s="189"/>
      <c r="BM345" s="189"/>
      <c r="BN345" s="189"/>
      <c r="BO345" s="189"/>
      <c r="BP345" s="189"/>
      <c r="BQ345" s="189"/>
      <c r="BR345" s="189"/>
      <c r="BS345" s="189"/>
      <c r="BT345" s="159" t="str">
        <f t="shared" si="66"/>
        <v/>
      </c>
      <c r="BZ345" s="189"/>
      <c r="CA345" s="189"/>
      <c r="CB345" s="189"/>
      <c r="CC345" s="189"/>
      <c r="CD345" s="189"/>
      <c r="CE345" s="189"/>
      <c r="CF345" s="189"/>
      <c r="CG345" s="189"/>
      <c r="CH345" s="189"/>
      <c r="CI345" s="189"/>
      <c r="CJ345" s="189"/>
      <c r="CK345" s="189"/>
      <c r="CL345" s="189"/>
      <c r="CM345" s="189"/>
      <c r="CN345" s="189"/>
      <c r="CO345" s="189"/>
      <c r="CP345" s="189"/>
      <c r="CQ345" s="189"/>
      <c r="CR345" s="189"/>
      <c r="CS345" s="189"/>
      <c r="CT345" s="189"/>
      <c r="CU345" s="189"/>
      <c r="CV345" s="189"/>
      <c r="CW345" s="189"/>
      <c r="CX345" s="189"/>
      <c r="CY345" s="189"/>
      <c r="CZ345" s="189"/>
      <c r="DA345" s="189"/>
      <c r="DB345" s="189"/>
      <c r="DC345" s="189"/>
      <c r="DD345" s="189"/>
      <c r="DE345" s="189"/>
      <c r="DF345" s="189"/>
      <c r="DG345" s="189"/>
      <c r="DH345" s="189"/>
      <c r="DI345" s="189"/>
      <c r="DJ345" s="159" t="str">
        <f t="shared" si="67"/>
        <v/>
      </c>
      <c r="EX345" s="159" t="s">
        <v>88</v>
      </c>
    </row>
    <row r="346" spans="36:154" hidden="1" x14ac:dyDescent="0.2">
      <c r="AJ346" s="189"/>
      <c r="AK346" s="189"/>
      <c r="AL346" s="189"/>
      <c r="AM346" s="189"/>
      <c r="AN346" s="189"/>
      <c r="AO346" s="189"/>
      <c r="AP346" s="189"/>
      <c r="AQ346" s="189"/>
      <c r="AR346" s="189"/>
      <c r="AS346" s="189"/>
      <c r="AT346" s="189"/>
      <c r="AU346" s="189"/>
      <c r="AV346" s="189"/>
      <c r="AW346" s="189"/>
      <c r="AX346" s="189"/>
      <c r="AY346" s="189"/>
      <c r="AZ346" s="189"/>
      <c r="BA346" s="189"/>
      <c r="BB346" s="189"/>
      <c r="BC346" s="189"/>
      <c r="BD346" s="189"/>
      <c r="BE346" s="189"/>
      <c r="BF346" s="189"/>
      <c r="BG346" s="189"/>
      <c r="BH346" s="189"/>
      <c r="BI346" s="189"/>
      <c r="BJ346" s="189"/>
      <c r="BK346" s="189"/>
      <c r="BL346" s="189"/>
      <c r="BM346" s="189"/>
      <c r="BN346" s="189"/>
      <c r="BO346" s="189"/>
      <c r="BP346" s="189"/>
      <c r="BQ346" s="189"/>
      <c r="BR346" s="189"/>
      <c r="BS346" s="189"/>
      <c r="BT346" s="159" t="str">
        <f t="shared" si="66"/>
        <v/>
      </c>
      <c r="BZ346" s="189"/>
      <c r="CA346" s="189"/>
      <c r="CB346" s="189"/>
      <c r="CC346" s="189"/>
      <c r="CD346" s="189"/>
      <c r="CE346" s="189"/>
      <c r="CF346" s="189"/>
      <c r="CG346" s="189"/>
      <c r="CH346" s="189"/>
      <c r="CI346" s="189"/>
      <c r="CJ346" s="189"/>
      <c r="CK346" s="189"/>
      <c r="CL346" s="189"/>
      <c r="CM346" s="189"/>
      <c r="CN346" s="189"/>
      <c r="CO346" s="189"/>
      <c r="CP346" s="189"/>
      <c r="CQ346" s="189"/>
      <c r="CR346" s="189"/>
      <c r="CS346" s="189"/>
      <c r="CT346" s="189"/>
      <c r="CU346" s="189"/>
      <c r="CV346" s="189"/>
      <c r="CW346" s="189"/>
      <c r="CX346" s="189"/>
      <c r="CY346" s="189"/>
      <c r="CZ346" s="189"/>
      <c r="DA346" s="189"/>
      <c r="DB346" s="189"/>
      <c r="DC346" s="189"/>
      <c r="DD346" s="189"/>
      <c r="DE346" s="189"/>
      <c r="DF346" s="189"/>
      <c r="DG346" s="189"/>
      <c r="DH346" s="189"/>
      <c r="DI346" s="189"/>
      <c r="DJ346" s="159" t="str">
        <f t="shared" si="67"/>
        <v/>
      </c>
      <c r="EX346" s="159" t="s">
        <v>88</v>
      </c>
    </row>
    <row r="347" spans="36:154" hidden="1" x14ac:dyDescent="0.2">
      <c r="AJ347" s="189"/>
      <c r="AK347" s="189"/>
      <c r="AL347" s="189"/>
      <c r="AM347" s="189"/>
      <c r="AN347" s="189"/>
      <c r="AO347" s="189"/>
      <c r="AP347" s="189"/>
      <c r="AQ347" s="189"/>
      <c r="AR347" s="189"/>
      <c r="AS347" s="189"/>
      <c r="AT347" s="189"/>
      <c r="AU347" s="189"/>
      <c r="AV347" s="189"/>
      <c r="AW347" s="189"/>
      <c r="AX347" s="189"/>
      <c r="AY347" s="189"/>
      <c r="AZ347" s="189"/>
      <c r="BA347" s="189"/>
      <c r="BB347" s="189"/>
      <c r="BC347" s="189"/>
      <c r="BD347" s="189"/>
      <c r="BE347" s="189"/>
      <c r="BF347" s="189"/>
      <c r="BG347" s="189"/>
      <c r="BH347" s="189"/>
      <c r="BI347" s="189"/>
      <c r="BJ347" s="189"/>
      <c r="BK347" s="189"/>
      <c r="BL347" s="189"/>
      <c r="BM347" s="189"/>
      <c r="BN347" s="189"/>
      <c r="BO347" s="189"/>
      <c r="BP347" s="189"/>
      <c r="BQ347" s="189"/>
      <c r="BR347" s="189"/>
      <c r="BS347" s="189"/>
      <c r="BT347" s="159" t="str">
        <f t="shared" si="66"/>
        <v/>
      </c>
      <c r="BZ347" s="189"/>
      <c r="CA347" s="189"/>
      <c r="CB347" s="189"/>
      <c r="CC347" s="189"/>
      <c r="CD347" s="189"/>
      <c r="CE347" s="189"/>
      <c r="CF347" s="189"/>
      <c r="CG347" s="189"/>
      <c r="CH347" s="189"/>
      <c r="CI347" s="189"/>
      <c r="CJ347" s="189"/>
      <c r="CK347" s="189"/>
      <c r="CL347" s="189"/>
      <c r="CM347" s="189"/>
      <c r="CN347" s="189"/>
      <c r="CO347" s="189"/>
      <c r="CP347" s="189"/>
      <c r="CQ347" s="189"/>
      <c r="CR347" s="189"/>
      <c r="CS347" s="189"/>
      <c r="CT347" s="189"/>
      <c r="CU347" s="189"/>
      <c r="CV347" s="189"/>
      <c r="CW347" s="189"/>
      <c r="CX347" s="189"/>
      <c r="CY347" s="189"/>
      <c r="CZ347" s="189"/>
      <c r="DA347" s="189"/>
      <c r="DB347" s="189"/>
      <c r="DC347" s="189"/>
      <c r="DD347" s="189"/>
      <c r="DE347" s="189"/>
      <c r="DF347" s="189"/>
      <c r="DG347" s="189"/>
      <c r="DH347" s="189"/>
      <c r="DI347" s="189"/>
      <c r="DJ347" s="159" t="str">
        <f t="shared" si="67"/>
        <v/>
      </c>
      <c r="EX347" s="159" t="s">
        <v>88</v>
      </c>
    </row>
    <row r="348" spans="36:154" hidden="1" x14ac:dyDescent="0.2"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89"/>
      <c r="AT348" s="189"/>
      <c r="AU348" s="189"/>
      <c r="AV348" s="189"/>
      <c r="AW348" s="189"/>
      <c r="AX348" s="189"/>
      <c r="AY348" s="189"/>
      <c r="AZ348" s="189"/>
      <c r="BA348" s="189"/>
      <c r="BB348" s="189"/>
      <c r="BC348" s="189"/>
      <c r="BD348" s="189"/>
      <c r="BE348" s="189"/>
      <c r="BF348" s="189"/>
      <c r="BG348" s="189"/>
      <c r="BH348" s="189"/>
      <c r="BI348" s="189"/>
      <c r="BJ348" s="189"/>
      <c r="BK348" s="189"/>
      <c r="BL348" s="189"/>
      <c r="BM348" s="189"/>
      <c r="BN348" s="189"/>
      <c r="BO348" s="189"/>
      <c r="BP348" s="189"/>
      <c r="BQ348" s="189"/>
      <c r="BR348" s="189"/>
      <c r="BS348" s="189"/>
      <c r="BT348" s="159" t="str">
        <f t="shared" si="66"/>
        <v/>
      </c>
      <c r="BZ348" s="189"/>
      <c r="CA348" s="189"/>
      <c r="CB348" s="189"/>
      <c r="CC348" s="189"/>
      <c r="CD348" s="189"/>
      <c r="CE348" s="189"/>
      <c r="CF348" s="189"/>
      <c r="CG348" s="189"/>
      <c r="CH348" s="189"/>
      <c r="CI348" s="189"/>
      <c r="CJ348" s="189"/>
      <c r="CK348" s="189"/>
      <c r="CL348" s="189"/>
      <c r="CM348" s="189"/>
      <c r="CN348" s="189"/>
      <c r="CO348" s="189"/>
      <c r="CP348" s="189"/>
      <c r="CQ348" s="189"/>
      <c r="CR348" s="189"/>
      <c r="CS348" s="189"/>
      <c r="CT348" s="189"/>
      <c r="CU348" s="189"/>
      <c r="CV348" s="189"/>
      <c r="CW348" s="189"/>
      <c r="CX348" s="189"/>
      <c r="CY348" s="189"/>
      <c r="CZ348" s="189"/>
      <c r="DA348" s="189"/>
      <c r="DB348" s="189"/>
      <c r="DC348" s="189"/>
      <c r="DD348" s="189"/>
      <c r="DE348" s="189"/>
      <c r="DF348" s="189"/>
      <c r="DG348" s="189"/>
      <c r="DH348" s="189"/>
      <c r="DI348" s="189"/>
      <c r="DJ348" s="159" t="str">
        <f t="shared" si="67"/>
        <v/>
      </c>
      <c r="EX348" s="159" t="s">
        <v>88</v>
      </c>
    </row>
    <row r="349" spans="36:154" hidden="1" x14ac:dyDescent="0.2"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89"/>
      <c r="AT349" s="189"/>
      <c r="AU349" s="189"/>
      <c r="AV349" s="189"/>
      <c r="AW349" s="189"/>
      <c r="AX349" s="189"/>
      <c r="AY349" s="189"/>
      <c r="AZ349" s="189"/>
      <c r="BA349" s="189"/>
      <c r="BB349" s="189"/>
      <c r="BC349" s="189"/>
      <c r="BD349" s="189"/>
      <c r="BE349" s="189"/>
      <c r="BF349" s="189"/>
      <c r="BG349" s="189"/>
      <c r="BH349" s="189"/>
      <c r="BI349" s="189"/>
      <c r="BJ349" s="189"/>
      <c r="BK349" s="189"/>
      <c r="BL349" s="189"/>
      <c r="BM349" s="189"/>
      <c r="BN349" s="189"/>
      <c r="BO349" s="189"/>
      <c r="BP349" s="189"/>
      <c r="BQ349" s="189"/>
      <c r="BR349" s="189"/>
      <c r="BS349" s="189"/>
      <c r="BT349" s="159" t="str">
        <f t="shared" si="66"/>
        <v/>
      </c>
      <c r="BZ349" s="189"/>
      <c r="CA349" s="189"/>
      <c r="CB349" s="189"/>
      <c r="CC349" s="189"/>
      <c r="CD349" s="189"/>
      <c r="CE349" s="189"/>
      <c r="CF349" s="189"/>
      <c r="CG349" s="189"/>
      <c r="CH349" s="189"/>
      <c r="CI349" s="189"/>
      <c r="CJ349" s="189"/>
      <c r="CK349" s="189"/>
      <c r="CL349" s="189"/>
      <c r="CM349" s="189"/>
      <c r="CN349" s="189"/>
      <c r="CO349" s="189"/>
      <c r="CP349" s="189"/>
      <c r="CQ349" s="189"/>
      <c r="CR349" s="189"/>
      <c r="CS349" s="189"/>
      <c r="CT349" s="189"/>
      <c r="CU349" s="189"/>
      <c r="CV349" s="189"/>
      <c r="CW349" s="189"/>
      <c r="CX349" s="189"/>
      <c r="CY349" s="189"/>
      <c r="CZ349" s="189"/>
      <c r="DA349" s="189"/>
      <c r="DB349" s="189"/>
      <c r="DC349" s="189"/>
      <c r="DD349" s="189"/>
      <c r="DE349" s="189"/>
      <c r="DF349" s="189"/>
      <c r="DG349" s="189"/>
      <c r="DH349" s="189"/>
      <c r="DI349" s="189"/>
      <c r="DJ349" s="159" t="str">
        <f t="shared" si="67"/>
        <v/>
      </c>
      <c r="EX349" s="159" t="s">
        <v>88</v>
      </c>
    </row>
    <row r="350" spans="36:154" hidden="1" x14ac:dyDescent="0.2"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89"/>
      <c r="AT350" s="189"/>
      <c r="AU350" s="189"/>
      <c r="AV350" s="189"/>
      <c r="AW350" s="189"/>
      <c r="AX350" s="189"/>
      <c r="AY350" s="189"/>
      <c r="AZ350" s="189"/>
      <c r="BA350" s="189"/>
      <c r="BB350" s="189"/>
      <c r="BC350" s="189"/>
      <c r="BD350" s="189"/>
      <c r="BE350" s="189"/>
      <c r="BF350" s="189"/>
      <c r="BG350" s="189"/>
      <c r="BH350" s="189"/>
      <c r="BI350" s="189"/>
      <c r="BJ350" s="189"/>
      <c r="BK350" s="189"/>
      <c r="BL350" s="189"/>
      <c r="BM350" s="189"/>
      <c r="BN350" s="189"/>
      <c r="BO350" s="189"/>
      <c r="BP350" s="189"/>
      <c r="BQ350" s="189"/>
      <c r="BR350" s="189"/>
      <c r="BS350" s="189"/>
      <c r="BT350" s="159" t="str">
        <f t="shared" si="66"/>
        <v/>
      </c>
      <c r="BZ350" s="189"/>
      <c r="CA350" s="189"/>
      <c r="CB350" s="189"/>
      <c r="CC350" s="189"/>
      <c r="CD350" s="189"/>
      <c r="CE350" s="189"/>
      <c r="CF350" s="189"/>
      <c r="CG350" s="189"/>
      <c r="CH350" s="189"/>
      <c r="CI350" s="189"/>
      <c r="CJ350" s="189"/>
      <c r="CK350" s="189"/>
      <c r="CL350" s="189"/>
      <c r="CM350" s="189"/>
      <c r="CN350" s="189"/>
      <c r="CO350" s="189"/>
      <c r="CP350" s="189"/>
      <c r="CQ350" s="189"/>
      <c r="CR350" s="189"/>
      <c r="CS350" s="189"/>
      <c r="CT350" s="189"/>
      <c r="CU350" s="189"/>
      <c r="CV350" s="189"/>
      <c r="CW350" s="189"/>
      <c r="CX350" s="189"/>
      <c r="CY350" s="189"/>
      <c r="CZ350" s="189"/>
      <c r="DA350" s="189"/>
      <c r="DB350" s="189"/>
      <c r="DC350" s="189"/>
      <c r="DD350" s="189"/>
      <c r="DE350" s="189"/>
      <c r="DF350" s="189"/>
      <c r="DG350" s="189"/>
      <c r="DH350" s="189"/>
      <c r="DI350" s="189"/>
      <c r="DJ350" s="159" t="str">
        <f t="shared" si="67"/>
        <v/>
      </c>
      <c r="EX350" s="159" t="s">
        <v>88</v>
      </c>
    </row>
    <row r="351" spans="36:154" hidden="1" x14ac:dyDescent="0.2"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89"/>
      <c r="AT351" s="189"/>
      <c r="AU351" s="189"/>
      <c r="AV351" s="189"/>
      <c r="AW351" s="189"/>
      <c r="AX351" s="189"/>
      <c r="AY351" s="189"/>
      <c r="AZ351" s="189"/>
      <c r="BA351" s="189"/>
      <c r="BB351" s="189"/>
      <c r="BC351" s="189"/>
      <c r="BD351" s="189"/>
      <c r="BE351" s="189"/>
      <c r="BF351" s="189"/>
      <c r="BG351" s="189"/>
      <c r="BH351" s="189"/>
      <c r="BI351" s="189"/>
      <c r="BJ351" s="189"/>
      <c r="BK351" s="189"/>
      <c r="BL351" s="189"/>
      <c r="BM351" s="189"/>
      <c r="BN351" s="189"/>
      <c r="BO351" s="189"/>
      <c r="BP351" s="189"/>
      <c r="BQ351" s="189"/>
      <c r="BR351" s="189"/>
      <c r="BS351" s="189"/>
      <c r="BT351" s="159" t="str">
        <f t="shared" si="66"/>
        <v/>
      </c>
      <c r="BZ351" s="189"/>
      <c r="CA351" s="189"/>
      <c r="CB351" s="189"/>
      <c r="CC351" s="189"/>
      <c r="CD351" s="189"/>
      <c r="CE351" s="189"/>
      <c r="CF351" s="189"/>
      <c r="CG351" s="189"/>
      <c r="CH351" s="189"/>
      <c r="CI351" s="189"/>
      <c r="CJ351" s="189"/>
      <c r="CK351" s="189"/>
      <c r="CL351" s="189"/>
      <c r="CM351" s="189"/>
      <c r="CN351" s="189"/>
      <c r="CO351" s="189"/>
      <c r="CP351" s="189"/>
      <c r="CQ351" s="189"/>
      <c r="CR351" s="189"/>
      <c r="CS351" s="189"/>
      <c r="CT351" s="189"/>
      <c r="CU351" s="189"/>
      <c r="CV351" s="189"/>
      <c r="CW351" s="189"/>
      <c r="CX351" s="189"/>
      <c r="CY351" s="189"/>
      <c r="CZ351" s="189"/>
      <c r="DA351" s="189"/>
      <c r="DB351" s="189"/>
      <c r="DC351" s="189"/>
      <c r="DD351" s="189"/>
      <c r="DE351" s="189"/>
      <c r="DF351" s="189"/>
      <c r="DG351" s="189"/>
      <c r="DH351" s="189"/>
      <c r="DI351" s="189"/>
      <c r="DJ351" s="159" t="str">
        <f t="shared" si="67"/>
        <v/>
      </c>
      <c r="EX351" s="159" t="s">
        <v>88</v>
      </c>
    </row>
    <row r="352" spans="36:154" hidden="1" x14ac:dyDescent="0.2"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89"/>
      <c r="BA352" s="189"/>
      <c r="BB352" s="189"/>
      <c r="BC352" s="189"/>
      <c r="BD352" s="189"/>
      <c r="BE352" s="189"/>
      <c r="BF352" s="189"/>
      <c r="BG352" s="189"/>
      <c r="BH352" s="189"/>
      <c r="BI352" s="189"/>
      <c r="BJ352" s="189"/>
      <c r="BK352" s="189"/>
      <c r="BL352" s="189"/>
      <c r="BM352" s="189"/>
      <c r="BN352" s="189"/>
      <c r="BO352" s="189"/>
      <c r="BP352" s="189"/>
      <c r="BQ352" s="189"/>
      <c r="BR352" s="189"/>
      <c r="BS352" s="189"/>
      <c r="BT352" s="159" t="str">
        <f t="shared" si="66"/>
        <v/>
      </c>
      <c r="BZ352" s="189"/>
      <c r="CA352" s="189"/>
      <c r="CB352" s="189"/>
      <c r="CC352" s="189"/>
      <c r="CD352" s="189"/>
      <c r="CE352" s="189"/>
      <c r="CF352" s="189"/>
      <c r="CG352" s="189"/>
      <c r="CH352" s="189"/>
      <c r="CI352" s="189"/>
      <c r="CJ352" s="189"/>
      <c r="CK352" s="189"/>
      <c r="CL352" s="189"/>
      <c r="CM352" s="189"/>
      <c r="CN352" s="189"/>
      <c r="CO352" s="189"/>
      <c r="CP352" s="189"/>
      <c r="CQ352" s="189"/>
      <c r="CR352" s="189"/>
      <c r="CS352" s="189"/>
      <c r="CT352" s="189"/>
      <c r="CU352" s="189"/>
      <c r="CV352" s="189"/>
      <c r="CW352" s="189"/>
      <c r="CX352" s="189"/>
      <c r="CY352" s="189"/>
      <c r="CZ352" s="189"/>
      <c r="DA352" s="189"/>
      <c r="DB352" s="189"/>
      <c r="DC352" s="189"/>
      <c r="DD352" s="189"/>
      <c r="DE352" s="189"/>
      <c r="DF352" s="189"/>
      <c r="DG352" s="189"/>
      <c r="DH352" s="189"/>
      <c r="DI352" s="189"/>
      <c r="DJ352" s="159" t="str">
        <f t="shared" si="67"/>
        <v/>
      </c>
      <c r="EX352" s="159" t="s">
        <v>88</v>
      </c>
    </row>
    <row r="353" spans="36:154" hidden="1" x14ac:dyDescent="0.2"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89"/>
      <c r="BA353" s="189"/>
      <c r="BB353" s="189"/>
      <c r="BC353" s="189"/>
      <c r="BD353" s="189"/>
      <c r="BE353" s="189"/>
      <c r="BF353" s="189"/>
      <c r="BG353" s="189"/>
      <c r="BH353" s="189"/>
      <c r="BI353" s="189"/>
      <c r="BJ353" s="189"/>
      <c r="BK353" s="189"/>
      <c r="BL353" s="189"/>
      <c r="BM353" s="189"/>
      <c r="BN353" s="189"/>
      <c r="BO353" s="189"/>
      <c r="BP353" s="189"/>
      <c r="BQ353" s="189"/>
      <c r="BR353" s="189"/>
      <c r="BS353" s="189"/>
      <c r="BT353" s="159" t="str">
        <f t="shared" si="66"/>
        <v/>
      </c>
      <c r="BZ353" s="189"/>
      <c r="CA353" s="189"/>
      <c r="CB353" s="189"/>
      <c r="CC353" s="189"/>
      <c r="CD353" s="189"/>
      <c r="CE353" s="189"/>
      <c r="CF353" s="189"/>
      <c r="CG353" s="189"/>
      <c r="CH353" s="189"/>
      <c r="CI353" s="189"/>
      <c r="CJ353" s="189"/>
      <c r="CK353" s="189"/>
      <c r="CL353" s="189"/>
      <c r="CM353" s="189"/>
      <c r="CN353" s="189"/>
      <c r="CO353" s="189"/>
      <c r="CP353" s="189"/>
      <c r="CQ353" s="189"/>
      <c r="CR353" s="189"/>
      <c r="CS353" s="189"/>
      <c r="CT353" s="189"/>
      <c r="CU353" s="189"/>
      <c r="CV353" s="189"/>
      <c r="CW353" s="189"/>
      <c r="CX353" s="189"/>
      <c r="CY353" s="189"/>
      <c r="CZ353" s="189"/>
      <c r="DA353" s="189"/>
      <c r="DB353" s="189"/>
      <c r="DC353" s="189"/>
      <c r="DD353" s="189"/>
      <c r="DE353" s="189"/>
      <c r="DF353" s="189"/>
      <c r="DG353" s="189"/>
      <c r="DH353" s="189"/>
      <c r="DI353" s="189"/>
      <c r="DJ353" s="159" t="str">
        <f t="shared" si="67"/>
        <v/>
      </c>
      <c r="EX353" s="159" t="s">
        <v>88</v>
      </c>
    </row>
    <row r="354" spans="36:154" hidden="1" x14ac:dyDescent="0.2"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89"/>
      <c r="BA354" s="189"/>
      <c r="BB354" s="189"/>
      <c r="BC354" s="189"/>
      <c r="BD354" s="189"/>
      <c r="BE354" s="189"/>
      <c r="BF354" s="189"/>
      <c r="BG354" s="189"/>
      <c r="BH354" s="189"/>
      <c r="BI354" s="189"/>
      <c r="BJ354" s="189"/>
      <c r="BK354" s="189"/>
      <c r="BL354" s="189"/>
      <c r="BM354" s="189"/>
      <c r="BN354" s="189"/>
      <c r="BO354" s="189"/>
      <c r="BP354" s="189"/>
      <c r="BQ354" s="189"/>
      <c r="BR354" s="189"/>
      <c r="BS354" s="189"/>
      <c r="BT354" s="159" t="str">
        <f t="shared" si="66"/>
        <v/>
      </c>
      <c r="BZ354" s="189"/>
      <c r="CA354" s="189"/>
      <c r="CB354" s="189"/>
      <c r="CC354" s="189"/>
      <c r="CD354" s="189"/>
      <c r="CE354" s="189"/>
      <c r="CF354" s="189"/>
      <c r="CG354" s="189"/>
      <c r="CH354" s="189"/>
      <c r="CI354" s="189"/>
      <c r="CJ354" s="189"/>
      <c r="CK354" s="189"/>
      <c r="CL354" s="189"/>
      <c r="CM354" s="189"/>
      <c r="CN354" s="189"/>
      <c r="CO354" s="189"/>
      <c r="CP354" s="189"/>
      <c r="CQ354" s="189"/>
      <c r="CR354" s="189"/>
      <c r="CS354" s="189"/>
      <c r="CT354" s="189"/>
      <c r="CU354" s="189"/>
      <c r="CV354" s="189"/>
      <c r="CW354" s="189"/>
      <c r="CX354" s="189"/>
      <c r="CY354" s="189"/>
      <c r="CZ354" s="189"/>
      <c r="DA354" s="189"/>
      <c r="DB354" s="189"/>
      <c r="DC354" s="189"/>
      <c r="DD354" s="189"/>
      <c r="DE354" s="189"/>
      <c r="DF354" s="189"/>
      <c r="DG354" s="189"/>
      <c r="DH354" s="189"/>
      <c r="DI354" s="189"/>
      <c r="DJ354" s="159" t="str">
        <f t="shared" si="67"/>
        <v/>
      </c>
      <c r="EX354" s="159" t="s">
        <v>88</v>
      </c>
    </row>
    <row r="355" spans="36:154" hidden="1" x14ac:dyDescent="0.2"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189"/>
      <c r="BF355" s="189"/>
      <c r="BG355" s="189"/>
      <c r="BH355" s="189"/>
      <c r="BI355" s="189"/>
      <c r="BJ355" s="189"/>
      <c r="BK355" s="189"/>
      <c r="BL355" s="189"/>
      <c r="BM355" s="189"/>
      <c r="BN355" s="189"/>
      <c r="BO355" s="189"/>
      <c r="BP355" s="189"/>
      <c r="BQ355" s="189"/>
      <c r="BR355" s="189"/>
      <c r="BS355" s="189"/>
      <c r="BT355" s="159" t="str">
        <f t="shared" si="66"/>
        <v/>
      </c>
      <c r="BZ355" s="189"/>
      <c r="CA355" s="189"/>
      <c r="CB355" s="189"/>
      <c r="CC355" s="189"/>
      <c r="CD355" s="189"/>
      <c r="CE355" s="189"/>
      <c r="CF355" s="189"/>
      <c r="CG355" s="189"/>
      <c r="CH355" s="189"/>
      <c r="CI355" s="189"/>
      <c r="CJ355" s="189"/>
      <c r="CK355" s="189"/>
      <c r="CL355" s="189"/>
      <c r="CM355" s="189"/>
      <c r="CN355" s="189"/>
      <c r="CO355" s="189"/>
      <c r="CP355" s="189"/>
      <c r="CQ355" s="189"/>
      <c r="CR355" s="189"/>
      <c r="CS355" s="189"/>
      <c r="CT355" s="189"/>
      <c r="CU355" s="189"/>
      <c r="CV355" s="189"/>
      <c r="CW355" s="189"/>
      <c r="CX355" s="189"/>
      <c r="CY355" s="189"/>
      <c r="CZ355" s="189"/>
      <c r="DA355" s="189"/>
      <c r="DB355" s="189"/>
      <c r="DC355" s="189"/>
      <c r="DD355" s="189"/>
      <c r="DE355" s="189"/>
      <c r="DF355" s="189"/>
      <c r="DG355" s="189"/>
      <c r="DH355" s="189"/>
      <c r="DI355" s="189"/>
      <c r="DJ355" s="159" t="str">
        <f t="shared" si="67"/>
        <v/>
      </c>
      <c r="EX355" s="159" t="s">
        <v>88</v>
      </c>
    </row>
    <row r="356" spans="36:154" hidden="1" x14ac:dyDescent="0.2"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189"/>
      <c r="BF356" s="189"/>
      <c r="BG356" s="189"/>
      <c r="BH356" s="189"/>
      <c r="BI356" s="189"/>
      <c r="BJ356" s="189"/>
      <c r="BK356" s="189"/>
      <c r="BL356" s="189"/>
      <c r="BM356" s="189"/>
      <c r="BN356" s="189"/>
      <c r="BO356" s="189"/>
      <c r="BP356" s="189"/>
      <c r="BQ356" s="189"/>
      <c r="BR356" s="189"/>
      <c r="BS356" s="189"/>
      <c r="BT356" s="159" t="str">
        <f t="shared" si="66"/>
        <v/>
      </c>
      <c r="BZ356" s="189"/>
      <c r="CA356" s="189"/>
      <c r="CB356" s="189"/>
      <c r="CC356" s="189"/>
      <c r="CD356" s="189"/>
      <c r="CE356" s="189"/>
      <c r="CF356" s="189"/>
      <c r="CG356" s="189"/>
      <c r="CH356" s="189"/>
      <c r="CI356" s="189"/>
      <c r="CJ356" s="189"/>
      <c r="CK356" s="189"/>
      <c r="CL356" s="189"/>
      <c r="CM356" s="189"/>
      <c r="CN356" s="189"/>
      <c r="CO356" s="189"/>
      <c r="CP356" s="189"/>
      <c r="CQ356" s="189"/>
      <c r="CR356" s="189"/>
      <c r="CS356" s="189"/>
      <c r="CT356" s="189"/>
      <c r="CU356" s="189"/>
      <c r="CV356" s="189"/>
      <c r="CW356" s="189"/>
      <c r="CX356" s="189"/>
      <c r="CY356" s="189"/>
      <c r="CZ356" s="189"/>
      <c r="DA356" s="189"/>
      <c r="DB356" s="189"/>
      <c r="DC356" s="189"/>
      <c r="DD356" s="189"/>
      <c r="DE356" s="189"/>
      <c r="DF356" s="189"/>
      <c r="DG356" s="189"/>
      <c r="DH356" s="189"/>
      <c r="DI356" s="189"/>
      <c r="DJ356" s="159" t="str">
        <f t="shared" si="67"/>
        <v/>
      </c>
      <c r="EX356" s="159" t="s">
        <v>88</v>
      </c>
    </row>
    <row r="357" spans="36:154" hidden="1" x14ac:dyDescent="0.2">
      <c r="AJ357" s="189"/>
      <c r="AK357" s="189"/>
      <c r="AL357" s="189"/>
      <c r="AM357" s="189"/>
      <c r="AN357" s="189"/>
      <c r="AO357" s="189"/>
      <c r="AP357" s="189"/>
      <c r="AQ357" s="189"/>
      <c r="AR357" s="189"/>
      <c r="AS357" s="189"/>
      <c r="AT357" s="189"/>
      <c r="AU357" s="189"/>
      <c r="AV357" s="189"/>
      <c r="AW357" s="189"/>
      <c r="AX357" s="189"/>
      <c r="AY357" s="189"/>
      <c r="AZ357" s="189"/>
      <c r="BA357" s="189"/>
      <c r="BB357" s="189"/>
      <c r="BC357" s="189"/>
      <c r="BD357" s="189"/>
      <c r="BE357" s="189"/>
      <c r="BF357" s="189"/>
      <c r="BG357" s="189"/>
      <c r="BH357" s="189"/>
      <c r="BI357" s="189"/>
      <c r="BJ357" s="189"/>
      <c r="BK357" s="189"/>
      <c r="BL357" s="189"/>
      <c r="BM357" s="189"/>
      <c r="BN357" s="189"/>
      <c r="BO357" s="189"/>
      <c r="BP357" s="189"/>
      <c r="BQ357" s="189"/>
      <c r="BR357" s="189"/>
      <c r="BS357" s="189"/>
      <c r="BT357" s="159" t="str">
        <f t="shared" si="66"/>
        <v/>
      </c>
      <c r="BZ357" s="189"/>
      <c r="CA357" s="189"/>
      <c r="CB357" s="189"/>
      <c r="CC357" s="189"/>
      <c r="CD357" s="189"/>
      <c r="CE357" s="189"/>
      <c r="CF357" s="189"/>
      <c r="CG357" s="189"/>
      <c r="CH357" s="189"/>
      <c r="CI357" s="189"/>
      <c r="CJ357" s="189"/>
      <c r="CK357" s="189"/>
      <c r="CL357" s="189"/>
      <c r="CM357" s="189"/>
      <c r="CN357" s="189"/>
      <c r="CO357" s="189"/>
      <c r="CP357" s="189"/>
      <c r="CQ357" s="189"/>
      <c r="CR357" s="189"/>
      <c r="CS357" s="189"/>
      <c r="CT357" s="189"/>
      <c r="CU357" s="189"/>
      <c r="CV357" s="189"/>
      <c r="CW357" s="189"/>
      <c r="CX357" s="189"/>
      <c r="CY357" s="189"/>
      <c r="CZ357" s="189"/>
      <c r="DA357" s="189"/>
      <c r="DB357" s="189"/>
      <c r="DC357" s="189"/>
      <c r="DD357" s="189"/>
      <c r="DE357" s="189"/>
      <c r="DF357" s="189"/>
      <c r="DG357" s="189"/>
      <c r="DH357" s="189"/>
      <c r="DI357" s="189"/>
      <c r="DJ357" s="159" t="str">
        <f t="shared" si="67"/>
        <v/>
      </c>
      <c r="EX357" s="159" t="s">
        <v>88</v>
      </c>
    </row>
    <row r="358" spans="36:154" hidden="1" x14ac:dyDescent="0.2">
      <c r="AJ358" s="189"/>
      <c r="AK358" s="189"/>
      <c r="AL358" s="189"/>
      <c r="AM358" s="189"/>
      <c r="AN358" s="189"/>
      <c r="AO358" s="189"/>
      <c r="AP358" s="189"/>
      <c r="AQ358" s="189"/>
      <c r="AR358" s="189"/>
      <c r="AS358" s="189"/>
      <c r="AT358" s="189"/>
      <c r="AU358" s="189"/>
      <c r="AV358" s="189"/>
      <c r="AW358" s="189"/>
      <c r="AX358" s="189"/>
      <c r="AY358" s="189"/>
      <c r="AZ358" s="189"/>
      <c r="BA358" s="189"/>
      <c r="BB358" s="189"/>
      <c r="BC358" s="189"/>
      <c r="BD358" s="189"/>
      <c r="BE358" s="189"/>
      <c r="BF358" s="189"/>
      <c r="BG358" s="189"/>
      <c r="BH358" s="189"/>
      <c r="BI358" s="189"/>
      <c r="BJ358" s="189"/>
      <c r="BK358" s="189"/>
      <c r="BL358" s="189"/>
      <c r="BM358" s="189"/>
      <c r="BN358" s="189"/>
      <c r="BO358" s="189"/>
      <c r="BP358" s="189"/>
      <c r="BQ358" s="189"/>
      <c r="BR358" s="189"/>
      <c r="BS358" s="189"/>
      <c r="BT358" s="159" t="str">
        <f t="shared" ref="BT358:BT373" si="68">IF(AN358="NO","Sell",IF(AN358="Yes","Buy",""))</f>
        <v/>
      </c>
      <c r="BZ358" s="189"/>
      <c r="CA358" s="189"/>
      <c r="CB358" s="189"/>
      <c r="CC358" s="189"/>
      <c r="CD358" s="189"/>
      <c r="CE358" s="189"/>
      <c r="CF358" s="189"/>
      <c r="CG358" s="189"/>
      <c r="CH358" s="189"/>
      <c r="CI358" s="189"/>
      <c r="CJ358" s="189"/>
      <c r="CK358" s="189"/>
      <c r="CL358" s="189"/>
      <c r="CM358" s="189"/>
      <c r="CN358" s="189"/>
      <c r="CO358" s="189"/>
      <c r="CP358" s="189"/>
      <c r="CQ358" s="189"/>
      <c r="CR358" s="189"/>
      <c r="CS358" s="189"/>
      <c r="CT358" s="189"/>
      <c r="CU358" s="189"/>
      <c r="CV358" s="189"/>
      <c r="CW358" s="189"/>
      <c r="CX358" s="189"/>
      <c r="CY358" s="189"/>
      <c r="CZ358" s="189"/>
      <c r="DA358" s="189"/>
      <c r="DB358" s="189"/>
      <c r="DC358" s="189"/>
      <c r="DD358" s="189"/>
      <c r="DE358" s="189"/>
      <c r="DF358" s="189"/>
      <c r="DG358" s="189"/>
      <c r="DH358" s="189"/>
      <c r="DI358" s="189"/>
      <c r="DJ358" s="159" t="str">
        <f t="shared" ref="DJ358:DJ373" si="69">IF(CD358="NO","Buy",IF(CD358="Yes","Sell",""))</f>
        <v/>
      </c>
      <c r="EX358" s="159" t="s">
        <v>88</v>
      </c>
    </row>
    <row r="359" spans="36:154" hidden="1" x14ac:dyDescent="0.2">
      <c r="AJ359" s="189"/>
      <c r="AK359" s="189"/>
      <c r="AL359" s="189"/>
      <c r="AM359" s="189"/>
      <c r="AN359" s="189"/>
      <c r="AO359" s="189"/>
      <c r="AP359" s="189"/>
      <c r="AQ359" s="189"/>
      <c r="AR359" s="189"/>
      <c r="AS359" s="189"/>
      <c r="AT359" s="189"/>
      <c r="AU359" s="189"/>
      <c r="AV359" s="189"/>
      <c r="AW359" s="189"/>
      <c r="AX359" s="189"/>
      <c r="AY359" s="189"/>
      <c r="AZ359" s="189"/>
      <c r="BA359" s="189"/>
      <c r="BB359" s="189"/>
      <c r="BC359" s="189"/>
      <c r="BD359" s="189"/>
      <c r="BE359" s="189"/>
      <c r="BF359" s="189"/>
      <c r="BG359" s="189"/>
      <c r="BH359" s="189"/>
      <c r="BI359" s="189"/>
      <c r="BJ359" s="189"/>
      <c r="BK359" s="189"/>
      <c r="BL359" s="189"/>
      <c r="BM359" s="189"/>
      <c r="BN359" s="189"/>
      <c r="BO359" s="189"/>
      <c r="BP359" s="189"/>
      <c r="BQ359" s="189"/>
      <c r="BR359" s="189"/>
      <c r="BS359" s="189"/>
      <c r="BT359" s="159" t="str">
        <f t="shared" si="68"/>
        <v/>
      </c>
      <c r="BZ359" s="189"/>
      <c r="CA359" s="189"/>
      <c r="CB359" s="189"/>
      <c r="CC359" s="189"/>
      <c r="CD359" s="189"/>
      <c r="CE359" s="189"/>
      <c r="CF359" s="189"/>
      <c r="CG359" s="189"/>
      <c r="CH359" s="189"/>
      <c r="CI359" s="189"/>
      <c r="CJ359" s="189"/>
      <c r="CK359" s="189"/>
      <c r="CL359" s="189"/>
      <c r="CM359" s="189"/>
      <c r="CN359" s="189"/>
      <c r="CO359" s="189"/>
      <c r="CP359" s="189"/>
      <c r="CQ359" s="189"/>
      <c r="CR359" s="189"/>
      <c r="CS359" s="189"/>
      <c r="CT359" s="189"/>
      <c r="CU359" s="189"/>
      <c r="CV359" s="189"/>
      <c r="CW359" s="189"/>
      <c r="CX359" s="189"/>
      <c r="CY359" s="189"/>
      <c r="CZ359" s="189"/>
      <c r="DA359" s="189"/>
      <c r="DB359" s="189"/>
      <c r="DC359" s="189"/>
      <c r="DD359" s="189"/>
      <c r="DE359" s="189"/>
      <c r="DF359" s="189"/>
      <c r="DG359" s="189"/>
      <c r="DH359" s="189"/>
      <c r="DI359" s="189"/>
      <c r="DJ359" s="159" t="str">
        <f t="shared" si="69"/>
        <v/>
      </c>
      <c r="EX359" s="159" t="s">
        <v>88</v>
      </c>
    </row>
    <row r="360" spans="36:154" hidden="1" x14ac:dyDescent="0.2">
      <c r="AJ360" s="189"/>
      <c r="AK360" s="189"/>
      <c r="AL360" s="189"/>
      <c r="AM360" s="189"/>
      <c r="AN360" s="189"/>
      <c r="AO360" s="189"/>
      <c r="AP360" s="189"/>
      <c r="AQ360" s="189"/>
      <c r="AR360" s="189"/>
      <c r="AS360" s="189"/>
      <c r="AT360" s="189"/>
      <c r="AU360" s="189"/>
      <c r="AV360" s="189"/>
      <c r="AW360" s="189"/>
      <c r="AX360" s="189"/>
      <c r="AY360" s="189"/>
      <c r="AZ360" s="189"/>
      <c r="BA360" s="189"/>
      <c r="BB360" s="189"/>
      <c r="BC360" s="189"/>
      <c r="BD360" s="189"/>
      <c r="BE360" s="189"/>
      <c r="BF360" s="189"/>
      <c r="BG360" s="189"/>
      <c r="BH360" s="189"/>
      <c r="BI360" s="189"/>
      <c r="BJ360" s="189"/>
      <c r="BK360" s="189"/>
      <c r="BL360" s="189"/>
      <c r="BM360" s="189"/>
      <c r="BN360" s="189"/>
      <c r="BO360" s="189"/>
      <c r="BP360" s="189"/>
      <c r="BQ360" s="189"/>
      <c r="BR360" s="189"/>
      <c r="BS360" s="189"/>
      <c r="BT360" s="159" t="str">
        <f t="shared" si="68"/>
        <v/>
      </c>
      <c r="BZ360" s="189"/>
      <c r="CA360" s="189"/>
      <c r="CB360" s="189"/>
      <c r="CC360" s="189"/>
      <c r="CD360" s="189"/>
      <c r="CE360" s="189"/>
      <c r="CF360" s="189"/>
      <c r="CG360" s="189"/>
      <c r="CH360" s="189"/>
      <c r="CI360" s="189"/>
      <c r="CJ360" s="189"/>
      <c r="CK360" s="189"/>
      <c r="CL360" s="189"/>
      <c r="CM360" s="189"/>
      <c r="CN360" s="189"/>
      <c r="CO360" s="189"/>
      <c r="CP360" s="189"/>
      <c r="CQ360" s="189"/>
      <c r="CR360" s="189"/>
      <c r="CS360" s="189"/>
      <c r="CT360" s="189"/>
      <c r="CU360" s="189"/>
      <c r="CV360" s="189"/>
      <c r="CW360" s="189"/>
      <c r="CX360" s="189"/>
      <c r="CY360" s="189"/>
      <c r="CZ360" s="189"/>
      <c r="DA360" s="189"/>
      <c r="DB360" s="189"/>
      <c r="DC360" s="189"/>
      <c r="DD360" s="189"/>
      <c r="DE360" s="189"/>
      <c r="DF360" s="189"/>
      <c r="DG360" s="189"/>
      <c r="DH360" s="189"/>
      <c r="DI360" s="189"/>
      <c r="DJ360" s="159" t="str">
        <f t="shared" si="69"/>
        <v/>
      </c>
      <c r="EX360" s="159" t="s">
        <v>88</v>
      </c>
    </row>
    <row r="361" spans="36:154" hidden="1" x14ac:dyDescent="0.2">
      <c r="AJ361" s="189"/>
      <c r="AK361" s="189"/>
      <c r="AL361" s="189"/>
      <c r="AM361" s="189"/>
      <c r="AN361" s="189"/>
      <c r="AO361" s="189"/>
      <c r="AP361" s="189"/>
      <c r="AQ361" s="189"/>
      <c r="AR361" s="189"/>
      <c r="AS361" s="189"/>
      <c r="AT361" s="189"/>
      <c r="AU361" s="189"/>
      <c r="AV361" s="189"/>
      <c r="AW361" s="189"/>
      <c r="AX361" s="189"/>
      <c r="AY361" s="189"/>
      <c r="AZ361" s="189"/>
      <c r="BA361" s="189"/>
      <c r="BB361" s="189"/>
      <c r="BC361" s="189"/>
      <c r="BD361" s="189"/>
      <c r="BE361" s="189"/>
      <c r="BF361" s="189"/>
      <c r="BG361" s="189"/>
      <c r="BH361" s="189"/>
      <c r="BI361" s="189"/>
      <c r="BJ361" s="189"/>
      <c r="BK361" s="189"/>
      <c r="BL361" s="189"/>
      <c r="BM361" s="189"/>
      <c r="BN361" s="189"/>
      <c r="BO361" s="189"/>
      <c r="BP361" s="189"/>
      <c r="BQ361" s="189"/>
      <c r="BR361" s="189"/>
      <c r="BS361" s="189"/>
      <c r="BT361" s="159" t="str">
        <f t="shared" si="68"/>
        <v/>
      </c>
      <c r="BZ361" s="189"/>
      <c r="CA361" s="189"/>
      <c r="CB361" s="189"/>
      <c r="CC361" s="189"/>
      <c r="CD361" s="189"/>
      <c r="CE361" s="189"/>
      <c r="CF361" s="189"/>
      <c r="CG361" s="189"/>
      <c r="CH361" s="189"/>
      <c r="CI361" s="189"/>
      <c r="CJ361" s="189"/>
      <c r="CK361" s="189"/>
      <c r="CL361" s="189"/>
      <c r="CM361" s="189"/>
      <c r="CN361" s="189"/>
      <c r="CO361" s="189"/>
      <c r="CP361" s="189"/>
      <c r="CQ361" s="189"/>
      <c r="CR361" s="189"/>
      <c r="CS361" s="189"/>
      <c r="CT361" s="189"/>
      <c r="CU361" s="189"/>
      <c r="CV361" s="189"/>
      <c r="CW361" s="189"/>
      <c r="CX361" s="189"/>
      <c r="CY361" s="189"/>
      <c r="CZ361" s="189"/>
      <c r="DA361" s="189"/>
      <c r="DB361" s="189"/>
      <c r="DC361" s="189"/>
      <c r="DD361" s="189"/>
      <c r="DE361" s="189"/>
      <c r="DF361" s="189"/>
      <c r="DG361" s="189"/>
      <c r="DH361" s="189"/>
      <c r="DI361" s="189"/>
      <c r="DJ361" s="159" t="str">
        <f t="shared" si="69"/>
        <v/>
      </c>
      <c r="EX361" s="159" t="s">
        <v>88</v>
      </c>
    </row>
    <row r="362" spans="36:154" hidden="1" x14ac:dyDescent="0.2">
      <c r="AJ362" s="189"/>
      <c r="AK362" s="189"/>
      <c r="AL362" s="189"/>
      <c r="AM362" s="189"/>
      <c r="AN362" s="189"/>
      <c r="AO362" s="189"/>
      <c r="AP362" s="189"/>
      <c r="AQ362" s="189"/>
      <c r="AR362" s="189"/>
      <c r="AS362" s="189"/>
      <c r="AT362" s="189"/>
      <c r="AU362" s="189"/>
      <c r="AV362" s="189"/>
      <c r="AW362" s="189"/>
      <c r="AX362" s="189"/>
      <c r="AY362" s="189"/>
      <c r="AZ362" s="189"/>
      <c r="BA362" s="189"/>
      <c r="BB362" s="189"/>
      <c r="BC362" s="189"/>
      <c r="BD362" s="189"/>
      <c r="BE362" s="189"/>
      <c r="BF362" s="189"/>
      <c r="BG362" s="189"/>
      <c r="BH362" s="189"/>
      <c r="BI362" s="189"/>
      <c r="BJ362" s="189"/>
      <c r="BK362" s="189"/>
      <c r="BL362" s="189"/>
      <c r="BM362" s="189"/>
      <c r="BN362" s="189"/>
      <c r="BO362" s="189"/>
      <c r="BP362" s="189"/>
      <c r="BQ362" s="189"/>
      <c r="BR362" s="189"/>
      <c r="BS362" s="189"/>
      <c r="BT362" s="159" t="str">
        <f t="shared" si="68"/>
        <v/>
      </c>
      <c r="BZ362" s="189"/>
      <c r="CA362" s="189"/>
      <c r="CB362" s="189"/>
      <c r="CC362" s="189"/>
      <c r="CD362" s="189"/>
      <c r="CE362" s="189"/>
      <c r="CF362" s="189"/>
      <c r="CG362" s="189"/>
      <c r="CH362" s="189"/>
      <c r="CI362" s="189"/>
      <c r="CJ362" s="189"/>
      <c r="CK362" s="189"/>
      <c r="CL362" s="189"/>
      <c r="CM362" s="189"/>
      <c r="CN362" s="189"/>
      <c r="CO362" s="189"/>
      <c r="CP362" s="189"/>
      <c r="CQ362" s="189"/>
      <c r="CR362" s="189"/>
      <c r="CS362" s="189"/>
      <c r="CT362" s="189"/>
      <c r="CU362" s="189"/>
      <c r="CV362" s="189"/>
      <c r="CW362" s="189"/>
      <c r="CX362" s="189"/>
      <c r="CY362" s="189"/>
      <c r="CZ362" s="189"/>
      <c r="DA362" s="189"/>
      <c r="DB362" s="189"/>
      <c r="DC362" s="189"/>
      <c r="DD362" s="189"/>
      <c r="DE362" s="189"/>
      <c r="DF362" s="189"/>
      <c r="DG362" s="189"/>
      <c r="DH362" s="189"/>
      <c r="DI362" s="189"/>
      <c r="DJ362" s="159" t="str">
        <f t="shared" si="69"/>
        <v/>
      </c>
      <c r="EX362" s="159" t="s">
        <v>88</v>
      </c>
    </row>
    <row r="363" spans="36:154" hidden="1" x14ac:dyDescent="0.2">
      <c r="AJ363" s="189"/>
      <c r="AK363" s="189"/>
      <c r="AL363" s="189"/>
      <c r="AM363" s="189"/>
      <c r="AN363" s="189"/>
      <c r="AO363" s="189"/>
      <c r="AP363" s="189"/>
      <c r="AQ363" s="189"/>
      <c r="AR363" s="189"/>
      <c r="AS363" s="189"/>
      <c r="AT363" s="189"/>
      <c r="AU363" s="189"/>
      <c r="AV363" s="189"/>
      <c r="AW363" s="189"/>
      <c r="AX363" s="189"/>
      <c r="AY363" s="189"/>
      <c r="AZ363" s="189"/>
      <c r="BA363" s="189"/>
      <c r="BB363" s="189"/>
      <c r="BC363" s="189"/>
      <c r="BD363" s="189"/>
      <c r="BE363" s="189"/>
      <c r="BF363" s="189"/>
      <c r="BG363" s="189"/>
      <c r="BH363" s="189"/>
      <c r="BI363" s="189"/>
      <c r="BJ363" s="189"/>
      <c r="BK363" s="189"/>
      <c r="BL363" s="189"/>
      <c r="BM363" s="189"/>
      <c r="BN363" s="189"/>
      <c r="BO363" s="189"/>
      <c r="BP363" s="189"/>
      <c r="BQ363" s="189"/>
      <c r="BR363" s="189"/>
      <c r="BS363" s="189"/>
      <c r="BT363" s="159" t="str">
        <f t="shared" si="68"/>
        <v/>
      </c>
      <c r="BZ363" s="189"/>
      <c r="CA363" s="189"/>
      <c r="CB363" s="189"/>
      <c r="CC363" s="189"/>
      <c r="CD363" s="189"/>
      <c r="CE363" s="189"/>
      <c r="CF363" s="189"/>
      <c r="CG363" s="189"/>
      <c r="CH363" s="189"/>
      <c r="CI363" s="189"/>
      <c r="CJ363" s="189"/>
      <c r="CK363" s="189"/>
      <c r="CL363" s="189"/>
      <c r="CM363" s="189"/>
      <c r="CN363" s="189"/>
      <c r="CO363" s="189"/>
      <c r="CP363" s="189"/>
      <c r="CQ363" s="189"/>
      <c r="CR363" s="189"/>
      <c r="CS363" s="189"/>
      <c r="CT363" s="189"/>
      <c r="CU363" s="189"/>
      <c r="CV363" s="189"/>
      <c r="CW363" s="189"/>
      <c r="CX363" s="189"/>
      <c r="CY363" s="189"/>
      <c r="CZ363" s="189"/>
      <c r="DA363" s="189"/>
      <c r="DB363" s="189"/>
      <c r="DC363" s="189"/>
      <c r="DD363" s="189"/>
      <c r="DE363" s="189"/>
      <c r="DF363" s="189"/>
      <c r="DG363" s="189"/>
      <c r="DH363" s="189"/>
      <c r="DI363" s="189"/>
      <c r="DJ363" s="159" t="str">
        <f t="shared" si="69"/>
        <v/>
      </c>
      <c r="EX363" s="159" t="s">
        <v>88</v>
      </c>
    </row>
    <row r="364" spans="36:154" hidden="1" x14ac:dyDescent="0.2">
      <c r="AJ364" s="189"/>
      <c r="AK364" s="189"/>
      <c r="AL364" s="189"/>
      <c r="AM364" s="189"/>
      <c r="AN364" s="189"/>
      <c r="AO364" s="189"/>
      <c r="AP364" s="189"/>
      <c r="AQ364" s="189"/>
      <c r="AR364" s="189"/>
      <c r="AS364" s="189"/>
      <c r="AT364" s="189"/>
      <c r="AU364" s="189"/>
      <c r="AV364" s="189"/>
      <c r="AW364" s="189"/>
      <c r="AX364" s="189"/>
      <c r="AY364" s="189"/>
      <c r="AZ364" s="189"/>
      <c r="BA364" s="189"/>
      <c r="BB364" s="189"/>
      <c r="BC364" s="189"/>
      <c r="BD364" s="189"/>
      <c r="BE364" s="189"/>
      <c r="BF364" s="189"/>
      <c r="BG364" s="189"/>
      <c r="BH364" s="189"/>
      <c r="BI364" s="189"/>
      <c r="BJ364" s="189"/>
      <c r="BK364" s="189"/>
      <c r="BL364" s="189"/>
      <c r="BM364" s="189"/>
      <c r="BN364" s="189"/>
      <c r="BO364" s="189"/>
      <c r="BP364" s="189"/>
      <c r="BQ364" s="189"/>
      <c r="BR364" s="189"/>
      <c r="BS364" s="189"/>
      <c r="BT364" s="159" t="str">
        <f t="shared" si="68"/>
        <v/>
      </c>
      <c r="BZ364" s="189"/>
      <c r="CA364" s="189"/>
      <c r="CB364" s="189"/>
      <c r="CC364" s="189"/>
      <c r="CD364" s="189"/>
      <c r="CE364" s="189"/>
      <c r="CF364" s="189"/>
      <c r="CG364" s="189"/>
      <c r="CH364" s="189"/>
      <c r="CI364" s="189"/>
      <c r="CJ364" s="189"/>
      <c r="CK364" s="189"/>
      <c r="CL364" s="189"/>
      <c r="CM364" s="189"/>
      <c r="CN364" s="189"/>
      <c r="CO364" s="189"/>
      <c r="CP364" s="189"/>
      <c r="CQ364" s="189"/>
      <c r="CR364" s="189"/>
      <c r="CS364" s="189"/>
      <c r="CT364" s="189"/>
      <c r="CU364" s="189"/>
      <c r="CV364" s="189"/>
      <c r="CW364" s="189"/>
      <c r="CX364" s="189"/>
      <c r="CY364" s="189"/>
      <c r="CZ364" s="189"/>
      <c r="DA364" s="189"/>
      <c r="DB364" s="189"/>
      <c r="DC364" s="189"/>
      <c r="DD364" s="189"/>
      <c r="DE364" s="189"/>
      <c r="DF364" s="189"/>
      <c r="DG364" s="189"/>
      <c r="DH364" s="189"/>
      <c r="DI364" s="189"/>
      <c r="DJ364" s="159" t="str">
        <f t="shared" si="69"/>
        <v/>
      </c>
      <c r="EX364" s="159" t="s">
        <v>88</v>
      </c>
    </row>
    <row r="365" spans="36:154" hidden="1" x14ac:dyDescent="0.2">
      <c r="AJ365" s="189"/>
      <c r="AK365" s="189"/>
      <c r="AL365" s="189"/>
      <c r="AM365" s="189"/>
      <c r="AN365" s="189"/>
      <c r="AO365" s="189"/>
      <c r="AP365" s="189"/>
      <c r="AQ365" s="189"/>
      <c r="AR365" s="189"/>
      <c r="AS365" s="189"/>
      <c r="AT365" s="189"/>
      <c r="AU365" s="189"/>
      <c r="AV365" s="189"/>
      <c r="AW365" s="189"/>
      <c r="AX365" s="189"/>
      <c r="AY365" s="189"/>
      <c r="AZ365" s="189"/>
      <c r="BA365" s="189"/>
      <c r="BB365" s="189"/>
      <c r="BC365" s="189"/>
      <c r="BD365" s="189"/>
      <c r="BE365" s="189"/>
      <c r="BF365" s="189"/>
      <c r="BG365" s="189"/>
      <c r="BH365" s="189"/>
      <c r="BI365" s="189"/>
      <c r="BJ365" s="189"/>
      <c r="BK365" s="189"/>
      <c r="BL365" s="189"/>
      <c r="BM365" s="189"/>
      <c r="BN365" s="189"/>
      <c r="BO365" s="189"/>
      <c r="BP365" s="189"/>
      <c r="BQ365" s="189"/>
      <c r="BR365" s="189"/>
      <c r="BS365" s="189"/>
      <c r="BT365" s="159" t="str">
        <f t="shared" si="68"/>
        <v/>
      </c>
      <c r="BZ365" s="189"/>
      <c r="CA365" s="189"/>
      <c r="CB365" s="189"/>
      <c r="CC365" s="189"/>
      <c r="CD365" s="189"/>
      <c r="CE365" s="189"/>
      <c r="CF365" s="189"/>
      <c r="CG365" s="189"/>
      <c r="CH365" s="189"/>
      <c r="CI365" s="189"/>
      <c r="CJ365" s="189"/>
      <c r="CK365" s="189"/>
      <c r="CL365" s="189"/>
      <c r="CM365" s="189"/>
      <c r="CN365" s="189"/>
      <c r="CO365" s="189"/>
      <c r="CP365" s="189"/>
      <c r="CQ365" s="189"/>
      <c r="CR365" s="189"/>
      <c r="CS365" s="189"/>
      <c r="CT365" s="189"/>
      <c r="CU365" s="189"/>
      <c r="CV365" s="189"/>
      <c r="CW365" s="189"/>
      <c r="CX365" s="189"/>
      <c r="CY365" s="189"/>
      <c r="CZ365" s="189"/>
      <c r="DA365" s="189"/>
      <c r="DB365" s="189"/>
      <c r="DC365" s="189"/>
      <c r="DD365" s="189"/>
      <c r="DE365" s="189"/>
      <c r="DF365" s="189"/>
      <c r="DG365" s="189"/>
      <c r="DH365" s="189"/>
      <c r="DI365" s="189"/>
      <c r="DJ365" s="159" t="str">
        <f t="shared" si="69"/>
        <v/>
      </c>
      <c r="EX365" s="159" t="s">
        <v>88</v>
      </c>
    </row>
    <row r="366" spans="36:154" hidden="1" x14ac:dyDescent="0.2">
      <c r="AJ366" s="189"/>
      <c r="AK366" s="189"/>
      <c r="AL366" s="189"/>
      <c r="AM366" s="189"/>
      <c r="AN366" s="189"/>
      <c r="AO366" s="189"/>
      <c r="AP366" s="189"/>
      <c r="AQ366" s="189"/>
      <c r="AR366" s="189"/>
      <c r="AS366" s="189"/>
      <c r="AT366" s="189"/>
      <c r="AU366" s="189"/>
      <c r="AV366" s="189"/>
      <c r="AW366" s="189"/>
      <c r="AX366" s="189"/>
      <c r="AY366" s="189"/>
      <c r="AZ366" s="189"/>
      <c r="BA366" s="189"/>
      <c r="BB366" s="189"/>
      <c r="BC366" s="189"/>
      <c r="BD366" s="189"/>
      <c r="BE366" s="189"/>
      <c r="BF366" s="189"/>
      <c r="BG366" s="189"/>
      <c r="BH366" s="189"/>
      <c r="BI366" s="189"/>
      <c r="BJ366" s="189"/>
      <c r="BK366" s="189"/>
      <c r="BL366" s="189"/>
      <c r="BM366" s="189"/>
      <c r="BN366" s="189"/>
      <c r="BO366" s="189"/>
      <c r="BP366" s="189"/>
      <c r="BQ366" s="189"/>
      <c r="BR366" s="189"/>
      <c r="BS366" s="189"/>
      <c r="BT366" s="159" t="str">
        <f t="shared" si="68"/>
        <v/>
      </c>
      <c r="BZ366" s="189"/>
      <c r="CA366" s="189"/>
      <c r="CB366" s="189"/>
      <c r="CC366" s="189"/>
      <c r="CD366" s="189"/>
      <c r="CE366" s="189"/>
      <c r="CF366" s="189"/>
      <c r="CG366" s="189"/>
      <c r="CH366" s="189"/>
      <c r="CI366" s="189"/>
      <c r="CJ366" s="189"/>
      <c r="CK366" s="189"/>
      <c r="CL366" s="189"/>
      <c r="CM366" s="189"/>
      <c r="CN366" s="189"/>
      <c r="CO366" s="189"/>
      <c r="CP366" s="189"/>
      <c r="CQ366" s="189"/>
      <c r="CR366" s="189"/>
      <c r="CS366" s="189"/>
      <c r="CT366" s="189"/>
      <c r="CU366" s="189"/>
      <c r="CV366" s="189"/>
      <c r="CW366" s="189"/>
      <c r="CX366" s="189"/>
      <c r="CY366" s="189"/>
      <c r="CZ366" s="189"/>
      <c r="DA366" s="189"/>
      <c r="DB366" s="189"/>
      <c r="DC366" s="189"/>
      <c r="DD366" s="189"/>
      <c r="DE366" s="189"/>
      <c r="DF366" s="189"/>
      <c r="DG366" s="189"/>
      <c r="DH366" s="189"/>
      <c r="DI366" s="189"/>
      <c r="DJ366" s="159" t="str">
        <f t="shared" si="69"/>
        <v/>
      </c>
      <c r="EX366" s="159" t="s">
        <v>88</v>
      </c>
    </row>
    <row r="367" spans="36:154" hidden="1" x14ac:dyDescent="0.2"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189"/>
      <c r="BF367" s="189"/>
      <c r="BG367" s="189"/>
      <c r="BH367" s="189"/>
      <c r="BI367" s="189"/>
      <c r="BJ367" s="189"/>
      <c r="BK367" s="189"/>
      <c r="BL367" s="189"/>
      <c r="BM367" s="189"/>
      <c r="BN367" s="189"/>
      <c r="BO367" s="189"/>
      <c r="BP367" s="189"/>
      <c r="BQ367" s="189"/>
      <c r="BR367" s="189"/>
      <c r="BS367" s="189"/>
      <c r="BT367" s="159" t="str">
        <f t="shared" si="68"/>
        <v/>
      </c>
      <c r="BZ367" s="189"/>
      <c r="CA367" s="189"/>
      <c r="CB367" s="189"/>
      <c r="CC367" s="189"/>
      <c r="CD367" s="189"/>
      <c r="CE367" s="189"/>
      <c r="CF367" s="189"/>
      <c r="CG367" s="189"/>
      <c r="CH367" s="189"/>
      <c r="CI367" s="189"/>
      <c r="CJ367" s="189"/>
      <c r="CK367" s="189"/>
      <c r="CL367" s="189"/>
      <c r="CM367" s="189"/>
      <c r="CN367" s="189"/>
      <c r="CO367" s="189"/>
      <c r="CP367" s="189"/>
      <c r="CQ367" s="189"/>
      <c r="CR367" s="189"/>
      <c r="CS367" s="189"/>
      <c r="CT367" s="189"/>
      <c r="CU367" s="189"/>
      <c r="CV367" s="189"/>
      <c r="CW367" s="189"/>
      <c r="CX367" s="189"/>
      <c r="CY367" s="189"/>
      <c r="CZ367" s="189"/>
      <c r="DA367" s="189"/>
      <c r="DB367" s="189"/>
      <c r="DC367" s="189"/>
      <c r="DD367" s="189"/>
      <c r="DE367" s="189"/>
      <c r="DF367" s="189"/>
      <c r="DG367" s="189"/>
      <c r="DH367" s="189"/>
      <c r="DI367" s="189"/>
      <c r="DJ367" s="159" t="str">
        <f t="shared" si="69"/>
        <v/>
      </c>
      <c r="EX367" s="159" t="s">
        <v>88</v>
      </c>
    </row>
    <row r="368" spans="36:154" hidden="1" x14ac:dyDescent="0.2"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189"/>
      <c r="BF368" s="189"/>
      <c r="BG368" s="189"/>
      <c r="BH368" s="189"/>
      <c r="BI368" s="189"/>
      <c r="BJ368" s="189"/>
      <c r="BK368" s="189"/>
      <c r="BL368" s="189"/>
      <c r="BM368" s="189"/>
      <c r="BN368" s="189"/>
      <c r="BO368" s="189"/>
      <c r="BP368" s="189"/>
      <c r="BQ368" s="189"/>
      <c r="BR368" s="189"/>
      <c r="BS368" s="189"/>
      <c r="BT368" s="159" t="str">
        <f t="shared" si="68"/>
        <v/>
      </c>
      <c r="BZ368" s="189"/>
      <c r="CA368" s="189"/>
      <c r="CB368" s="189"/>
      <c r="CC368" s="189"/>
      <c r="CD368" s="189"/>
      <c r="CE368" s="189"/>
      <c r="CF368" s="189"/>
      <c r="CG368" s="189"/>
      <c r="CH368" s="189"/>
      <c r="CI368" s="189"/>
      <c r="CJ368" s="189"/>
      <c r="CK368" s="189"/>
      <c r="CL368" s="189"/>
      <c r="CM368" s="189"/>
      <c r="CN368" s="189"/>
      <c r="CO368" s="189"/>
      <c r="CP368" s="189"/>
      <c r="CQ368" s="189"/>
      <c r="CR368" s="189"/>
      <c r="CS368" s="189"/>
      <c r="CT368" s="189"/>
      <c r="CU368" s="189"/>
      <c r="CV368" s="189"/>
      <c r="CW368" s="189"/>
      <c r="CX368" s="189"/>
      <c r="CY368" s="189"/>
      <c r="CZ368" s="189"/>
      <c r="DA368" s="189"/>
      <c r="DB368" s="189"/>
      <c r="DC368" s="189"/>
      <c r="DD368" s="189"/>
      <c r="DE368" s="189"/>
      <c r="DF368" s="189"/>
      <c r="DG368" s="189"/>
      <c r="DH368" s="189"/>
      <c r="DI368" s="189"/>
      <c r="DJ368" s="159" t="str">
        <f t="shared" si="69"/>
        <v/>
      </c>
      <c r="EX368" s="159" t="s">
        <v>88</v>
      </c>
    </row>
    <row r="369" spans="36:154" hidden="1" x14ac:dyDescent="0.2">
      <c r="AJ369" s="189"/>
      <c r="AK369" s="189"/>
      <c r="AL369" s="189"/>
      <c r="AM369" s="189"/>
      <c r="AN369" s="189"/>
      <c r="AO369" s="189"/>
      <c r="AP369" s="189"/>
      <c r="AQ369" s="189"/>
      <c r="AR369" s="189"/>
      <c r="AS369" s="189"/>
      <c r="AT369" s="189"/>
      <c r="AU369" s="189"/>
      <c r="AV369" s="189"/>
      <c r="AW369" s="189"/>
      <c r="AX369" s="189"/>
      <c r="AY369" s="189"/>
      <c r="AZ369" s="189"/>
      <c r="BA369" s="189"/>
      <c r="BB369" s="189"/>
      <c r="BC369" s="189"/>
      <c r="BD369" s="189"/>
      <c r="BE369" s="189"/>
      <c r="BF369" s="189"/>
      <c r="BG369" s="189"/>
      <c r="BH369" s="189"/>
      <c r="BI369" s="189"/>
      <c r="BJ369" s="189"/>
      <c r="BK369" s="189"/>
      <c r="BL369" s="189"/>
      <c r="BM369" s="189"/>
      <c r="BN369" s="189"/>
      <c r="BO369" s="189"/>
      <c r="BP369" s="189"/>
      <c r="BQ369" s="189"/>
      <c r="BR369" s="189"/>
      <c r="BS369" s="189"/>
      <c r="BT369" s="159" t="str">
        <f t="shared" si="68"/>
        <v/>
      </c>
      <c r="BZ369" s="189"/>
      <c r="CA369" s="189"/>
      <c r="CB369" s="189"/>
      <c r="CC369" s="189"/>
      <c r="CD369" s="189"/>
      <c r="CE369" s="189"/>
      <c r="CF369" s="189"/>
      <c r="CG369" s="189"/>
      <c r="CH369" s="189"/>
      <c r="CI369" s="189"/>
      <c r="CJ369" s="189"/>
      <c r="CK369" s="189"/>
      <c r="CL369" s="189"/>
      <c r="CM369" s="189"/>
      <c r="CN369" s="189"/>
      <c r="CO369" s="189"/>
      <c r="CP369" s="189"/>
      <c r="CQ369" s="189"/>
      <c r="CR369" s="189"/>
      <c r="CS369" s="189"/>
      <c r="CT369" s="189"/>
      <c r="CU369" s="189"/>
      <c r="CV369" s="189"/>
      <c r="CW369" s="189"/>
      <c r="CX369" s="189"/>
      <c r="CY369" s="189"/>
      <c r="CZ369" s="189"/>
      <c r="DA369" s="189"/>
      <c r="DB369" s="189"/>
      <c r="DC369" s="189"/>
      <c r="DD369" s="189"/>
      <c r="DE369" s="189"/>
      <c r="DF369" s="189"/>
      <c r="DG369" s="189"/>
      <c r="DH369" s="189"/>
      <c r="DI369" s="189"/>
      <c r="DJ369" s="159" t="str">
        <f t="shared" si="69"/>
        <v/>
      </c>
      <c r="EX369" s="159" t="s">
        <v>88</v>
      </c>
    </row>
    <row r="370" spans="36:154" hidden="1" x14ac:dyDescent="0.2"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89"/>
      <c r="BA370" s="189"/>
      <c r="BB370" s="189"/>
      <c r="BC370" s="189"/>
      <c r="BD370" s="189"/>
      <c r="BE370" s="189"/>
      <c r="BF370" s="189"/>
      <c r="BG370" s="189"/>
      <c r="BH370" s="189"/>
      <c r="BI370" s="189"/>
      <c r="BJ370" s="189"/>
      <c r="BK370" s="189"/>
      <c r="BL370" s="189"/>
      <c r="BM370" s="189"/>
      <c r="BN370" s="189"/>
      <c r="BO370" s="189"/>
      <c r="BP370" s="189"/>
      <c r="BQ370" s="189"/>
      <c r="BR370" s="189"/>
      <c r="BS370" s="189"/>
      <c r="BT370" s="159" t="str">
        <f t="shared" si="68"/>
        <v/>
      </c>
      <c r="BZ370" s="189"/>
      <c r="CA370" s="189"/>
      <c r="CB370" s="189"/>
      <c r="CC370" s="189"/>
      <c r="CD370" s="189"/>
      <c r="CE370" s="189"/>
      <c r="CF370" s="189"/>
      <c r="CG370" s="189"/>
      <c r="CH370" s="189"/>
      <c r="CI370" s="189"/>
      <c r="CJ370" s="189"/>
      <c r="CK370" s="189"/>
      <c r="CL370" s="189"/>
      <c r="CM370" s="189"/>
      <c r="CN370" s="189"/>
      <c r="CO370" s="189"/>
      <c r="CP370" s="189"/>
      <c r="CQ370" s="189"/>
      <c r="CR370" s="189"/>
      <c r="CS370" s="189"/>
      <c r="CT370" s="189"/>
      <c r="CU370" s="189"/>
      <c r="CV370" s="189"/>
      <c r="CW370" s="189"/>
      <c r="CX370" s="189"/>
      <c r="CY370" s="189"/>
      <c r="CZ370" s="189"/>
      <c r="DA370" s="189"/>
      <c r="DB370" s="189"/>
      <c r="DC370" s="189"/>
      <c r="DD370" s="189"/>
      <c r="DE370" s="189"/>
      <c r="DF370" s="189"/>
      <c r="DG370" s="189"/>
      <c r="DH370" s="189"/>
      <c r="DI370" s="189"/>
      <c r="DJ370" s="159" t="str">
        <f t="shared" si="69"/>
        <v/>
      </c>
      <c r="EX370" s="159" t="s">
        <v>88</v>
      </c>
    </row>
    <row r="371" spans="36:154" hidden="1" x14ac:dyDescent="0.2"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89"/>
      <c r="BN371" s="189"/>
      <c r="BO371" s="189"/>
      <c r="BP371" s="189"/>
      <c r="BQ371" s="189"/>
      <c r="BR371" s="189"/>
      <c r="BS371" s="189"/>
      <c r="BT371" s="159" t="str">
        <f t="shared" si="68"/>
        <v/>
      </c>
      <c r="BZ371" s="189"/>
      <c r="CA371" s="189"/>
      <c r="CB371" s="189"/>
      <c r="CC371" s="189"/>
      <c r="CD371" s="189"/>
      <c r="CE371" s="189"/>
      <c r="CF371" s="189"/>
      <c r="CG371" s="189"/>
      <c r="CH371" s="189"/>
      <c r="CI371" s="189"/>
      <c r="CJ371" s="189"/>
      <c r="CK371" s="189"/>
      <c r="CL371" s="189"/>
      <c r="CM371" s="189"/>
      <c r="CN371" s="189"/>
      <c r="CO371" s="189"/>
      <c r="CP371" s="189"/>
      <c r="CQ371" s="189"/>
      <c r="CR371" s="189"/>
      <c r="CS371" s="189"/>
      <c r="CT371" s="189"/>
      <c r="CU371" s="189"/>
      <c r="CV371" s="189"/>
      <c r="CW371" s="189"/>
      <c r="CX371" s="189"/>
      <c r="CY371" s="189"/>
      <c r="CZ371" s="189"/>
      <c r="DA371" s="189"/>
      <c r="DB371" s="189"/>
      <c r="DC371" s="189"/>
      <c r="DD371" s="189"/>
      <c r="DE371" s="189"/>
      <c r="DF371" s="189"/>
      <c r="DG371" s="189"/>
      <c r="DH371" s="189"/>
      <c r="DI371" s="189"/>
      <c r="DJ371" s="159" t="str">
        <f t="shared" si="69"/>
        <v/>
      </c>
      <c r="EX371" s="159" t="s">
        <v>88</v>
      </c>
    </row>
    <row r="372" spans="36:154" hidden="1" x14ac:dyDescent="0.2"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89"/>
      <c r="BA372" s="189"/>
      <c r="BB372" s="189"/>
      <c r="BC372" s="189"/>
      <c r="BD372" s="189"/>
      <c r="BE372" s="189"/>
      <c r="BF372" s="189"/>
      <c r="BG372" s="189"/>
      <c r="BH372" s="189"/>
      <c r="BI372" s="189"/>
      <c r="BJ372" s="189"/>
      <c r="BK372" s="189"/>
      <c r="BL372" s="189"/>
      <c r="BM372" s="189"/>
      <c r="BN372" s="189"/>
      <c r="BO372" s="189"/>
      <c r="BP372" s="189"/>
      <c r="BQ372" s="189"/>
      <c r="BR372" s="189"/>
      <c r="BS372" s="189"/>
      <c r="BT372" s="159" t="str">
        <f t="shared" si="68"/>
        <v/>
      </c>
      <c r="BZ372" s="189"/>
      <c r="CA372" s="189"/>
      <c r="CB372" s="189"/>
      <c r="CC372" s="189"/>
      <c r="CD372" s="189"/>
      <c r="CE372" s="189"/>
      <c r="CF372" s="189"/>
      <c r="CG372" s="189"/>
      <c r="CH372" s="189"/>
      <c r="CI372" s="189"/>
      <c r="CJ372" s="189"/>
      <c r="CK372" s="189"/>
      <c r="CL372" s="189"/>
      <c r="CM372" s="189"/>
      <c r="CN372" s="189"/>
      <c r="CO372" s="189"/>
      <c r="CP372" s="189"/>
      <c r="CQ372" s="189"/>
      <c r="CR372" s="189"/>
      <c r="CS372" s="189"/>
      <c r="CT372" s="189"/>
      <c r="CU372" s="189"/>
      <c r="CV372" s="189"/>
      <c r="CW372" s="189"/>
      <c r="CX372" s="189"/>
      <c r="CY372" s="189"/>
      <c r="CZ372" s="189"/>
      <c r="DA372" s="189"/>
      <c r="DB372" s="189"/>
      <c r="DC372" s="189"/>
      <c r="DD372" s="189"/>
      <c r="DE372" s="189"/>
      <c r="DF372" s="189"/>
      <c r="DG372" s="189"/>
      <c r="DH372" s="189"/>
      <c r="DI372" s="189"/>
      <c r="DJ372" s="159" t="str">
        <f t="shared" si="69"/>
        <v/>
      </c>
      <c r="EX372" s="159" t="s">
        <v>88</v>
      </c>
    </row>
    <row r="373" spans="36:154" hidden="1" x14ac:dyDescent="0.2"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89"/>
      <c r="BA373" s="189"/>
      <c r="BB373" s="189"/>
      <c r="BC373" s="189"/>
      <c r="BD373" s="189"/>
      <c r="BE373" s="189"/>
      <c r="BF373" s="189"/>
      <c r="BG373" s="189"/>
      <c r="BH373" s="189"/>
      <c r="BI373" s="189"/>
      <c r="BJ373" s="189"/>
      <c r="BK373" s="189"/>
      <c r="BL373" s="189"/>
      <c r="BM373" s="189"/>
      <c r="BN373" s="189"/>
      <c r="BO373" s="189"/>
      <c r="BP373" s="189"/>
      <c r="BQ373" s="189"/>
      <c r="BR373" s="189"/>
      <c r="BS373" s="189"/>
      <c r="BT373" s="159" t="str">
        <f t="shared" si="68"/>
        <v/>
      </c>
      <c r="BZ373" s="189"/>
      <c r="CA373" s="189"/>
      <c r="CB373" s="189"/>
      <c r="CC373" s="189"/>
      <c r="CD373" s="189"/>
      <c r="CE373" s="189"/>
      <c r="CF373" s="189"/>
      <c r="CG373" s="189"/>
      <c r="CH373" s="189"/>
      <c r="CI373" s="189"/>
      <c r="CJ373" s="189"/>
      <c r="CK373" s="189"/>
      <c r="CL373" s="189"/>
      <c r="CM373" s="189"/>
      <c r="CN373" s="189"/>
      <c r="CO373" s="189"/>
      <c r="CP373" s="189"/>
      <c r="CQ373" s="189"/>
      <c r="CR373" s="189"/>
      <c r="CS373" s="189"/>
      <c r="CT373" s="189"/>
      <c r="CU373" s="189"/>
      <c r="CV373" s="189"/>
      <c r="CW373" s="189"/>
      <c r="CX373" s="189"/>
      <c r="CY373" s="189"/>
      <c r="CZ373" s="189"/>
      <c r="DA373" s="189"/>
      <c r="DB373" s="189"/>
      <c r="DC373" s="189"/>
      <c r="DD373" s="189"/>
      <c r="DE373" s="189"/>
      <c r="DF373" s="189"/>
      <c r="DG373" s="189"/>
      <c r="DH373" s="189"/>
      <c r="DI373" s="189"/>
      <c r="DJ373" s="159" t="str">
        <f t="shared" si="69"/>
        <v/>
      </c>
      <c r="EX373" s="159" t="s">
        <v>88</v>
      </c>
    </row>
    <row r="374" spans="36:154" hidden="1" x14ac:dyDescent="0.2"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89"/>
      <c r="BA374" s="189"/>
      <c r="BB374" s="189"/>
      <c r="BC374" s="189"/>
      <c r="BD374" s="189"/>
      <c r="BE374" s="189"/>
      <c r="BF374" s="189"/>
      <c r="BG374" s="189"/>
      <c r="BH374" s="189"/>
      <c r="BI374" s="189"/>
      <c r="BJ374" s="189"/>
      <c r="BK374" s="189"/>
      <c r="BL374" s="189"/>
      <c r="BM374" s="189"/>
      <c r="BN374" s="189"/>
      <c r="BO374" s="189"/>
      <c r="BP374" s="189"/>
      <c r="BQ374" s="189"/>
      <c r="BR374" s="189"/>
      <c r="BS374" s="189"/>
      <c r="BT374" s="159" t="str">
        <f t="shared" ref="BT374:BT389" si="70">IF(AN374="NO","Sell",IF(AN374="Yes","Buy",""))</f>
        <v/>
      </c>
      <c r="BZ374" s="189"/>
      <c r="CA374" s="189"/>
      <c r="CB374" s="189"/>
      <c r="CC374" s="189"/>
      <c r="CD374" s="189"/>
      <c r="CE374" s="189"/>
      <c r="CF374" s="189"/>
      <c r="CG374" s="189"/>
      <c r="CH374" s="189"/>
      <c r="CI374" s="189"/>
      <c r="CJ374" s="189"/>
      <c r="CK374" s="189"/>
      <c r="CL374" s="189"/>
      <c r="CM374" s="189"/>
      <c r="CN374" s="189"/>
      <c r="CO374" s="189"/>
      <c r="CP374" s="189"/>
      <c r="CQ374" s="189"/>
      <c r="CR374" s="189"/>
      <c r="CS374" s="189"/>
      <c r="CT374" s="189"/>
      <c r="CU374" s="189"/>
      <c r="CV374" s="189"/>
      <c r="CW374" s="189"/>
      <c r="CX374" s="189"/>
      <c r="CY374" s="189"/>
      <c r="CZ374" s="189"/>
      <c r="DA374" s="189"/>
      <c r="DB374" s="189"/>
      <c r="DC374" s="189"/>
      <c r="DD374" s="189"/>
      <c r="DE374" s="189"/>
      <c r="DF374" s="189"/>
      <c r="DG374" s="189"/>
      <c r="DH374" s="189"/>
      <c r="DI374" s="189"/>
      <c r="DJ374" s="159" t="str">
        <f t="shared" ref="DJ374:DJ389" si="71">IF(CD374="NO","Buy",IF(CD374="Yes","Sell",""))</f>
        <v/>
      </c>
      <c r="EX374" s="159" t="s">
        <v>88</v>
      </c>
    </row>
    <row r="375" spans="36:154" hidden="1" x14ac:dyDescent="0.2">
      <c r="AJ375" s="189"/>
      <c r="AK375" s="189"/>
      <c r="AL375" s="189"/>
      <c r="AM375" s="189"/>
      <c r="AN375" s="189"/>
      <c r="AO375" s="189"/>
      <c r="AP375" s="189"/>
      <c r="AQ375" s="189"/>
      <c r="AR375" s="189"/>
      <c r="AS375" s="189"/>
      <c r="AT375" s="189"/>
      <c r="AU375" s="189"/>
      <c r="AV375" s="189"/>
      <c r="AW375" s="189"/>
      <c r="AX375" s="189"/>
      <c r="AY375" s="189"/>
      <c r="AZ375" s="189"/>
      <c r="BA375" s="189"/>
      <c r="BB375" s="189"/>
      <c r="BC375" s="189"/>
      <c r="BD375" s="189"/>
      <c r="BE375" s="189"/>
      <c r="BF375" s="189"/>
      <c r="BG375" s="189"/>
      <c r="BH375" s="189"/>
      <c r="BI375" s="189"/>
      <c r="BJ375" s="189"/>
      <c r="BK375" s="189"/>
      <c r="BL375" s="189"/>
      <c r="BM375" s="189"/>
      <c r="BN375" s="189"/>
      <c r="BO375" s="189"/>
      <c r="BP375" s="189"/>
      <c r="BQ375" s="189"/>
      <c r="BR375" s="189"/>
      <c r="BS375" s="189"/>
      <c r="BT375" s="159" t="str">
        <f t="shared" si="70"/>
        <v/>
      </c>
      <c r="BZ375" s="189"/>
      <c r="CA375" s="189"/>
      <c r="CB375" s="189"/>
      <c r="CC375" s="189"/>
      <c r="CD375" s="189"/>
      <c r="CE375" s="189"/>
      <c r="CF375" s="189"/>
      <c r="CG375" s="189"/>
      <c r="CH375" s="189"/>
      <c r="CI375" s="189"/>
      <c r="CJ375" s="189"/>
      <c r="CK375" s="189"/>
      <c r="CL375" s="189"/>
      <c r="CM375" s="189"/>
      <c r="CN375" s="189"/>
      <c r="CO375" s="189"/>
      <c r="CP375" s="189"/>
      <c r="CQ375" s="189"/>
      <c r="CR375" s="189"/>
      <c r="CS375" s="189"/>
      <c r="CT375" s="189"/>
      <c r="CU375" s="189"/>
      <c r="CV375" s="189"/>
      <c r="CW375" s="189"/>
      <c r="CX375" s="189"/>
      <c r="CY375" s="189"/>
      <c r="CZ375" s="189"/>
      <c r="DA375" s="189"/>
      <c r="DB375" s="189"/>
      <c r="DC375" s="189"/>
      <c r="DD375" s="189"/>
      <c r="DE375" s="189"/>
      <c r="DF375" s="189"/>
      <c r="DG375" s="189"/>
      <c r="DH375" s="189"/>
      <c r="DI375" s="189"/>
      <c r="DJ375" s="159" t="str">
        <f t="shared" si="71"/>
        <v/>
      </c>
      <c r="EX375" s="159" t="s">
        <v>88</v>
      </c>
    </row>
    <row r="376" spans="36:154" hidden="1" x14ac:dyDescent="0.2">
      <c r="AJ376" s="189"/>
      <c r="AK376" s="189"/>
      <c r="AL376" s="189"/>
      <c r="AM376" s="189"/>
      <c r="AN376" s="189"/>
      <c r="AO376" s="189"/>
      <c r="AP376" s="189"/>
      <c r="AQ376" s="189"/>
      <c r="AR376" s="189"/>
      <c r="AS376" s="189"/>
      <c r="AT376" s="189"/>
      <c r="AU376" s="189"/>
      <c r="AV376" s="189"/>
      <c r="AW376" s="189"/>
      <c r="AX376" s="189"/>
      <c r="AY376" s="189"/>
      <c r="AZ376" s="189"/>
      <c r="BA376" s="189"/>
      <c r="BB376" s="189"/>
      <c r="BC376" s="189"/>
      <c r="BD376" s="189"/>
      <c r="BE376" s="189"/>
      <c r="BF376" s="189"/>
      <c r="BG376" s="189"/>
      <c r="BH376" s="189"/>
      <c r="BI376" s="189"/>
      <c r="BJ376" s="189"/>
      <c r="BK376" s="189"/>
      <c r="BL376" s="189"/>
      <c r="BM376" s="189"/>
      <c r="BN376" s="189"/>
      <c r="BO376" s="189"/>
      <c r="BP376" s="189"/>
      <c r="BQ376" s="189"/>
      <c r="BR376" s="189"/>
      <c r="BS376" s="189"/>
      <c r="BT376" s="159" t="str">
        <f t="shared" si="70"/>
        <v/>
      </c>
      <c r="BZ376" s="189"/>
      <c r="CA376" s="189"/>
      <c r="CB376" s="189"/>
      <c r="CC376" s="189"/>
      <c r="CD376" s="189"/>
      <c r="CE376" s="189"/>
      <c r="CF376" s="189"/>
      <c r="CG376" s="189"/>
      <c r="CH376" s="189"/>
      <c r="CI376" s="189"/>
      <c r="CJ376" s="189"/>
      <c r="CK376" s="189"/>
      <c r="CL376" s="189"/>
      <c r="CM376" s="189"/>
      <c r="CN376" s="189"/>
      <c r="CO376" s="189"/>
      <c r="CP376" s="189"/>
      <c r="CQ376" s="189"/>
      <c r="CR376" s="189"/>
      <c r="CS376" s="189"/>
      <c r="CT376" s="189"/>
      <c r="CU376" s="189"/>
      <c r="CV376" s="189"/>
      <c r="CW376" s="189"/>
      <c r="CX376" s="189"/>
      <c r="CY376" s="189"/>
      <c r="CZ376" s="189"/>
      <c r="DA376" s="189"/>
      <c r="DB376" s="189"/>
      <c r="DC376" s="189"/>
      <c r="DD376" s="189"/>
      <c r="DE376" s="189"/>
      <c r="DF376" s="189"/>
      <c r="DG376" s="189"/>
      <c r="DH376" s="189"/>
      <c r="DI376" s="189"/>
      <c r="DJ376" s="159" t="str">
        <f t="shared" si="71"/>
        <v/>
      </c>
      <c r="EX376" s="159" t="s">
        <v>88</v>
      </c>
    </row>
    <row r="377" spans="36:154" hidden="1" x14ac:dyDescent="0.2">
      <c r="AJ377" s="189"/>
      <c r="AK377" s="189"/>
      <c r="AL377" s="189"/>
      <c r="AM377" s="189"/>
      <c r="AN377" s="189"/>
      <c r="AO377" s="189"/>
      <c r="AP377" s="189"/>
      <c r="AQ377" s="189"/>
      <c r="AR377" s="189"/>
      <c r="AS377" s="189"/>
      <c r="AT377" s="189"/>
      <c r="AU377" s="189"/>
      <c r="AV377" s="189"/>
      <c r="AW377" s="189"/>
      <c r="AX377" s="189"/>
      <c r="AY377" s="189"/>
      <c r="AZ377" s="189"/>
      <c r="BA377" s="189"/>
      <c r="BB377" s="189"/>
      <c r="BC377" s="189"/>
      <c r="BD377" s="189"/>
      <c r="BE377" s="189"/>
      <c r="BF377" s="189"/>
      <c r="BG377" s="189"/>
      <c r="BH377" s="189"/>
      <c r="BI377" s="189"/>
      <c r="BJ377" s="189"/>
      <c r="BK377" s="189"/>
      <c r="BL377" s="189"/>
      <c r="BM377" s="189"/>
      <c r="BN377" s="189"/>
      <c r="BO377" s="189"/>
      <c r="BP377" s="189"/>
      <c r="BQ377" s="189"/>
      <c r="BR377" s="189"/>
      <c r="BS377" s="189"/>
      <c r="BT377" s="159" t="str">
        <f t="shared" si="70"/>
        <v/>
      </c>
      <c r="BZ377" s="189"/>
      <c r="CA377" s="189"/>
      <c r="CB377" s="189"/>
      <c r="CC377" s="189"/>
      <c r="CD377" s="189"/>
      <c r="CE377" s="189"/>
      <c r="CF377" s="189"/>
      <c r="CG377" s="189"/>
      <c r="CH377" s="189"/>
      <c r="CI377" s="189"/>
      <c r="CJ377" s="189"/>
      <c r="CK377" s="189"/>
      <c r="CL377" s="189"/>
      <c r="CM377" s="189"/>
      <c r="CN377" s="189"/>
      <c r="CO377" s="189"/>
      <c r="CP377" s="189"/>
      <c r="CQ377" s="189"/>
      <c r="CR377" s="189"/>
      <c r="CS377" s="189"/>
      <c r="CT377" s="189"/>
      <c r="CU377" s="189"/>
      <c r="CV377" s="189"/>
      <c r="CW377" s="189"/>
      <c r="CX377" s="189"/>
      <c r="CY377" s="189"/>
      <c r="CZ377" s="189"/>
      <c r="DA377" s="189"/>
      <c r="DB377" s="189"/>
      <c r="DC377" s="189"/>
      <c r="DD377" s="189"/>
      <c r="DE377" s="189"/>
      <c r="DF377" s="189"/>
      <c r="DG377" s="189"/>
      <c r="DH377" s="189"/>
      <c r="DI377" s="189"/>
      <c r="DJ377" s="159" t="str">
        <f t="shared" si="71"/>
        <v/>
      </c>
      <c r="EX377" s="159" t="s">
        <v>88</v>
      </c>
    </row>
    <row r="378" spans="36:154" hidden="1" x14ac:dyDescent="0.2">
      <c r="AJ378" s="189"/>
      <c r="AK378" s="189"/>
      <c r="AL378" s="189"/>
      <c r="AM378" s="189"/>
      <c r="AN378" s="189"/>
      <c r="AO378" s="189"/>
      <c r="AP378" s="189"/>
      <c r="AQ378" s="189"/>
      <c r="AR378" s="189"/>
      <c r="AS378" s="189"/>
      <c r="AT378" s="189"/>
      <c r="AU378" s="189"/>
      <c r="AV378" s="189"/>
      <c r="AW378" s="189"/>
      <c r="AX378" s="189"/>
      <c r="AY378" s="189"/>
      <c r="AZ378" s="189"/>
      <c r="BA378" s="189"/>
      <c r="BB378" s="189"/>
      <c r="BC378" s="189"/>
      <c r="BD378" s="189"/>
      <c r="BE378" s="189"/>
      <c r="BF378" s="189"/>
      <c r="BG378" s="189"/>
      <c r="BH378" s="189"/>
      <c r="BI378" s="189"/>
      <c r="BJ378" s="189"/>
      <c r="BK378" s="189"/>
      <c r="BL378" s="189"/>
      <c r="BM378" s="189"/>
      <c r="BN378" s="189"/>
      <c r="BO378" s="189"/>
      <c r="BP378" s="189"/>
      <c r="BQ378" s="189"/>
      <c r="BR378" s="189"/>
      <c r="BS378" s="189"/>
      <c r="BT378" s="159" t="str">
        <f t="shared" si="70"/>
        <v/>
      </c>
      <c r="BZ378" s="189"/>
      <c r="CA378" s="189"/>
      <c r="CB378" s="189"/>
      <c r="CC378" s="189"/>
      <c r="CD378" s="189"/>
      <c r="CE378" s="189"/>
      <c r="CF378" s="189"/>
      <c r="CG378" s="189"/>
      <c r="CH378" s="189"/>
      <c r="CI378" s="189"/>
      <c r="CJ378" s="189"/>
      <c r="CK378" s="189"/>
      <c r="CL378" s="189"/>
      <c r="CM378" s="189"/>
      <c r="CN378" s="189"/>
      <c r="CO378" s="189"/>
      <c r="CP378" s="189"/>
      <c r="CQ378" s="189"/>
      <c r="CR378" s="189"/>
      <c r="CS378" s="189"/>
      <c r="CT378" s="189"/>
      <c r="CU378" s="189"/>
      <c r="CV378" s="189"/>
      <c r="CW378" s="189"/>
      <c r="CX378" s="189"/>
      <c r="CY378" s="189"/>
      <c r="CZ378" s="189"/>
      <c r="DA378" s="189"/>
      <c r="DB378" s="189"/>
      <c r="DC378" s="189"/>
      <c r="DD378" s="189"/>
      <c r="DE378" s="189"/>
      <c r="DF378" s="189"/>
      <c r="DG378" s="189"/>
      <c r="DH378" s="189"/>
      <c r="DI378" s="189"/>
      <c r="DJ378" s="159" t="str">
        <f t="shared" si="71"/>
        <v/>
      </c>
      <c r="EX378" s="159" t="s">
        <v>88</v>
      </c>
    </row>
    <row r="379" spans="36:154" hidden="1" x14ac:dyDescent="0.2"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89"/>
      <c r="BA379" s="189"/>
      <c r="BB379" s="189"/>
      <c r="BC379" s="189"/>
      <c r="BD379" s="189"/>
      <c r="BE379" s="189"/>
      <c r="BF379" s="189"/>
      <c r="BG379" s="189"/>
      <c r="BH379" s="189"/>
      <c r="BI379" s="189"/>
      <c r="BJ379" s="189"/>
      <c r="BK379" s="189"/>
      <c r="BL379" s="189"/>
      <c r="BM379" s="189"/>
      <c r="BN379" s="189"/>
      <c r="BO379" s="189"/>
      <c r="BP379" s="189"/>
      <c r="BQ379" s="189"/>
      <c r="BR379" s="189"/>
      <c r="BS379" s="189"/>
      <c r="BT379" s="159" t="str">
        <f t="shared" si="70"/>
        <v/>
      </c>
      <c r="BZ379" s="189"/>
      <c r="CA379" s="189"/>
      <c r="CB379" s="189"/>
      <c r="CC379" s="189"/>
      <c r="CD379" s="189"/>
      <c r="CE379" s="189"/>
      <c r="CF379" s="189"/>
      <c r="CG379" s="189"/>
      <c r="CH379" s="189"/>
      <c r="CI379" s="189"/>
      <c r="CJ379" s="189"/>
      <c r="CK379" s="189"/>
      <c r="CL379" s="189"/>
      <c r="CM379" s="189"/>
      <c r="CN379" s="189"/>
      <c r="CO379" s="189"/>
      <c r="CP379" s="189"/>
      <c r="CQ379" s="189"/>
      <c r="CR379" s="189"/>
      <c r="CS379" s="189"/>
      <c r="CT379" s="189"/>
      <c r="CU379" s="189"/>
      <c r="CV379" s="189"/>
      <c r="CW379" s="189"/>
      <c r="CX379" s="189"/>
      <c r="CY379" s="189"/>
      <c r="CZ379" s="189"/>
      <c r="DA379" s="189"/>
      <c r="DB379" s="189"/>
      <c r="DC379" s="189"/>
      <c r="DD379" s="189"/>
      <c r="DE379" s="189"/>
      <c r="DF379" s="189"/>
      <c r="DG379" s="189"/>
      <c r="DH379" s="189"/>
      <c r="DI379" s="189"/>
      <c r="DJ379" s="159" t="str">
        <f t="shared" si="71"/>
        <v/>
      </c>
      <c r="EX379" s="159" t="s">
        <v>88</v>
      </c>
    </row>
    <row r="380" spans="36:154" hidden="1" x14ac:dyDescent="0.2"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89"/>
      <c r="BA380" s="189"/>
      <c r="BB380" s="189"/>
      <c r="BC380" s="189"/>
      <c r="BD380" s="189"/>
      <c r="BE380" s="189"/>
      <c r="BF380" s="189"/>
      <c r="BG380" s="189"/>
      <c r="BH380" s="189"/>
      <c r="BI380" s="189"/>
      <c r="BJ380" s="189"/>
      <c r="BK380" s="189"/>
      <c r="BL380" s="189"/>
      <c r="BM380" s="189"/>
      <c r="BN380" s="189"/>
      <c r="BO380" s="189"/>
      <c r="BP380" s="189"/>
      <c r="BQ380" s="189"/>
      <c r="BR380" s="189"/>
      <c r="BS380" s="189"/>
      <c r="BT380" s="159" t="str">
        <f t="shared" si="70"/>
        <v/>
      </c>
      <c r="BZ380" s="189"/>
      <c r="CA380" s="189"/>
      <c r="CB380" s="189"/>
      <c r="CC380" s="189"/>
      <c r="CD380" s="189"/>
      <c r="CE380" s="189"/>
      <c r="CF380" s="189"/>
      <c r="CG380" s="189"/>
      <c r="CH380" s="189"/>
      <c r="CI380" s="189"/>
      <c r="CJ380" s="189"/>
      <c r="CK380" s="189"/>
      <c r="CL380" s="189"/>
      <c r="CM380" s="189"/>
      <c r="CN380" s="189"/>
      <c r="CO380" s="189"/>
      <c r="CP380" s="189"/>
      <c r="CQ380" s="189"/>
      <c r="CR380" s="189"/>
      <c r="CS380" s="189"/>
      <c r="CT380" s="189"/>
      <c r="CU380" s="189"/>
      <c r="CV380" s="189"/>
      <c r="CW380" s="189"/>
      <c r="CX380" s="189"/>
      <c r="CY380" s="189"/>
      <c r="CZ380" s="189"/>
      <c r="DA380" s="189"/>
      <c r="DB380" s="189"/>
      <c r="DC380" s="189"/>
      <c r="DD380" s="189"/>
      <c r="DE380" s="189"/>
      <c r="DF380" s="189"/>
      <c r="DG380" s="189"/>
      <c r="DH380" s="189"/>
      <c r="DI380" s="189"/>
      <c r="DJ380" s="159" t="str">
        <f t="shared" si="71"/>
        <v/>
      </c>
      <c r="EX380" s="159" t="s">
        <v>88</v>
      </c>
    </row>
    <row r="381" spans="36:154" hidden="1" x14ac:dyDescent="0.2">
      <c r="AJ381" s="189"/>
      <c r="AK381" s="189"/>
      <c r="AL381" s="189"/>
      <c r="AM381" s="189"/>
      <c r="AN381" s="189"/>
      <c r="AO381" s="189"/>
      <c r="AP381" s="189"/>
      <c r="AQ381" s="189"/>
      <c r="AR381" s="189"/>
      <c r="AS381" s="189"/>
      <c r="AT381" s="189"/>
      <c r="AU381" s="189"/>
      <c r="AV381" s="189"/>
      <c r="AW381" s="189"/>
      <c r="AX381" s="189"/>
      <c r="AY381" s="189"/>
      <c r="AZ381" s="189"/>
      <c r="BA381" s="189"/>
      <c r="BB381" s="189"/>
      <c r="BC381" s="189"/>
      <c r="BD381" s="189"/>
      <c r="BE381" s="189"/>
      <c r="BF381" s="189"/>
      <c r="BG381" s="189"/>
      <c r="BH381" s="189"/>
      <c r="BI381" s="189"/>
      <c r="BJ381" s="189"/>
      <c r="BK381" s="189"/>
      <c r="BL381" s="189"/>
      <c r="BM381" s="189"/>
      <c r="BN381" s="189"/>
      <c r="BO381" s="189"/>
      <c r="BP381" s="189"/>
      <c r="BQ381" s="189"/>
      <c r="BR381" s="189"/>
      <c r="BS381" s="189"/>
      <c r="BT381" s="159" t="str">
        <f t="shared" si="70"/>
        <v/>
      </c>
      <c r="BZ381" s="189"/>
      <c r="CA381" s="189"/>
      <c r="CB381" s="189"/>
      <c r="CC381" s="189"/>
      <c r="CD381" s="189"/>
      <c r="CE381" s="189"/>
      <c r="CF381" s="189"/>
      <c r="CG381" s="189"/>
      <c r="CH381" s="189"/>
      <c r="CI381" s="189"/>
      <c r="CJ381" s="189"/>
      <c r="CK381" s="189"/>
      <c r="CL381" s="189"/>
      <c r="CM381" s="189"/>
      <c r="CN381" s="189"/>
      <c r="CO381" s="189"/>
      <c r="CP381" s="189"/>
      <c r="CQ381" s="189"/>
      <c r="CR381" s="189"/>
      <c r="CS381" s="189"/>
      <c r="CT381" s="189"/>
      <c r="CU381" s="189"/>
      <c r="CV381" s="189"/>
      <c r="CW381" s="189"/>
      <c r="CX381" s="189"/>
      <c r="CY381" s="189"/>
      <c r="CZ381" s="189"/>
      <c r="DA381" s="189"/>
      <c r="DB381" s="189"/>
      <c r="DC381" s="189"/>
      <c r="DD381" s="189"/>
      <c r="DE381" s="189"/>
      <c r="DF381" s="189"/>
      <c r="DG381" s="189"/>
      <c r="DH381" s="189"/>
      <c r="DI381" s="189"/>
      <c r="DJ381" s="159" t="str">
        <f t="shared" si="71"/>
        <v/>
      </c>
      <c r="EX381" s="159" t="s">
        <v>88</v>
      </c>
    </row>
    <row r="382" spans="36:154" hidden="1" x14ac:dyDescent="0.2">
      <c r="AJ382" s="189"/>
      <c r="AK382" s="189"/>
      <c r="AL382" s="189"/>
      <c r="AM382" s="189"/>
      <c r="AN382" s="189"/>
      <c r="AO382" s="189"/>
      <c r="AP382" s="189"/>
      <c r="AQ382" s="189"/>
      <c r="AR382" s="189"/>
      <c r="AS382" s="189"/>
      <c r="AT382" s="189"/>
      <c r="AU382" s="189"/>
      <c r="AV382" s="189"/>
      <c r="AW382" s="189"/>
      <c r="AX382" s="189"/>
      <c r="AY382" s="189"/>
      <c r="AZ382" s="189"/>
      <c r="BA382" s="189"/>
      <c r="BB382" s="189"/>
      <c r="BC382" s="189"/>
      <c r="BD382" s="189"/>
      <c r="BE382" s="189"/>
      <c r="BF382" s="189"/>
      <c r="BG382" s="189"/>
      <c r="BH382" s="189"/>
      <c r="BI382" s="189"/>
      <c r="BJ382" s="189"/>
      <c r="BK382" s="189"/>
      <c r="BL382" s="189"/>
      <c r="BM382" s="189"/>
      <c r="BN382" s="189"/>
      <c r="BO382" s="189"/>
      <c r="BP382" s="189"/>
      <c r="BQ382" s="189"/>
      <c r="BR382" s="189"/>
      <c r="BS382" s="189"/>
      <c r="BT382" s="159" t="str">
        <f t="shared" si="70"/>
        <v/>
      </c>
      <c r="BZ382" s="189"/>
      <c r="CA382" s="189"/>
      <c r="CB382" s="189"/>
      <c r="CC382" s="189"/>
      <c r="CD382" s="189"/>
      <c r="CE382" s="189"/>
      <c r="CF382" s="189"/>
      <c r="CG382" s="189"/>
      <c r="CH382" s="189"/>
      <c r="CI382" s="189"/>
      <c r="CJ382" s="189"/>
      <c r="CK382" s="189"/>
      <c r="CL382" s="189"/>
      <c r="CM382" s="189"/>
      <c r="CN382" s="189"/>
      <c r="CO382" s="189"/>
      <c r="CP382" s="189"/>
      <c r="CQ382" s="189"/>
      <c r="CR382" s="189"/>
      <c r="CS382" s="189"/>
      <c r="CT382" s="189"/>
      <c r="CU382" s="189"/>
      <c r="CV382" s="189"/>
      <c r="CW382" s="189"/>
      <c r="CX382" s="189"/>
      <c r="CY382" s="189"/>
      <c r="CZ382" s="189"/>
      <c r="DA382" s="189"/>
      <c r="DB382" s="189"/>
      <c r="DC382" s="189"/>
      <c r="DD382" s="189"/>
      <c r="DE382" s="189"/>
      <c r="DF382" s="189"/>
      <c r="DG382" s="189"/>
      <c r="DH382" s="189"/>
      <c r="DI382" s="189"/>
      <c r="DJ382" s="159" t="str">
        <f t="shared" si="71"/>
        <v/>
      </c>
      <c r="EX382" s="159" t="s">
        <v>88</v>
      </c>
    </row>
    <row r="383" spans="36:154" hidden="1" x14ac:dyDescent="0.2">
      <c r="AJ383" s="189"/>
      <c r="AK383" s="189"/>
      <c r="AL383" s="189"/>
      <c r="AM383" s="189"/>
      <c r="AN383" s="189"/>
      <c r="AO383" s="189"/>
      <c r="AP383" s="189"/>
      <c r="AQ383" s="189"/>
      <c r="AR383" s="189"/>
      <c r="AS383" s="189"/>
      <c r="AT383" s="189"/>
      <c r="AU383" s="189"/>
      <c r="AV383" s="189"/>
      <c r="AW383" s="189"/>
      <c r="AX383" s="189"/>
      <c r="AY383" s="189"/>
      <c r="AZ383" s="189"/>
      <c r="BA383" s="189"/>
      <c r="BB383" s="189"/>
      <c r="BC383" s="189"/>
      <c r="BD383" s="189"/>
      <c r="BE383" s="189"/>
      <c r="BF383" s="189"/>
      <c r="BG383" s="189"/>
      <c r="BH383" s="189"/>
      <c r="BI383" s="189"/>
      <c r="BJ383" s="189"/>
      <c r="BK383" s="189"/>
      <c r="BL383" s="189"/>
      <c r="BM383" s="189"/>
      <c r="BN383" s="189"/>
      <c r="BO383" s="189"/>
      <c r="BP383" s="189"/>
      <c r="BQ383" s="189"/>
      <c r="BR383" s="189"/>
      <c r="BS383" s="189"/>
      <c r="BT383" s="159" t="str">
        <f t="shared" si="70"/>
        <v/>
      </c>
      <c r="BZ383" s="189"/>
      <c r="CA383" s="189"/>
      <c r="CB383" s="189"/>
      <c r="CC383" s="189"/>
      <c r="CD383" s="189"/>
      <c r="CE383" s="189"/>
      <c r="CF383" s="189"/>
      <c r="CG383" s="189"/>
      <c r="CH383" s="189"/>
      <c r="CI383" s="189"/>
      <c r="CJ383" s="189"/>
      <c r="CK383" s="189"/>
      <c r="CL383" s="189"/>
      <c r="CM383" s="189"/>
      <c r="CN383" s="189"/>
      <c r="CO383" s="189"/>
      <c r="CP383" s="189"/>
      <c r="CQ383" s="189"/>
      <c r="CR383" s="189"/>
      <c r="CS383" s="189"/>
      <c r="CT383" s="189"/>
      <c r="CU383" s="189"/>
      <c r="CV383" s="189"/>
      <c r="CW383" s="189"/>
      <c r="CX383" s="189"/>
      <c r="CY383" s="189"/>
      <c r="CZ383" s="189"/>
      <c r="DA383" s="189"/>
      <c r="DB383" s="189"/>
      <c r="DC383" s="189"/>
      <c r="DD383" s="189"/>
      <c r="DE383" s="189"/>
      <c r="DF383" s="189"/>
      <c r="DG383" s="189"/>
      <c r="DH383" s="189"/>
      <c r="DI383" s="189"/>
      <c r="DJ383" s="159" t="str">
        <f t="shared" si="71"/>
        <v/>
      </c>
      <c r="EX383" s="159" t="s">
        <v>88</v>
      </c>
    </row>
    <row r="384" spans="36:154" hidden="1" x14ac:dyDescent="0.2"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89"/>
      <c r="BA384" s="189"/>
      <c r="BB384" s="189"/>
      <c r="BC384" s="189"/>
      <c r="BD384" s="189"/>
      <c r="BE384" s="189"/>
      <c r="BF384" s="189"/>
      <c r="BG384" s="189"/>
      <c r="BH384" s="189"/>
      <c r="BI384" s="189"/>
      <c r="BJ384" s="189"/>
      <c r="BK384" s="189"/>
      <c r="BL384" s="189"/>
      <c r="BM384" s="189"/>
      <c r="BN384" s="189"/>
      <c r="BO384" s="189"/>
      <c r="BP384" s="189"/>
      <c r="BQ384" s="189"/>
      <c r="BR384" s="189"/>
      <c r="BS384" s="189"/>
      <c r="BT384" s="159" t="str">
        <f t="shared" si="70"/>
        <v/>
      </c>
      <c r="BZ384" s="189"/>
      <c r="CA384" s="189"/>
      <c r="CB384" s="189"/>
      <c r="CC384" s="189"/>
      <c r="CD384" s="189"/>
      <c r="CE384" s="189"/>
      <c r="CF384" s="189"/>
      <c r="CG384" s="189"/>
      <c r="CH384" s="189"/>
      <c r="CI384" s="189"/>
      <c r="CJ384" s="189"/>
      <c r="CK384" s="189"/>
      <c r="CL384" s="189"/>
      <c r="CM384" s="189"/>
      <c r="CN384" s="189"/>
      <c r="CO384" s="189"/>
      <c r="CP384" s="189"/>
      <c r="CQ384" s="189"/>
      <c r="CR384" s="189"/>
      <c r="CS384" s="189"/>
      <c r="CT384" s="189"/>
      <c r="CU384" s="189"/>
      <c r="CV384" s="189"/>
      <c r="CW384" s="189"/>
      <c r="CX384" s="189"/>
      <c r="CY384" s="189"/>
      <c r="CZ384" s="189"/>
      <c r="DA384" s="189"/>
      <c r="DB384" s="189"/>
      <c r="DC384" s="189"/>
      <c r="DD384" s="189"/>
      <c r="DE384" s="189"/>
      <c r="DF384" s="189"/>
      <c r="DG384" s="189"/>
      <c r="DH384" s="189"/>
      <c r="DI384" s="189"/>
      <c r="DJ384" s="159" t="str">
        <f t="shared" si="71"/>
        <v/>
      </c>
      <c r="EX384" s="159" t="s">
        <v>88</v>
      </c>
    </row>
    <row r="385" spans="36:154" hidden="1" x14ac:dyDescent="0.2"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89"/>
      <c r="BA385" s="189"/>
      <c r="BB385" s="189"/>
      <c r="BC385" s="189"/>
      <c r="BD385" s="189"/>
      <c r="BE385" s="189"/>
      <c r="BF385" s="189"/>
      <c r="BG385" s="189"/>
      <c r="BH385" s="189"/>
      <c r="BI385" s="189"/>
      <c r="BJ385" s="189"/>
      <c r="BK385" s="189"/>
      <c r="BL385" s="189"/>
      <c r="BM385" s="189"/>
      <c r="BN385" s="189"/>
      <c r="BO385" s="189"/>
      <c r="BP385" s="189"/>
      <c r="BQ385" s="189"/>
      <c r="BR385" s="189"/>
      <c r="BS385" s="189"/>
      <c r="BT385" s="159" t="str">
        <f t="shared" si="70"/>
        <v/>
      </c>
      <c r="BZ385" s="189"/>
      <c r="CA385" s="189"/>
      <c r="CB385" s="189"/>
      <c r="CC385" s="189"/>
      <c r="CD385" s="189"/>
      <c r="CE385" s="189"/>
      <c r="CF385" s="189"/>
      <c r="CG385" s="189"/>
      <c r="CH385" s="189"/>
      <c r="CI385" s="189"/>
      <c r="CJ385" s="189"/>
      <c r="CK385" s="189"/>
      <c r="CL385" s="189"/>
      <c r="CM385" s="189"/>
      <c r="CN385" s="189"/>
      <c r="CO385" s="189"/>
      <c r="CP385" s="189"/>
      <c r="CQ385" s="189"/>
      <c r="CR385" s="189"/>
      <c r="CS385" s="189"/>
      <c r="CT385" s="189"/>
      <c r="CU385" s="189"/>
      <c r="CV385" s="189"/>
      <c r="CW385" s="189"/>
      <c r="CX385" s="189"/>
      <c r="CY385" s="189"/>
      <c r="CZ385" s="189"/>
      <c r="DA385" s="189"/>
      <c r="DB385" s="189"/>
      <c r="DC385" s="189"/>
      <c r="DD385" s="189"/>
      <c r="DE385" s="189"/>
      <c r="DF385" s="189"/>
      <c r="DG385" s="189"/>
      <c r="DH385" s="189"/>
      <c r="DI385" s="189"/>
      <c r="DJ385" s="159" t="str">
        <f t="shared" si="71"/>
        <v/>
      </c>
      <c r="EX385" s="159" t="s">
        <v>88</v>
      </c>
    </row>
    <row r="386" spans="36:154" hidden="1" x14ac:dyDescent="0.2"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89"/>
      <c r="BA386" s="189"/>
      <c r="BB386" s="189"/>
      <c r="BC386" s="189"/>
      <c r="BD386" s="189"/>
      <c r="BE386" s="189"/>
      <c r="BF386" s="189"/>
      <c r="BG386" s="189"/>
      <c r="BH386" s="189"/>
      <c r="BI386" s="189"/>
      <c r="BJ386" s="189"/>
      <c r="BK386" s="189"/>
      <c r="BL386" s="189"/>
      <c r="BM386" s="189"/>
      <c r="BN386" s="189"/>
      <c r="BO386" s="189"/>
      <c r="BP386" s="189"/>
      <c r="BQ386" s="189"/>
      <c r="BR386" s="189"/>
      <c r="BS386" s="189"/>
      <c r="BT386" s="159" t="str">
        <f t="shared" si="70"/>
        <v/>
      </c>
      <c r="BZ386" s="189"/>
      <c r="CA386" s="189"/>
      <c r="CB386" s="189"/>
      <c r="CC386" s="189"/>
      <c r="CD386" s="189"/>
      <c r="CE386" s="189"/>
      <c r="CF386" s="189"/>
      <c r="CG386" s="189"/>
      <c r="CH386" s="189"/>
      <c r="CI386" s="189"/>
      <c r="CJ386" s="189"/>
      <c r="CK386" s="189"/>
      <c r="CL386" s="189"/>
      <c r="CM386" s="189"/>
      <c r="CN386" s="189"/>
      <c r="CO386" s="189"/>
      <c r="CP386" s="189"/>
      <c r="CQ386" s="189"/>
      <c r="CR386" s="189"/>
      <c r="CS386" s="189"/>
      <c r="CT386" s="189"/>
      <c r="CU386" s="189"/>
      <c r="CV386" s="189"/>
      <c r="CW386" s="189"/>
      <c r="CX386" s="189"/>
      <c r="CY386" s="189"/>
      <c r="CZ386" s="189"/>
      <c r="DA386" s="189"/>
      <c r="DB386" s="189"/>
      <c r="DC386" s="189"/>
      <c r="DD386" s="189"/>
      <c r="DE386" s="189"/>
      <c r="DF386" s="189"/>
      <c r="DG386" s="189"/>
      <c r="DH386" s="189"/>
      <c r="DI386" s="189"/>
      <c r="DJ386" s="159" t="str">
        <f t="shared" si="71"/>
        <v/>
      </c>
      <c r="EX386" s="159" t="s">
        <v>88</v>
      </c>
    </row>
    <row r="387" spans="36:154" hidden="1" x14ac:dyDescent="0.2"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89"/>
      <c r="BA387" s="189"/>
      <c r="BB387" s="189"/>
      <c r="BC387" s="189"/>
      <c r="BD387" s="189"/>
      <c r="BE387" s="189"/>
      <c r="BF387" s="189"/>
      <c r="BG387" s="189"/>
      <c r="BH387" s="189"/>
      <c r="BI387" s="189"/>
      <c r="BJ387" s="189"/>
      <c r="BK387" s="189"/>
      <c r="BL387" s="189"/>
      <c r="BM387" s="189"/>
      <c r="BN387" s="189"/>
      <c r="BO387" s="189"/>
      <c r="BP387" s="189"/>
      <c r="BQ387" s="189"/>
      <c r="BR387" s="189"/>
      <c r="BS387" s="189"/>
      <c r="BT387" s="159" t="str">
        <f t="shared" si="70"/>
        <v/>
      </c>
      <c r="BZ387" s="189"/>
      <c r="CA387" s="189"/>
      <c r="CB387" s="189"/>
      <c r="CC387" s="189"/>
      <c r="CD387" s="189"/>
      <c r="CE387" s="189"/>
      <c r="CF387" s="189"/>
      <c r="CG387" s="189"/>
      <c r="CH387" s="189"/>
      <c r="CI387" s="189"/>
      <c r="CJ387" s="189"/>
      <c r="CK387" s="189"/>
      <c r="CL387" s="189"/>
      <c r="CM387" s="189"/>
      <c r="CN387" s="189"/>
      <c r="CO387" s="189"/>
      <c r="CP387" s="189"/>
      <c r="CQ387" s="189"/>
      <c r="CR387" s="189"/>
      <c r="CS387" s="189"/>
      <c r="CT387" s="189"/>
      <c r="CU387" s="189"/>
      <c r="CV387" s="189"/>
      <c r="CW387" s="189"/>
      <c r="CX387" s="189"/>
      <c r="CY387" s="189"/>
      <c r="CZ387" s="189"/>
      <c r="DA387" s="189"/>
      <c r="DB387" s="189"/>
      <c r="DC387" s="189"/>
      <c r="DD387" s="189"/>
      <c r="DE387" s="189"/>
      <c r="DF387" s="189"/>
      <c r="DG387" s="189"/>
      <c r="DH387" s="189"/>
      <c r="DI387" s="189"/>
      <c r="DJ387" s="159" t="str">
        <f t="shared" si="71"/>
        <v/>
      </c>
      <c r="EX387" s="159" t="s">
        <v>88</v>
      </c>
    </row>
    <row r="388" spans="36:154" hidden="1" x14ac:dyDescent="0.2"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89"/>
      <c r="BA388" s="189"/>
      <c r="BB388" s="189"/>
      <c r="BC388" s="189"/>
      <c r="BD388" s="189"/>
      <c r="BE388" s="189"/>
      <c r="BF388" s="189"/>
      <c r="BG388" s="189"/>
      <c r="BH388" s="189"/>
      <c r="BI388" s="189"/>
      <c r="BJ388" s="189"/>
      <c r="BK388" s="189"/>
      <c r="BL388" s="189"/>
      <c r="BM388" s="189"/>
      <c r="BN388" s="189"/>
      <c r="BO388" s="189"/>
      <c r="BP388" s="189"/>
      <c r="BQ388" s="189"/>
      <c r="BR388" s="189"/>
      <c r="BS388" s="189"/>
      <c r="BT388" s="159" t="str">
        <f t="shared" si="70"/>
        <v/>
      </c>
      <c r="BZ388" s="189"/>
      <c r="CA388" s="189"/>
      <c r="CB388" s="189"/>
      <c r="CC388" s="189"/>
      <c r="CD388" s="189"/>
      <c r="CE388" s="189"/>
      <c r="CF388" s="189"/>
      <c r="CG388" s="189"/>
      <c r="CH388" s="189"/>
      <c r="CI388" s="189"/>
      <c r="CJ388" s="189"/>
      <c r="CK388" s="189"/>
      <c r="CL388" s="189"/>
      <c r="CM388" s="189"/>
      <c r="CN388" s="189"/>
      <c r="CO388" s="189"/>
      <c r="CP388" s="189"/>
      <c r="CQ388" s="189"/>
      <c r="CR388" s="189"/>
      <c r="CS388" s="189"/>
      <c r="CT388" s="189"/>
      <c r="CU388" s="189"/>
      <c r="CV388" s="189"/>
      <c r="CW388" s="189"/>
      <c r="CX388" s="189"/>
      <c r="CY388" s="189"/>
      <c r="CZ388" s="189"/>
      <c r="DA388" s="189"/>
      <c r="DB388" s="189"/>
      <c r="DC388" s="189"/>
      <c r="DD388" s="189"/>
      <c r="DE388" s="189"/>
      <c r="DF388" s="189"/>
      <c r="DG388" s="189"/>
      <c r="DH388" s="189"/>
      <c r="DI388" s="189"/>
      <c r="DJ388" s="159" t="str">
        <f t="shared" si="71"/>
        <v/>
      </c>
      <c r="EX388" s="159" t="s">
        <v>88</v>
      </c>
    </row>
    <row r="389" spans="36:154" hidden="1" x14ac:dyDescent="0.2"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  <c r="AY389" s="189"/>
      <c r="AZ389" s="189"/>
      <c r="BA389" s="189"/>
      <c r="BB389" s="189"/>
      <c r="BC389" s="189"/>
      <c r="BD389" s="189"/>
      <c r="BE389" s="189"/>
      <c r="BF389" s="189"/>
      <c r="BG389" s="189"/>
      <c r="BH389" s="189"/>
      <c r="BI389" s="189"/>
      <c r="BJ389" s="189"/>
      <c r="BK389" s="189"/>
      <c r="BL389" s="189"/>
      <c r="BM389" s="189"/>
      <c r="BN389" s="189"/>
      <c r="BO389" s="189"/>
      <c r="BP389" s="189"/>
      <c r="BQ389" s="189"/>
      <c r="BR389" s="189"/>
      <c r="BS389" s="189"/>
      <c r="BT389" s="159" t="str">
        <f t="shared" si="70"/>
        <v/>
      </c>
      <c r="BZ389" s="189"/>
      <c r="CA389" s="189"/>
      <c r="CB389" s="189"/>
      <c r="CC389" s="189"/>
      <c r="CD389" s="189"/>
      <c r="CE389" s="189"/>
      <c r="CF389" s="189"/>
      <c r="CG389" s="189"/>
      <c r="CH389" s="189"/>
      <c r="CI389" s="189"/>
      <c r="CJ389" s="189"/>
      <c r="CK389" s="189"/>
      <c r="CL389" s="189"/>
      <c r="CM389" s="189"/>
      <c r="CN389" s="189"/>
      <c r="CO389" s="189"/>
      <c r="CP389" s="189"/>
      <c r="CQ389" s="189"/>
      <c r="CR389" s="189"/>
      <c r="CS389" s="189"/>
      <c r="CT389" s="189"/>
      <c r="CU389" s="189"/>
      <c r="CV389" s="189"/>
      <c r="CW389" s="189"/>
      <c r="CX389" s="189"/>
      <c r="CY389" s="189"/>
      <c r="CZ389" s="189"/>
      <c r="DA389" s="189"/>
      <c r="DB389" s="189"/>
      <c r="DC389" s="189"/>
      <c r="DD389" s="189"/>
      <c r="DE389" s="189"/>
      <c r="DF389" s="189"/>
      <c r="DG389" s="189"/>
      <c r="DH389" s="189"/>
      <c r="DI389" s="189"/>
      <c r="DJ389" s="159" t="str">
        <f t="shared" si="71"/>
        <v/>
      </c>
      <c r="EX389" s="159" t="s">
        <v>88</v>
      </c>
    </row>
    <row r="390" spans="36:154" hidden="1" x14ac:dyDescent="0.2"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  <c r="AY390" s="189"/>
      <c r="AZ390" s="189"/>
      <c r="BA390" s="189"/>
      <c r="BB390" s="189"/>
      <c r="BC390" s="189"/>
      <c r="BD390" s="189"/>
      <c r="BE390" s="189"/>
      <c r="BF390" s="189"/>
      <c r="BG390" s="189"/>
      <c r="BH390" s="189"/>
      <c r="BI390" s="189"/>
      <c r="BJ390" s="189"/>
      <c r="BK390" s="189"/>
      <c r="BL390" s="189"/>
      <c r="BM390" s="189"/>
      <c r="BN390" s="189"/>
      <c r="BO390" s="189"/>
      <c r="BP390" s="189"/>
      <c r="BQ390" s="189"/>
      <c r="BR390" s="189"/>
      <c r="BS390" s="189"/>
      <c r="BT390" s="159" t="str">
        <f t="shared" ref="BT390:BT400" si="72">IF(AN390="NO","Sell",IF(AN390="Yes","Buy",""))</f>
        <v/>
      </c>
      <c r="BZ390" s="189"/>
      <c r="CA390" s="189"/>
      <c r="CB390" s="189"/>
      <c r="CC390" s="189"/>
      <c r="CD390" s="189"/>
      <c r="CE390" s="189"/>
      <c r="CF390" s="189"/>
      <c r="CG390" s="189"/>
      <c r="CH390" s="189"/>
      <c r="CI390" s="189"/>
      <c r="CJ390" s="189"/>
      <c r="CK390" s="189"/>
      <c r="CL390" s="189"/>
      <c r="CM390" s="189"/>
      <c r="CN390" s="189"/>
      <c r="CO390" s="189"/>
      <c r="CP390" s="189"/>
      <c r="CQ390" s="189"/>
      <c r="CR390" s="189"/>
      <c r="CS390" s="189"/>
      <c r="CT390" s="189"/>
      <c r="CU390" s="189"/>
      <c r="CV390" s="189"/>
      <c r="CW390" s="189"/>
      <c r="CX390" s="189"/>
      <c r="CY390" s="189"/>
      <c r="CZ390" s="189"/>
      <c r="DA390" s="189"/>
      <c r="DB390" s="189"/>
      <c r="DC390" s="189"/>
      <c r="DD390" s="189"/>
      <c r="DE390" s="189"/>
      <c r="DF390" s="189"/>
      <c r="DG390" s="189"/>
      <c r="DH390" s="189"/>
      <c r="DI390" s="189"/>
      <c r="DJ390" s="159" t="str">
        <f t="shared" ref="DJ390:DJ400" si="73">IF(CD390="NO","Buy",IF(CD390="Yes","Sell",""))</f>
        <v/>
      </c>
      <c r="EX390" s="159" t="s">
        <v>88</v>
      </c>
    </row>
    <row r="391" spans="36:154" hidden="1" x14ac:dyDescent="0.2"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189"/>
      <c r="BF391" s="189"/>
      <c r="BG391" s="189"/>
      <c r="BH391" s="189"/>
      <c r="BI391" s="189"/>
      <c r="BJ391" s="189"/>
      <c r="BK391" s="189"/>
      <c r="BL391" s="189"/>
      <c r="BM391" s="189"/>
      <c r="BN391" s="189"/>
      <c r="BO391" s="189"/>
      <c r="BP391" s="189"/>
      <c r="BQ391" s="189"/>
      <c r="BR391" s="189"/>
      <c r="BS391" s="189"/>
      <c r="BT391" s="159" t="str">
        <f t="shared" si="72"/>
        <v/>
      </c>
      <c r="BZ391" s="189"/>
      <c r="CA391" s="189"/>
      <c r="CB391" s="189"/>
      <c r="CC391" s="189"/>
      <c r="CD391" s="189"/>
      <c r="CE391" s="189"/>
      <c r="CF391" s="189"/>
      <c r="CG391" s="189"/>
      <c r="CH391" s="189"/>
      <c r="CI391" s="189"/>
      <c r="CJ391" s="189"/>
      <c r="CK391" s="189"/>
      <c r="CL391" s="189"/>
      <c r="CM391" s="189"/>
      <c r="CN391" s="189"/>
      <c r="CO391" s="189"/>
      <c r="CP391" s="189"/>
      <c r="CQ391" s="189"/>
      <c r="CR391" s="189"/>
      <c r="CS391" s="189"/>
      <c r="CT391" s="189"/>
      <c r="CU391" s="189"/>
      <c r="CV391" s="189"/>
      <c r="CW391" s="189"/>
      <c r="CX391" s="189"/>
      <c r="CY391" s="189"/>
      <c r="CZ391" s="189"/>
      <c r="DA391" s="189"/>
      <c r="DB391" s="189"/>
      <c r="DC391" s="189"/>
      <c r="DD391" s="189"/>
      <c r="DE391" s="189"/>
      <c r="DF391" s="189"/>
      <c r="DG391" s="189"/>
      <c r="DH391" s="189"/>
      <c r="DI391" s="189"/>
      <c r="DJ391" s="159" t="str">
        <f t="shared" si="73"/>
        <v/>
      </c>
      <c r="EX391" s="159" t="s">
        <v>88</v>
      </c>
    </row>
    <row r="392" spans="36:154" hidden="1" x14ac:dyDescent="0.2"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  <c r="BB392" s="189"/>
      <c r="BC392" s="189"/>
      <c r="BD392" s="189"/>
      <c r="BE392" s="189"/>
      <c r="BF392" s="189"/>
      <c r="BG392" s="189"/>
      <c r="BH392" s="189"/>
      <c r="BI392" s="189"/>
      <c r="BJ392" s="189"/>
      <c r="BK392" s="189"/>
      <c r="BL392" s="189"/>
      <c r="BM392" s="189"/>
      <c r="BN392" s="189"/>
      <c r="BO392" s="189"/>
      <c r="BP392" s="189"/>
      <c r="BQ392" s="189"/>
      <c r="BR392" s="189"/>
      <c r="BS392" s="189"/>
      <c r="BT392" s="159" t="str">
        <f t="shared" si="72"/>
        <v/>
      </c>
      <c r="BZ392" s="189"/>
      <c r="CA392" s="189"/>
      <c r="CB392" s="189"/>
      <c r="CC392" s="189"/>
      <c r="CD392" s="189"/>
      <c r="CE392" s="189"/>
      <c r="CF392" s="189"/>
      <c r="CG392" s="189"/>
      <c r="CH392" s="189"/>
      <c r="CI392" s="189"/>
      <c r="CJ392" s="189"/>
      <c r="CK392" s="189"/>
      <c r="CL392" s="189"/>
      <c r="CM392" s="189"/>
      <c r="CN392" s="189"/>
      <c r="CO392" s="189"/>
      <c r="CP392" s="189"/>
      <c r="CQ392" s="189"/>
      <c r="CR392" s="189"/>
      <c r="CS392" s="189"/>
      <c r="CT392" s="189"/>
      <c r="CU392" s="189"/>
      <c r="CV392" s="189"/>
      <c r="CW392" s="189"/>
      <c r="CX392" s="189"/>
      <c r="CY392" s="189"/>
      <c r="CZ392" s="189"/>
      <c r="DA392" s="189"/>
      <c r="DB392" s="189"/>
      <c r="DC392" s="189"/>
      <c r="DD392" s="189"/>
      <c r="DE392" s="189"/>
      <c r="DF392" s="189"/>
      <c r="DG392" s="189"/>
      <c r="DH392" s="189"/>
      <c r="DI392" s="189"/>
      <c r="DJ392" s="159" t="str">
        <f t="shared" si="73"/>
        <v/>
      </c>
      <c r="EX392" s="159" t="s">
        <v>88</v>
      </c>
    </row>
    <row r="393" spans="36:154" hidden="1" x14ac:dyDescent="0.2"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89"/>
      <c r="BA393" s="189"/>
      <c r="BB393" s="189"/>
      <c r="BC393" s="189"/>
      <c r="BD393" s="189"/>
      <c r="BE393" s="189"/>
      <c r="BF393" s="189"/>
      <c r="BG393" s="189"/>
      <c r="BH393" s="189"/>
      <c r="BI393" s="189"/>
      <c r="BJ393" s="189"/>
      <c r="BK393" s="189"/>
      <c r="BL393" s="189"/>
      <c r="BM393" s="189"/>
      <c r="BN393" s="189"/>
      <c r="BO393" s="189"/>
      <c r="BP393" s="189"/>
      <c r="BQ393" s="189"/>
      <c r="BR393" s="189"/>
      <c r="BS393" s="189"/>
      <c r="BT393" s="159" t="str">
        <f t="shared" si="72"/>
        <v/>
      </c>
      <c r="BZ393" s="189"/>
      <c r="CA393" s="189"/>
      <c r="CB393" s="189"/>
      <c r="CC393" s="189"/>
      <c r="CD393" s="189"/>
      <c r="CE393" s="189"/>
      <c r="CF393" s="189"/>
      <c r="CG393" s="189"/>
      <c r="CH393" s="189"/>
      <c r="CI393" s="189"/>
      <c r="CJ393" s="189"/>
      <c r="CK393" s="189"/>
      <c r="CL393" s="189"/>
      <c r="CM393" s="189"/>
      <c r="CN393" s="189"/>
      <c r="CO393" s="189"/>
      <c r="CP393" s="189"/>
      <c r="CQ393" s="189"/>
      <c r="CR393" s="189"/>
      <c r="CS393" s="189"/>
      <c r="CT393" s="189"/>
      <c r="CU393" s="189"/>
      <c r="CV393" s="189"/>
      <c r="CW393" s="189"/>
      <c r="CX393" s="189"/>
      <c r="CY393" s="189"/>
      <c r="CZ393" s="189"/>
      <c r="DA393" s="189"/>
      <c r="DB393" s="189"/>
      <c r="DC393" s="189"/>
      <c r="DD393" s="189"/>
      <c r="DE393" s="189"/>
      <c r="DF393" s="189"/>
      <c r="DG393" s="189"/>
      <c r="DH393" s="189"/>
      <c r="DI393" s="189"/>
      <c r="DJ393" s="159" t="str">
        <f t="shared" si="73"/>
        <v/>
      </c>
      <c r="EX393" s="159" t="s">
        <v>88</v>
      </c>
    </row>
    <row r="394" spans="36:154" hidden="1" x14ac:dyDescent="0.2"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  <c r="AY394" s="189"/>
      <c r="AZ394" s="189"/>
      <c r="BA394" s="189"/>
      <c r="BB394" s="189"/>
      <c r="BC394" s="189"/>
      <c r="BD394" s="189"/>
      <c r="BE394" s="189"/>
      <c r="BF394" s="189"/>
      <c r="BG394" s="189"/>
      <c r="BH394" s="189"/>
      <c r="BI394" s="189"/>
      <c r="BJ394" s="189"/>
      <c r="BK394" s="189"/>
      <c r="BL394" s="189"/>
      <c r="BM394" s="189"/>
      <c r="BN394" s="189"/>
      <c r="BO394" s="189"/>
      <c r="BP394" s="189"/>
      <c r="BQ394" s="189"/>
      <c r="BR394" s="189"/>
      <c r="BS394" s="189"/>
      <c r="BT394" s="159" t="str">
        <f t="shared" si="72"/>
        <v/>
      </c>
      <c r="BZ394" s="189"/>
      <c r="CA394" s="189"/>
      <c r="CB394" s="189"/>
      <c r="CC394" s="189"/>
      <c r="CD394" s="189"/>
      <c r="CE394" s="189"/>
      <c r="CF394" s="189"/>
      <c r="CG394" s="189"/>
      <c r="CH394" s="189"/>
      <c r="CI394" s="189"/>
      <c r="CJ394" s="189"/>
      <c r="CK394" s="189"/>
      <c r="CL394" s="189"/>
      <c r="CM394" s="189"/>
      <c r="CN394" s="189"/>
      <c r="CO394" s="189"/>
      <c r="CP394" s="189"/>
      <c r="CQ394" s="189"/>
      <c r="CR394" s="189"/>
      <c r="CS394" s="189"/>
      <c r="CT394" s="189"/>
      <c r="CU394" s="189"/>
      <c r="CV394" s="189"/>
      <c r="CW394" s="189"/>
      <c r="CX394" s="189"/>
      <c r="CY394" s="189"/>
      <c r="CZ394" s="189"/>
      <c r="DA394" s="189"/>
      <c r="DB394" s="189"/>
      <c r="DC394" s="189"/>
      <c r="DD394" s="189"/>
      <c r="DE394" s="189"/>
      <c r="DF394" s="189"/>
      <c r="DG394" s="189"/>
      <c r="DH394" s="189"/>
      <c r="DI394" s="189"/>
      <c r="DJ394" s="159" t="str">
        <f t="shared" si="73"/>
        <v/>
      </c>
      <c r="EX394" s="159" t="s">
        <v>88</v>
      </c>
    </row>
    <row r="395" spans="36:154" hidden="1" x14ac:dyDescent="0.2"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189"/>
      <c r="AT395" s="189"/>
      <c r="AU395" s="189"/>
      <c r="AV395" s="189"/>
      <c r="AW395" s="189"/>
      <c r="AX395" s="189"/>
      <c r="AY395" s="189"/>
      <c r="AZ395" s="189"/>
      <c r="BA395" s="189"/>
      <c r="BB395" s="189"/>
      <c r="BC395" s="189"/>
      <c r="BD395" s="189"/>
      <c r="BE395" s="189"/>
      <c r="BF395" s="189"/>
      <c r="BG395" s="189"/>
      <c r="BH395" s="189"/>
      <c r="BI395" s="189"/>
      <c r="BJ395" s="189"/>
      <c r="BK395" s="189"/>
      <c r="BL395" s="189"/>
      <c r="BM395" s="189"/>
      <c r="BN395" s="189"/>
      <c r="BO395" s="189"/>
      <c r="BP395" s="189"/>
      <c r="BQ395" s="189"/>
      <c r="BR395" s="189"/>
      <c r="BS395" s="189"/>
      <c r="BT395" s="159" t="str">
        <f t="shared" si="72"/>
        <v/>
      </c>
      <c r="BZ395" s="189"/>
      <c r="CA395" s="189"/>
      <c r="CB395" s="189"/>
      <c r="CC395" s="189"/>
      <c r="CD395" s="189"/>
      <c r="CE395" s="189"/>
      <c r="CF395" s="189"/>
      <c r="CG395" s="189"/>
      <c r="CH395" s="189"/>
      <c r="CI395" s="189"/>
      <c r="CJ395" s="189"/>
      <c r="CK395" s="189"/>
      <c r="CL395" s="189"/>
      <c r="CM395" s="189"/>
      <c r="CN395" s="189"/>
      <c r="CO395" s="189"/>
      <c r="CP395" s="189"/>
      <c r="CQ395" s="189"/>
      <c r="CR395" s="189"/>
      <c r="CS395" s="189"/>
      <c r="CT395" s="189"/>
      <c r="CU395" s="189"/>
      <c r="CV395" s="189"/>
      <c r="CW395" s="189"/>
      <c r="CX395" s="189"/>
      <c r="CY395" s="189"/>
      <c r="CZ395" s="189"/>
      <c r="DA395" s="189"/>
      <c r="DB395" s="189"/>
      <c r="DC395" s="189"/>
      <c r="DD395" s="189"/>
      <c r="DE395" s="189"/>
      <c r="DF395" s="189"/>
      <c r="DG395" s="189"/>
      <c r="DH395" s="189"/>
      <c r="DI395" s="189"/>
      <c r="DJ395" s="159" t="str">
        <f t="shared" si="73"/>
        <v/>
      </c>
      <c r="EX395" s="159" t="s">
        <v>88</v>
      </c>
    </row>
    <row r="396" spans="36:154" hidden="1" x14ac:dyDescent="0.2">
      <c r="AJ396" s="189"/>
      <c r="AK396" s="189"/>
      <c r="AL396" s="189"/>
      <c r="AM396" s="189"/>
      <c r="AN396" s="189"/>
      <c r="AO396" s="189"/>
      <c r="AP396" s="189"/>
      <c r="AQ396" s="189"/>
      <c r="AR396" s="189"/>
      <c r="AS396" s="189"/>
      <c r="AT396" s="189"/>
      <c r="AU396" s="189"/>
      <c r="AV396" s="189"/>
      <c r="AW396" s="189"/>
      <c r="AX396" s="189"/>
      <c r="AY396" s="189"/>
      <c r="AZ396" s="189"/>
      <c r="BA396" s="189"/>
      <c r="BB396" s="189"/>
      <c r="BC396" s="189"/>
      <c r="BD396" s="189"/>
      <c r="BE396" s="189"/>
      <c r="BF396" s="189"/>
      <c r="BG396" s="189"/>
      <c r="BH396" s="189"/>
      <c r="BI396" s="189"/>
      <c r="BJ396" s="189"/>
      <c r="BK396" s="189"/>
      <c r="BL396" s="189"/>
      <c r="BM396" s="189"/>
      <c r="BN396" s="189"/>
      <c r="BO396" s="189"/>
      <c r="BP396" s="189"/>
      <c r="BQ396" s="189"/>
      <c r="BR396" s="189"/>
      <c r="BS396" s="189"/>
      <c r="BT396" s="159" t="str">
        <f t="shared" si="72"/>
        <v/>
      </c>
      <c r="BZ396" s="189"/>
      <c r="CA396" s="189"/>
      <c r="CB396" s="189"/>
      <c r="CC396" s="189"/>
      <c r="CD396" s="189"/>
      <c r="CE396" s="189"/>
      <c r="CF396" s="189"/>
      <c r="CG396" s="189"/>
      <c r="CH396" s="189"/>
      <c r="CI396" s="189"/>
      <c r="CJ396" s="189"/>
      <c r="CK396" s="189"/>
      <c r="CL396" s="189"/>
      <c r="CM396" s="189"/>
      <c r="CN396" s="189"/>
      <c r="CO396" s="189"/>
      <c r="CP396" s="189"/>
      <c r="CQ396" s="189"/>
      <c r="CR396" s="189"/>
      <c r="CS396" s="189"/>
      <c r="CT396" s="189"/>
      <c r="CU396" s="189"/>
      <c r="CV396" s="189"/>
      <c r="CW396" s="189"/>
      <c r="CX396" s="189"/>
      <c r="CY396" s="189"/>
      <c r="CZ396" s="189"/>
      <c r="DA396" s="189"/>
      <c r="DB396" s="189"/>
      <c r="DC396" s="189"/>
      <c r="DD396" s="189"/>
      <c r="DE396" s="189"/>
      <c r="DF396" s="189"/>
      <c r="DG396" s="189"/>
      <c r="DH396" s="189"/>
      <c r="DI396" s="189"/>
      <c r="DJ396" s="159" t="str">
        <f t="shared" si="73"/>
        <v/>
      </c>
      <c r="EX396" s="159" t="s">
        <v>88</v>
      </c>
    </row>
    <row r="397" spans="36:154" hidden="1" x14ac:dyDescent="0.2"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189"/>
      <c r="AT397" s="189"/>
      <c r="AU397" s="189"/>
      <c r="AV397" s="189"/>
      <c r="AW397" s="189"/>
      <c r="AX397" s="189"/>
      <c r="AY397" s="189"/>
      <c r="AZ397" s="189"/>
      <c r="BA397" s="189"/>
      <c r="BB397" s="189"/>
      <c r="BC397" s="189"/>
      <c r="BD397" s="189"/>
      <c r="BE397" s="189"/>
      <c r="BF397" s="189"/>
      <c r="BG397" s="189"/>
      <c r="BH397" s="189"/>
      <c r="BI397" s="189"/>
      <c r="BJ397" s="189"/>
      <c r="BK397" s="189"/>
      <c r="BL397" s="189"/>
      <c r="BM397" s="189"/>
      <c r="BN397" s="189"/>
      <c r="BO397" s="189"/>
      <c r="BP397" s="189"/>
      <c r="BQ397" s="189"/>
      <c r="BR397" s="189"/>
      <c r="BS397" s="189"/>
      <c r="BT397" s="159" t="str">
        <f t="shared" si="72"/>
        <v/>
      </c>
      <c r="BZ397" s="189"/>
      <c r="CA397" s="189"/>
      <c r="CB397" s="189"/>
      <c r="CC397" s="189"/>
      <c r="CD397" s="189"/>
      <c r="CE397" s="189"/>
      <c r="CF397" s="189"/>
      <c r="CG397" s="189"/>
      <c r="CH397" s="189"/>
      <c r="CI397" s="189"/>
      <c r="CJ397" s="189"/>
      <c r="CK397" s="189"/>
      <c r="CL397" s="189"/>
      <c r="CM397" s="189"/>
      <c r="CN397" s="189"/>
      <c r="CO397" s="189"/>
      <c r="CP397" s="189"/>
      <c r="CQ397" s="189"/>
      <c r="CR397" s="189"/>
      <c r="CS397" s="189"/>
      <c r="CT397" s="189"/>
      <c r="CU397" s="189"/>
      <c r="CV397" s="189"/>
      <c r="CW397" s="189"/>
      <c r="CX397" s="189"/>
      <c r="CY397" s="189"/>
      <c r="CZ397" s="189"/>
      <c r="DA397" s="189"/>
      <c r="DB397" s="189"/>
      <c r="DC397" s="189"/>
      <c r="DD397" s="189"/>
      <c r="DE397" s="189"/>
      <c r="DF397" s="189"/>
      <c r="DG397" s="189"/>
      <c r="DH397" s="189"/>
      <c r="DI397" s="189"/>
      <c r="DJ397" s="159" t="str">
        <f t="shared" si="73"/>
        <v/>
      </c>
      <c r="EX397" s="159" t="s">
        <v>88</v>
      </c>
    </row>
    <row r="398" spans="36:154" hidden="1" x14ac:dyDescent="0.2">
      <c r="AJ398" s="189"/>
      <c r="AK398" s="189"/>
      <c r="AL398" s="189"/>
      <c r="AM398" s="189"/>
      <c r="AN398" s="189"/>
      <c r="AO398" s="189"/>
      <c r="AP398" s="189"/>
      <c r="AQ398" s="189"/>
      <c r="AR398" s="189"/>
      <c r="AS398" s="189"/>
      <c r="AT398" s="189"/>
      <c r="AU398" s="189"/>
      <c r="AV398" s="189"/>
      <c r="AW398" s="189"/>
      <c r="AX398" s="189"/>
      <c r="AY398" s="189"/>
      <c r="AZ398" s="189"/>
      <c r="BA398" s="189"/>
      <c r="BB398" s="189"/>
      <c r="BC398" s="189"/>
      <c r="BD398" s="189"/>
      <c r="BE398" s="189"/>
      <c r="BF398" s="189"/>
      <c r="BG398" s="189"/>
      <c r="BH398" s="189"/>
      <c r="BI398" s="189"/>
      <c r="BJ398" s="189"/>
      <c r="BK398" s="189"/>
      <c r="BL398" s="189"/>
      <c r="BM398" s="189"/>
      <c r="BN398" s="189"/>
      <c r="BO398" s="189"/>
      <c r="BP398" s="189"/>
      <c r="BQ398" s="189"/>
      <c r="BR398" s="189"/>
      <c r="BS398" s="189"/>
      <c r="BT398" s="159" t="str">
        <f t="shared" si="72"/>
        <v/>
      </c>
      <c r="BZ398" s="189"/>
      <c r="CA398" s="189"/>
      <c r="CB398" s="189"/>
      <c r="CC398" s="189"/>
      <c r="CD398" s="189"/>
      <c r="CE398" s="189"/>
      <c r="CF398" s="189"/>
      <c r="CG398" s="189"/>
      <c r="CH398" s="189"/>
      <c r="CI398" s="189"/>
      <c r="CJ398" s="189"/>
      <c r="CK398" s="189"/>
      <c r="CL398" s="189"/>
      <c r="CM398" s="189"/>
      <c r="CN398" s="189"/>
      <c r="CO398" s="189"/>
      <c r="CP398" s="189"/>
      <c r="CQ398" s="189"/>
      <c r="CR398" s="189"/>
      <c r="CS398" s="189"/>
      <c r="CT398" s="189"/>
      <c r="CU398" s="189"/>
      <c r="CV398" s="189"/>
      <c r="CW398" s="189"/>
      <c r="CX398" s="189"/>
      <c r="CY398" s="189"/>
      <c r="CZ398" s="189"/>
      <c r="DA398" s="189"/>
      <c r="DB398" s="189"/>
      <c r="DC398" s="189"/>
      <c r="DD398" s="189"/>
      <c r="DE398" s="189"/>
      <c r="DF398" s="189"/>
      <c r="DG398" s="189"/>
      <c r="DH398" s="189"/>
      <c r="DI398" s="189"/>
      <c r="DJ398" s="159" t="str">
        <f t="shared" si="73"/>
        <v/>
      </c>
      <c r="EX398" s="159" t="s">
        <v>88</v>
      </c>
    </row>
    <row r="399" spans="36:154" hidden="1" x14ac:dyDescent="0.2">
      <c r="AJ399" s="189"/>
      <c r="AK399" s="189"/>
      <c r="AL399" s="189"/>
      <c r="AM399" s="189"/>
      <c r="AN399" s="189"/>
      <c r="AO399" s="189"/>
      <c r="AP399" s="189"/>
      <c r="AQ399" s="189"/>
      <c r="AR399" s="189"/>
      <c r="AS399" s="189"/>
      <c r="AT399" s="189"/>
      <c r="AU399" s="189"/>
      <c r="AV399" s="189"/>
      <c r="AW399" s="189"/>
      <c r="AX399" s="189"/>
      <c r="AY399" s="189"/>
      <c r="AZ399" s="189"/>
      <c r="BA399" s="189"/>
      <c r="BB399" s="189"/>
      <c r="BC399" s="189"/>
      <c r="BD399" s="189"/>
      <c r="BE399" s="189"/>
      <c r="BF399" s="189"/>
      <c r="BG399" s="189"/>
      <c r="BH399" s="189"/>
      <c r="BI399" s="189"/>
      <c r="BJ399" s="189"/>
      <c r="BK399" s="189"/>
      <c r="BL399" s="189"/>
      <c r="BM399" s="189"/>
      <c r="BN399" s="189"/>
      <c r="BO399" s="189"/>
      <c r="BP399" s="189"/>
      <c r="BQ399" s="189"/>
      <c r="BR399" s="189"/>
      <c r="BS399" s="189"/>
      <c r="BT399" s="159" t="str">
        <f t="shared" si="72"/>
        <v/>
      </c>
      <c r="BZ399" s="189"/>
      <c r="CA399" s="189"/>
      <c r="CB399" s="189"/>
      <c r="CC399" s="189"/>
      <c r="CD399" s="189"/>
      <c r="CE399" s="189"/>
      <c r="CF399" s="189"/>
      <c r="CG399" s="189"/>
      <c r="CH399" s="189"/>
      <c r="CI399" s="189"/>
      <c r="CJ399" s="189"/>
      <c r="CK399" s="189"/>
      <c r="CL399" s="189"/>
      <c r="CM399" s="189"/>
      <c r="CN399" s="189"/>
      <c r="CO399" s="189"/>
      <c r="CP399" s="189"/>
      <c r="CQ399" s="189"/>
      <c r="CR399" s="189"/>
      <c r="CS399" s="189"/>
      <c r="CT399" s="189"/>
      <c r="CU399" s="189"/>
      <c r="CV399" s="189"/>
      <c r="CW399" s="189"/>
      <c r="CX399" s="189"/>
      <c r="CY399" s="189"/>
      <c r="CZ399" s="189"/>
      <c r="DA399" s="189"/>
      <c r="DB399" s="189"/>
      <c r="DC399" s="189"/>
      <c r="DD399" s="189"/>
      <c r="DE399" s="189"/>
      <c r="DF399" s="189"/>
      <c r="DG399" s="189"/>
      <c r="DH399" s="189"/>
      <c r="DI399" s="189"/>
      <c r="DJ399" s="159" t="str">
        <f t="shared" si="73"/>
        <v/>
      </c>
      <c r="EX399" s="159" t="s">
        <v>88</v>
      </c>
    </row>
    <row r="400" spans="36:154" hidden="1" x14ac:dyDescent="0.2">
      <c r="AJ400" s="189"/>
      <c r="AK400" s="189"/>
      <c r="AL400" s="189"/>
      <c r="AM400" s="189"/>
      <c r="AN400" s="189"/>
      <c r="AO400" s="189"/>
      <c r="AP400" s="189"/>
      <c r="AQ400" s="189"/>
      <c r="AR400" s="189"/>
      <c r="AS400" s="189"/>
      <c r="AT400" s="189"/>
      <c r="AU400" s="189"/>
      <c r="AV400" s="189"/>
      <c r="AW400" s="189"/>
      <c r="AX400" s="189"/>
      <c r="AY400" s="189"/>
      <c r="AZ400" s="189"/>
      <c r="BA400" s="189"/>
      <c r="BB400" s="189"/>
      <c r="BC400" s="189"/>
      <c r="BD400" s="189"/>
      <c r="BE400" s="189"/>
      <c r="BF400" s="189"/>
      <c r="BG400" s="189"/>
      <c r="BH400" s="189"/>
      <c r="BI400" s="189"/>
      <c r="BJ400" s="189"/>
      <c r="BK400" s="189"/>
      <c r="BL400" s="189"/>
      <c r="BM400" s="189"/>
      <c r="BN400" s="189"/>
      <c r="BO400" s="189"/>
      <c r="BP400" s="189"/>
      <c r="BQ400" s="189"/>
      <c r="BR400" s="189"/>
      <c r="BS400" s="189"/>
      <c r="BT400" s="159" t="str">
        <f t="shared" si="72"/>
        <v/>
      </c>
      <c r="BZ400" s="189"/>
      <c r="CA400" s="189"/>
      <c r="CB400" s="189"/>
      <c r="CC400" s="189"/>
      <c r="CD400" s="189"/>
      <c r="CE400" s="189"/>
      <c r="CF400" s="189"/>
      <c r="CG400" s="189"/>
      <c r="CH400" s="189"/>
      <c r="CI400" s="189"/>
      <c r="CJ400" s="189"/>
      <c r="CK400" s="189"/>
      <c r="CL400" s="189"/>
      <c r="CM400" s="189"/>
      <c r="CN400" s="189"/>
      <c r="CO400" s="189"/>
      <c r="CP400" s="189"/>
      <c r="CQ400" s="189"/>
      <c r="CR400" s="189"/>
      <c r="CS400" s="189"/>
      <c r="CT400" s="189"/>
      <c r="CU400" s="189"/>
      <c r="CV400" s="189"/>
      <c r="CW400" s="189"/>
      <c r="CX400" s="189"/>
      <c r="CY400" s="189"/>
      <c r="CZ400" s="189"/>
      <c r="DA400" s="189"/>
      <c r="DB400" s="189"/>
      <c r="DC400" s="189"/>
      <c r="DD400" s="189"/>
      <c r="DE400" s="189"/>
      <c r="DF400" s="189"/>
      <c r="DG400" s="189"/>
      <c r="DH400" s="189"/>
      <c r="DI400" s="189"/>
      <c r="DJ400" s="159" t="str">
        <f t="shared" si="73"/>
        <v/>
      </c>
      <c r="EX400" s="159" t="s">
        <v>88</v>
      </c>
    </row>
    <row r="401" spans="118:154" hidden="1" x14ac:dyDescent="0.2">
      <c r="DN401" s="159">
        <v>175</v>
      </c>
      <c r="DO401" s="159" t="s">
        <v>49</v>
      </c>
      <c r="DP401" s="159" t="s">
        <v>43</v>
      </c>
      <c r="DQ401" s="159">
        <v>1</v>
      </c>
      <c r="DR401" s="159" t="s">
        <v>45</v>
      </c>
      <c r="DS401" s="159" t="s">
        <v>50</v>
      </c>
      <c r="DT401" s="159" t="s">
        <v>49</v>
      </c>
      <c r="DU401" s="159" t="s">
        <v>43</v>
      </c>
      <c r="DV401" s="159" t="s">
        <v>48</v>
      </c>
      <c r="DW401" s="159">
        <v>0</v>
      </c>
      <c r="DX401" s="159">
        <v>0</v>
      </c>
      <c r="DY401" s="159">
        <v>0</v>
      </c>
      <c r="DZ401" s="159">
        <v>0</v>
      </c>
      <c r="EA401" s="159">
        <v>0</v>
      </c>
      <c r="EB401" s="159">
        <v>0</v>
      </c>
      <c r="EC401" s="159">
        <v>0</v>
      </c>
      <c r="ED401" s="159">
        <v>0</v>
      </c>
      <c r="EE401" s="159">
        <v>0</v>
      </c>
      <c r="EF401" s="159">
        <v>0</v>
      </c>
      <c r="EG401" s="159">
        <v>0</v>
      </c>
      <c r="EH401" s="159">
        <v>0</v>
      </c>
      <c r="EI401" s="159">
        <v>0</v>
      </c>
      <c r="EJ401" s="159">
        <v>0</v>
      </c>
      <c r="EK401" s="159">
        <v>0</v>
      </c>
      <c r="EL401" s="159">
        <v>0</v>
      </c>
      <c r="EM401" s="159">
        <v>0</v>
      </c>
      <c r="EN401" s="159">
        <v>0</v>
      </c>
      <c r="EO401" s="159">
        <v>0</v>
      </c>
      <c r="EP401" s="159">
        <v>0</v>
      </c>
      <c r="EQ401" s="159">
        <v>0</v>
      </c>
      <c r="ER401" s="159">
        <v>0</v>
      </c>
      <c r="ES401" s="159">
        <v>0</v>
      </c>
      <c r="ET401" s="159">
        <v>0</v>
      </c>
      <c r="EU401" s="159">
        <v>0</v>
      </c>
      <c r="EV401" s="159">
        <v>0</v>
      </c>
      <c r="EW401" s="159">
        <v>0</v>
      </c>
      <c r="EX401" s="159" t="s">
        <v>69</v>
      </c>
    </row>
    <row r="402" spans="118:154" hidden="1" x14ac:dyDescent="0.2">
      <c r="DN402" s="159">
        <v>176</v>
      </c>
      <c r="DO402" s="159" t="s">
        <v>49</v>
      </c>
      <c r="DP402" s="159" t="s">
        <v>43</v>
      </c>
      <c r="DQ402" s="159">
        <v>2</v>
      </c>
      <c r="DR402" s="159" t="s">
        <v>45</v>
      </c>
      <c r="DS402" s="159" t="s">
        <v>54</v>
      </c>
      <c r="DT402" s="159" t="s">
        <v>49</v>
      </c>
      <c r="DU402" s="159" t="s">
        <v>43</v>
      </c>
      <c r="DV402" s="159" t="s">
        <v>55</v>
      </c>
      <c r="DW402" s="159">
        <v>0</v>
      </c>
      <c r="DX402" s="159">
        <v>0</v>
      </c>
      <c r="DY402" s="159">
        <v>0</v>
      </c>
      <c r="DZ402" s="159">
        <v>0</v>
      </c>
      <c r="EA402" s="159">
        <v>0</v>
      </c>
      <c r="EB402" s="159">
        <v>0</v>
      </c>
      <c r="EC402" s="159">
        <v>0</v>
      </c>
      <c r="ED402" s="159">
        <v>0</v>
      </c>
      <c r="EE402" s="159">
        <v>0</v>
      </c>
      <c r="EF402" s="159">
        <v>0</v>
      </c>
      <c r="EG402" s="159">
        <v>0</v>
      </c>
      <c r="EH402" s="159">
        <v>0</v>
      </c>
      <c r="EI402" s="159">
        <v>0</v>
      </c>
      <c r="EJ402" s="159">
        <v>0</v>
      </c>
      <c r="EK402" s="159">
        <v>0</v>
      </c>
      <c r="EL402" s="159">
        <v>0</v>
      </c>
      <c r="EM402" s="159">
        <v>0</v>
      </c>
      <c r="EN402" s="159">
        <v>0</v>
      </c>
      <c r="EO402" s="159">
        <v>0</v>
      </c>
      <c r="EP402" s="159">
        <v>0</v>
      </c>
      <c r="EQ402" s="159">
        <v>0</v>
      </c>
      <c r="ER402" s="159">
        <v>0</v>
      </c>
      <c r="ES402" s="159">
        <v>0</v>
      </c>
      <c r="ET402" s="159">
        <v>0</v>
      </c>
      <c r="EU402" s="159">
        <v>0</v>
      </c>
      <c r="EV402" s="159">
        <v>0</v>
      </c>
      <c r="EW402" s="159">
        <v>0</v>
      </c>
      <c r="EX402" s="159" t="s">
        <v>69</v>
      </c>
    </row>
    <row r="403" spans="118:154" hidden="1" x14ac:dyDescent="0.2">
      <c r="DN403" s="159">
        <v>202</v>
      </c>
      <c r="DO403" s="159" t="s">
        <v>60</v>
      </c>
      <c r="DP403" s="159" t="s">
        <v>43</v>
      </c>
      <c r="DQ403" s="159">
        <v>1</v>
      </c>
      <c r="DR403" s="159" t="s">
        <v>45</v>
      </c>
      <c r="DS403" s="159" t="s">
        <v>61</v>
      </c>
      <c r="DT403" s="159" t="s">
        <v>60</v>
      </c>
      <c r="DU403" s="159" t="s">
        <v>43</v>
      </c>
      <c r="DV403" s="159" t="s">
        <v>48</v>
      </c>
      <c r="DW403" s="159">
        <v>0</v>
      </c>
      <c r="DX403" s="159">
        <v>0</v>
      </c>
      <c r="DY403" s="159">
        <v>0</v>
      </c>
      <c r="DZ403" s="159">
        <v>0</v>
      </c>
      <c r="EA403" s="159">
        <v>0</v>
      </c>
      <c r="EB403" s="159">
        <v>0</v>
      </c>
      <c r="EC403" s="159">
        <v>0</v>
      </c>
      <c r="ED403" s="159">
        <v>0</v>
      </c>
      <c r="EE403" s="159">
        <v>0</v>
      </c>
      <c r="EF403" s="159">
        <v>0</v>
      </c>
      <c r="EG403" s="159">
        <v>0</v>
      </c>
      <c r="EH403" s="159">
        <v>0</v>
      </c>
      <c r="EI403" s="159">
        <v>0</v>
      </c>
      <c r="EJ403" s="159">
        <v>0</v>
      </c>
      <c r="EK403" s="159">
        <v>0</v>
      </c>
      <c r="EL403" s="159">
        <v>0</v>
      </c>
      <c r="EM403" s="159">
        <v>0</v>
      </c>
      <c r="EN403" s="159">
        <v>0</v>
      </c>
      <c r="EO403" s="159">
        <v>0</v>
      </c>
      <c r="EP403" s="159">
        <v>0</v>
      </c>
      <c r="EQ403" s="159">
        <v>0</v>
      </c>
      <c r="ER403" s="159">
        <v>0</v>
      </c>
      <c r="ES403" s="159">
        <v>0</v>
      </c>
      <c r="ET403" s="159">
        <v>0</v>
      </c>
      <c r="EU403" s="159">
        <v>0</v>
      </c>
      <c r="EV403" s="159">
        <v>0</v>
      </c>
      <c r="EW403" s="159">
        <v>0</v>
      </c>
      <c r="EX403" s="159" t="s">
        <v>69</v>
      </c>
    </row>
    <row r="404" spans="118:154" hidden="1" x14ac:dyDescent="0.2">
      <c r="DN404" s="159">
        <v>203</v>
      </c>
      <c r="DO404" s="159" t="s">
        <v>60</v>
      </c>
      <c r="DP404" s="159" t="s">
        <v>43</v>
      </c>
      <c r="DQ404" s="159">
        <v>2</v>
      </c>
      <c r="DR404" s="159" t="s">
        <v>45</v>
      </c>
      <c r="DS404" s="159" t="s">
        <v>64</v>
      </c>
      <c r="DT404" s="159" t="s">
        <v>60</v>
      </c>
      <c r="DU404" s="159" t="s">
        <v>43</v>
      </c>
      <c r="DV404" s="159" t="s">
        <v>55</v>
      </c>
      <c r="DW404" s="159">
        <v>0</v>
      </c>
      <c r="DX404" s="159">
        <v>0</v>
      </c>
      <c r="DY404" s="159">
        <v>0</v>
      </c>
      <c r="DZ404" s="159">
        <v>0</v>
      </c>
      <c r="EA404" s="159">
        <v>0</v>
      </c>
      <c r="EB404" s="159">
        <v>0</v>
      </c>
      <c r="EC404" s="159">
        <v>0</v>
      </c>
      <c r="ED404" s="159">
        <v>0</v>
      </c>
      <c r="EE404" s="159">
        <v>0</v>
      </c>
      <c r="EF404" s="159">
        <v>0</v>
      </c>
      <c r="EG404" s="159">
        <v>0</v>
      </c>
      <c r="EH404" s="159">
        <v>0</v>
      </c>
      <c r="EI404" s="159">
        <v>0</v>
      </c>
      <c r="EJ404" s="159">
        <v>0</v>
      </c>
      <c r="EK404" s="159">
        <v>0</v>
      </c>
      <c r="EL404" s="159">
        <v>0</v>
      </c>
      <c r="EM404" s="159">
        <v>0</v>
      </c>
      <c r="EN404" s="159">
        <v>0</v>
      </c>
      <c r="EO404" s="159">
        <v>0</v>
      </c>
      <c r="EP404" s="159">
        <v>0</v>
      </c>
      <c r="EQ404" s="159">
        <v>0</v>
      </c>
      <c r="ER404" s="159">
        <v>0</v>
      </c>
      <c r="ES404" s="159">
        <v>0</v>
      </c>
      <c r="ET404" s="159">
        <v>0</v>
      </c>
      <c r="EU404" s="159">
        <v>0</v>
      </c>
      <c r="EV404" s="159">
        <v>0</v>
      </c>
      <c r="EW404" s="159">
        <v>0</v>
      </c>
      <c r="EX404" s="159" t="s">
        <v>69</v>
      </c>
    </row>
    <row r="405" spans="118:154" hidden="1" x14ac:dyDescent="0.2">
      <c r="DN405" s="159">
        <v>220</v>
      </c>
      <c r="DO405" s="159" t="s">
        <v>43</v>
      </c>
      <c r="DP405" s="159" t="s">
        <v>43</v>
      </c>
      <c r="DQ405" s="159">
        <v>1</v>
      </c>
      <c r="DR405" s="159" t="s">
        <v>45</v>
      </c>
      <c r="DS405" s="159" t="s">
        <v>73</v>
      </c>
      <c r="DT405" s="159" t="s">
        <v>43</v>
      </c>
      <c r="DU405" s="159" t="s">
        <v>43</v>
      </c>
      <c r="DV405" s="159" t="s">
        <v>48</v>
      </c>
      <c r="DW405" s="159">
        <v>0</v>
      </c>
      <c r="DX405" s="159">
        <v>0</v>
      </c>
      <c r="DY405" s="159">
        <v>0</v>
      </c>
      <c r="DZ405" s="159">
        <v>0</v>
      </c>
      <c r="EA405" s="159">
        <v>0</v>
      </c>
      <c r="EB405" s="159">
        <v>0</v>
      </c>
      <c r="EC405" s="159">
        <v>0</v>
      </c>
      <c r="ED405" s="159">
        <v>0</v>
      </c>
      <c r="EE405" s="159">
        <v>0</v>
      </c>
      <c r="EF405" s="159">
        <v>0</v>
      </c>
      <c r="EG405" s="159">
        <v>0</v>
      </c>
      <c r="EH405" s="159">
        <v>0</v>
      </c>
      <c r="EI405" s="159">
        <v>0</v>
      </c>
      <c r="EJ405" s="159">
        <v>0</v>
      </c>
      <c r="EK405" s="159">
        <v>0</v>
      </c>
      <c r="EL405" s="159">
        <v>0</v>
      </c>
      <c r="EM405" s="159">
        <v>0</v>
      </c>
      <c r="EN405" s="159">
        <v>0</v>
      </c>
      <c r="EO405" s="159">
        <v>0</v>
      </c>
      <c r="EP405" s="159">
        <v>0</v>
      </c>
      <c r="EQ405" s="159">
        <v>0</v>
      </c>
      <c r="ER405" s="159">
        <v>0</v>
      </c>
      <c r="ES405" s="159">
        <v>0</v>
      </c>
      <c r="ET405" s="159">
        <v>0</v>
      </c>
      <c r="EU405" s="159">
        <v>0</v>
      </c>
      <c r="EV405" s="159">
        <v>0</v>
      </c>
      <c r="EW405" s="159">
        <v>0</v>
      </c>
      <c r="EX405" s="159" t="s">
        <v>69</v>
      </c>
    </row>
    <row r="406" spans="118:154" hidden="1" x14ac:dyDescent="0.2">
      <c r="DN406" s="159">
        <v>221</v>
      </c>
      <c r="DO406" s="159" t="s">
        <v>43</v>
      </c>
      <c r="DP406" s="159" t="s">
        <v>43</v>
      </c>
      <c r="DQ406" s="159">
        <v>2</v>
      </c>
      <c r="DR406" s="159" t="s">
        <v>45</v>
      </c>
      <c r="DS406" s="159" t="s">
        <v>75</v>
      </c>
      <c r="DT406" s="159" t="s">
        <v>43</v>
      </c>
      <c r="DU406" s="159" t="s">
        <v>43</v>
      </c>
      <c r="DV406" s="159" t="s">
        <v>55</v>
      </c>
      <c r="DW406" s="159">
        <v>0</v>
      </c>
      <c r="DX406" s="159">
        <v>0</v>
      </c>
      <c r="DY406" s="159">
        <v>0</v>
      </c>
      <c r="DZ406" s="159">
        <v>0</v>
      </c>
      <c r="EA406" s="159">
        <v>0</v>
      </c>
      <c r="EB406" s="159">
        <v>0</v>
      </c>
      <c r="EC406" s="159">
        <v>0</v>
      </c>
      <c r="ED406" s="159">
        <v>0</v>
      </c>
      <c r="EE406" s="159">
        <v>0</v>
      </c>
      <c r="EF406" s="159">
        <v>0</v>
      </c>
      <c r="EG406" s="159">
        <v>0</v>
      </c>
      <c r="EH406" s="159">
        <v>0</v>
      </c>
      <c r="EI406" s="159">
        <v>0</v>
      </c>
      <c r="EJ406" s="159">
        <v>0</v>
      </c>
      <c r="EK406" s="159">
        <v>0</v>
      </c>
      <c r="EL406" s="159">
        <v>0</v>
      </c>
      <c r="EM406" s="159">
        <v>0</v>
      </c>
      <c r="EN406" s="159">
        <v>0</v>
      </c>
      <c r="EO406" s="159">
        <v>0</v>
      </c>
      <c r="EP406" s="159">
        <v>0</v>
      </c>
      <c r="EQ406" s="159">
        <v>0</v>
      </c>
      <c r="ER406" s="159">
        <v>0</v>
      </c>
      <c r="ES406" s="159">
        <v>0</v>
      </c>
      <c r="ET406" s="159">
        <v>0</v>
      </c>
      <c r="EU406" s="159">
        <v>0</v>
      </c>
      <c r="EV406" s="159">
        <v>0</v>
      </c>
      <c r="EW406" s="159">
        <v>0</v>
      </c>
      <c r="EX406" s="159" t="s">
        <v>69</v>
      </c>
    </row>
    <row r="407" spans="118:154" hidden="1" x14ac:dyDescent="0.2">
      <c r="EX407" s="159" t="s">
        <v>88</v>
      </c>
    </row>
    <row r="408" spans="118:154" hidden="1" x14ac:dyDescent="0.2">
      <c r="EX408" s="159" t="s">
        <v>88</v>
      </c>
    </row>
    <row r="409" spans="118:154" hidden="1" x14ac:dyDescent="0.2">
      <c r="EX409" s="159" t="s">
        <v>88</v>
      </c>
    </row>
    <row r="410" spans="118:154" hidden="1" x14ac:dyDescent="0.2">
      <c r="EX410" s="159" t="s">
        <v>88</v>
      </c>
    </row>
    <row r="411" spans="118:154" hidden="1" x14ac:dyDescent="0.2">
      <c r="EX411" s="159" t="s">
        <v>88</v>
      </c>
    </row>
    <row r="412" spans="118:154" hidden="1" x14ac:dyDescent="0.2">
      <c r="EX412" s="159" t="s">
        <v>88</v>
      </c>
    </row>
    <row r="413" spans="118:154" hidden="1" x14ac:dyDescent="0.2">
      <c r="EX413" s="159" t="s">
        <v>88</v>
      </c>
    </row>
    <row r="414" spans="118:154" hidden="1" x14ac:dyDescent="0.2">
      <c r="EX414" s="159" t="s">
        <v>88</v>
      </c>
    </row>
    <row r="415" spans="118:154" hidden="1" x14ac:dyDescent="0.2">
      <c r="EX415" s="159" t="s">
        <v>88</v>
      </c>
    </row>
    <row r="416" spans="118:154" hidden="1" x14ac:dyDescent="0.2">
      <c r="EX416" s="159" t="s">
        <v>88</v>
      </c>
    </row>
    <row r="417" spans="154:154" hidden="1" x14ac:dyDescent="0.2">
      <c r="EX417" s="159" t="s">
        <v>88</v>
      </c>
    </row>
    <row r="418" spans="154:154" hidden="1" x14ac:dyDescent="0.2">
      <c r="EX418" s="159" t="s">
        <v>88</v>
      </c>
    </row>
    <row r="419" spans="154:154" hidden="1" x14ac:dyDescent="0.2">
      <c r="EX419" s="159" t="s">
        <v>88</v>
      </c>
    </row>
    <row r="420" spans="154:154" hidden="1" x14ac:dyDescent="0.2">
      <c r="EX420" s="159" t="s">
        <v>88</v>
      </c>
    </row>
    <row r="421" spans="154:154" hidden="1" x14ac:dyDescent="0.2">
      <c r="EX421" s="159" t="s">
        <v>88</v>
      </c>
    </row>
    <row r="422" spans="154:154" hidden="1" x14ac:dyDescent="0.2">
      <c r="EX422" s="159" t="s">
        <v>88</v>
      </c>
    </row>
    <row r="423" spans="154:154" hidden="1" x14ac:dyDescent="0.2">
      <c r="EX423" s="159" t="s">
        <v>88</v>
      </c>
    </row>
    <row r="424" spans="154:154" hidden="1" x14ac:dyDescent="0.2">
      <c r="EX424" s="159" t="s">
        <v>88</v>
      </c>
    </row>
    <row r="425" spans="154:154" hidden="1" x14ac:dyDescent="0.2">
      <c r="EX425" s="159" t="s">
        <v>88</v>
      </c>
    </row>
    <row r="426" spans="154:154" hidden="1" x14ac:dyDescent="0.2">
      <c r="EX426" s="159" t="s">
        <v>88</v>
      </c>
    </row>
    <row r="427" spans="154:154" hidden="1" x14ac:dyDescent="0.2">
      <c r="EX427" s="159" t="s">
        <v>88</v>
      </c>
    </row>
    <row r="428" spans="154:154" hidden="1" x14ac:dyDescent="0.2">
      <c r="EX428" s="159" t="s">
        <v>88</v>
      </c>
    </row>
    <row r="429" spans="154:154" hidden="1" x14ac:dyDescent="0.2">
      <c r="EX429" s="159" t="s">
        <v>88</v>
      </c>
    </row>
    <row r="430" spans="154:154" hidden="1" x14ac:dyDescent="0.2">
      <c r="EX430" s="159" t="s">
        <v>88</v>
      </c>
    </row>
    <row r="431" spans="154:154" hidden="1" x14ac:dyDescent="0.2">
      <c r="EX431" s="159" t="s">
        <v>88</v>
      </c>
    </row>
    <row r="432" spans="154:154" hidden="1" x14ac:dyDescent="0.2">
      <c r="EX432" s="159" t="s">
        <v>88</v>
      </c>
    </row>
    <row r="433" spans="154:154" hidden="1" x14ac:dyDescent="0.2">
      <c r="EX433" s="159" t="s">
        <v>88</v>
      </c>
    </row>
    <row r="434" spans="154:154" hidden="1" x14ac:dyDescent="0.2">
      <c r="EX434" s="159" t="s">
        <v>88</v>
      </c>
    </row>
    <row r="435" spans="154:154" hidden="1" x14ac:dyDescent="0.2">
      <c r="EX435" s="159" t="s">
        <v>88</v>
      </c>
    </row>
    <row r="436" spans="154:154" hidden="1" x14ac:dyDescent="0.2">
      <c r="EX436" s="159" t="s">
        <v>88</v>
      </c>
    </row>
    <row r="437" spans="154:154" hidden="1" x14ac:dyDescent="0.2">
      <c r="EX437" s="159" t="s">
        <v>88</v>
      </c>
    </row>
    <row r="438" spans="154:154" hidden="1" x14ac:dyDescent="0.2">
      <c r="EX438" s="159" t="s">
        <v>88</v>
      </c>
    </row>
    <row r="439" spans="154:154" hidden="1" x14ac:dyDescent="0.2">
      <c r="EX439" s="159" t="s">
        <v>88</v>
      </c>
    </row>
    <row r="440" spans="154:154" hidden="1" x14ac:dyDescent="0.2">
      <c r="EX440" s="159" t="s">
        <v>88</v>
      </c>
    </row>
    <row r="441" spans="154:154" hidden="1" x14ac:dyDescent="0.2">
      <c r="EX441" s="159" t="s">
        <v>88</v>
      </c>
    </row>
    <row r="442" spans="154:154" hidden="1" x14ac:dyDescent="0.2">
      <c r="EX442" s="159" t="s">
        <v>88</v>
      </c>
    </row>
    <row r="443" spans="154:154" hidden="1" x14ac:dyDescent="0.2">
      <c r="EX443" s="159" t="s">
        <v>88</v>
      </c>
    </row>
    <row r="444" spans="154:154" hidden="1" x14ac:dyDescent="0.2">
      <c r="EX444" s="159" t="s">
        <v>88</v>
      </c>
    </row>
    <row r="445" spans="154:154" hidden="1" x14ac:dyDescent="0.2">
      <c r="EX445" s="159" t="s">
        <v>88</v>
      </c>
    </row>
    <row r="446" spans="154:154" hidden="1" x14ac:dyDescent="0.2">
      <c r="EX446" s="159" t="s">
        <v>88</v>
      </c>
    </row>
    <row r="447" spans="154:154" hidden="1" x14ac:dyDescent="0.2">
      <c r="EX447" s="159" t="s">
        <v>88</v>
      </c>
    </row>
    <row r="448" spans="154:154" hidden="1" x14ac:dyDescent="0.2">
      <c r="EX448" s="159" t="s">
        <v>88</v>
      </c>
    </row>
    <row r="449" spans="154:154" hidden="1" x14ac:dyDescent="0.2">
      <c r="EX449" s="159" t="s">
        <v>88</v>
      </c>
    </row>
    <row r="450" spans="154:154" hidden="1" x14ac:dyDescent="0.2">
      <c r="EX450" s="159" t="s">
        <v>88</v>
      </c>
    </row>
    <row r="451" spans="154:154" hidden="1" x14ac:dyDescent="0.2">
      <c r="EX451" s="159" t="s">
        <v>88</v>
      </c>
    </row>
    <row r="452" spans="154:154" hidden="1" x14ac:dyDescent="0.2">
      <c r="EX452" s="159" t="s">
        <v>88</v>
      </c>
    </row>
    <row r="453" spans="154:154" hidden="1" x14ac:dyDescent="0.2">
      <c r="EX453" s="159" t="s">
        <v>88</v>
      </c>
    </row>
    <row r="454" spans="154:154" hidden="1" x14ac:dyDescent="0.2">
      <c r="EX454" s="159" t="s">
        <v>88</v>
      </c>
    </row>
    <row r="455" spans="154:154" hidden="1" x14ac:dyDescent="0.2">
      <c r="EX455" s="159" t="s">
        <v>88</v>
      </c>
    </row>
    <row r="456" spans="154:154" hidden="1" x14ac:dyDescent="0.2">
      <c r="EX456" s="159" t="s">
        <v>88</v>
      </c>
    </row>
    <row r="457" spans="154:154" hidden="1" x14ac:dyDescent="0.2">
      <c r="EX457" s="159" t="s">
        <v>88</v>
      </c>
    </row>
    <row r="458" spans="154:154" hidden="1" x14ac:dyDescent="0.2">
      <c r="EX458" s="159" t="s">
        <v>88</v>
      </c>
    </row>
    <row r="459" spans="154:154" hidden="1" x14ac:dyDescent="0.2">
      <c r="EX459" s="159" t="s">
        <v>88</v>
      </c>
    </row>
    <row r="460" spans="154:154" hidden="1" x14ac:dyDescent="0.2">
      <c r="EX460" s="159" t="s">
        <v>88</v>
      </c>
    </row>
    <row r="461" spans="154:154" hidden="1" x14ac:dyDescent="0.2">
      <c r="EX461" s="159" t="s">
        <v>88</v>
      </c>
    </row>
    <row r="462" spans="154:154" hidden="1" x14ac:dyDescent="0.2">
      <c r="EX462" s="159" t="s">
        <v>88</v>
      </c>
    </row>
    <row r="463" spans="154:154" hidden="1" x14ac:dyDescent="0.2">
      <c r="EX463" s="159" t="s">
        <v>88</v>
      </c>
    </row>
    <row r="464" spans="154:154" hidden="1" x14ac:dyDescent="0.2">
      <c r="EX464" s="159" t="s">
        <v>88</v>
      </c>
    </row>
    <row r="465" spans="154:154" hidden="1" x14ac:dyDescent="0.2">
      <c r="EX465" s="159" t="s">
        <v>88</v>
      </c>
    </row>
    <row r="466" spans="154:154" hidden="1" x14ac:dyDescent="0.2">
      <c r="EX466" s="159" t="s">
        <v>88</v>
      </c>
    </row>
    <row r="467" spans="154:154" hidden="1" x14ac:dyDescent="0.2">
      <c r="EX467" s="159" t="s">
        <v>88</v>
      </c>
    </row>
    <row r="468" spans="154:154" hidden="1" x14ac:dyDescent="0.2">
      <c r="EX468" s="159" t="s">
        <v>88</v>
      </c>
    </row>
    <row r="469" spans="154:154" hidden="1" x14ac:dyDescent="0.2">
      <c r="EX469" s="159" t="s">
        <v>88</v>
      </c>
    </row>
    <row r="470" spans="154:154" hidden="1" x14ac:dyDescent="0.2">
      <c r="EX470" s="159" t="s">
        <v>88</v>
      </c>
    </row>
    <row r="471" spans="154:154" hidden="1" x14ac:dyDescent="0.2">
      <c r="EX471" s="159" t="s">
        <v>88</v>
      </c>
    </row>
    <row r="472" spans="154:154" hidden="1" x14ac:dyDescent="0.2">
      <c r="EX472" s="159" t="s">
        <v>88</v>
      </c>
    </row>
    <row r="473" spans="154:154" hidden="1" x14ac:dyDescent="0.2">
      <c r="EX473" s="159" t="s">
        <v>88</v>
      </c>
    </row>
    <row r="474" spans="154:154" hidden="1" x14ac:dyDescent="0.2">
      <c r="EX474" s="159" t="s">
        <v>88</v>
      </c>
    </row>
    <row r="475" spans="154:154" hidden="1" x14ac:dyDescent="0.2">
      <c r="EX475" s="159" t="s">
        <v>88</v>
      </c>
    </row>
    <row r="476" spans="154:154" hidden="1" x14ac:dyDescent="0.2">
      <c r="EX476" s="159" t="s">
        <v>88</v>
      </c>
    </row>
    <row r="477" spans="154:154" hidden="1" x14ac:dyDescent="0.2">
      <c r="EX477" s="159" t="s">
        <v>88</v>
      </c>
    </row>
    <row r="478" spans="154:154" hidden="1" x14ac:dyDescent="0.2">
      <c r="EX478" s="159" t="s">
        <v>88</v>
      </c>
    </row>
    <row r="479" spans="154:154" hidden="1" x14ac:dyDescent="0.2">
      <c r="EX479" s="159" t="s">
        <v>88</v>
      </c>
    </row>
    <row r="480" spans="154:154" hidden="1" x14ac:dyDescent="0.2">
      <c r="EX480" s="159" t="s">
        <v>88</v>
      </c>
    </row>
    <row r="481" spans="154:154" hidden="1" x14ac:dyDescent="0.2">
      <c r="EX481" s="159" t="s">
        <v>88</v>
      </c>
    </row>
    <row r="482" spans="154:154" hidden="1" x14ac:dyDescent="0.2">
      <c r="EX482" s="159" t="s">
        <v>88</v>
      </c>
    </row>
    <row r="483" spans="154:154" hidden="1" x14ac:dyDescent="0.2">
      <c r="EX483" s="159" t="s">
        <v>88</v>
      </c>
    </row>
    <row r="484" spans="154:154" hidden="1" x14ac:dyDescent="0.2">
      <c r="EX484" s="159" t="s">
        <v>88</v>
      </c>
    </row>
    <row r="485" spans="154:154" hidden="1" x14ac:dyDescent="0.2">
      <c r="EX485" s="159" t="s">
        <v>88</v>
      </c>
    </row>
    <row r="486" spans="154:154" hidden="1" x14ac:dyDescent="0.2">
      <c r="EX486" s="159" t="s">
        <v>88</v>
      </c>
    </row>
    <row r="487" spans="154:154" hidden="1" x14ac:dyDescent="0.2">
      <c r="EX487" s="159" t="s">
        <v>88</v>
      </c>
    </row>
    <row r="488" spans="154:154" hidden="1" x14ac:dyDescent="0.2">
      <c r="EX488" s="159" t="s">
        <v>88</v>
      </c>
    </row>
    <row r="489" spans="154:154" hidden="1" x14ac:dyDescent="0.2">
      <c r="EX489" s="159" t="s">
        <v>88</v>
      </c>
    </row>
    <row r="490" spans="154:154" hidden="1" x14ac:dyDescent="0.2">
      <c r="EX490" s="159" t="s">
        <v>88</v>
      </c>
    </row>
    <row r="491" spans="154:154" hidden="1" x14ac:dyDescent="0.2">
      <c r="EX491" s="159" t="s">
        <v>88</v>
      </c>
    </row>
    <row r="492" spans="154:154" hidden="1" x14ac:dyDescent="0.2">
      <c r="EX492" s="159" t="s">
        <v>88</v>
      </c>
    </row>
    <row r="493" spans="154:154" hidden="1" x14ac:dyDescent="0.2">
      <c r="EX493" s="159" t="s">
        <v>88</v>
      </c>
    </row>
    <row r="494" spans="154:154" hidden="1" x14ac:dyDescent="0.2">
      <c r="EX494" s="159" t="s">
        <v>88</v>
      </c>
    </row>
    <row r="495" spans="154:154" hidden="1" x14ac:dyDescent="0.2">
      <c r="EX495" s="159" t="s">
        <v>88</v>
      </c>
    </row>
    <row r="496" spans="154:154" hidden="1" x14ac:dyDescent="0.2">
      <c r="EX496" s="159" t="s">
        <v>88</v>
      </c>
    </row>
    <row r="497" spans="154:154" hidden="1" x14ac:dyDescent="0.2">
      <c r="EX497" s="159" t="s">
        <v>88</v>
      </c>
    </row>
    <row r="498" spans="154:154" hidden="1" x14ac:dyDescent="0.2">
      <c r="EX498" s="159" t="s">
        <v>88</v>
      </c>
    </row>
    <row r="499" spans="154:154" hidden="1" x14ac:dyDescent="0.2">
      <c r="EX499" s="159" t="s">
        <v>88</v>
      </c>
    </row>
    <row r="500" spans="154:154" hidden="1" x14ac:dyDescent="0.2">
      <c r="EX500" s="159" t="s">
        <v>88</v>
      </c>
    </row>
    <row r="501" spans="154:154" hidden="1" x14ac:dyDescent="0.2">
      <c r="EX501" s="159" t="s">
        <v>88</v>
      </c>
    </row>
    <row r="502" spans="154:154" hidden="1" x14ac:dyDescent="0.2">
      <c r="EX502" s="159" t="s">
        <v>88</v>
      </c>
    </row>
    <row r="503" spans="154:154" hidden="1" x14ac:dyDescent="0.2">
      <c r="EX503" s="159" t="s">
        <v>88</v>
      </c>
    </row>
    <row r="504" spans="154:154" hidden="1" x14ac:dyDescent="0.2">
      <c r="EX504" s="159" t="s">
        <v>88</v>
      </c>
    </row>
    <row r="505" spans="154:154" hidden="1" x14ac:dyDescent="0.2">
      <c r="EX505" s="159" t="s">
        <v>88</v>
      </c>
    </row>
    <row r="506" spans="154:154" hidden="1" x14ac:dyDescent="0.2">
      <c r="EX506" s="159" t="s">
        <v>88</v>
      </c>
    </row>
    <row r="507" spans="154:154" hidden="1" x14ac:dyDescent="0.2">
      <c r="EX507" s="159" t="s">
        <v>88</v>
      </c>
    </row>
    <row r="508" spans="154:154" hidden="1" x14ac:dyDescent="0.2">
      <c r="EX508" s="159" t="s">
        <v>88</v>
      </c>
    </row>
    <row r="509" spans="154:154" hidden="1" x14ac:dyDescent="0.2">
      <c r="EX509" s="159" t="s">
        <v>88</v>
      </c>
    </row>
    <row r="510" spans="154:154" hidden="1" x14ac:dyDescent="0.2">
      <c r="EX510" s="159" t="s">
        <v>88</v>
      </c>
    </row>
    <row r="511" spans="154:154" hidden="1" x14ac:dyDescent="0.2">
      <c r="EX511" s="159" t="s">
        <v>88</v>
      </c>
    </row>
    <row r="512" spans="154:154" hidden="1" x14ac:dyDescent="0.2">
      <c r="EX512" s="159" t="s">
        <v>88</v>
      </c>
    </row>
    <row r="513" spans="154:154" hidden="1" x14ac:dyDescent="0.2">
      <c r="EX513" s="159" t="s">
        <v>88</v>
      </c>
    </row>
    <row r="514" spans="154:154" hidden="1" x14ac:dyDescent="0.2">
      <c r="EX514" s="159" t="s">
        <v>88</v>
      </c>
    </row>
    <row r="515" spans="154:154" hidden="1" x14ac:dyDescent="0.2">
      <c r="EX515" s="159" t="s">
        <v>88</v>
      </c>
    </row>
    <row r="516" spans="154:154" hidden="1" x14ac:dyDescent="0.2">
      <c r="EX516" s="159" t="s">
        <v>88</v>
      </c>
    </row>
    <row r="517" spans="154:154" hidden="1" x14ac:dyDescent="0.2">
      <c r="EX517" s="159" t="s">
        <v>88</v>
      </c>
    </row>
    <row r="518" spans="154:154" hidden="1" x14ac:dyDescent="0.2">
      <c r="EX518" s="159" t="s">
        <v>88</v>
      </c>
    </row>
    <row r="519" spans="154:154" hidden="1" x14ac:dyDescent="0.2">
      <c r="EX519" s="159" t="s">
        <v>88</v>
      </c>
    </row>
    <row r="520" spans="154:154" hidden="1" x14ac:dyDescent="0.2">
      <c r="EX520" s="159" t="s">
        <v>88</v>
      </c>
    </row>
    <row r="521" spans="154:154" hidden="1" x14ac:dyDescent="0.2">
      <c r="EX521" s="159" t="s">
        <v>88</v>
      </c>
    </row>
    <row r="522" spans="154:154" hidden="1" x14ac:dyDescent="0.2">
      <c r="EX522" s="159" t="s">
        <v>88</v>
      </c>
    </row>
    <row r="523" spans="154:154" hidden="1" x14ac:dyDescent="0.2">
      <c r="EX523" s="159" t="s">
        <v>88</v>
      </c>
    </row>
    <row r="524" spans="154:154" hidden="1" x14ac:dyDescent="0.2">
      <c r="EX524" s="159" t="s">
        <v>88</v>
      </c>
    </row>
    <row r="525" spans="154:154" hidden="1" x14ac:dyDescent="0.2">
      <c r="EX525" s="159" t="s">
        <v>88</v>
      </c>
    </row>
    <row r="526" spans="154:154" hidden="1" x14ac:dyDescent="0.2">
      <c r="EX526" s="159" t="s">
        <v>88</v>
      </c>
    </row>
    <row r="527" spans="154:154" hidden="1" x14ac:dyDescent="0.2">
      <c r="EX527" s="159" t="s">
        <v>88</v>
      </c>
    </row>
    <row r="528" spans="154:154" hidden="1" x14ac:dyDescent="0.2">
      <c r="EX528" s="159" t="s">
        <v>88</v>
      </c>
    </row>
    <row r="529" spans="154:154" hidden="1" x14ac:dyDescent="0.2">
      <c r="EX529" s="159" t="s">
        <v>88</v>
      </c>
    </row>
    <row r="530" spans="154:154" hidden="1" x14ac:dyDescent="0.2">
      <c r="EX530" s="159" t="s">
        <v>88</v>
      </c>
    </row>
    <row r="531" spans="154:154" hidden="1" x14ac:dyDescent="0.2">
      <c r="EX531" s="159" t="s">
        <v>88</v>
      </c>
    </row>
    <row r="532" spans="154:154" hidden="1" x14ac:dyDescent="0.2">
      <c r="EX532" s="159" t="s">
        <v>88</v>
      </c>
    </row>
    <row r="533" spans="154:154" hidden="1" x14ac:dyDescent="0.2">
      <c r="EX533" s="159" t="s">
        <v>88</v>
      </c>
    </row>
    <row r="534" spans="154:154" hidden="1" x14ac:dyDescent="0.2">
      <c r="EX534" s="159" t="s">
        <v>88</v>
      </c>
    </row>
    <row r="535" spans="154:154" hidden="1" x14ac:dyDescent="0.2">
      <c r="EX535" s="159" t="s">
        <v>88</v>
      </c>
    </row>
    <row r="536" spans="154:154" hidden="1" x14ac:dyDescent="0.2">
      <c r="EX536" s="159" t="s">
        <v>88</v>
      </c>
    </row>
    <row r="537" spans="154:154" hidden="1" x14ac:dyDescent="0.2">
      <c r="EX537" s="159" t="s">
        <v>88</v>
      </c>
    </row>
    <row r="538" spans="154:154" hidden="1" x14ac:dyDescent="0.2">
      <c r="EX538" s="159" t="s">
        <v>88</v>
      </c>
    </row>
    <row r="539" spans="154:154" hidden="1" x14ac:dyDescent="0.2">
      <c r="EX539" s="159" t="s">
        <v>88</v>
      </c>
    </row>
    <row r="540" spans="154:154" hidden="1" x14ac:dyDescent="0.2">
      <c r="EX540" s="159" t="s">
        <v>88</v>
      </c>
    </row>
    <row r="541" spans="154:154" hidden="1" x14ac:dyDescent="0.2">
      <c r="EX541" s="159" t="s">
        <v>88</v>
      </c>
    </row>
    <row r="542" spans="154:154" hidden="1" x14ac:dyDescent="0.2">
      <c r="EX542" s="159" t="s">
        <v>88</v>
      </c>
    </row>
    <row r="543" spans="154:154" hidden="1" x14ac:dyDescent="0.2">
      <c r="EX543" s="159" t="s">
        <v>88</v>
      </c>
    </row>
    <row r="544" spans="154:154" hidden="1" x14ac:dyDescent="0.2">
      <c r="EX544" s="159" t="s">
        <v>88</v>
      </c>
    </row>
    <row r="545" spans="154:154" hidden="1" x14ac:dyDescent="0.2">
      <c r="EX545" s="159" t="s">
        <v>88</v>
      </c>
    </row>
    <row r="546" spans="154:154" hidden="1" x14ac:dyDescent="0.2">
      <c r="EX546" s="159" t="s">
        <v>88</v>
      </c>
    </row>
    <row r="547" spans="154:154" hidden="1" x14ac:dyDescent="0.2">
      <c r="EX547" s="159" t="s">
        <v>88</v>
      </c>
    </row>
    <row r="548" spans="154:154" hidden="1" x14ac:dyDescent="0.2">
      <c r="EX548" s="159" t="s">
        <v>88</v>
      </c>
    </row>
    <row r="549" spans="154:154" hidden="1" x14ac:dyDescent="0.2">
      <c r="EX549" s="159" t="s">
        <v>88</v>
      </c>
    </row>
    <row r="550" spans="154:154" hidden="1" x14ac:dyDescent="0.2">
      <c r="EX550" s="159" t="s">
        <v>88</v>
      </c>
    </row>
    <row r="551" spans="154:154" hidden="1" x14ac:dyDescent="0.2">
      <c r="EX551" s="159" t="s">
        <v>88</v>
      </c>
    </row>
    <row r="552" spans="154:154" hidden="1" x14ac:dyDescent="0.2">
      <c r="EX552" s="159" t="s">
        <v>88</v>
      </c>
    </row>
    <row r="553" spans="154:154" hidden="1" x14ac:dyDescent="0.2">
      <c r="EX553" s="159" t="s">
        <v>88</v>
      </c>
    </row>
    <row r="554" spans="154:154" hidden="1" x14ac:dyDescent="0.2">
      <c r="EX554" s="159" t="s">
        <v>88</v>
      </c>
    </row>
    <row r="555" spans="154:154" hidden="1" x14ac:dyDescent="0.2">
      <c r="EX555" s="159" t="s">
        <v>88</v>
      </c>
    </row>
    <row r="556" spans="154:154" hidden="1" x14ac:dyDescent="0.2">
      <c r="EX556" s="159" t="s">
        <v>88</v>
      </c>
    </row>
    <row r="557" spans="154:154" hidden="1" x14ac:dyDescent="0.2">
      <c r="EX557" s="159" t="s">
        <v>88</v>
      </c>
    </row>
    <row r="558" spans="154:154" hidden="1" x14ac:dyDescent="0.2">
      <c r="EX558" s="159" t="s">
        <v>88</v>
      </c>
    </row>
    <row r="559" spans="154:154" hidden="1" x14ac:dyDescent="0.2">
      <c r="EX559" s="159" t="s">
        <v>88</v>
      </c>
    </row>
    <row r="560" spans="154:154" hidden="1" x14ac:dyDescent="0.2">
      <c r="EX560" s="159" t="s">
        <v>88</v>
      </c>
    </row>
    <row r="561" spans="154:154" hidden="1" x14ac:dyDescent="0.2">
      <c r="EX561" s="159" t="s">
        <v>88</v>
      </c>
    </row>
    <row r="562" spans="154:154" hidden="1" x14ac:dyDescent="0.2">
      <c r="EX562" s="159" t="s">
        <v>88</v>
      </c>
    </row>
    <row r="563" spans="154:154" hidden="1" x14ac:dyDescent="0.2">
      <c r="EX563" s="159" t="s">
        <v>88</v>
      </c>
    </row>
    <row r="564" spans="154:154" hidden="1" x14ac:dyDescent="0.2">
      <c r="EX564" s="159" t="s">
        <v>88</v>
      </c>
    </row>
    <row r="565" spans="154:154" hidden="1" x14ac:dyDescent="0.2">
      <c r="EX565" s="159" t="s">
        <v>88</v>
      </c>
    </row>
    <row r="566" spans="154:154" hidden="1" x14ac:dyDescent="0.2">
      <c r="EX566" s="159" t="s">
        <v>88</v>
      </c>
    </row>
    <row r="567" spans="154:154" hidden="1" x14ac:dyDescent="0.2">
      <c r="EX567" s="159" t="s">
        <v>88</v>
      </c>
    </row>
    <row r="568" spans="154:154" hidden="1" x14ac:dyDescent="0.2">
      <c r="EX568" s="159" t="s">
        <v>88</v>
      </c>
    </row>
    <row r="569" spans="154:154" hidden="1" x14ac:dyDescent="0.2">
      <c r="EX569" s="159" t="s">
        <v>88</v>
      </c>
    </row>
    <row r="570" spans="154:154" hidden="1" x14ac:dyDescent="0.2">
      <c r="EX570" s="159" t="s">
        <v>88</v>
      </c>
    </row>
    <row r="571" spans="154:154" hidden="1" x14ac:dyDescent="0.2">
      <c r="EX571" s="159" t="s">
        <v>88</v>
      </c>
    </row>
    <row r="572" spans="154:154" hidden="1" x14ac:dyDescent="0.2">
      <c r="EX572" s="159" t="s">
        <v>88</v>
      </c>
    </row>
    <row r="573" spans="154:154" hidden="1" x14ac:dyDescent="0.2">
      <c r="EX573" s="159" t="s">
        <v>88</v>
      </c>
    </row>
    <row r="574" spans="154:154" hidden="1" x14ac:dyDescent="0.2">
      <c r="EX574" s="159" t="s">
        <v>88</v>
      </c>
    </row>
    <row r="575" spans="154:154" hidden="1" x14ac:dyDescent="0.2">
      <c r="EX575" s="159" t="s">
        <v>88</v>
      </c>
    </row>
    <row r="576" spans="154:154" hidden="1" x14ac:dyDescent="0.2">
      <c r="EX576" s="159" t="s">
        <v>88</v>
      </c>
    </row>
    <row r="577" spans="154:154" hidden="1" x14ac:dyDescent="0.2">
      <c r="EX577" s="159" t="s">
        <v>88</v>
      </c>
    </row>
    <row r="578" spans="154:154" hidden="1" x14ac:dyDescent="0.2">
      <c r="EX578" s="159" t="s">
        <v>88</v>
      </c>
    </row>
    <row r="579" spans="154:154" hidden="1" x14ac:dyDescent="0.2">
      <c r="EX579" s="159" t="s">
        <v>88</v>
      </c>
    </row>
    <row r="580" spans="154:154" hidden="1" x14ac:dyDescent="0.2">
      <c r="EX580" s="159" t="s">
        <v>88</v>
      </c>
    </row>
    <row r="581" spans="154:154" hidden="1" x14ac:dyDescent="0.2">
      <c r="EX581" s="159" t="s">
        <v>88</v>
      </c>
    </row>
    <row r="582" spans="154:154" hidden="1" x14ac:dyDescent="0.2">
      <c r="EX582" s="159" t="s">
        <v>88</v>
      </c>
    </row>
    <row r="583" spans="154:154" hidden="1" x14ac:dyDescent="0.2">
      <c r="EX583" s="159" t="s">
        <v>88</v>
      </c>
    </row>
    <row r="584" spans="154:154" hidden="1" x14ac:dyDescent="0.2">
      <c r="EX584" s="159" t="s">
        <v>88</v>
      </c>
    </row>
    <row r="585" spans="154:154" hidden="1" x14ac:dyDescent="0.2">
      <c r="EX585" s="159" t="s">
        <v>88</v>
      </c>
    </row>
    <row r="586" spans="154:154" hidden="1" x14ac:dyDescent="0.2">
      <c r="EX586" s="159" t="s">
        <v>88</v>
      </c>
    </row>
    <row r="587" spans="154:154" hidden="1" x14ac:dyDescent="0.2">
      <c r="EX587" s="159" t="s">
        <v>88</v>
      </c>
    </row>
    <row r="588" spans="154:154" hidden="1" x14ac:dyDescent="0.2">
      <c r="EX588" s="159" t="s">
        <v>88</v>
      </c>
    </row>
    <row r="589" spans="154:154" hidden="1" x14ac:dyDescent="0.2">
      <c r="EX589" s="159" t="s">
        <v>88</v>
      </c>
    </row>
    <row r="590" spans="154:154" hidden="1" x14ac:dyDescent="0.2">
      <c r="EX590" s="159" t="s">
        <v>88</v>
      </c>
    </row>
    <row r="591" spans="154:154" hidden="1" x14ac:dyDescent="0.2">
      <c r="EX591" s="159" t="s">
        <v>88</v>
      </c>
    </row>
    <row r="592" spans="154:154" hidden="1" x14ac:dyDescent="0.2">
      <c r="EX592" s="159" t="s">
        <v>88</v>
      </c>
    </row>
    <row r="593" spans="154:154" hidden="1" x14ac:dyDescent="0.2">
      <c r="EX593" s="159" t="s">
        <v>88</v>
      </c>
    </row>
    <row r="594" spans="154:154" hidden="1" x14ac:dyDescent="0.2">
      <c r="EX594" s="159" t="s">
        <v>88</v>
      </c>
    </row>
    <row r="595" spans="154:154" hidden="1" x14ac:dyDescent="0.2">
      <c r="EX595" s="159" t="s">
        <v>88</v>
      </c>
    </row>
    <row r="596" spans="154:154" hidden="1" x14ac:dyDescent="0.2">
      <c r="EX596" s="159" t="s">
        <v>88</v>
      </c>
    </row>
    <row r="597" spans="154:154" hidden="1" x14ac:dyDescent="0.2">
      <c r="EX597" s="159" t="s">
        <v>88</v>
      </c>
    </row>
    <row r="598" spans="154:154" hidden="1" x14ac:dyDescent="0.2">
      <c r="EX598" s="159" t="s">
        <v>88</v>
      </c>
    </row>
    <row r="599" spans="154:154" hidden="1" x14ac:dyDescent="0.2">
      <c r="EX599" s="159" t="s">
        <v>88</v>
      </c>
    </row>
    <row r="600" spans="154:154" hidden="1" x14ac:dyDescent="0.2">
      <c r="EX600" s="159" t="s">
        <v>88</v>
      </c>
    </row>
    <row r="601" spans="154:154" hidden="1" x14ac:dyDescent="0.2">
      <c r="EX601" s="159" t="s">
        <v>88</v>
      </c>
    </row>
    <row r="602" spans="154:154" hidden="1" x14ac:dyDescent="0.2">
      <c r="EX602" s="159" t="s">
        <v>88</v>
      </c>
    </row>
    <row r="603" spans="154:154" hidden="1" x14ac:dyDescent="0.2">
      <c r="EX603" s="159" t="s">
        <v>88</v>
      </c>
    </row>
    <row r="604" spans="154:154" hidden="1" x14ac:dyDescent="0.2">
      <c r="EX604" s="159" t="s">
        <v>88</v>
      </c>
    </row>
    <row r="605" spans="154:154" hidden="1" x14ac:dyDescent="0.2">
      <c r="EX605" s="159" t="s">
        <v>88</v>
      </c>
    </row>
    <row r="606" spans="154:154" hidden="1" x14ac:dyDescent="0.2">
      <c r="EX606" s="159" t="s">
        <v>88</v>
      </c>
    </row>
    <row r="607" spans="154:154" hidden="1" x14ac:dyDescent="0.2">
      <c r="EX607" s="159" t="s">
        <v>88</v>
      </c>
    </row>
    <row r="608" spans="154:154" hidden="1" x14ac:dyDescent="0.2">
      <c r="EX608" s="159" t="s">
        <v>88</v>
      </c>
    </row>
    <row r="609" spans="154:154" hidden="1" x14ac:dyDescent="0.2">
      <c r="EX609" s="159" t="s">
        <v>88</v>
      </c>
    </row>
    <row r="610" spans="154:154" hidden="1" x14ac:dyDescent="0.2">
      <c r="EX610" s="159" t="s">
        <v>88</v>
      </c>
    </row>
    <row r="611" spans="154:154" hidden="1" x14ac:dyDescent="0.2">
      <c r="EX611" s="159" t="s">
        <v>88</v>
      </c>
    </row>
    <row r="612" spans="154:154" hidden="1" x14ac:dyDescent="0.2">
      <c r="EX612" s="159" t="s">
        <v>88</v>
      </c>
    </row>
    <row r="613" spans="154:154" hidden="1" x14ac:dyDescent="0.2">
      <c r="EX613" s="159" t="s">
        <v>88</v>
      </c>
    </row>
    <row r="614" spans="154:154" hidden="1" x14ac:dyDescent="0.2">
      <c r="EX614" s="159" t="s">
        <v>88</v>
      </c>
    </row>
    <row r="615" spans="154:154" hidden="1" x14ac:dyDescent="0.2">
      <c r="EX615" s="159" t="s">
        <v>88</v>
      </c>
    </row>
    <row r="616" spans="154:154" hidden="1" x14ac:dyDescent="0.2">
      <c r="EX616" s="159" t="s">
        <v>88</v>
      </c>
    </row>
    <row r="617" spans="154:154" hidden="1" x14ac:dyDescent="0.2">
      <c r="EX617" s="159" t="s">
        <v>88</v>
      </c>
    </row>
    <row r="618" spans="154:154" hidden="1" x14ac:dyDescent="0.2">
      <c r="EX618" s="159" t="s">
        <v>88</v>
      </c>
    </row>
    <row r="619" spans="154:154" hidden="1" x14ac:dyDescent="0.2">
      <c r="EX619" s="159" t="s">
        <v>88</v>
      </c>
    </row>
    <row r="620" spans="154:154" hidden="1" x14ac:dyDescent="0.2">
      <c r="EX620" s="159" t="s">
        <v>88</v>
      </c>
    </row>
    <row r="621" spans="154:154" hidden="1" x14ac:dyDescent="0.2">
      <c r="EX621" s="159" t="s">
        <v>88</v>
      </c>
    </row>
    <row r="622" spans="154:154" hidden="1" x14ac:dyDescent="0.2">
      <c r="EX622" s="159" t="s">
        <v>88</v>
      </c>
    </row>
    <row r="623" spans="154:154" hidden="1" x14ac:dyDescent="0.2">
      <c r="EX623" s="159" t="s">
        <v>88</v>
      </c>
    </row>
    <row r="624" spans="154:154" hidden="1" x14ac:dyDescent="0.2">
      <c r="EX624" s="159" t="s">
        <v>88</v>
      </c>
    </row>
    <row r="625" spans="154:154" hidden="1" x14ac:dyDescent="0.2">
      <c r="EX625" s="159" t="s">
        <v>88</v>
      </c>
    </row>
    <row r="626" spans="154:154" hidden="1" x14ac:dyDescent="0.2">
      <c r="EX626" s="159" t="s">
        <v>88</v>
      </c>
    </row>
    <row r="627" spans="154:154" hidden="1" x14ac:dyDescent="0.2">
      <c r="EX627" s="159" t="s">
        <v>88</v>
      </c>
    </row>
    <row r="628" spans="154:154" hidden="1" x14ac:dyDescent="0.2">
      <c r="EX628" s="159" t="s">
        <v>88</v>
      </c>
    </row>
    <row r="629" spans="154:154" hidden="1" x14ac:dyDescent="0.2">
      <c r="EX629" s="159" t="s">
        <v>88</v>
      </c>
    </row>
    <row r="630" spans="154:154" hidden="1" x14ac:dyDescent="0.2">
      <c r="EX630" s="159" t="s">
        <v>88</v>
      </c>
    </row>
    <row r="631" spans="154:154" hidden="1" x14ac:dyDescent="0.2">
      <c r="EX631" s="159" t="s">
        <v>88</v>
      </c>
    </row>
    <row r="632" spans="154:154" hidden="1" x14ac:dyDescent="0.2">
      <c r="EX632" s="159" t="s">
        <v>88</v>
      </c>
    </row>
    <row r="633" spans="154:154" hidden="1" x14ac:dyDescent="0.2">
      <c r="EX633" s="159" t="s">
        <v>88</v>
      </c>
    </row>
    <row r="634" spans="154:154" hidden="1" x14ac:dyDescent="0.2">
      <c r="EX634" s="159" t="s">
        <v>88</v>
      </c>
    </row>
    <row r="635" spans="154:154" hidden="1" x14ac:dyDescent="0.2">
      <c r="EX635" s="159" t="s">
        <v>88</v>
      </c>
    </row>
    <row r="636" spans="154:154" hidden="1" x14ac:dyDescent="0.2">
      <c r="EX636" s="159" t="s">
        <v>88</v>
      </c>
    </row>
    <row r="637" spans="154:154" hidden="1" x14ac:dyDescent="0.2">
      <c r="EX637" s="159" t="s">
        <v>88</v>
      </c>
    </row>
    <row r="638" spans="154:154" hidden="1" x14ac:dyDescent="0.2">
      <c r="EX638" s="159" t="s">
        <v>88</v>
      </c>
    </row>
    <row r="639" spans="154:154" hidden="1" x14ac:dyDescent="0.2">
      <c r="EX639" s="159" t="s">
        <v>88</v>
      </c>
    </row>
    <row r="640" spans="154:154" hidden="1" x14ac:dyDescent="0.2">
      <c r="EX640" s="159" t="s">
        <v>88</v>
      </c>
    </row>
    <row r="641" spans="154:154" hidden="1" x14ac:dyDescent="0.2">
      <c r="EX641" s="159" t="s">
        <v>88</v>
      </c>
    </row>
    <row r="642" spans="154:154" hidden="1" x14ac:dyDescent="0.2">
      <c r="EX642" s="159" t="s">
        <v>88</v>
      </c>
    </row>
    <row r="643" spans="154:154" hidden="1" x14ac:dyDescent="0.2">
      <c r="EX643" s="159" t="s">
        <v>88</v>
      </c>
    </row>
    <row r="644" spans="154:154" hidden="1" x14ac:dyDescent="0.2">
      <c r="EX644" s="159" t="s">
        <v>88</v>
      </c>
    </row>
    <row r="645" spans="154:154" hidden="1" x14ac:dyDescent="0.2">
      <c r="EX645" s="159" t="s">
        <v>88</v>
      </c>
    </row>
    <row r="646" spans="154:154" hidden="1" x14ac:dyDescent="0.2">
      <c r="EX646" s="159" t="s">
        <v>88</v>
      </c>
    </row>
    <row r="647" spans="154:154" hidden="1" x14ac:dyDescent="0.2">
      <c r="EX647" s="159" t="s">
        <v>88</v>
      </c>
    </row>
    <row r="648" spans="154:154" hidden="1" x14ac:dyDescent="0.2">
      <c r="EX648" s="159" t="s">
        <v>88</v>
      </c>
    </row>
    <row r="649" spans="154:154" hidden="1" x14ac:dyDescent="0.2">
      <c r="EX649" s="159" t="s">
        <v>88</v>
      </c>
    </row>
    <row r="650" spans="154:154" hidden="1" x14ac:dyDescent="0.2">
      <c r="EX650" s="159" t="s">
        <v>88</v>
      </c>
    </row>
    <row r="651" spans="154:154" hidden="1" x14ac:dyDescent="0.2">
      <c r="EX651" s="159" t="s">
        <v>88</v>
      </c>
    </row>
    <row r="652" spans="154:154" hidden="1" x14ac:dyDescent="0.2">
      <c r="EX652" s="159" t="s">
        <v>88</v>
      </c>
    </row>
    <row r="653" spans="154:154" hidden="1" x14ac:dyDescent="0.2">
      <c r="EX653" s="159" t="s">
        <v>88</v>
      </c>
    </row>
    <row r="654" spans="154:154" hidden="1" x14ac:dyDescent="0.2">
      <c r="EX654" s="159" t="s">
        <v>88</v>
      </c>
    </row>
    <row r="655" spans="154:154" hidden="1" x14ac:dyDescent="0.2">
      <c r="EX655" s="159" t="s">
        <v>88</v>
      </c>
    </row>
    <row r="656" spans="154:154" hidden="1" x14ac:dyDescent="0.2">
      <c r="EX656" s="159" t="s">
        <v>88</v>
      </c>
    </row>
    <row r="657" spans="154:154" hidden="1" x14ac:dyDescent="0.2">
      <c r="EX657" s="159" t="s">
        <v>88</v>
      </c>
    </row>
    <row r="658" spans="154:154" hidden="1" x14ac:dyDescent="0.2">
      <c r="EX658" s="159" t="s">
        <v>88</v>
      </c>
    </row>
    <row r="659" spans="154:154" hidden="1" x14ac:dyDescent="0.2">
      <c r="EX659" s="159" t="s">
        <v>88</v>
      </c>
    </row>
    <row r="660" spans="154:154" hidden="1" x14ac:dyDescent="0.2">
      <c r="EX660" s="159" t="s">
        <v>88</v>
      </c>
    </row>
    <row r="661" spans="154:154" hidden="1" x14ac:dyDescent="0.2">
      <c r="EX661" s="159" t="s">
        <v>88</v>
      </c>
    </row>
    <row r="662" spans="154:154" hidden="1" x14ac:dyDescent="0.2">
      <c r="EX662" s="159" t="s">
        <v>88</v>
      </c>
    </row>
    <row r="663" spans="154:154" hidden="1" x14ac:dyDescent="0.2">
      <c r="EX663" s="159" t="s">
        <v>88</v>
      </c>
    </row>
    <row r="664" spans="154:154" hidden="1" x14ac:dyDescent="0.2">
      <c r="EX664" s="159" t="s">
        <v>88</v>
      </c>
    </row>
    <row r="665" spans="154:154" hidden="1" x14ac:dyDescent="0.2">
      <c r="EX665" s="159" t="s">
        <v>88</v>
      </c>
    </row>
    <row r="666" spans="154:154" hidden="1" x14ac:dyDescent="0.2">
      <c r="EX666" s="159" t="s">
        <v>88</v>
      </c>
    </row>
    <row r="667" spans="154:154" hidden="1" x14ac:dyDescent="0.2">
      <c r="EX667" s="159" t="s">
        <v>88</v>
      </c>
    </row>
    <row r="668" spans="154:154" hidden="1" x14ac:dyDescent="0.2">
      <c r="EX668" s="159" t="s">
        <v>88</v>
      </c>
    </row>
    <row r="669" spans="154:154" hidden="1" x14ac:dyDescent="0.2">
      <c r="EX669" s="159" t="s">
        <v>88</v>
      </c>
    </row>
    <row r="670" spans="154:154" hidden="1" x14ac:dyDescent="0.2">
      <c r="EX670" s="159" t="s">
        <v>88</v>
      </c>
    </row>
    <row r="671" spans="154:154" hidden="1" x14ac:dyDescent="0.2">
      <c r="EX671" s="159" t="s">
        <v>88</v>
      </c>
    </row>
    <row r="672" spans="154:154" hidden="1" x14ac:dyDescent="0.2">
      <c r="EX672" s="159" t="s">
        <v>88</v>
      </c>
    </row>
    <row r="673" spans="154:154" hidden="1" x14ac:dyDescent="0.2">
      <c r="EX673" s="159" t="s">
        <v>88</v>
      </c>
    </row>
    <row r="674" spans="154:154" hidden="1" x14ac:dyDescent="0.2">
      <c r="EX674" s="159" t="s">
        <v>88</v>
      </c>
    </row>
    <row r="675" spans="154:154" hidden="1" x14ac:dyDescent="0.2">
      <c r="EX675" s="159" t="s">
        <v>88</v>
      </c>
    </row>
    <row r="676" spans="154:154" hidden="1" x14ac:dyDescent="0.2">
      <c r="EX676" s="159" t="s">
        <v>88</v>
      </c>
    </row>
    <row r="677" spans="154:154" hidden="1" x14ac:dyDescent="0.2">
      <c r="EX677" s="159" t="s">
        <v>88</v>
      </c>
    </row>
    <row r="678" spans="154:154" hidden="1" x14ac:dyDescent="0.2">
      <c r="EX678" s="159" t="s">
        <v>88</v>
      </c>
    </row>
    <row r="679" spans="154:154" hidden="1" x14ac:dyDescent="0.2">
      <c r="EX679" s="159" t="s">
        <v>88</v>
      </c>
    </row>
    <row r="680" spans="154:154" hidden="1" x14ac:dyDescent="0.2">
      <c r="EX680" s="159" t="s">
        <v>88</v>
      </c>
    </row>
    <row r="681" spans="154:154" hidden="1" x14ac:dyDescent="0.2">
      <c r="EX681" s="159" t="s">
        <v>88</v>
      </c>
    </row>
    <row r="682" spans="154:154" hidden="1" x14ac:dyDescent="0.2">
      <c r="EX682" s="159" t="s">
        <v>88</v>
      </c>
    </row>
    <row r="683" spans="154:154" hidden="1" x14ac:dyDescent="0.2">
      <c r="EX683" s="159" t="s">
        <v>88</v>
      </c>
    </row>
    <row r="684" spans="154:154" hidden="1" x14ac:dyDescent="0.2">
      <c r="EX684" s="159" t="s">
        <v>88</v>
      </c>
    </row>
    <row r="685" spans="154:154" hidden="1" x14ac:dyDescent="0.2">
      <c r="EX685" s="159" t="s">
        <v>88</v>
      </c>
    </row>
    <row r="686" spans="154:154" hidden="1" x14ac:dyDescent="0.2">
      <c r="EX686" s="159" t="s">
        <v>88</v>
      </c>
    </row>
    <row r="687" spans="154:154" hidden="1" x14ac:dyDescent="0.2">
      <c r="EX687" s="159" t="s">
        <v>88</v>
      </c>
    </row>
    <row r="688" spans="154:154" hidden="1" x14ac:dyDescent="0.2">
      <c r="EX688" s="159" t="s">
        <v>88</v>
      </c>
    </row>
    <row r="689" spans="154:154" hidden="1" x14ac:dyDescent="0.2">
      <c r="EX689" s="159" t="s">
        <v>88</v>
      </c>
    </row>
    <row r="690" spans="154:154" hidden="1" x14ac:dyDescent="0.2">
      <c r="EX690" s="159" t="s">
        <v>88</v>
      </c>
    </row>
    <row r="691" spans="154:154" hidden="1" x14ac:dyDescent="0.2">
      <c r="EX691" s="159" t="s">
        <v>88</v>
      </c>
    </row>
    <row r="692" spans="154:154" hidden="1" x14ac:dyDescent="0.2">
      <c r="EX692" s="159" t="s">
        <v>88</v>
      </c>
    </row>
    <row r="693" spans="154:154" hidden="1" x14ac:dyDescent="0.2">
      <c r="EX693" s="159" t="s">
        <v>88</v>
      </c>
    </row>
    <row r="694" spans="154:154" hidden="1" x14ac:dyDescent="0.2">
      <c r="EX694" s="159" t="s">
        <v>88</v>
      </c>
    </row>
    <row r="695" spans="154:154" hidden="1" x14ac:dyDescent="0.2">
      <c r="EX695" s="159" t="s">
        <v>88</v>
      </c>
    </row>
    <row r="696" spans="154:154" hidden="1" x14ac:dyDescent="0.2">
      <c r="EX696" s="159" t="s">
        <v>88</v>
      </c>
    </row>
    <row r="697" spans="154:154" hidden="1" x14ac:dyDescent="0.2">
      <c r="EX697" s="159" t="s">
        <v>88</v>
      </c>
    </row>
    <row r="698" spans="154:154" hidden="1" x14ac:dyDescent="0.2">
      <c r="EX698" s="159" t="s">
        <v>88</v>
      </c>
    </row>
    <row r="699" spans="154:154" hidden="1" x14ac:dyDescent="0.2">
      <c r="EX699" s="159" t="s">
        <v>88</v>
      </c>
    </row>
    <row r="700" spans="154:154" hidden="1" x14ac:dyDescent="0.2">
      <c r="EX700" s="159" t="s">
        <v>88</v>
      </c>
    </row>
    <row r="701" spans="154:154" hidden="1" x14ac:dyDescent="0.2">
      <c r="EX701" s="159" t="s">
        <v>88</v>
      </c>
    </row>
    <row r="702" spans="154:154" hidden="1" x14ac:dyDescent="0.2">
      <c r="EX702" s="159" t="s">
        <v>88</v>
      </c>
    </row>
    <row r="703" spans="154:154" hidden="1" x14ac:dyDescent="0.2">
      <c r="EX703" s="159" t="s">
        <v>88</v>
      </c>
    </row>
    <row r="704" spans="154:154" hidden="1" x14ac:dyDescent="0.2">
      <c r="EX704" s="159" t="s">
        <v>88</v>
      </c>
    </row>
    <row r="705" spans="154:154" hidden="1" x14ac:dyDescent="0.2">
      <c r="EX705" s="159" t="s">
        <v>88</v>
      </c>
    </row>
    <row r="706" spans="154:154" hidden="1" x14ac:dyDescent="0.2">
      <c r="EX706" s="159" t="s">
        <v>88</v>
      </c>
    </row>
    <row r="707" spans="154:154" hidden="1" x14ac:dyDescent="0.2">
      <c r="EX707" s="159" t="s">
        <v>88</v>
      </c>
    </row>
    <row r="708" spans="154:154" hidden="1" x14ac:dyDescent="0.2">
      <c r="EX708" s="159" t="s">
        <v>88</v>
      </c>
    </row>
    <row r="709" spans="154:154" hidden="1" x14ac:dyDescent="0.2">
      <c r="EX709" s="159" t="s">
        <v>88</v>
      </c>
    </row>
    <row r="710" spans="154:154" hidden="1" x14ac:dyDescent="0.2">
      <c r="EX710" s="159" t="s">
        <v>88</v>
      </c>
    </row>
    <row r="711" spans="154:154" hidden="1" x14ac:dyDescent="0.2">
      <c r="EX711" s="159" t="s">
        <v>88</v>
      </c>
    </row>
    <row r="712" spans="154:154" hidden="1" x14ac:dyDescent="0.2">
      <c r="EX712" s="159" t="s">
        <v>88</v>
      </c>
    </row>
    <row r="713" spans="154:154" hidden="1" x14ac:dyDescent="0.2">
      <c r="EX713" s="159" t="s">
        <v>88</v>
      </c>
    </row>
    <row r="714" spans="154:154" hidden="1" x14ac:dyDescent="0.2">
      <c r="EX714" s="159" t="s">
        <v>88</v>
      </c>
    </row>
    <row r="715" spans="154:154" hidden="1" x14ac:dyDescent="0.2">
      <c r="EX715" s="159" t="s">
        <v>88</v>
      </c>
    </row>
    <row r="716" spans="154:154" hidden="1" x14ac:dyDescent="0.2">
      <c r="EX716" s="159" t="s">
        <v>88</v>
      </c>
    </row>
    <row r="717" spans="154:154" hidden="1" x14ac:dyDescent="0.2">
      <c r="EX717" s="159" t="s">
        <v>88</v>
      </c>
    </row>
    <row r="718" spans="154:154" hidden="1" x14ac:dyDescent="0.2">
      <c r="EX718" s="159" t="s">
        <v>88</v>
      </c>
    </row>
    <row r="719" spans="154:154" hidden="1" x14ac:dyDescent="0.2">
      <c r="EX719" s="159" t="s">
        <v>88</v>
      </c>
    </row>
    <row r="720" spans="154:154" hidden="1" x14ac:dyDescent="0.2">
      <c r="EX720" s="159" t="s">
        <v>88</v>
      </c>
    </row>
    <row r="721" spans="154:154" hidden="1" x14ac:dyDescent="0.2">
      <c r="EX721" s="159" t="s">
        <v>88</v>
      </c>
    </row>
    <row r="722" spans="154:154" hidden="1" x14ac:dyDescent="0.2">
      <c r="EX722" s="159" t="s">
        <v>88</v>
      </c>
    </row>
    <row r="723" spans="154:154" hidden="1" x14ac:dyDescent="0.2">
      <c r="EX723" s="159" t="s">
        <v>88</v>
      </c>
    </row>
    <row r="724" spans="154:154" hidden="1" x14ac:dyDescent="0.2">
      <c r="EX724" s="159" t="s">
        <v>88</v>
      </c>
    </row>
    <row r="725" spans="154:154" hidden="1" x14ac:dyDescent="0.2">
      <c r="EX725" s="159" t="s">
        <v>88</v>
      </c>
    </row>
    <row r="726" spans="154:154" hidden="1" x14ac:dyDescent="0.2">
      <c r="EX726" s="159" t="s">
        <v>88</v>
      </c>
    </row>
    <row r="727" spans="154:154" hidden="1" x14ac:dyDescent="0.2">
      <c r="EX727" s="159" t="s">
        <v>88</v>
      </c>
    </row>
    <row r="728" spans="154:154" hidden="1" x14ac:dyDescent="0.2">
      <c r="EX728" s="159" t="s">
        <v>88</v>
      </c>
    </row>
    <row r="729" spans="154:154" hidden="1" x14ac:dyDescent="0.2">
      <c r="EX729" s="159" t="s">
        <v>88</v>
      </c>
    </row>
    <row r="730" spans="154:154" hidden="1" x14ac:dyDescent="0.2">
      <c r="EX730" s="159" t="s">
        <v>88</v>
      </c>
    </row>
    <row r="731" spans="154:154" hidden="1" x14ac:dyDescent="0.2">
      <c r="EX731" s="159" t="s">
        <v>88</v>
      </c>
    </row>
    <row r="732" spans="154:154" hidden="1" x14ac:dyDescent="0.2">
      <c r="EX732" s="159" t="s">
        <v>88</v>
      </c>
    </row>
    <row r="733" spans="154:154" hidden="1" x14ac:dyDescent="0.2">
      <c r="EX733" s="159" t="s">
        <v>88</v>
      </c>
    </row>
    <row r="734" spans="154:154" hidden="1" x14ac:dyDescent="0.2">
      <c r="EX734" s="159" t="s">
        <v>88</v>
      </c>
    </row>
    <row r="735" spans="154:154" hidden="1" x14ac:dyDescent="0.2">
      <c r="EX735" s="159" t="s">
        <v>88</v>
      </c>
    </row>
    <row r="736" spans="154:154" hidden="1" x14ac:dyDescent="0.2">
      <c r="EX736" s="159" t="s">
        <v>88</v>
      </c>
    </row>
    <row r="737" spans="154:154" hidden="1" x14ac:dyDescent="0.2">
      <c r="EX737" s="159" t="s">
        <v>88</v>
      </c>
    </row>
    <row r="738" spans="154:154" hidden="1" x14ac:dyDescent="0.2">
      <c r="EX738" s="159" t="s">
        <v>88</v>
      </c>
    </row>
    <row r="739" spans="154:154" hidden="1" x14ac:dyDescent="0.2">
      <c r="EX739" s="159" t="s">
        <v>88</v>
      </c>
    </row>
    <row r="740" spans="154:154" hidden="1" x14ac:dyDescent="0.2">
      <c r="EX740" s="159" t="s">
        <v>88</v>
      </c>
    </row>
    <row r="741" spans="154:154" hidden="1" x14ac:dyDescent="0.2">
      <c r="EX741" s="159" t="s">
        <v>88</v>
      </c>
    </row>
    <row r="742" spans="154:154" hidden="1" x14ac:dyDescent="0.2">
      <c r="EX742" s="159" t="s">
        <v>88</v>
      </c>
    </row>
    <row r="743" spans="154:154" hidden="1" x14ac:dyDescent="0.2">
      <c r="EX743" s="159" t="s">
        <v>88</v>
      </c>
    </row>
    <row r="744" spans="154:154" hidden="1" x14ac:dyDescent="0.2">
      <c r="EX744" s="159" t="s">
        <v>88</v>
      </c>
    </row>
    <row r="745" spans="154:154" hidden="1" x14ac:dyDescent="0.2">
      <c r="EX745" s="159" t="s">
        <v>88</v>
      </c>
    </row>
    <row r="746" spans="154:154" hidden="1" x14ac:dyDescent="0.2">
      <c r="EX746" s="159" t="s">
        <v>88</v>
      </c>
    </row>
    <row r="747" spans="154:154" hidden="1" x14ac:dyDescent="0.2">
      <c r="EX747" s="159" t="s">
        <v>88</v>
      </c>
    </row>
    <row r="748" spans="154:154" hidden="1" x14ac:dyDescent="0.2">
      <c r="EX748" s="159" t="s">
        <v>88</v>
      </c>
    </row>
    <row r="749" spans="154:154" hidden="1" x14ac:dyDescent="0.2">
      <c r="EX749" s="159" t="s">
        <v>88</v>
      </c>
    </row>
    <row r="750" spans="154:154" hidden="1" x14ac:dyDescent="0.2">
      <c r="EX750" s="159" t="s">
        <v>88</v>
      </c>
    </row>
    <row r="751" spans="154:154" hidden="1" x14ac:dyDescent="0.2">
      <c r="EX751" s="159" t="s">
        <v>88</v>
      </c>
    </row>
    <row r="752" spans="154:154" hidden="1" x14ac:dyDescent="0.2">
      <c r="EX752" s="159" t="s">
        <v>88</v>
      </c>
    </row>
    <row r="753" spans="154:154" hidden="1" x14ac:dyDescent="0.2">
      <c r="EX753" s="159" t="s">
        <v>88</v>
      </c>
    </row>
    <row r="754" spans="154:154" hidden="1" x14ac:dyDescent="0.2">
      <c r="EX754" s="159" t="s">
        <v>88</v>
      </c>
    </row>
    <row r="755" spans="154:154" hidden="1" x14ac:dyDescent="0.2">
      <c r="EX755" s="159" t="s">
        <v>88</v>
      </c>
    </row>
    <row r="756" spans="154:154" hidden="1" x14ac:dyDescent="0.2">
      <c r="EX756" s="159" t="s">
        <v>88</v>
      </c>
    </row>
    <row r="757" spans="154:154" hidden="1" x14ac:dyDescent="0.2">
      <c r="EX757" s="159" t="s">
        <v>88</v>
      </c>
    </row>
    <row r="758" spans="154:154" hidden="1" x14ac:dyDescent="0.2">
      <c r="EX758" s="159" t="s">
        <v>88</v>
      </c>
    </row>
    <row r="759" spans="154:154" hidden="1" x14ac:dyDescent="0.2">
      <c r="EX759" s="159" t="s">
        <v>88</v>
      </c>
    </row>
    <row r="760" spans="154:154" hidden="1" x14ac:dyDescent="0.2">
      <c r="EX760" s="159" t="s">
        <v>88</v>
      </c>
    </row>
    <row r="761" spans="154:154" hidden="1" x14ac:dyDescent="0.2">
      <c r="EX761" s="159" t="s">
        <v>88</v>
      </c>
    </row>
    <row r="762" spans="154:154" hidden="1" x14ac:dyDescent="0.2">
      <c r="EX762" s="159" t="s">
        <v>88</v>
      </c>
    </row>
    <row r="763" spans="154:154" hidden="1" x14ac:dyDescent="0.2">
      <c r="EX763" s="159" t="s">
        <v>88</v>
      </c>
    </row>
    <row r="764" spans="154:154" hidden="1" x14ac:dyDescent="0.2">
      <c r="EX764" s="159" t="s">
        <v>88</v>
      </c>
    </row>
    <row r="765" spans="154:154" hidden="1" x14ac:dyDescent="0.2">
      <c r="EX765" s="159" t="s">
        <v>88</v>
      </c>
    </row>
    <row r="766" spans="154:154" hidden="1" x14ac:dyDescent="0.2">
      <c r="EX766" s="159" t="s">
        <v>88</v>
      </c>
    </row>
    <row r="767" spans="154:154" hidden="1" x14ac:dyDescent="0.2">
      <c r="EX767" s="159" t="s">
        <v>88</v>
      </c>
    </row>
    <row r="768" spans="154:154" hidden="1" x14ac:dyDescent="0.2">
      <c r="EX768" s="159" t="s">
        <v>88</v>
      </c>
    </row>
    <row r="769" spans="154:154" hidden="1" x14ac:dyDescent="0.2">
      <c r="EX769" s="159" t="s">
        <v>88</v>
      </c>
    </row>
    <row r="770" spans="154:154" hidden="1" x14ac:dyDescent="0.2">
      <c r="EX770" s="159" t="s">
        <v>88</v>
      </c>
    </row>
    <row r="771" spans="154:154" hidden="1" x14ac:dyDescent="0.2">
      <c r="EX771" s="159" t="s">
        <v>88</v>
      </c>
    </row>
    <row r="772" spans="154:154" hidden="1" x14ac:dyDescent="0.2">
      <c r="EX772" s="159" t="s">
        <v>88</v>
      </c>
    </row>
    <row r="773" spans="154:154" hidden="1" x14ac:dyDescent="0.2">
      <c r="EX773" s="159" t="s">
        <v>88</v>
      </c>
    </row>
    <row r="774" spans="154:154" hidden="1" x14ac:dyDescent="0.2">
      <c r="EX774" s="159" t="s">
        <v>88</v>
      </c>
    </row>
    <row r="775" spans="154:154" hidden="1" x14ac:dyDescent="0.2">
      <c r="EX775" s="159" t="s">
        <v>88</v>
      </c>
    </row>
    <row r="776" spans="154:154" hidden="1" x14ac:dyDescent="0.2">
      <c r="EX776" s="159" t="s">
        <v>88</v>
      </c>
    </row>
    <row r="777" spans="154:154" hidden="1" x14ac:dyDescent="0.2">
      <c r="EX777" s="159" t="s">
        <v>88</v>
      </c>
    </row>
    <row r="778" spans="154:154" hidden="1" x14ac:dyDescent="0.2">
      <c r="EX778" s="159" t="s">
        <v>88</v>
      </c>
    </row>
    <row r="779" spans="154:154" hidden="1" x14ac:dyDescent="0.2">
      <c r="EX779" s="159" t="s">
        <v>88</v>
      </c>
    </row>
    <row r="780" spans="154:154" hidden="1" x14ac:dyDescent="0.2">
      <c r="EX780" s="159" t="s">
        <v>88</v>
      </c>
    </row>
    <row r="781" spans="154:154" hidden="1" x14ac:dyDescent="0.2">
      <c r="EX781" s="159" t="s">
        <v>88</v>
      </c>
    </row>
    <row r="782" spans="154:154" hidden="1" x14ac:dyDescent="0.2">
      <c r="EX782" s="159" t="s">
        <v>88</v>
      </c>
    </row>
    <row r="783" spans="154:154" hidden="1" x14ac:dyDescent="0.2">
      <c r="EX783" s="159" t="s">
        <v>88</v>
      </c>
    </row>
    <row r="784" spans="154:154" hidden="1" x14ac:dyDescent="0.2">
      <c r="EX784" s="159" t="s">
        <v>88</v>
      </c>
    </row>
    <row r="785" spans="154:154" hidden="1" x14ac:dyDescent="0.2">
      <c r="EX785" s="159" t="s">
        <v>88</v>
      </c>
    </row>
    <row r="786" spans="154:154" hidden="1" x14ac:dyDescent="0.2">
      <c r="EX786" s="159" t="s">
        <v>88</v>
      </c>
    </row>
    <row r="787" spans="154:154" hidden="1" x14ac:dyDescent="0.2">
      <c r="EX787" s="159" t="s">
        <v>88</v>
      </c>
    </row>
    <row r="788" spans="154:154" hidden="1" x14ac:dyDescent="0.2">
      <c r="EX788" s="159" t="s">
        <v>88</v>
      </c>
    </row>
    <row r="789" spans="154:154" hidden="1" x14ac:dyDescent="0.2">
      <c r="EX789" s="159" t="s">
        <v>88</v>
      </c>
    </row>
    <row r="790" spans="154:154" hidden="1" x14ac:dyDescent="0.2">
      <c r="EX790" s="159" t="s">
        <v>88</v>
      </c>
    </row>
    <row r="791" spans="154:154" hidden="1" x14ac:dyDescent="0.2">
      <c r="EX791" s="159" t="s">
        <v>88</v>
      </c>
    </row>
    <row r="792" spans="154:154" hidden="1" x14ac:dyDescent="0.2">
      <c r="EX792" s="159" t="s">
        <v>88</v>
      </c>
    </row>
    <row r="793" spans="154:154" hidden="1" x14ac:dyDescent="0.2">
      <c r="EX793" s="159" t="s">
        <v>88</v>
      </c>
    </row>
    <row r="794" spans="154:154" hidden="1" x14ac:dyDescent="0.2">
      <c r="EX794" s="159" t="s">
        <v>88</v>
      </c>
    </row>
    <row r="795" spans="154:154" hidden="1" x14ac:dyDescent="0.2">
      <c r="EX795" s="159" t="s">
        <v>88</v>
      </c>
    </row>
    <row r="796" spans="154:154" hidden="1" x14ac:dyDescent="0.2">
      <c r="EX796" s="159" t="s">
        <v>88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 macro="[0]!Module1.Filter2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1323975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0]!GotoPath">
                <anchor moveWithCells="1" siz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 macro="[0]!GotoInput">
                <anchor moveWithCells="1" siz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0]!Module1.Filter2">
                <anchor moveWithCells="1" siz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Drop Down 8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2047875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Drop Down 9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2047875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Drop Down 10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2047875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Option Button 12">
              <controlPr locked="0"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228600</xdr:rowOff>
                  </from>
                  <to>
                    <xdr:col>8</xdr:col>
                    <xdr:colOff>609600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Option Button 13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609600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Drop Down 14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9</xdr:col>
                    <xdr:colOff>1209675</xdr:colOff>
                    <xdr:row>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762000</xdr:colOff>
                    <xdr:row>5</xdr:row>
                    <xdr:rowOff>28575</xdr:rowOff>
                  </from>
                  <to>
                    <xdr:col>3</xdr:col>
                    <xdr:colOff>1876425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Button 24">
              <controlPr defaultSize="0" print="0" autoFill="0" autoLine="0" autoPict="0" macro="[0]!_xlnm.Auto_Open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796"/>
  <sheetViews>
    <sheetView topLeftCell="A3" zoomScale="99" workbookViewId="0">
      <selection activeCell="H5" sqref="H5"/>
    </sheetView>
  </sheetViews>
  <sheetFormatPr defaultRowHeight="12.75" zeroHeight="1" x14ac:dyDescent="0.2"/>
  <cols>
    <col min="1" max="1" width="2.28515625" style="36" customWidth="1"/>
    <col min="2" max="2" width="29.7109375" style="36" customWidth="1"/>
    <col min="3" max="3" width="19.5703125" style="36" customWidth="1"/>
    <col min="4" max="4" width="4.7109375" style="36" customWidth="1"/>
    <col min="5" max="5" width="9.140625" style="36"/>
    <col min="6" max="6" width="4.7109375" style="36" customWidth="1"/>
    <col min="7" max="7" width="2.140625" style="36" customWidth="1"/>
    <col min="8" max="8" width="17.42578125" style="36" customWidth="1"/>
    <col min="9" max="11" width="9.140625" style="36"/>
    <col min="12" max="12" width="19.140625" style="54" customWidth="1"/>
    <col min="13" max="13" width="14.85546875" style="54" customWidth="1"/>
    <col min="14" max="14" width="13.140625" style="54" customWidth="1"/>
    <col min="15" max="15" width="13.28515625" style="54" customWidth="1"/>
    <col min="16" max="17" width="8.85546875" style="54" customWidth="1"/>
    <col min="18" max="18" width="6.42578125" style="54" customWidth="1"/>
    <col min="19" max="16384" width="9.140625" style="54"/>
  </cols>
  <sheetData>
    <row r="1" spans="1:44" x14ac:dyDescent="0.2">
      <c r="A1" s="47"/>
      <c r="B1" s="48"/>
      <c r="C1" s="48"/>
      <c r="D1" s="48"/>
      <c r="E1" s="48"/>
      <c r="F1" s="49"/>
      <c r="G1" s="50"/>
      <c r="H1" s="51" t="s">
        <v>91</v>
      </c>
      <c r="I1" s="52"/>
      <c r="J1" s="53"/>
      <c r="K1" s="54"/>
    </row>
    <row r="2" spans="1:44" ht="16.5" thickBot="1" x14ac:dyDescent="0.3">
      <c r="A2" s="55"/>
      <c r="B2" s="56" t="s">
        <v>92</v>
      </c>
      <c r="C2" s="57"/>
      <c r="D2" s="57"/>
      <c r="E2" s="57"/>
      <c r="F2" s="58"/>
      <c r="G2" s="50"/>
      <c r="H2" s="59" t="s">
        <v>93</v>
      </c>
      <c r="I2" s="60" t="s">
        <v>94</v>
      </c>
      <c r="J2" s="61" t="s">
        <v>95</v>
      </c>
      <c r="K2" s="54"/>
      <c r="L2" s="62" t="s">
        <v>96</v>
      </c>
    </row>
    <row r="3" spans="1:44" x14ac:dyDescent="0.2">
      <c r="A3" s="55"/>
      <c r="B3" s="63" t="s">
        <v>97</v>
      </c>
      <c r="C3" s="46"/>
      <c r="D3" s="46"/>
      <c r="E3" s="46"/>
      <c r="F3" s="58"/>
      <c r="G3" s="50"/>
      <c r="H3" s="50" t="str">
        <f>Lookup!B6</f>
        <v>CNG-N</v>
      </c>
      <c r="I3" s="64">
        <f ca="1">HLOOKUP(MATCH(H3,$H$3:$H$26,0),GD,6)</f>
        <v>2.165</v>
      </c>
      <c r="J3" s="65"/>
      <c r="K3" s="54"/>
      <c r="L3" s="141">
        <v>25</v>
      </c>
      <c r="M3" s="142">
        <v>25</v>
      </c>
      <c r="N3" s="142">
        <v>1</v>
      </c>
      <c r="O3" s="142">
        <v>10</v>
      </c>
      <c r="P3" s="145"/>
      <c r="Q3" s="145"/>
      <c r="R3" s="147"/>
    </row>
    <row r="4" spans="1:44" x14ac:dyDescent="0.2">
      <c r="A4" s="55"/>
      <c r="B4" s="140" t="str">
        <f>IF(MainPage!$AB$20,"","Warning:  Automatic Refresh is OFF")</f>
        <v/>
      </c>
      <c r="C4" s="57"/>
      <c r="D4" s="57"/>
      <c r="E4" s="57"/>
      <c r="F4" s="58"/>
      <c r="G4" s="50"/>
      <c r="H4" s="50" t="str">
        <f>Lookup!B7</f>
        <v>CNG-S</v>
      </c>
      <c r="I4" s="64">
        <f t="shared" ref="I4:I19" ca="1" si="0">HLOOKUP(MATCH(H4,$H$3:$H$26,0),GD,6)</f>
        <v>2.17</v>
      </c>
      <c r="J4" s="65"/>
      <c r="K4" s="54"/>
      <c r="L4" s="143" t="s">
        <v>98</v>
      </c>
      <c r="M4" s="144" t="s">
        <v>99</v>
      </c>
      <c r="N4" s="144" t="s">
        <v>100</v>
      </c>
      <c r="O4" s="144" t="s">
        <v>101</v>
      </c>
      <c r="P4" s="144" t="s">
        <v>102</v>
      </c>
      <c r="Q4" s="144" t="s">
        <v>103</v>
      </c>
      <c r="R4" s="148" t="s">
        <v>104</v>
      </c>
    </row>
    <row r="5" spans="1:44" ht="15" customHeight="1" thickBot="1" x14ac:dyDescent="0.25">
      <c r="A5" s="55"/>
      <c r="B5" s="67" t="s">
        <v>105</v>
      </c>
      <c r="C5" s="46"/>
      <c r="D5" s="46"/>
      <c r="E5" s="46"/>
      <c r="F5" s="58"/>
      <c r="G5" s="50"/>
      <c r="H5" s="50" t="str">
        <f>Lookup!B8</f>
        <v>Gulf Mainline</v>
      </c>
      <c r="I5" s="64">
        <f t="shared" ca="1" si="0"/>
        <v>2.02</v>
      </c>
      <c r="J5" s="65"/>
      <c r="K5" s="54"/>
      <c r="L5" s="75" t="str">
        <f>VLOOKUP(L3,Location2,2)</f>
        <v>Tetco   STX</v>
      </c>
      <c r="M5" s="76" t="str">
        <f>VLOOKUP(M3,Location2,2)</f>
        <v>Tetco   STX</v>
      </c>
      <c r="N5" s="76" t="str">
        <f>VLOOKUP(N3,Transport2,2)</f>
        <v xml:space="preserve">FT  </v>
      </c>
      <c r="O5" s="76" t="str">
        <f>VLOOKUP(O3,GasDaily2,2)</f>
        <v>Tetco   STX</v>
      </c>
      <c r="P5" s="146">
        <f>C13</f>
        <v>2.1499999999999998E-2</v>
      </c>
      <c r="Q5" s="146">
        <f>C14</f>
        <v>2.2000000000000001E-3</v>
      </c>
      <c r="R5" s="149">
        <f>C15</f>
        <v>1.7000000000000001E-2</v>
      </c>
    </row>
    <row r="6" spans="1:44" x14ac:dyDescent="0.2">
      <c r="A6" s="55"/>
      <c r="B6" s="67"/>
      <c r="C6" s="46"/>
      <c r="D6" s="46"/>
      <c r="E6" s="46"/>
      <c r="F6" s="58"/>
      <c r="G6" s="50"/>
      <c r="H6" s="50" t="str">
        <f>Lookup!B9</f>
        <v>Gulf Onshore</v>
      </c>
      <c r="I6" s="64">
        <f t="shared" ca="1" si="0"/>
        <v>1.9750000000000001</v>
      </c>
      <c r="J6" s="65"/>
      <c r="K6" s="54"/>
    </row>
    <row r="7" spans="1:44" ht="15" customHeight="1" x14ac:dyDescent="0.2">
      <c r="A7" s="55"/>
      <c r="B7" s="67" t="s">
        <v>106</v>
      </c>
      <c r="C7" s="46"/>
      <c r="D7" s="46"/>
      <c r="E7" s="46"/>
      <c r="F7" s="58"/>
      <c r="G7" s="50"/>
      <c r="H7" s="50" t="str">
        <f>Lookup!B10</f>
        <v>TCO</v>
      </c>
      <c r="I7" s="64">
        <f t="shared" ca="1" si="0"/>
        <v>2.14</v>
      </c>
      <c r="J7" s="65"/>
      <c r="K7" s="54"/>
    </row>
    <row r="8" spans="1:44" x14ac:dyDescent="0.2">
      <c r="A8" s="55"/>
      <c r="B8" s="67"/>
      <c r="C8" s="46"/>
      <c r="D8" s="46"/>
      <c r="E8" s="46"/>
      <c r="F8" s="58"/>
      <c r="G8" s="50"/>
      <c r="H8" s="50" t="str">
        <f>Lookup!B11</f>
        <v>Tenn Zone  0</v>
      </c>
      <c r="I8" s="64">
        <f t="shared" ca="1" si="0"/>
        <v>1.915</v>
      </c>
      <c r="J8" s="65"/>
      <c r="K8" s="54"/>
    </row>
    <row r="9" spans="1:44" ht="15" customHeight="1" x14ac:dyDescent="0.2">
      <c r="A9" s="55"/>
      <c r="B9" s="67" t="s">
        <v>107</v>
      </c>
      <c r="C9" s="46"/>
      <c r="D9" s="46"/>
      <c r="E9" s="46"/>
      <c r="F9" s="58"/>
      <c r="G9" s="50"/>
      <c r="H9" s="50" t="str">
        <f>Lookup!B12</f>
        <v>Tenn Zone 5</v>
      </c>
      <c r="I9" s="64">
        <f t="shared" ca="1" si="0"/>
        <v>2.2999999999999998</v>
      </c>
      <c r="J9" s="65"/>
      <c r="K9" s="54"/>
    </row>
    <row r="10" spans="1:44" x14ac:dyDescent="0.2">
      <c r="A10" s="55"/>
      <c r="B10" s="67"/>
      <c r="C10" s="46"/>
      <c r="D10" s="46"/>
      <c r="E10" s="46"/>
      <c r="F10" s="58"/>
      <c r="G10" s="50"/>
      <c r="H10" s="50" t="str">
        <f>Lookup!B13</f>
        <v>Tenn Zone 500</v>
      </c>
      <c r="I10" s="64">
        <f t="shared" ca="1" si="0"/>
        <v>1.9450000000000001</v>
      </c>
      <c r="J10" s="65"/>
      <c r="K10" s="54"/>
    </row>
    <row r="11" spans="1:44" ht="15" customHeight="1" x14ac:dyDescent="0.2">
      <c r="A11" s="55"/>
      <c r="B11" s="67" t="s">
        <v>108</v>
      </c>
      <c r="C11" s="46"/>
      <c r="D11" s="46"/>
      <c r="E11" s="46"/>
      <c r="F11" s="58"/>
      <c r="G11" s="50"/>
      <c r="H11" s="50" t="str">
        <f>Lookup!B14</f>
        <v>Tenn Zone 800</v>
      </c>
      <c r="I11" s="64">
        <f t="shared" ca="1" si="0"/>
        <v>1.95</v>
      </c>
      <c r="J11" s="65"/>
      <c r="K11" s="54"/>
    </row>
    <row r="12" spans="1:44" ht="15" customHeight="1" x14ac:dyDescent="0.2">
      <c r="A12" s="55"/>
      <c r="B12" s="67"/>
      <c r="C12" s="46"/>
      <c r="D12" s="46"/>
      <c r="E12" s="46"/>
      <c r="F12" s="58"/>
      <c r="G12" s="50"/>
      <c r="H12" s="50" t="str">
        <f>Lookup!B15</f>
        <v>Tetco   STX</v>
      </c>
      <c r="I12" s="64">
        <f t="shared" ca="1" si="0"/>
        <v>1.93</v>
      </c>
      <c r="J12" s="65"/>
      <c r="K12" s="54"/>
    </row>
    <row r="13" spans="1:44" x14ac:dyDescent="0.2">
      <c r="A13" s="55"/>
      <c r="B13" s="67" t="s">
        <v>109</v>
      </c>
      <c r="C13" s="78">
        <v>2.1499999999999998E-2</v>
      </c>
      <c r="D13" s="46"/>
      <c r="E13" s="46"/>
      <c r="F13" s="58"/>
      <c r="G13" s="50"/>
      <c r="H13" s="50" t="str">
        <f>Lookup!B16</f>
        <v>Tetco  ETX</v>
      </c>
      <c r="I13" s="64">
        <f t="shared" ca="1" si="0"/>
        <v>1.9750000000000001</v>
      </c>
      <c r="J13" s="65"/>
      <c r="K13" s="54"/>
    </row>
    <row r="14" spans="1:44" x14ac:dyDescent="0.2">
      <c r="A14" s="55"/>
      <c r="B14" s="126" t="s">
        <v>110</v>
      </c>
      <c r="C14" s="137">
        <v>2.2000000000000001E-3</v>
      </c>
      <c r="D14" s="128"/>
      <c r="E14" s="46"/>
      <c r="F14" s="129"/>
      <c r="G14" s="50"/>
      <c r="H14" s="130" t="str">
        <f>Lookup!B17</f>
        <v>Tetco  WLA</v>
      </c>
      <c r="I14" s="64">
        <f t="shared" ca="1" si="0"/>
        <v>1.9550000000000001</v>
      </c>
      <c r="J14" s="65"/>
      <c r="K14" s="54"/>
      <c r="L14" s="131"/>
      <c r="N14" s="131"/>
      <c r="P14" s="131"/>
      <c r="R14" s="131"/>
      <c r="T14" s="131"/>
      <c r="V14" s="131"/>
      <c r="X14" s="131"/>
      <c r="Z14" s="131"/>
      <c r="AB14" s="131"/>
      <c r="AD14" s="131"/>
      <c r="AF14" s="131"/>
      <c r="AH14" s="131"/>
      <c r="AJ14" s="131"/>
      <c r="AL14" s="131"/>
      <c r="AN14" s="131"/>
      <c r="AP14" s="131"/>
      <c r="AR14" s="131"/>
    </row>
    <row r="15" spans="1:44" x14ac:dyDescent="0.2">
      <c r="A15" s="55"/>
      <c r="B15" s="67" t="s">
        <v>111</v>
      </c>
      <c r="C15" s="136">
        <v>1.7000000000000001E-2</v>
      </c>
      <c r="D15" s="46"/>
      <c r="E15" s="46"/>
      <c r="F15" s="58"/>
      <c r="G15" s="50"/>
      <c r="H15" s="50" t="str">
        <f>Lookup!B18</f>
        <v>Tetco ELA</v>
      </c>
      <c r="I15" s="64">
        <f t="shared" ca="1" si="0"/>
        <v>1.9550000000000001</v>
      </c>
      <c r="J15" s="65"/>
      <c r="K15" s="54"/>
      <c r="N15" s="131"/>
    </row>
    <row r="16" spans="1:44" x14ac:dyDescent="0.2">
      <c r="A16" s="55"/>
      <c r="B16" s="70"/>
      <c r="C16" s="46"/>
      <c r="D16" s="46"/>
      <c r="E16" s="46"/>
      <c r="F16" s="58"/>
      <c r="G16" s="50"/>
      <c r="H16" s="50" t="str">
        <f>Lookup!B19</f>
        <v>Tetco M1</v>
      </c>
      <c r="I16" s="64">
        <f t="shared" ca="1" si="0"/>
        <v>2.0150000000000001</v>
      </c>
      <c r="J16" s="65"/>
      <c r="K16" s="54"/>
      <c r="N16" s="131"/>
    </row>
    <row r="17" spans="1:14" x14ac:dyDescent="0.2">
      <c r="A17" s="55"/>
      <c r="B17" s="71" t="s">
        <v>112</v>
      </c>
      <c r="C17" s="72">
        <f ca="1">IF(C13&lt;&gt;"",((1/(1-C15))-1)*VLOOKUP(O3,GasDaily2,6),"")</f>
        <v>3.3377416073245333E-2</v>
      </c>
      <c r="D17" s="46"/>
      <c r="E17" s="46"/>
      <c r="F17" s="58"/>
      <c r="G17" s="50"/>
      <c r="H17" s="50" t="str">
        <f>Lookup!B20</f>
        <v>Tetco M2</v>
      </c>
      <c r="I17" s="64">
        <f t="shared" ca="1" si="0"/>
        <v>2.21</v>
      </c>
      <c r="J17" s="65"/>
      <c r="K17" s="54"/>
      <c r="N17" s="131"/>
    </row>
    <row r="18" spans="1:14" x14ac:dyDescent="0.2">
      <c r="A18" s="55"/>
      <c r="B18" s="73"/>
      <c r="C18" s="46"/>
      <c r="D18" s="46"/>
      <c r="E18" s="46"/>
      <c r="F18" s="58"/>
      <c r="G18" s="50"/>
      <c r="H18" s="50" t="str">
        <f>Lookup!B21</f>
        <v>Tetco M3</v>
      </c>
      <c r="I18" s="64">
        <f t="shared" ca="1" si="0"/>
        <v>2.2799999999999998</v>
      </c>
      <c r="J18" s="65"/>
      <c r="K18" s="54"/>
      <c r="N18" s="131"/>
    </row>
    <row r="19" spans="1:14" x14ac:dyDescent="0.2">
      <c r="A19" s="55"/>
      <c r="B19" s="71" t="s">
        <v>113</v>
      </c>
      <c r="C19" s="74">
        <f ca="1">IF(C13&lt;&gt;"",C17+C14+C13,"")</f>
        <v>5.7077416073245332E-2</v>
      </c>
      <c r="D19" s="46"/>
      <c r="E19" s="46"/>
      <c r="F19" s="58"/>
      <c r="G19" s="50"/>
      <c r="H19" s="50" t="str">
        <f>Lookup!B22</f>
        <v>Texas Gas Z/1</v>
      </c>
      <c r="I19" s="64">
        <f t="shared" ca="1" si="0"/>
        <v>2.0099999999999998</v>
      </c>
      <c r="J19" s="65"/>
      <c r="K19" s="54"/>
      <c r="N19" s="131"/>
    </row>
    <row r="20" spans="1:14" ht="13.5" thickBot="1" x14ac:dyDescent="0.25">
      <c r="A20" s="75"/>
      <c r="B20" s="138"/>
      <c r="C20" s="139"/>
      <c r="D20" s="76"/>
      <c r="E20" s="76"/>
      <c r="F20" s="77"/>
      <c r="G20" s="50"/>
      <c r="H20" s="50" t="str">
        <f>Lookup!B23</f>
        <v>Texas Gas Z/SL</v>
      </c>
      <c r="I20" s="64">
        <f t="shared" ref="I20:I26" ca="1" si="1">HLOOKUP(MATCH(H20,$H$3:$H$26,0),GD,6)</f>
        <v>1.9850000000000001</v>
      </c>
      <c r="J20" s="65"/>
      <c r="K20" s="54"/>
      <c r="N20" s="131"/>
    </row>
    <row r="21" spans="1:14" x14ac:dyDescent="0.2">
      <c r="A21" s="54"/>
      <c r="B21" s="54"/>
      <c r="C21" s="54"/>
      <c r="D21" s="54"/>
      <c r="E21" s="54"/>
      <c r="F21" s="54"/>
      <c r="G21" s="54"/>
      <c r="H21" s="50" t="str">
        <f>Lookup!B24</f>
        <v>Transco Z1 (30)</v>
      </c>
      <c r="I21" s="64">
        <f t="shared" ca="1" si="1"/>
        <v>1.95</v>
      </c>
      <c r="J21" s="65"/>
      <c r="K21" s="54"/>
      <c r="N21" s="131"/>
    </row>
    <row r="22" spans="1:14" x14ac:dyDescent="0.2">
      <c r="A22" s="54"/>
      <c r="B22" s="54" t="str">
        <f>IF(Input2!B29="","",Input2!B29)</f>
        <v>FTS1 does not include surcharge for Tenn, FT does for Zone 0 to Zone 1 paths</v>
      </c>
      <c r="C22" s="54"/>
      <c r="D22" s="54"/>
      <c r="E22" s="54"/>
      <c r="F22" s="54"/>
      <c r="G22" s="54"/>
      <c r="H22" s="50" t="str">
        <f>Lookup!B25</f>
        <v>Transco Z2 (45)</v>
      </c>
      <c r="I22" s="64">
        <f t="shared" ca="1" si="1"/>
        <v>1.98</v>
      </c>
      <c r="J22" s="65"/>
      <c r="K22" s="54"/>
      <c r="N22" s="131"/>
    </row>
    <row r="23" spans="1:14" x14ac:dyDescent="0.2">
      <c r="A23" s="54"/>
      <c r="B23" s="54" t="s">
        <v>114</v>
      </c>
      <c r="C23" s="54"/>
      <c r="D23" s="54"/>
      <c r="E23" s="54"/>
      <c r="F23" s="54"/>
      <c r="G23" s="54"/>
      <c r="H23" s="50" t="str">
        <f>Lookup!B26</f>
        <v>Transco Z3 (65)</v>
      </c>
      <c r="I23" s="64">
        <f t="shared" ca="1" si="1"/>
        <v>2.0099999999999998</v>
      </c>
      <c r="J23" s="65"/>
      <c r="K23" s="54"/>
      <c r="N23" s="131"/>
    </row>
    <row r="24" spans="1:14" x14ac:dyDescent="0.2">
      <c r="A24" s="54"/>
      <c r="B24" s="54" t="s">
        <v>115</v>
      </c>
      <c r="C24" s="54"/>
      <c r="D24" s="54"/>
      <c r="E24" s="54"/>
      <c r="F24" s="54"/>
      <c r="G24" s="54"/>
      <c r="H24" s="50" t="str">
        <f>Lookup!B27</f>
        <v>Transco Z4 (85)</v>
      </c>
      <c r="I24" s="64">
        <f t="shared" ca="1" si="1"/>
        <v>2.0249999999999999</v>
      </c>
      <c r="J24" s="65"/>
      <c r="K24" s="54"/>
      <c r="N24" s="131"/>
    </row>
    <row r="25" spans="1:14" x14ac:dyDescent="0.2">
      <c r="A25" s="54"/>
      <c r="B25" s="54" t="s">
        <v>116</v>
      </c>
      <c r="C25" s="54"/>
      <c r="D25" s="54"/>
      <c r="E25" s="54"/>
      <c r="F25" s="54"/>
      <c r="G25" s="54"/>
      <c r="H25" s="50" t="str">
        <f>Lookup!B28</f>
        <v>Transco Z6 (nonNY)</v>
      </c>
      <c r="I25" s="64">
        <f t="shared" ca="1" si="1"/>
        <v>2.27</v>
      </c>
      <c r="J25" s="65"/>
      <c r="K25" s="54"/>
      <c r="N25" s="131"/>
    </row>
    <row r="26" spans="1:14" x14ac:dyDescent="0.2">
      <c r="A26" s="54"/>
      <c r="B26" s="54" t="str">
        <f>IF(Input2!B33="","",Input2!B33)</f>
        <v/>
      </c>
      <c r="C26" s="54"/>
      <c r="D26" s="54"/>
      <c r="E26" s="54"/>
      <c r="F26" s="54"/>
      <c r="G26" s="54"/>
      <c r="H26" s="50" t="str">
        <f>Lookup!B29</f>
        <v>Transco Z6 (NY)</v>
      </c>
      <c r="I26" s="64">
        <f t="shared" ca="1" si="1"/>
        <v>2.33</v>
      </c>
      <c r="J26" s="65"/>
      <c r="K26" s="54"/>
      <c r="N26" s="131"/>
    </row>
    <row r="27" spans="1:14" x14ac:dyDescent="0.2">
      <c r="A27" s="54"/>
      <c r="B27" s="54" t="str">
        <f>IF(Input2!B34="","",Input2!B34)</f>
        <v/>
      </c>
      <c r="C27" s="54"/>
      <c r="D27" s="54"/>
      <c r="E27" s="54"/>
      <c r="F27" s="54"/>
      <c r="G27" s="54"/>
      <c r="H27" s="54"/>
      <c r="I27" s="54"/>
      <c r="J27" s="54"/>
      <c r="K27" s="54"/>
      <c r="N27" s="131"/>
    </row>
    <row r="28" spans="1:14" x14ac:dyDescent="0.2">
      <c r="A28" s="54"/>
      <c r="B28" s="54" t="str">
        <f>IF(Input2!B35="","",Input2!B35)</f>
        <v/>
      </c>
      <c r="C28" s="54"/>
      <c r="D28" s="54"/>
      <c r="E28" s="54"/>
      <c r="F28" s="54"/>
      <c r="G28" s="54"/>
      <c r="H28" s="54"/>
      <c r="I28" s="54"/>
      <c r="J28" s="54"/>
      <c r="K28" s="54"/>
      <c r="N28" s="131"/>
    </row>
    <row r="29" spans="1:14" x14ac:dyDescent="0.2">
      <c r="A29" s="54"/>
      <c r="B29" s="54" t="str">
        <f>IF(Input2!B36="","",Input2!B36)</f>
        <v/>
      </c>
      <c r="C29" s="54"/>
      <c r="D29" s="54"/>
      <c r="E29" s="54"/>
      <c r="F29" s="54"/>
      <c r="G29" s="54"/>
      <c r="H29" s="54"/>
      <c r="I29" s="54"/>
      <c r="J29" s="54"/>
      <c r="K29" s="54"/>
      <c r="N29" s="131"/>
    </row>
    <row r="30" spans="1:14" x14ac:dyDescent="0.2">
      <c r="A30" s="54"/>
      <c r="B30" s="54" t="str">
        <f>IF(Input2!B37="","",Input2!B37)</f>
        <v/>
      </c>
      <c r="C30" s="54"/>
      <c r="D30" s="54"/>
      <c r="E30" s="54"/>
      <c r="F30" s="54"/>
      <c r="G30" s="54"/>
      <c r="H30" s="54"/>
      <c r="I30" s="54"/>
      <c r="J30" s="54"/>
      <c r="K30" s="54"/>
      <c r="N30" s="131"/>
    </row>
    <row r="31" spans="1:14" x14ac:dyDescent="0.2">
      <c r="A31" s="54"/>
      <c r="B31" s="54" t="str">
        <f>IF(Input2!B38="","",Input2!B38)</f>
        <v/>
      </c>
      <c r="C31" s="54"/>
      <c r="D31" s="54"/>
      <c r="E31" s="54"/>
      <c r="F31" s="54"/>
      <c r="G31" s="54"/>
      <c r="H31" s="54"/>
      <c r="I31" s="54"/>
      <c r="J31" s="54"/>
      <c r="K31" s="54"/>
      <c r="N31" s="131"/>
    </row>
    <row r="32" spans="1:14" x14ac:dyDescent="0.2">
      <c r="A32" s="54"/>
      <c r="B32" s="54" t="str">
        <f>IF(Input2!B39="","",Input2!B39)</f>
        <v/>
      </c>
      <c r="C32" s="54"/>
      <c r="D32" s="54"/>
      <c r="E32" s="54"/>
      <c r="F32" s="54"/>
      <c r="G32" s="54"/>
      <c r="H32" s="54"/>
      <c r="I32" s="54"/>
      <c r="J32" s="54"/>
      <c r="K32" s="54"/>
      <c r="N32" s="131"/>
    </row>
    <row r="33" spans="1:14" x14ac:dyDescent="0.2">
      <c r="A33" s="54"/>
      <c r="B33" s="54" t="str">
        <f>IF(Input2!B40="","",Input2!B40)</f>
        <v/>
      </c>
      <c r="C33" s="54"/>
      <c r="D33" s="54"/>
      <c r="E33" s="54"/>
      <c r="F33" s="54"/>
      <c r="G33" s="54"/>
      <c r="H33" s="54"/>
      <c r="I33" s="54"/>
      <c r="J33" s="54"/>
      <c r="K33" s="54"/>
      <c r="N33" s="131"/>
    </row>
    <row r="34" spans="1:14" x14ac:dyDescent="0.2">
      <c r="A34" s="54"/>
      <c r="B34" s="54" t="str">
        <f>IF(Input2!B41="","",Input2!B41)</f>
        <v/>
      </c>
      <c r="C34" s="54"/>
      <c r="D34" s="54"/>
      <c r="E34" s="54"/>
      <c r="F34" s="54"/>
      <c r="G34" s="54"/>
      <c r="H34" s="54"/>
      <c r="I34" s="54"/>
      <c r="J34" s="54"/>
      <c r="K34" s="54"/>
      <c r="N34" s="131"/>
    </row>
    <row r="35" spans="1:14" x14ac:dyDescent="0.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N35" s="131"/>
    </row>
    <row r="36" spans="1:14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N36" s="131"/>
    </row>
    <row r="37" spans="1:14" x14ac:dyDescent="0.2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N37" s="131"/>
    </row>
    <row r="38" spans="1:14" x14ac:dyDescent="0.2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N38" s="131"/>
    </row>
    <row r="39" spans="1:14" x14ac:dyDescent="0.2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N39" s="131"/>
    </row>
    <row r="40" spans="1:14" x14ac:dyDescent="0.2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N40" s="131"/>
    </row>
    <row r="41" spans="1:14" x14ac:dyDescent="0.2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N41" s="131"/>
    </row>
    <row r="42" spans="1:14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N42" s="131"/>
    </row>
    <row r="43" spans="1:14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N43" s="131"/>
    </row>
    <row r="44" spans="1:14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N44" s="131"/>
    </row>
    <row r="45" spans="1:14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N45" s="131"/>
    </row>
    <row r="46" spans="1:14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N46" s="131"/>
    </row>
    <row r="47" spans="1:14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N47" s="131"/>
    </row>
    <row r="48" spans="1:14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N48" s="131"/>
    </row>
    <row r="49" spans="1:14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N49" s="131"/>
    </row>
    <row r="50" spans="1:14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N50" s="131"/>
    </row>
    <row r="51" spans="1:14" hidden="1" x14ac:dyDescent="0.2">
      <c r="N51" s="131"/>
    </row>
    <row r="52" spans="1:14" hidden="1" x14ac:dyDescent="0.2">
      <c r="N52" s="131"/>
    </row>
    <row r="53" spans="1:14" hidden="1" x14ac:dyDescent="0.2">
      <c r="N53" s="131"/>
    </row>
    <row r="54" spans="1:14" hidden="1" x14ac:dyDescent="0.2">
      <c r="N54" s="131"/>
    </row>
    <row r="55" spans="1:14" hidden="1" x14ac:dyDescent="0.2">
      <c r="N55" s="131"/>
    </row>
    <row r="56" spans="1:14" hidden="1" x14ac:dyDescent="0.2">
      <c r="N56" s="131"/>
    </row>
    <row r="57" spans="1:14" hidden="1" x14ac:dyDescent="0.2">
      <c r="N57" s="131"/>
    </row>
    <row r="58" spans="1:14" hidden="1" x14ac:dyDescent="0.2">
      <c r="N58" s="131"/>
    </row>
    <row r="59" spans="1:14" hidden="1" x14ac:dyDescent="0.2">
      <c r="N59" s="131"/>
    </row>
    <row r="60" spans="1:14" hidden="1" x14ac:dyDescent="0.2">
      <c r="N60" s="131"/>
    </row>
    <row r="61" spans="1:14" hidden="1" x14ac:dyDescent="0.2">
      <c r="N61" s="131"/>
    </row>
    <row r="62" spans="1:14" hidden="1" x14ac:dyDescent="0.2">
      <c r="N62" s="131"/>
    </row>
    <row r="63" spans="1:14" hidden="1" x14ac:dyDescent="0.2">
      <c r="N63" s="131"/>
    </row>
    <row r="64" spans="1:14" hidden="1" x14ac:dyDescent="0.2">
      <c r="N64" s="131"/>
    </row>
    <row r="65" spans="14:14" hidden="1" x14ac:dyDescent="0.2">
      <c r="N65" s="131"/>
    </row>
    <row r="66" spans="14:14" hidden="1" x14ac:dyDescent="0.2">
      <c r="N66" s="131"/>
    </row>
    <row r="67" spans="14:14" hidden="1" x14ac:dyDescent="0.2">
      <c r="N67" s="131"/>
    </row>
    <row r="68" spans="14:14" hidden="1" x14ac:dyDescent="0.2">
      <c r="N68" s="131"/>
    </row>
    <row r="69" spans="14:14" hidden="1" x14ac:dyDescent="0.2">
      <c r="N69" s="131"/>
    </row>
    <row r="70" spans="14:14" hidden="1" x14ac:dyDescent="0.2">
      <c r="N70" s="131"/>
    </row>
    <row r="71" spans="14:14" hidden="1" x14ac:dyDescent="0.2">
      <c r="N71" s="131"/>
    </row>
    <row r="72" spans="14:14" hidden="1" x14ac:dyDescent="0.2">
      <c r="N72" s="131"/>
    </row>
    <row r="73" spans="14:14" hidden="1" x14ac:dyDescent="0.2"/>
    <row r="74" spans="14:14" hidden="1" x14ac:dyDescent="0.2"/>
    <row r="75" spans="14:14" hidden="1" x14ac:dyDescent="0.2"/>
    <row r="76" spans="14:14" hidden="1" x14ac:dyDescent="0.2"/>
    <row r="77" spans="14:14" hidden="1" x14ac:dyDescent="0.2"/>
    <row r="78" spans="14:14" hidden="1" x14ac:dyDescent="0.2"/>
    <row r="79" spans="14:14" hidden="1" x14ac:dyDescent="0.2"/>
    <row r="80" spans="14:14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spans="9:9" hidden="1" x14ac:dyDescent="0.2"/>
    <row r="226" spans="9:9" hidden="1" x14ac:dyDescent="0.2"/>
    <row r="227" spans="9:9" hidden="1" x14ac:dyDescent="0.2"/>
    <row r="228" spans="9:9" hidden="1" x14ac:dyDescent="0.2">
      <c r="I228" s="36" t="s">
        <v>89</v>
      </c>
    </row>
    <row r="229" spans="9:9" hidden="1" x14ac:dyDescent="0.2">
      <c r="I229" s="36" t="s">
        <v>90</v>
      </c>
    </row>
    <row r="230" spans="9:9" hidden="1" x14ac:dyDescent="0.2"/>
    <row r="231" spans="9:9" hidden="1" x14ac:dyDescent="0.2"/>
    <row r="232" spans="9:9" hidden="1" x14ac:dyDescent="0.2"/>
    <row r="233" spans="9:9" hidden="1" x14ac:dyDescent="0.2"/>
    <row r="234" spans="9:9" hidden="1" x14ac:dyDescent="0.2"/>
    <row r="235" spans="9:9" hidden="1" x14ac:dyDescent="0.2"/>
    <row r="236" spans="9:9" hidden="1" x14ac:dyDescent="0.2"/>
    <row r="237" spans="9:9" hidden="1" x14ac:dyDescent="0.2"/>
    <row r="238" spans="9:9" hidden="1" x14ac:dyDescent="0.2"/>
    <row r="239" spans="9:9" hidden="1" x14ac:dyDescent="0.2"/>
    <row r="240" spans="9:9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Drop Down 5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Drop Down 6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Line="0" autoPict="0" macro="[0]!NewRecord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Line="0" autoPict="0" macro="[0]!CheckExisting">
                <anchor moveWithCells="1" siz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Button 11">
              <controlPr defaultSize="0" print="0" autoFill="0" autoLine="0" autoPict="0" macro="[0]!GotoPath">
                <anchor moveWithCells="1" siz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Button 12">
              <controlPr defaultSize="0" print="0" autoFill="0" autoLine="0" autoPict="0" macro="[0]!GotoMain">
                <anchor moveWithCells="1" siz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76200</xdr:rowOff>
                  </from>
                  <to>
                    <xdr:col>5</xdr:col>
                    <xdr:colOff>266700</xdr:colOff>
                    <xdr:row>19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796"/>
  <sheetViews>
    <sheetView workbookViewId="0">
      <selection activeCell="H6" sqref="H6"/>
    </sheetView>
  </sheetViews>
  <sheetFormatPr defaultRowHeight="12.75" zeroHeight="1" x14ac:dyDescent="0.2"/>
  <cols>
    <col min="1" max="1" width="1.7109375" style="36" customWidth="1"/>
    <col min="2" max="2" width="9.140625" style="36"/>
    <col min="3" max="3" width="10.7109375" style="36" customWidth="1"/>
    <col min="4" max="4" width="9.140625" style="36"/>
    <col min="5" max="5" width="4.7109375" style="36" customWidth="1"/>
    <col min="6" max="6" width="10.7109375" style="36" customWidth="1"/>
    <col min="7" max="7" width="9.140625" style="36"/>
    <col min="8" max="8" width="1.7109375" style="36" customWidth="1"/>
    <col min="9" max="9" width="11.7109375" style="36" customWidth="1"/>
    <col min="10" max="10" width="10.28515625" style="36" customWidth="1"/>
    <col min="11" max="11" width="4.42578125" style="36" customWidth="1"/>
    <col min="12" max="12" width="9.5703125" style="36" customWidth="1"/>
    <col min="13" max="13" width="5.7109375" style="36" customWidth="1"/>
    <col min="14" max="14" width="9.140625" style="36"/>
    <col min="15" max="15" width="2.7109375" style="36" customWidth="1"/>
    <col min="16" max="25" width="9.140625" style="36"/>
    <col min="26" max="26" width="5.28515625" style="36" customWidth="1"/>
    <col min="27" max="27" width="5.85546875" style="36" customWidth="1"/>
    <col min="28" max="28" width="12" style="36" customWidth="1"/>
    <col min="29" max="29" width="9.140625" style="36"/>
    <col min="30" max="31" width="11.7109375" style="36" customWidth="1"/>
    <col min="32" max="32" width="5.140625" style="36" customWidth="1"/>
    <col min="33" max="33" width="9.42578125" style="36" customWidth="1"/>
    <col min="34" max="34" width="32.28515625" style="36" customWidth="1"/>
    <col min="35" max="35" width="11.7109375" style="36" customWidth="1"/>
    <col min="36" max="36" width="11.140625" style="36" customWidth="1"/>
    <col min="37" max="37" width="10.5703125" style="36" customWidth="1"/>
    <col min="38" max="38" width="10.42578125" style="36" customWidth="1"/>
    <col min="39" max="39" width="11.7109375" style="36" customWidth="1"/>
    <col min="40" max="40" width="10.5703125" style="36" customWidth="1"/>
    <col min="41" max="41" width="10.42578125" style="36" customWidth="1"/>
    <col min="42" max="42" width="9.5703125" style="36" customWidth="1"/>
    <col min="43" max="43" width="10.5703125" style="36" customWidth="1"/>
    <col min="44" max="44" width="10.42578125" style="36" customWidth="1"/>
    <col min="45" max="45" width="9.5703125" style="36" customWidth="1"/>
    <col min="46" max="46" width="10.5703125" style="36" customWidth="1"/>
    <col min="47" max="47" width="10.42578125" style="36" customWidth="1"/>
    <col min="48" max="48" width="9.5703125" style="36" customWidth="1"/>
    <col min="49" max="49" width="10.5703125" style="36" customWidth="1"/>
    <col min="50" max="50" width="10.42578125" style="36" customWidth="1"/>
    <col min="51" max="51" width="9.5703125" style="36" customWidth="1"/>
    <col min="52" max="52" width="10.5703125" style="36" customWidth="1"/>
    <col min="53" max="53" width="10.42578125" style="36" customWidth="1"/>
    <col min="54" max="54" width="9.5703125" style="36" customWidth="1"/>
    <col min="55" max="55" width="10.5703125" style="36" customWidth="1"/>
    <col min="56" max="56" width="10.42578125" style="36" customWidth="1"/>
    <col min="57" max="57" width="9.5703125" style="36" customWidth="1"/>
    <col min="58" max="58" width="10.5703125" style="36" customWidth="1"/>
    <col min="59" max="59" width="10.42578125" style="36" customWidth="1"/>
    <col min="60" max="60" width="9.5703125" style="36" customWidth="1"/>
    <col min="61" max="61" width="10.5703125" style="36" customWidth="1"/>
    <col min="62" max="62" width="11.42578125" style="36" customWidth="1"/>
    <col min="63" max="63" width="10.5703125" style="36" customWidth="1"/>
    <col min="64" max="64" width="11.5703125" style="36" customWidth="1"/>
    <col min="65" max="73" width="10" style="36" customWidth="1"/>
    <col min="74" max="74" width="11" style="36" customWidth="1"/>
    <col min="75" max="75" width="8.7109375" style="36" customWidth="1"/>
    <col min="76" max="117" width="9.140625" style="36"/>
    <col min="118" max="118" width="12.5703125" style="36" customWidth="1"/>
    <col min="119" max="119" width="10.7109375" style="36" customWidth="1"/>
    <col min="120" max="120" width="6.85546875" style="36" customWidth="1"/>
    <col min="121" max="121" width="14.28515625" style="36" customWidth="1"/>
    <col min="122" max="122" width="4.28515625" style="36" customWidth="1"/>
    <col min="123" max="146" width="2" style="36" customWidth="1"/>
    <col min="147" max="147" width="11" style="36" customWidth="1"/>
    <col min="148" max="148" width="12" style="36" customWidth="1"/>
    <col min="149" max="154" width="2" style="36" customWidth="1"/>
    <col min="155" max="16384" width="9.140625" style="36"/>
  </cols>
  <sheetData>
    <row r="1" spans="1:154" ht="8.1" customHeight="1" thickBo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</row>
    <row r="2" spans="1:154" ht="16.5" thickBot="1" x14ac:dyDescent="0.3">
      <c r="A2" s="82"/>
      <c r="B2" s="83"/>
      <c r="C2" s="84" t="s">
        <v>117</v>
      </c>
      <c r="D2" s="85"/>
      <c r="E2" s="85"/>
      <c r="F2" s="85"/>
      <c r="G2" s="85"/>
      <c r="H2" s="85"/>
      <c r="I2" s="85"/>
      <c r="J2" s="85"/>
      <c r="K2" s="85"/>
      <c r="L2" s="85"/>
      <c r="M2" s="83"/>
      <c r="N2" s="83"/>
      <c r="O2" s="86"/>
      <c r="P2" s="81"/>
      <c r="Q2" s="81"/>
      <c r="R2" s="81"/>
      <c r="S2" s="81"/>
      <c r="T2" s="81"/>
      <c r="U2" s="81"/>
      <c r="V2" s="81"/>
      <c r="W2" s="81"/>
      <c r="X2" s="81"/>
      <c r="Y2" s="81"/>
      <c r="Z2" s="87" t="s">
        <v>118</v>
      </c>
      <c r="AA2" s="88" t="s">
        <v>119</v>
      </c>
      <c r="AB2" s="89"/>
      <c r="BX2" s="81"/>
    </row>
    <row r="3" spans="1:154" ht="12.75" customHeight="1" x14ac:dyDescent="0.2">
      <c r="A3" s="82"/>
      <c r="B3" s="83"/>
      <c r="C3" s="83"/>
      <c r="D3" s="83"/>
      <c r="E3" s="83"/>
      <c r="F3" s="83"/>
      <c r="G3" s="83"/>
      <c r="H3" s="83"/>
      <c r="I3" s="90" t="s">
        <v>9</v>
      </c>
      <c r="J3" s="90" t="s">
        <v>9</v>
      </c>
      <c r="K3" s="83"/>
      <c r="L3" s="83"/>
      <c r="M3" s="83"/>
      <c r="N3" s="83"/>
      <c r="O3" s="86"/>
      <c r="P3" s="81"/>
      <c r="Q3" s="81"/>
      <c r="R3" s="81"/>
      <c r="S3" s="81"/>
      <c r="T3" s="81"/>
      <c r="U3" s="81"/>
      <c r="V3" s="81"/>
      <c r="W3" s="81"/>
      <c r="X3" s="81"/>
      <c r="Y3" s="81"/>
      <c r="Z3" s="87" t="s">
        <v>120</v>
      </c>
      <c r="AA3" s="91">
        <f>MATCH(AH5,NameCheck,0)</f>
        <v>329</v>
      </c>
      <c r="AB3" s="92">
        <f ca="1">BW5</f>
        <v>0.28443666067826029</v>
      </c>
      <c r="AD3" s="93">
        <v>15</v>
      </c>
      <c r="AE3" s="94">
        <v>13</v>
      </c>
      <c r="AF3" s="94">
        <v>1</v>
      </c>
      <c r="AG3" s="94">
        <v>1</v>
      </c>
      <c r="AH3" s="94" t="s">
        <v>121</v>
      </c>
      <c r="AI3" s="94">
        <v>15</v>
      </c>
      <c r="AJ3" s="94">
        <v>21</v>
      </c>
      <c r="AK3" s="94">
        <v>4</v>
      </c>
      <c r="AL3" s="94">
        <v>14</v>
      </c>
      <c r="AM3" s="94">
        <v>13</v>
      </c>
      <c r="AN3" s="94">
        <v>1</v>
      </c>
      <c r="AO3" s="94">
        <v>0</v>
      </c>
      <c r="AP3" s="94">
        <v>0</v>
      </c>
      <c r="AQ3" s="94">
        <v>0</v>
      </c>
      <c r="AR3" s="94">
        <v>0</v>
      </c>
      <c r="AS3" s="94">
        <v>0</v>
      </c>
      <c r="AT3" s="94">
        <v>0</v>
      </c>
      <c r="AU3" s="94">
        <v>0</v>
      </c>
      <c r="AV3" s="94">
        <v>0</v>
      </c>
      <c r="AW3" s="94">
        <v>0</v>
      </c>
      <c r="AX3" s="94">
        <v>0</v>
      </c>
      <c r="AY3" s="94">
        <v>0</v>
      </c>
      <c r="AZ3" s="94">
        <v>0</v>
      </c>
      <c r="BA3" s="94">
        <v>0</v>
      </c>
      <c r="BB3" s="94">
        <v>0</v>
      </c>
      <c r="BC3" s="94">
        <v>0</v>
      </c>
      <c r="BD3" s="94">
        <v>0</v>
      </c>
      <c r="BE3" s="94">
        <v>0</v>
      </c>
      <c r="BF3" s="94">
        <v>0</v>
      </c>
      <c r="BG3" s="94">
        <v>0</v>
      </c>
      <c r="BH3" s="94">
        <v>0</v>
      </c>
      <c r="BI3" s="94">
        <v>0</v>
      </c>
      <c r="BJ3" s="94">
        <v>0</v>
      </c>
      <c r="BK3" s="94">
        <v>0</v>
      </c>
      <c r="BL3" s="94">
        <v>0</v>
      </c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5"/>
      <c r="BX3" s="81"/>
    </row>
    <row r="4" spans="1:154" ht="13.5" thickBot="1" x14ac:dyDescent="0.25">
      <c r="A4" s="82"/>
      <c r="B4" s="83"/>
      <c r="C4" s="96" t="s">
        <v>122</v>
      </c>
      <c r="D4" s="85"/>
      <c r="E4" s="83"/>
      <c r="F4" s="96" t="s">
        <v>123</v>
      </c>
      <c r="G4" s="85"/>
      <c r="H4" s="83"/>
      <c r="I4" s="90" t="s">
        <v>8</v>
      </c>
      <c r="J4" s="90" t="s">
        <v>124</v>
      </c>
      <c r="K4" s="83"/>
      <c r="L4" s="83"/>
      <c r="M4" s="83"/>
      <c r="N4" s="90" t="s">
        <v>125</v>
      </c>
      <c r="O4" s="86"/>
      <c r="P4" s="81"/>
      <c r="Q4" s="81"/>
      <c r="R4" s="81"/>
      <c r="S4" s="81"/>
      <c r="T4" s="81"/>
      <c r="U4" s="81"/>
      <c r="V4" s="81"/>
      <c r="W4" s="81"/>
      <c r="X4" s="81"/>
      <c r="Y4" s="81"/>
      <c r="Z4" s="87" t="s">
        <v>126</v>
      </c>
      <c r="AA4" s="68" t="e">
        <v>#N/A</v>
      </c>
      <c r="AB4" s="97">
        <v>0.2800674609860791</v>
      </c>
      <c r="AC4" s="98"/>
      <c r="AD4" s="37" t="s">
        <v>6</v>
      </c>
      <c r="AE4" s="66" t="s">
        <v>7</v>
      </c>
      <c r="AF4" s="66" t="s">
        <v>9</v>
      </c>
      <c r="AG4" s="66" t="s">
        <v>10</v>
      </c>
      <c r="AH4" s="66" t="s">
        <v>11</v>
      </c>
      <c r="AI4" s="66" t="s">
        <v>12</v>
      </c>
      <c r="AJ4" s="66" t="s">
        <v>13</v>
      </c>
      <c r="AK4" s="66" t="s">
        <v>14</v>
      </c>
      <c r="AL4" s="66" t="s">
        <v>15</v>
      </c>
      <c r="AM4" s="66" t="s">
        <v>16</v>
      </c>
      <c r="AN4" s="66" t="s">
        <v>17</v>
      </c>
      <c r="AO4" s="66" t="s">
        <v>18</v>
      </c>
      <c r="AP4" s="66" t="s">
        <v>19</v>
      </c>
      <c r="AQ4" s="66" t="s">
        <v>20</v>
      </c>
      <c r="AR4" s="66" t="s">
        <v>21</v>
      </c>
      <c r="AS4" s="66" t="s">
        <v>22</v>
      </c>
      <c r="AT4" s="66" t="s">
        <v>23</v>
      </c>
      <c r="AU4" s="66" t="s">
        <v>24</v>
      </c>
      <c r="AV4" s="66" t="s">
        <v>25</v>
      </c>
      <c r="AW4" s="66" t="s">
        <v>26</v>
      </c>
      <c r="AX4" s="66" t="s">
        <v>27</v>
      </c>
      <c r="AY4" s="66" t="s">
        <v>28</v>
      </c>
      <c r="AZ4" s="66" t="s">
        <v>29</v>
      </c>
      <c r="BA4" s="66" t="s">
        <v>30</v>
      </c>
      <c r="BB4" s="66" t="s">
        <v>31</v>
      </c>
      <c r="BC4" s="66" t="s">
        <v>32</v>
      </c>
      <c r="BD4" s="66" t="s">
        <v>33</v>
      </c>
      <c r="BE4" s="66" t="s">
        <v>34</v>
      </c>
      <c r="BF4" s="66" t="s">
        <v>35</v>
      </c>
      <c r="BG4" s="66" t="s">
        <v>36</v>
      </c>
      <c r="BH4" s="66" t="s">
        <v>37</v>
      </c>
      <c r="BI4" s="66" t="s">
        <v>38</v>
      </c>
      <c r="BJ4" s="66" t="s">
        <v>39</v>
      </c>
      <c r="BK4" s="66" t="s">
        <v>40</v>
      </c>
      <c r="BL4" s="66" t="s">
        <v>41</v>
      </c>
      <c r="BM4" s="66" t="s">
        <v>127</v>
      </c>
      <c r="BN4" s="66" t="s">
        <v>128</v>
      </c>
      <c r="BO4" s="66" t="s">
        <v>129</v>
      </c>
      <c r="BP4" s="66" t="s">
        <v>130</v>
      </c>
      <c r="BQ4" s="66" t="s">
        <v>131</v>
      </c>
      <c r="BR4" s="66" t="s">
        <v>132</v>
      </c>
      <c r="BS4" s="66" t="s">
        <v>133</v>
      </c>
      <c r="BT4" s="66" t="s">
        <v>134</v>
      </c>
      <c r="BU4" s="66" t="s">
        <v>135</v>
      </c>
      <c r="BV4" s="66" t="s">
        <v>136</v>
      </c>
      <c r="BW4" s="38" t="s">
        <v>137</v>
      </c>
      <c r="BX4" s="81"/>
    </row>
    <row r="5" spans="1:154" ht="15" customHeight="1" thickBot="1" x14ac:dyDescent="0.25">
      <c r="A5" s="82"/>
      <c r="B5" s="83"/>
      <c r="C5" s="83"/>
      <c r="D5" s="83"/>
      <c r="E5" s="83"/>
      <c r="F5" s="83"/>
      <c r="G5" s="83"/>
      <c r="H5" s="83"/>
      <c r="I5" s="83"/>
      <c r="J5" s="112" t="s">
        <v>121</v>
      </c>
      <c r="K5" s="113"/>
      <c r="L5" s="113"/>
      <c r="M5" s="114"/>
      <c r="N5" s="83"/>
      <c r="O5" s="86"/>
      <c r="P5" s="81"/>
      <c r="Q5" s="81"/>
      <c r="R5" s="81"/>
      <c r="S5" s="81"/>
      <c r="T5" s="81"/>
      <c r="U5" s="81"/>
      <c r="V5" s="81"/>
      <c r="W5" s="81"/>
      <c r="X5" s="81"/>
      <c r="Y5" s="81"/>
      <c r="Z5" s="87" t="s">
        <v>138</v>
      </c>
      <c r="AA5" s="41" t="s">
        <v>139</v>
      </c>
      <c r="AB5" s="42"/>
      <c r="AD5" s="68" t="str">
        <f>VLOOKUP(AD3,Location2,2)</f>
        <v>Tenn Zone  0</v>
      </c>
      <c r="AE5" s="69" t="str">
        <f>VLOOKUP(AE3,Location2,2)</f>
        <v>TC0/Citygate</v>
      </c>
      <c r="AF5" s="69">
        <f>AF3</f>
        <v>1</v>
      </c>
      <c r="AG5" s="69" t="str">
        <f>IF(AG3&lt;&gt;1,"Yes","NO")</f>
        <v>NO</v>
      </c>
      <c r="AH5" s="69" t="str">
        <f>J5</f>
        <v>Tenn/Z 0 to TC0/Citygate -- FT Win.</v>
      </c>
      <c r="AI5" s="69" t="str">
        <f>IF(AI3&gt;0,VLOOKUP(AI3,Location2,2),0)</f>
        <v>Tenn Zone  0</v>
      </c>
      <c r="AJ5" s="69" t="str">
        <f>IF(AJ3&gt;0,VLOOKUP(AJ3,Location2,2),0)</f>
        <v>Tenn Zone 3</v>
      </c>
      <c r="AK5" s="69" t="str">
        <f>IF(AK3&gt;0,VLOOKUP(AK3,Transport2,2),0)</f>
        <v>FT Winter</v>
      </c>
      <c r="AL5" s="69" t="str">
        <f>IF(AL3&gt;0,VLOOKUP(AL3,Location2,2),0)</f>
        <v>TCO</v>
      </c>
      <c r="AM5" s="69" t="str">
        <f>IF(AM3&gt;0,VLOOKUP(AM3,Location2,2),0)</f>
        <v>TC0/Citygate</v>
      </c>
      <c r="AN5" s="69" t="str">
        <f>IF(AN3&gt;0,VLOOKUP(AN3,Transport2,2),0)</f>
        <v xml:space="preserve">FT  </v>
      </c>
      <c r="AO5" s="69">
        <f>IF(AO3&gt;0,VLOOKUP(AO3,Location2,2),0)</f>
        <v>0</v>
      </c>
      <c r="AP5" s="69">
        <f>IF(AP3&gt;0,VLOOKUP(AP3,Location2,2),0)</f>
        <v>0</v>
      </c>
      <c r="AQ5" s="69">
        <f>IF(AQ3&gt;0,VLOOKUP(AQ3,Transport2,2),0)</f>
        <v>0</v>
      </c>
      <c r="AR5" s="69">
        <f t="shared" ref="AR5:BG5" si="0">IF(AR3&gt;0,VLOOKUP(AR3,Location2,2),0)</f>
        <v>0</v>
      </c>
      <c r="AS5" s="69">
        <f t="shared" si="0"/>
        <v>0</v>
      </c>
      <c r="AT5" s="69">
        <f>IF(AT3&gt;0,VLOOKUP(AT3,Transport2,2),0)</f>
        <v>0</v>
      </c>
      <c r="AU5" s="69">
        <f t="shared" si="0"/>
        <v>0</v>
      </c>
      <c r="AV5" s="69">
        <f t="shared" si="0"/>
        <v>0</v>
      </c>
      <c r="AW5" s="69">
        <f>IF(AW3&gt;0,VLOOKUP(AW3,Transport2,2),0)</f>
        <v>0</v>
      </c>
      <c r="AX5" s="69">
        <f t="shared" si="0"/>
        <v>0</v>
      </c>
      <c r="AY5" s="69">
        <f t="shared" si="0"/>
        <v>0</v>
      </c>
      <c r="AZ5" s="69">
        <f>IF(AZ3&gt;0,VLOOKUP(AZ3,Transport2,2),0)</f>
        <v>0</v>
      </c>
      <c r="BA5" s="69">
        <f t="shared" si="0"/>
        <v>0</v>
      </c>
      <c r="BB5" s="69">
        <f t="shared" si="0"/>
        <v>0</v>
      </c>
      <c r="BC5" s="69">
        <f>IF(BC3&gt;0,VLOOKUP(BC3,Transport2,2),0)</f>
        <v>0</v>
      </c>
      <c r="BD5" s="69">
        <f t="shared" si="0"/>
        <v>0</v>
      </c>
      <c r="BE5" s="69">
        <f t="shared" si="0"/>
        <v>0</v>
      </c>
      <c r="BF5" s="69">
        <f>IF(BF3&gt;0,VLOOKUP(BF3,Transport2,2),0)</f>
        <v>0</v>
      </c>
      <c r="BG5" s="69">
        <f t="shared" si="0"/>
        <v>0</v>
      </c>
      <c r="BH5" s="69">
        <f>IF(BH3&gt;0,VLOOKUP(BH3,Location2,2),0)</f>
        <v>0</v>
      </c>
      <c r="BI5" s="69">
        <f>IF(BI3&gt;0,VLOOKUP(BI3,Transport2,2),0)</f>
        <v>0</v>
      </c>
      <c r="BJ5" s="69">
        <f>IF(BJ3&gt;0,VLOOKUP(BJ3,Location2,2),0)</f>
        <v>0</v>
      </c>
      <c r="BK5" s="69">
        <f>IF(BK3&gt;0,VLOOKUP(BK3,Location2,2),0)</f>
        <v>0</v>
      </c>
      <c r="BL5" s="69">
        <f>IF(BL3&gt;0,VLOOKUP(BL3,Transport2,2),0)</f>
        <v>0</v>
      </c>
      <c r="BM5" s="99">
        <f ca="1">IF(AI3&gt;0,VLOOKUP(AI5&amp;"-"&amp;AJ5&amp;"-"&amp;AK5,LocCost,2,0),0)</f>
        <v>0.21973663408414795</v>
      </c>
      <c r="BN5" s="99">
        <f ca="1">IF(AL3&gt;0,VLOOKUP(AL5&amp;"-"&amp;AM5&amp;"-"&amp;AN5,LocCost,2,0),0)</f>
        <v>6.470002659411235E-2</v>
      </c>
      <c r="BO5" s="99">
        <f>IF(AO3&gt;0,VLOOKUP(AO5&amp;"-"&amp;AP5&amp;"-"&amp;AQ5,LocCost,2,0),0)</f>
        <v>0</v>
      </c>
      <c r="BP5" s="99">
        <f>IF(AR3&gt;0,VLOOKUP(AR5&amp;"-"&amp;AS5&amp;"-"&amp;AT5,LocCost,2,0),0)</f>
        <v>0</v>
      </c>
      <c r="BQ5" s="99">
        <f>IF(AU3&gt;0,VLOOKUP(AU5&amp;"-"&amp;AV5&amp;"-"&amp;AW5,LocCost,2,0),0)</f>
        <v>0</v>
      </c>
      <c r="BR5" s="99">
        <f>IF(AX3&gt;0,VLOOKUP(AX5&amp;"-"&amp;AY5&amp;"-"&amp;AZ5,LocCost,2,0),0)</f>
        <v>0</v>
      </c>
      <c r="BS5" s="99">
        <f>IF(BA3&gt;0,VLOOKUP(BA5&amp;"-"&amp;BB5&amp;"-"&amp;BC5,LocCost,2,0),0)</f>
        <v>0</v>
      </c>
      <c r="BT5" s="99">
        <f>IF(BD3&gt;0,VLOOKUP(BD5&amp;"-"&amp;BE5&amp;"-"&amp;BF5,LocCost,2,0),0)</f>
        <v>0</v>
      </c>
      <c r="BU5" s="99">
        <f>IF(BG3&gt;0,VLOOKUP(BG5&amp;"-"&amp;BH5&amp;"-"&amp;BI5,LocCost,2,0),0)</f>
        <v>0</v>
      </c>
      <c r="BV5" s="99">
        <f>IF(BJ3&gt;0,VLOOKUP(BJ5&amp;"-"&amp;BK5&amp;"-"&amp;BL5,LocCost,2,0),0)</f>
        <v>0</v>
      </c>
      <c r="BW5" s="100">
        <f ca="1">SUM(BM5:BV5)</f>
        <v>0.28443666067826029</v>
      </c>
      <c r="BX5" s="81"/>
      <c r="DN5" s="36" t="s">
        <v>140</v>
      </c>
      <c r="DO5" s="36" t="s">
        <v>141</v>
      </c>
      <c r="DP5" s="36" t="s">
        <v>44</v>
      </c>
      <c r="DQ5" s="36" t="s">
        <v>52</v>
      </c>
      <c r="DR5" s="36" t="s">
        <v>48</v>
      </c>
      <c r="DS5" s="36">
        <v>0</v>
      </c>
      <c r="DT5" s="36">
        <v>0</v>
      </c>
      <c r="DU5" s="36">
        <v>0</v>
      </c>
      <c r="DV5" s="36">
        <v>0</v>
      </c>
      <c r="DW5" s="36">
        <v>0</v>
      </c>
      <c r="DX5" s="36">
        <v>0</v>
      </c>
      <c r="DY5" s="36">
        <v>0</v>
      </c>
      <c r="DZ5" s="36">
        <v>0</v>
      </c>
      <c r="EA5" s="36">
        <v>0</v>
      </c>
      <c r="EB5" s="36">
        <v>0</v>
      </c>
      <c r="EC5" s="36">
        <v>0</v>
      </c>
      <c r="ED5" s="36">
        <v>0</v>
      </c>
      <c r="EE5" s="36">
        <v>0</v>
      </c>
      <c r="EF5" s="36">
        <v>0</v>
      </c>
      <c r="EG5" s="36">
        <v>0</v>
      </c>
      <c r="EH5" s="36">
        <v>0</v>
      </c>
      <c r="EI5" s="36">
        <v>0</v>
      </c>
      <c r="EJ5" s="36">
        <v>0</v>
      </c>
      <c r="EK5" s="36">
        <v>0</v>
      </c>
      <c r="EL5" s="36">
        <v>0</v>
      </c>
      <c r="EM5" s="36">
        <v>0</v>
      </c>
      <c r="EN5" s="36">
        <v>0</v>
      </c>
      <c r="EO5" s="36">
        <v>0</v>
      </c>
      <c r="EP5" s="36">
        <v>0</v>
      </c>
      <c r="EQ5" s="36">
        <v>0.1298674297606662</v>
      </c>
      <c r="ER5" s="36">
        <v>8.9180188293082177E-2</v>
      </c>
      <c r="ES5" s="36">
        <v>0</v>
      </c>
      <c r="ET5" s="36">
        <v>0</v>
      </c>
      <c r="EU5" s="36">
        <v>0</v>
      </c>
      <c r="EV5" s="36">
        <v>0</v>
      </c>
      <c r="EW5" s="36">
        <v>0</v>
      </c>
      <c r="EX5" s="36">
        <v>0</v>
      </c>
    </row>
    <row r="6" spans="1:154" ht="15" customHeight="1" thickBot="1" x14ac:dyDescent="0.25">
      <c r="A6" s="82"/>
      <c r="B6" s="83"/>
      <c r="C6" s="135" t="str">
        <f>IF(NOT(ClearCheck),"Warning:  Clear Contents is OFF","")</f>
        <v/>
      </c>
      <c r="D6" s="45"/>
      <c r="E6" s="45"/>
      <c r="F6" s="45"/>
      <c r="G6" s="45"/>
      <c r="H6" s="45"/>
      <c r="I6" s="45"/>
      <c r="J6" s="83"/>
      <c r="K6" s="83"/>
      <c r="L6" s="83"/>
      <c r="M6" s="83"/>
      <c r="N6" s="83"/>
      <c r="O6" s="86"/>
      <c r="P6" s="81"/>
      <c r="Q6" s="81"/>
      <c r="R6" s="81"/>
      <c r="S6" s="81"/>
      <c r="T6" s="81"/>
      <c r="U6" s="81"/>
      <c r="V6" s="81"/>
      <c r="W6" s="81"/>
      <c r="X6" s="81"/>
      <c r="Y6" s="81"/>
      <c r="Z6" s="87" t="s">
        <v>142</v>
      </c>
      <c r="AA6" s="68" t="b">
        <v>1</v>
      </c>
      <c r="AB6" s="97"/>
      <c r="BX6" s="81"/>
    </row>
    <row r="7" spans="1:154" ht="5.0999999999999996" customHeight="1" x14ac:dyDescent="0.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6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</row>
    <row r="8" spans="1:154" ht="15" customHeight="1" x14ac:dyDescent="0.2">
      <c r="A8" s="82"/>
      <c r="B8" s="101" t="s">
        <v>143</v>
      </c>
      <c r="C8" s="83"/>
      <c r="D8" s="83"/>
      <c r="E8" s="102" t="s">
        <v>144</v>
      </c>
      <c r="F8" s="83"/>
      <c r="G8" s="83"/>
      <c r="H8" s="83"/>
      <c r="I8" s="83"/>
      <c r="J8" s="83"/>
      <c r="K8" s="83"/>
      <c r="L8" s="103">
        <f ca="1">BM5</f>
        <v>0.21973663408414795</v>
      </c>
      <c r="M8" s="83"/>
      <c r="N8" s="83"/>
      <c r="O8" s="86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</row>
    <row r="9" spans="1:154" ht="5.0999999999999996" customHeight="1" thickBot="1" x14ac:dyDescent="0.25">
      <c r="A9" s="82"/>
      <c r="B9" s="101"/>
      <c r="C9" s="83"/>
      <c r="D9" s="83"/>
      <c r="E9" s="101"/>
      <c r="F9" s="83"/>
      <c r="G9" s="83"/>
      <c r="H9" s="83"/>
      <c r="I9" s="83"/>
      <c r="J9" s="83"/>
      <c r="K9" s="83"/>
      <c r="L9" s="83"/>
      <c r="M9" s="83"/>
      <c r="N9" s="83"/>
      <c r="O9" s="86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</row>
    <row r="10" spans="1:154" ht="15" customHeight="1" thickBot="1" x14ac:dyDescent="0.25">
      <c r="A10" s="82"/>
      <c r="B10" s="101" t="s">
        <v>145</v>
      </c>
      <c r="C10" s="83"/>
      <c r="D10" s="83"/>
      <c r="E10" s="102" t="s">
        <v>144</v>
      </c>
      <c r="F10" s="83"/>
      <c r="G10" s="83"/>
      <c r="H10" s="83"/>
      <c r="I10" s="83"/>
      <c r="J10" s="83"/>
      <c r="K10" s="83"/>
      <c r="L10" s="103">
        <f ca="1">BN5</f>
        <v>6.470002659411235E-2</v>
      </c>
      <c r="M10" s="83"/>
      <c r="N10" s="104" t="s">
        <v>137</v>
      </c>
      <c r="O10" s="86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</row>
    <row r="11" spans="1:154" ht="5.0999999999999996" customHeight="1" x14ac:dyDescent="0.2">
      <c r="A11" s="82"/>
      <c r="B11" s="101"/>
      <c r="C11" s="83"/>
      <c r="D11" s="83"/>
      <c r="E11" s="101"/>
      <c r="F11" s="83"/>
      <c r="G11" s="83"/>
      <c r="H11" s="83"/>
      <c r="I11" s="83"/>
      <c r="J11" s="83"/>
      <c r="K11" s="83"/>
      <c r="L11" s="83"/>
      <c r="M11" s="83"/>
      <c r="N11" s="105"/>
      <c r="O11" s="86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</row>
    <row r="12" spans="1:154" ht="15" customHeight="1" thickBot="1" x14ac:dyDescent="0.25">
      <c r="A12" s="82"/>
      <c r="B12" s="101" t="s">
        <v>146</v>
      </c>
      <c r="C12" s="83"/>
      <c r="D12" s="83"/>
      <c r="E12" s="102" t="s">
        <v>144</v>
      </c>
      <c r="F12" s="83"/>
      <c r="G12" s="83"/>
      <c r="H12" s="83"/>
      <c r="I12" s="83"/>
      <c r="J12" s="83"/>
      <c r="K12" s="83"/>
      <c r="L12" s="103">
        <f>BO5</f>
        <v>0</v>
      </c>
      <c r="M12" s="83"/>
      <c r="N12" s="106">
        <f ca="1">BW5</f>
        <v>0.28443666067826029</v>
      </c>
      <c r="O12" s="86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</row>
    <row r="13" spans="1:154" ht="5.0999999999999996" customHeight="1" x14ac:dyDescent="0.2">
      <c r="A13" s="82"/>
      <c r="B13" s="101"/>
      <c r="C13" s="83"/>
      <c r="D13" s="83"/>
      <c r="E13" s="101"/>
      <c r="F13" s="83"/>
      <c r="G13" s="83"/>
      <c r="H13" s="83"/>
      <c r="I13" s="83"/>
      <c r="J13" s="83"/>
      <c r="K13" s="83"/>
      <c r="L13" s="83"/>
      <c r="M13" s="83"/>
      <c r="N13" s="83"/>
      <c r="O13" s="86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</row>
    <row r="14" spans="1:154" ht="15" customHeight="1" x14ac:dyDescent="0.2">
      <c r="A14" s="82"/>
      <c r="B14" s="125" t="s">
        <v>147</v>
      </c>
      <c r="C14" s="83"/>
      <c r="D14" s="127"/>
      <c r="E14" s="102" t="s">
        <v>144</v>
      </c>
      <c r="F14" s="127"/>
      <c r="G14" s="83"/>
      <c r="H14" s="127"/>
      <c r="I14" s="83"/>
      <c r="J14" s="127"/>
      <c r="K14" s="83"/>
      <c r="L14" s="103">
        <f>BP5</f>
        <v>0</v>
      </c>
      <c r="M14" s="83"/>
      <c r="N14" s="127"/>
      <c r="O14" s="86"/>
      <c r="P14" s="134"/>
      <c r="Q14" s="81"/>
      <c r="R14" s="134"/>
      <c r="S14" s="81"/>
      <c r="T14" s="134"/>
      <c r="U14" s="81"/>
      <c r="V14" s="134"/>
      <c r="W14" s="81"/>
      <c r="X14" s="134"/>
      <c r="Y14" s="81"/>
      <c r="Z14" s="134"/>
      <c r="AA14" s="81"/>
      <c r="AB14" s="134"/>
      <c r="AC14" s="81"/>
      <c r="AD14" s="134"/>
      <c r="AE14" s="81"/>
      <c r="AF14" s="134"/>
      <c r="AG14" s="81"/>
      <c r="AH14" s="134"/>
      <c r="AI14" s="81"/>
      <c r="AJ14" s="134"/>
      <c r="AK14" s="81"/>
      <c r="AL14" s="134"/>
      <c r="AM14" s="81"/>
      <c r="AN14" s="134"/>
      <c r="AO14" s="81"/>
      <c r="AP14" s="134"/>
      <c r="AQ14" s="81"/>
      <c r="AR14" s="134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</row>
    <row r="15" spans="1:154" ht="5.0999999999999996" customHeight="1" x14ac:dyDescent="0.2">
      <c r="A15" s="82"/>
      <c r="B15" s="101"/>
      <c r="C15" s="83"/>
      <c r="D15" s="83"/>
      <c r="E15" s="101"/>
      <c r="F15" s="83"/>
      <c r="G15" s="83"/>
      <c r="H15" s="83"/>
      <c r="I15" s="83"/>
      <c r="J15" s="83"/>
      <c r="K15" s="83"/>
      <c r="L15" s="83"/>
      <c r="M15" s="83"/>
      <c r="N15" s="127"/>
      <c r="O15" s="86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</row>
    <row r="16" spans="1:154" ht="15" customHeight="1" x14ac:dyDescent="0.2">
      <c r="A16" s="82"/>
      <c r="B16" s="101" t="s">
        <v>148</v>
      </c>
      <c r="C16" s="83"/>
      <c r="D16" s="83"/>
      <c r="E16" s="102" t="s">
        <v>144</v>
      </c>
      <c r="F16" s="83"/>
      <c r="G16" s="83"/>
      <c r="H16" s="83"/>
      <c r="I16" s="83"/>
      <c r="J16" s="83"/>
      <c r="K16" s="83"/>
      <c r="L16" s="103">
        <f>BQ5</f>
        <v>0</v>
      </c>
      <c r="M16" s="83"/>
      <c r="N16" s="127"/>
      <c r="O16" s="86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</row>
    <row r="17" spans="1:76" ht="5.0999999999999996" customHeight="1" x14ac:dyDescent="0.2">
      <c r="A17" s="82"/>
      <c r="B17" s="101"/>
      <c r="C17" s="83"/>
      <c r="D17" s="83"/>
      <c r="E17" s="101"/>
      <c r="F17" s="83"/>
      <c r="G17" s="83"/>
      <c r="H17" s="83"/>
      <c r="I17" s="83"/>
      <c r="J17" s="83"/>
      <c r="K17" s="83"/>
      <c r="L17" s="83"/>
      <c r="M17" s="83"/>
      <c r="N17" s="127"/>
      <c r="O17" s="86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</row>
    <row r="18" spans="1:76" ht="15" customHeight="1" x14ac:dyDescent="0.2">
      <c r="A18" s="82"/>
      <c r="B18" s="101" t="s">
        <v>149</v>
      </c>
      <c r="C18" s="83"/>
      <c r="D18" s="83"/>
      <c r="E18" s="102" t="s">
        <v>144</v>
      </c>
      <c r="F18" s="83"/>
      <c r="G18" s="83"/>
      <c r="H18" s="83"/>
      <c r="I18" s="83"/>
      <c r="J18" s="83"/>
      <c r="K18" s="83"/>
      <c r="L18" s="103">
        <f>BR5</f>
        <v>0</v>
      </c>
      <c r="M18" s="83"/>
      <c r="N18" s="127"/>
      <c r="O18" s="86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</row>
    <row r="19" spans="1:76" ht="5.0999999999999996" customHeight="1" x14ac:dyDescent="0.2">
      <c r="A19" s="82"/>
      <c r="B19" s="101"/>
      <c r="C19" s="83"/>
      <c r="D19" s="83"/>
      <c r="E19" s="101"/>
      <c r="F19" s="83"/>
      <c r="G19" s="83"/>
      <c r="H19" s="83"/>
      <c r="I19" s="83"/>
      <c r="J19" s="83"/>
      <c r="K19" s="83"/>
      <c r="L19" s="83"/>
      <c r="M19" s="83"/>
      <c r="N19" s="127"/>
      <c r="O19" s="86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</row>
    <row r="20" spans="1:76" ht="15" customHeight="1" x14ac:dyDescent="0.2">
      <c r="A20" s="82"/>
      <c r="B20" s="101" t="s">
        <v>150</v>
      </c>
      <c r="C20" s="83"/>
      <c r="D20" s="83"/>
      <c r="E20" s="102" t="s">
        <v>144</v>
      </c>
      <c r="F20" s="83"/>
      <c r="G20" s="83"/>
      <c r="H20" s="83"/>
      <c r="I20" s="83"/>
      <c r="J20" s="83"/>
      <c r="K20" s="83"/>
      <c r="L20" s="103">
        <f>BS5</f>
        <v>0</v>
      </c>
      <c r="M20" s="83"/>
      <c r="N20" s="127"/>
      <c r="O20" s="86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</row>
    <row r="21" spans="1:76" ht="5.0999999999999996" customHeight="1" x14ac:dyDescent="0.2">
      <c r="A21" s="82"/>
      <c r="B21" s="101"/>
      <c r="C21" s="83"/>
      <c r="D21" s="83"/>
      <c r="E21" s="101"/>
      <c r="F21" s="83"/>
      <c r="G21" s="83"/>
      <c r="H21" s="83"/>
      <c r="I21" s="83"/>
      <c r="J21" s="83"/>
      <c r="K21" s="83"/>
      <c r="L21" s="83"/>
      <c r="M21" s="83"/>
      <c r="N21" s="127"/>
      <c r="O21" s="86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</row>
    <row r="22" spans="1:76" ht="15" customHeight="1" x14ac:dyDescent="0.2">
      <c r="A22" s="82"/>
      <c r="B22" s="101" t="s">
        <v>151</v>
      </c>
      <c r="C22" s="83"/>
      <c r="D22" s="83"/>
      <c r="E22" s="102" t="s">
        <v>144</v>
      </c>
      <c r="F22" s="83"/>
      <c r="G22" s="83"/>
      <c r="H22" s="83"/>
      <c r="I22" s="83"/>
      <c r="J22" s="83"/>
      <c r="K22" s="83"/>
      <c r="L22" s="103">
        <f>BT5</f>
        <v>0</v>
      </c>
      <c r="M22" s="83"/>
      <c r="N22" s="127"/>
      <c r="O22" s="86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</row>
    <row r="23" spans="1:76" ht="5.0999999999999996" customHeight="1" x14ac:dyDescent="0.2">
      <c r="A23" s="82"/>
      <c r="B23" s="101"/>
      <c r="C23" s="83"/>
      <c r="D23" s="83"/>
      <c r="E23" s="101"/>
      <c r="F23" s="83"/>
      <c r="G23" s="83"/>
      <c r="H23" s="83"/>
      <c r="I23" s="83"/>
      <c r="J23" s="83"/>
      <c r="K23" s="83"/>
      <c r="L23" s="83"/>
      <c r="M23" s="83"/>
      <c r="N23" s="127"/>
      <c r="O23" s="86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</row>
    <row r="24" spans="1:76" ht="15" customHeight="1" x14ac:dyDescent="0.2">
      <c r="A24" s="82"/>
      <c r="B24" s="101" t="s">
        <v>152</v>
      </c>
      <c r="C24" s="83"/>
      <c r="D24" s="83"/>
      <c r="E24" s="102" t="s">
        <v>144</v>
      </c>
      <c r="F24" s="83"/>
      <c r="G24" s="83"/>
      <c r="H24" s="83"/>
      <c r="I24" s="83"/>
      <c r="J24" s="83"/>
      <c r="K24" s="107"/>
      <c r="L24" s="103">
        <f>BU5</f>
        <v>0</v>
      </c>
      <c r="M24" s="83"/>
      <c r="N24" s="127"/>
      <c r="O24" s="86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</row>
    <row r="25" spans="1:76" ht="5.0999999999999996" customHeight="1" x14ac:dyDescent="0.2">
      <c r="A25" s="82"/>
      <c r="B25" s="101"/>
      <c r="C25" s="83"/>
      <c r="D25" s="83"/>
      <c r="E25" s="101"/>
      <c r="F25" s="83"/>
      <c r="G25" s="83"/>
      <c r="H25" s="83"/>
      <c r="I25" s="83"/>
      <c r="J25" s="83"/>
      <c r="K25" s="107"/>
      <c r="L25" s="83"/>
      <c r="M25" s="83"/>
      <c r="N25" s="127"/>
      <c r="O25" s="86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</row>
    <row r="26" spans="1:76" ht="15" customHeight="1" x14ac:dyDescent="0.2">
      <c r="A26" s="82"/>
      <c r="B26" s="101" t="s">
        <v>153</v>
      </c>
      <c r="C26" s="83"/>
      <c r="D26" s="83"/>
      <c r="E26" s="102" t="s">
        <v>144</v>
      </c>
      <c r="F26" s="83"/>
      <c r="G26" s="83"/>
      <c r="H26" s="83"/>
      <c r="I26" s="83"/>
      <c r="J26" s="83"/>
      <c r="K26" s="107"/>
      <c r="L26" s="103">
        <f>BV5</f>
        <v>0</v>
      </c>
      <c r="M26" s="83"/>
      <c r="N26" s="127"/>
      <c r="O26" s="86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</row>
    <row r="27" spans="1:76" ht="13.5" thickBot="1" x14ac:dyDescent="0.25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33"/>
      <c r="O27" s="110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</row>
    <row r="28" spans="1:76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</row>
    <row r="29" spans="1:76" x14ac:dyDescent="0.2">
      <c r="A29" s="81"/>
      <c r="B29" s="81" t="s">
        <v>154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111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</row>
    <row r="30" spans="1:76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</row>
    <row r="31" spans="1:76" x14ac:dyDescent="0.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</row>
    <row r="32" spans="1:76" x14ac:dyDescent="0.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</row>
    <row r="33" spans="1:76" x14ac:dyDescent="0.2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</row>
    <row r="34" spans="1:76" x14ac:dyDescent="0.2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</row>
    <row r="35" spans="1:76" x14ac:dyDescent="0.2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</row>
    <row r="36" spans="1:76" x14ac:dyDescent="0.2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</row>
    <row r="37" spans="1:76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</row>
    <row r="38" spans="1:76" x14ac:dyDescent="0.2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</row>
    <row r="39" spans="1:76" x14ac:dyDescent="0.2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</row>
    <row r="40" spans="1:76" x14ac:dyDescent="0.2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</row>
    <row r="41" spans="1:76" x14ac:dyDescent="0.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</row>
    <row r="42" spans="1:76" x14ac:dyDescent="0.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</row>
    <row r="43" spans="1:76" x14ac:dyDescent="0.2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</row>
    <row r="44" spans="1:76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</row>
    <row r="45" spans="1:76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</row>
    <row r="46" spans="1:76" x14ac:dyDescent="0.2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</row>
    <row r="47" spans="1:76" x14ac:dyDescent="0.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</row>
    <row r="48" spans="1:76" x14ac:dyDescent="0.2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</row>
    <row r="49" spans="1:76" x14ac:dyDescent="0.2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</row>
    <row r="50" spans="1:76" hidden="1" x14ac:dyDescent="0.2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</row>
    <row r="51" spans="1:76" hidden="1" x14ac:dyDescent="0.2">
      <c r="N51" s="124"/>
    </row>
    <row r="52" spans="1:76" hidden="1" x14ac:dyDescent="0.2">
      <c r="N52" s="124"/>
    </row>
    <row r="53" spans="1:76" hidden="1" x14ac:dyDescent="0.2">
      <c r="N53" s="124"/>
    </row>
    <row r="54" spans="1:76" hidden="1" x14ac:dyDescent="0.2">
      <c r="N54" s="124"/>
    </row>
    <row r="55" spans="1:76" hidden="1" x14ac:dyDescent="0.2">
      <c r="N55" s="124"/>
    </row>
    <row r="56" spans="1:76" hidden="1" x14ac:dyDescent="0.2">
      <c r="N56" s="124"/>
    </row>
    <row r="57" spans="1:76" hidden="1" x14ac:dyDescent="0.2">
      <c r="N57" s="124"/>
    </row>
    <row r="58" spans="1:76" hidden="1" x14ac:dyDescent="0.2">
      <c r="N58" s="124"/>
    </row>
    <row r="59" spans="1:76" hidden="1" x14ac:dyDescent="0.2">
      <c r="N59" s="124"/>
    </row>
    <row r="60" spans="1:76" hidden="1" x14ac:dyDescent="0.2">
      <c r="N60" s="124"/>
    </row>
    <row r="61" spans="1:76" hidden="1" x14ac:dyDescent="0.2">
      <c r="N61" s="124"/>
    </row>
    <row r="62" spans="1:76" hidden="1" x14ac:dyDescent="0.2">
      <c r="N62" s="124"/>
    </row>
    <row r="63" spans="1:76" hidden="1" x14ac:dyDescent="0.2">
      <c r="N63" s="124"/>
    </row>
    <row r="64" spans="1:76" hidden="1" x14ac:dyDescent="0.2">
      <c r="N64" s="124"/>
    </row>
    <row r="65" spans="14:14" hidden="1" x14ac:dyDescent="0.2">
      <c r="N65" s="124"/>
    </row>
    <row r="66" spans="14:14" hidden="1" x14ac:dyDescent="0.2">
      <c r="N66" s="124"/>
    </row>
    <row r="67" spans="14:14" hidden="1" x14ac:dyDescent="0.2">
      <c r="N67" s="124"/>
    </row>
    <row r="68" spans="14:14" hidden="1" x14ac:dyDescent="0.2">
      <c r="N68" s="124"/>
    </row>
    <row r="69" spans="14:14" hidden="1" x14ac:dyDescent="0.2">
      <c r="N69" s="124"/>
    </row>
    <row r="70" spans="14:14" hidden="1" x14ac:dyDescent="0.2">
      <c r="N70" s="124"/>
    </row>
    <row r="71" spans="14:14" hidden="1" x14ac:dyDescent="0.2">
      <c r="N71" s="124"/>
    </row>
    <row r="72" spans="14:14" hidden="1" x14ac:dyDescent="0.2">
      <c r="N72" s="124"/>
    </row>
    <row r="73" spans="14:14" hidden="1" x14ac:dyDescent="0.2"/>
    <row r="74" spans="14:14" hidden="1" x14ac:dyDescent="0.2"/>
    <row r="75" spans="14:14" hidden="1" x14ac:dyDescent="0.2"/>
    <row r="76" spans="14:14" hidden="1" x14ac:dyDescent="0.2"/>
    <row r="77" spans="14:14" hidden="1" x14ac:dyDescent="0.2"/>
    <row r="78" spans="14:14" hidden="1" x14ac:dyDescent="0.2"/>
    <row r="79" spans="14:14" hidden="1" x14ac:dyDescent="0.2"/>
    <row r="80" spans="14:14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spans="9:9" hidden="1" x14ac:dyDescent="0.2"/>
    <row r="226" spans="9:9" hidden="1" x14ac:dyDescent="0.2"/>
    <row r="227" spans="9:9" hidden="1" x14ac:dyDescent="0.2"/>
    <row r="228" spans="9:9" hidden="1" x14ac:dyDescent="0.2">
      <c r="I228" s="36" t="s">
        <v>89</v>
      </c>
    </row>
    <row r="229" spans="9:9" hidden="1" x14ac:dyDescent="0.2">
      <c r="I229" s="36" t="s">
        <v>90</v>
      </c>
    </row>
    <row r="230" spans="9:9" hidden="1" x14ac:dyDescent="0.2"/>
    <row r="231" spans="9:9" hidden="1" x14ac:dyDescent="0.2"/>
    <row r="232" spans="9:9" hidden="1" x14ac:dyDescent="0.2"/>
    <row r="233" spans="9:9" hidden="1" x14ac:dyDescent="0.2"/>
    <row r="234" spans="9:9" hidden="1" x14ac:dyDescent="0.2"/>
    <row r="235" spans="9:9" hidden="1" x14ac:dyDescent="0.2"/>
    <row r="236" spans="9:9" hidden="1" x14ac:dyDescent="0.2"/>
    <row r="237" spans="9:9" hidden="1" x14ac:dyDescent="0.2"/>
    <row r="238" spans="9:9" hidden="1" x14ac:dyDescent="0.2"/>
    <row r="239" spans="9:9" hidden="1" x14ac:dyDescent="0.2"/>
    <row r="240" spans="9:9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3119" r:id="rId4">
          <objectPr defaultSize="0" autoPict="0" r:id="rId5">
            <anchor moveWithCells="1">
              <from>
                <xdr:col>12</xdr:col>
                <xdr:colOff>28575</xdr:colOff>
                <xdr:row>13</xdr:row>
                <xdr:rowOff>9525</xdr:rowOff>
              </from>
              <to>
                <xdr:col>13</xdr:col>
                <xdr:colOff>76200</xdr:colOff>
                <xdr:row>25</xdr:row>
                <xdr:rowOff>85725</xdr:rowOff>
              </to>
            </anchor>
          </objectPr>
        </oleObject>
      </mc:Choice>
      <mc:Fallback>
        <oleObject progId="Word.Document.6" shapeId="3119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Drop Down 1">
              <controlPr defaultSize="0" autoFill="0" autoLine="0" autoPict="0" macro="[0]!CheckExist1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Drop Down 2">
              <controlPr defaultSize="0" autoFill="0" autoLine="0" autoPict="0" macro="[0]!CheckExist1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Drop Down 3">
              <controlPr defaultSize="0" autoFill="0" autoLine="0" autoPict="0" macro="[0]!CheckExist1">
                <anchor moveWithCells="1">
                  <from>
                    <xdr:col>8</xdr:col>
                    <xdr:colOff>161925</xdr:colOff>
                    <xdr:row>4</xdr:row>
                    <xdr:rowOff>0</xdr:rowOff>
                  </from>
                  <to>
                    <xdr:col>8</xdr:col>
                    <xdr:colOff>504825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Option Button 4">
              <controlPr defaultSize="0" autoFill="0" autoLine="0" autoPict="0" macro="[0]!CheckExist1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14</xdr:col>
                    <xdr:colOff>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Option Button 5">
              <controlPr defaultSize="0" autoFill="0" autoLine="0" autoPict="0" macro="[0]!CheckExist1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Drop Down 6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Drop Down 7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Drop Down 8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Drop Down 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Drop Down 10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Drop Down 1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Drop Down 12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Drop Down 1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Drop Down 1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Drop Down 1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Drop Down 16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Drop Down 1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Drop Down 18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Drop Down 19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Drop Down 20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Drop Down 2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Drop Down 22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Drop Down 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Drop Down 24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Drop Down 25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31" name="Drop Down 26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2" name="Drop Down 36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3" name="Drop Down 37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4" name="Drop Down 38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5" name="Drop Down 39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6" name="Drop Down 40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7" name="Drop Down 4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8" name="Drop Down 42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9" name="Drop Down 43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0" name="Drop Down 44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1" name="Button 45">
              <controlPr defaultSize="0" print="0" autoFill="0" autoLine="0" autoPict="0" macro="[0]!NewPath">
                <anchor moveWithCells="1" sizeWithCells="1">
                  <from>
                    <xdr:col>9</xdr:col>
                    <xdr:colOff>352425</xdr:colOff>
                    <xdr:row>7</xdr:row>
                    <xdr:rowOff>9525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2" name="Button 46">
              <controlPr defaultSize="0" print="0" autoFill="0" autoLine="0" autoPict="0" macro="[0]!CheckExist1">
                <anchor moveWithCells="1" sizeWithCells="1">
                  <from>
                    <xdr:col>9</xdr:col>
                    <xdr:colOff>352425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3" name="Button 48">
              <controlPr defaultSize="0" print="0" autoFill="0" autoLine="0" autoPict="0" macro="[0]!GotoInput">
                <anchor moveWithCells="1" sizeWithCells="1">
                  <from>
                    <xdr:col>9</xdr:col>
                    <xdr:colOff>352425</xdr:colOff>
                    <xdr:row>13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4" name="Button 49">
              <controlPr defaultSize="0" print="0" autoFill="0" autoLine="0" autoPict="0" macro="[0]!GotoMain">
                <anchor moveWithCells="1" sizeWithCells="1">
                  <from>
                    <xdr:col>9</xdr:col>
                    <xdr:colOff>352425</xdr:colOff>
                    <xdr:row>17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5" name="Check Box 50">
              <controlPr defaultSize="0" autoFill="0" autoLine="0" autoPict="0">
                <anchor moveWithCells="1">
                  <from>
                    <xdr:col>12</xdr:col>
                    <xdr:colOff>47625</xdr:colOff>
                    <xdr:row>25</xdr:row>
                    <xdr:rowOff>133350</xdr:rowOff>
                  </from>
                  <to>
                    <xdr:col>14</xdr:col>
                    <xdr:colOff>161925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6" name="Button 51">
              <controlPr defaultSize="0" print="0" autoFill="0" autoLine="0" autoPict="0" macro="[0]!ClearPaths">
                <anchor moveWithCells="1" sizeWithCells="1">
                  <from>
                    <xdr:col>9</xdr:col>
                    <xdr:colOff>361950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796"/>
  <sheetViews>
    <sheetView workbookViewId="0"/>
  </sheetViews>
  <sheetFormatPr defaultRowHeight="12.75" x14ac:dyDescent="0.2"/>
  <cols>
    <col min="1" max="1" width="11.7109375" style="36" customWidth="1"/>
    <col min="2" max="2" width="9.140625" style="36"/>
    <col min="3" max="3" width="8.140625" style="36" customWidth="1"/>
    <col min="4" max="5" width="11.7109375" style="36" customWidth="1"/>
    <col min="6" max="6" width="5.140625" style="36" customWidth="1"/>
    <col min="7" max="7" width="9.42578125" style="36" customWidth="1"/>
    <col min="8" max="8" width="29.42578125" style="36" customWidth="1"/>
    <col min="9" max="10" width="11.7109375" style="36" customWidth="1"/>
    <col min="11" max="11" width="10.7109375" style="36" customWidth="1"/>
    <col min="12" max="12" width="10.42578125" style="36" customWidth="1"/>
    <col min="13" max="13" width="9.5703125" style="36" customWidth="1"/>
    <col min="14" max="14" width="10.5703125" style="36" customWidth="1"/>
    <col min="15" max="15" width="10.42578125" style="36" customWidth="1"/>
    <col min="16" max="16" width="9.5703125" style="36" customWidth="1"/>
    <col min="17" max="17" width="10.5703125" style="36" customWidth="1"/>
    <col min="18" max="18" width="10.42578125" style="36" customWidth="1"/>
    <col min="19" max="19" width="9.5703125" style="36" customWidth="1"/>
    <col min="20" max="20" width="10.5703125" style="36" customWidth="1"/>
    <col min="21" max="21" width="10.42578125" style="36" customWidth="1"/>
    <col min="22" max="22" width="9.5703125" style="36" customWidth="1"/>
    <col min="23" max="23" width="10.5703125" style="36" customWidth="1"/>
    <col min="24" max="24" width="10.42578125" style="36" customWidth="1"/>
    <col min="25" max="25" width="9.5703125" style="36" customWidth="1"/>
    <col min="26" max="26" width="10.5703125" style="36" customWidth="1"/>
    <col min="27" max="27" width="10.42578125" style="36" customWidth="1"/>
    <col min="28" max="28" width="9.5703125" style="36" customWidth="1"/>
    <col min="29" max="29" width="10.5703125" style="36" customWidth="1"/>
    <col min="30" max="30" width="10.42578125" style="36" customWidth="1"/>
    <col min="31" max="31" width="9.5703125" style="36" customWidth="1"/>
    <col min="32" max="32" width="10.5703125" style="36" customWidth="1"/>
    <col min="33" max="33" width="10.42578125" style="36" customWidth="1"/>
    <col min="34" max="34" width="9.5703125" style="36" customWidth="1"/>
    <col min="35" max="35" width="10.5703125" style="36" customWidth="1"/>
    <col min="36" max="36" width="11.42578125" style="36" customWidth="1"/>
    <col min="37" max="37" width="10.5703125" style="36" customWidth="1"/>
    <col min="38" max="38" width="11.5703125" style="36" customWidth="1"/>
    <col min="39" max="39" width="9.85546875" style="36" customWidth="1"/>
    <col min="40" max="48" width="10" style="36" customWidth="1"/>
    <col min="49" max="49" width="11" style="36" customWidth="1"/>
    <col min="50" max="50" width="8.7109375" style="36" customWidth="1"/>
    <col min="51" max="55" width="9.140625" style="36"/>
    <col min="56" max="56" width="11.7109375" style="36" customWidth="1"/>
    <col min="57" max="57" width="9.140625" style="36"/>
    <col min="58" max="58" width="8.140625" style="36" customWidth="1"/>
    <col min="59" max="59" width="12.7109375" style="36" customWidth="1"/>
    <col min="60" max="60" width="14.7109375" style="36" customWidth="1"/>
    <col min="61" max="61" width="5.140625" style="36" customWidth="1"/>
    <col min="62" max="62" width="9.42578125" style="36" customWidth="1"/>
    <col min="63" max="63" width="42.85546875" style="36" customWidth="1"/>
    <col min="64" max="64" width="12.7109375" style="36" customWidth="1"/>
    <col min="65" max="65" width="14.7109375" style="36" customWidth="1"/>
    <col min="66" max="66" width="13" style="36" customWidth="1"/>
    <col min="67" max="67" width="10.42578125" style="36" customWidth="1"/>
    <col min="68" max="68" width="14.28515625" style="36" customWidth="1"/>
    <col min="69" max="69" width="10.5703125" style="36" customWidth="1"/>
    <col min="70" max="70" width="10.42578125" style="36" customWidth="1"/>
    <col min="71" max="71" width="9.5703125" style="36" customWidth="1"/>
    <col min="72" max="72" width="10.5703125" style="36" customWidth="1"/>
    <col min="73" max="73" width="10.42578125" style="36" customWidth="1"/>
    <col min="74" max="74" width="9.5703125" style="36" customWidth="1"/>
    <col min="75" max="75" width="10.5703125" style="36" customWidth="1"/>
    <col min="76" max="76" width="10.42578125" style="36" customWidth="1"/>
    <col min="77" max="77" width="9.5703125" style="36" customWidth="1"/>
    <col min="78" max="78" width="10.5703125" style="36" customWidth="1"/>
    <col min="79" max="79" width="10.42578125" style="36" customWidth="1"/>
    <col min="80" max="80" width="9.5703125" style="36" customWidth="1"/>
    <col min="81" max="81" width="10.5703125" style="36" customWidth="1"/>
    <col min="82" max="82" width="10.42578125" style="36" customWidth="1"/>
    <col min="83" max="83" width="9.5703125" style="36" customWidth="1"/>
    <col min="84" max="84" width="10.5703125" style="36" customWidth="1"/>
    <col min="85" max="85" width="10.42578125" style="36" customWidth="1"/>
    <col min="86" max="86" width="9.5703125" style="36" customWidth="1"/>
    <col min="87" max="87" width="10.5703125" style="36" customWidth="1"/>
    <col min="88" max="88" width="10.42578125" style="36" customWidth="1"/>
    <col min="89" max="89" width="9.5703125" style="36" customWidth="1"/>
    <col min="90" max="90" width="10.5703125" style="36" customWidth="1"/>
    <col min="91" max="91" width="11.42578125" style="36" customWidth="1"/>
    <col min="92" max="92" width="10.5703125" style="36" customWidth="1"/>
    <col min="93" max="93" width="11.5703125" style="36" customWidth="1"/>
    <col min="94" max="94" width="9.85546875" style="36" customWidth="1"/>
    <col min="95" max="103" width="10" style="36" customWidth="1"/>
    <col min="104" max="104" width="11" style="36" customWidth="1"/>
    <col min="105" max="105" width="8.7109375" style="36" customWidth="1"/>
    <col min="106" max="117" width="9.140625" style="36"/>
    <col min="118" max="118" width="2" style="36" customWidth="1"/>
    <col min="119" max="119" width="4.140625" style="36" customWidth="1"/>
    <col min="120" max="120" width="12" style="36" customWidth="1"/>
    <col min="121" max="129" width="2" style="36" customWidth="1"/>
    <col min="130" max="130" width="12" style="36" customWidth="1"/>
    <col min="131" max="16384" width="9.140625" style="36"/>
  </cols>
  <sheetData>
    <row r="1" spans="1:105" ht="13.5" thickBot="1" x14ac:dyDescent="0.25"/>
    <row r="2" spans="1:105" x14ac:dyDescent="0.2">
      <c r="A2" s="115" t="s">
        <v>155</v>
      </c>
      <c r="BD2" s="115" t="s">
        <v>155</v>
      </c>
    </row>
    <row r="3" spans="1:105" ht="13.5" thickBot="1" x14ac:dyDescent="0.25">
      <c r="A3" s="116" t="s">
        <v>42</v>
      </c>
      <c r="C3" s="39" t="s">
        <v>8</v>
      </c>
      <c r="D3" s="39" t="s">
        <v>6</v>
      </c>
      <c r="E3" s="39" t="s">
        <v>7</v>
      </c>
      <c r="F3" s="39" t="s">
        <v>9</v>
      </c>
      <c r="G3" s="39" t="s">
        <v>10</v>
      </c>
      <c r="H3" s="39" t="s">
        <v>11</v>
      </c>
      <c r="I3" s="39" t="s">
        <v>12</v>
      </c>
      <c r="J3" s="39" t="s">
        <v>13</v>
      </c>
      <c r="K3" s="39" t="s">
        <v>14</v>
      </c>
      <c r="L3" s="39" t="s">
        <v>15</v>
      </c>
      <c r="M3" s="39" t="s">
        <v>16</v>
      </c>
      <c r="N3" s="39" t="s">
        <v>17</v>
      </c>
      <c r="O3" s="39" t="s">
        <v>18</v>
      </c>
      <c r="P3" s="39" t="s">
        <v>19</v>
      </c>
      <c r="Q3" s="39" t="s">
        <v>20</v>
      </c>
      <c r="R3" s="39" t="s">
        <v>21</v>
      </c>
      <c r="S3" s="39" t="s">
        <v>22</v>
      </c>
      <c r="T3" s="39" t="s">
        <v>23</v>
      </c>
      <c r="U3" s="39" t="s">
        <v>24</v>
      </c>
      <c r="V3" s="39" t="s">
        <v>25</v>
      </c>
      <c r="W3" s="39" t="s">
        <v>26</v>
      </c>
      <c r="X3" s="39" t="s">
        <v>27</v>
      </c>
      <c r="Y3" s="39" t="s">
        <v>28</v>
      </c>
      <c r="Z3" s="39" t="s">
        <v>29</v>
      </c>
      <c r="AA3" s="39" t="s">
        <v>30</v>
      </c>
      <c r="AB3" s="39" t="s">
        <v>31</v>
      </c>
      <c r="AC3" s="39" t="s">
        <v>32</v>
      </c>
      <c r="AD3" s="39" t="s">
        <v>33</v>
      </c>
      <c r="AE3" s="39" t="s">
        <v>34</v>
      </c>
      <c r="AF3" s="39" t="s">
        <v>35</v>
      </c>
      <c r="AG3" s="39" t="s">
        <v>36</v>
      </c>
      <c r="AH3" s="39" t="s">
        <v>37</v>
      </c>
      <c r="AI3" s="39" t="s">
        <v>38</v>
      </c>
      <c r="AJ3" s="39" t="s">
        <v>39</v>
      </c>
      <c r="AK3" s="39" t="s">
        <v>40</v>
      </c>
      <c r="AL3" s="39" t="s">
        <v>41</v>
      </c>
      <c r="AM3" s="40" t="s">
        <v>42</v>
      </c>
      <c r="AN3" s="39" t="s">
        <v>127</v>
      </c>
      <c r="AO3" s="39" t="s">
        <v>128</v>
      </c>
      <c r="AP3" s="39" t="s">
        <v>129</v>
      </c>
      <c r="AQ3" s="39" t="s">
        <v>130</v>
      </c>
      <c r="AR3" s="39" t="s">
        <v>131</v>
      </c>
      <c r="AS3" s="39" t="s">
        <v>132</v>
      </c>
      <c r="AT3" s="39" t="s">
        <v>133</v>
      </c>
      <c r="AU3" s="39" t="s">
        <v>134</v>
      </c>
      <c r="AV3" s="39" t="s">
        <v>135</v>
      </c>
      <c r="AW3" s="39" t="s">
        <v>136</v>
      </c>
      <c r="AX3" s="39" t="s">
        <v>137</v>
      </c>
      <c r="BD3" s="116" t="s">
        <v>42</v>
      </c>
      <c r="BF3" s="39" t="s">
        <v>8</v>
      </c>
      <c r="BG3" s="39" t="s">
        <v>6</v>
      </c>
      <c r="BH3" s="39" t="s">
        <v>7</v>
      </c>
      <c r="BI3" s="39" t="s">
        <v>9</v>
      </c>
      <c r="BJ3" s="39" t="s">
        <v>10</v>
      </c>
      <c r="BK3" s="39" t="s">
        <v>11</v>
      </c>
      <c r="BL3" s="39" t="s">
        <v>12</v>
      </c>
      <c r="BM3" s="39" t="s">
        <v>13</v>
      </c>
      <c r="BN3" s="39" t="s">
        <v>14</v>
      </c>
      <c r="BO3" s="39" t="s">
        <v>15</v>
      </c>
      <c r="BP3" s="39" t="s">
        <v>16</v>
      </c>
      <c r="BQ3" s="39" t="s">
        <v>17</v>
      </c>
      <c r="BR3" s="39" t="s">
        <v>18</v>
      </c>
      <c r="BS3" s="39" t="s">
        <v>19</v>
      </c>
      <c r="BT3" s="39" t="s">
        <v>20</v>
      </c>
      <c r="BU3" s="39" t="s">
        <v>21</v>
      </c>
      <c r="BV3" s="39" t="s">
        <v>22</v>
      </c>
      <c r="BW3" s="39" t="s">
        <v>23</v>
      </c>
      <c r="BX3" s="39" t="s">
        <v>24</v>
      </c>
      <c r="BY3" s="39" t="s">
        <v>25</v>
      </c>
      <c r="BZ3" s="39" t="s">
        <v>26</v>
      </c>
      <c r="CA3" s="39" t="s">
        <v>27</v>
      </c>
      <c r="CB3" s="39" t="s">
        <v>28</v>
      </c>
      <c r="CC3" s="39" t="s">
        <v>29</v>
      </c>
      <c r="CD3" s="39" t="s">
        <v>30</v>
      </c>
      <c r="CE3" s="39" t="s">
        <v>31</v>
      </c>
      <c r="CF3" s="39" t="s">
        <v>32</v>
      </c>
      <c r="CG3" s="39" t="s">
        <v>33</v>
      </c>
      <c r="CH3" s="39" t="s">
        <v>34</v>
      </c>
      <c r="CI3" s="39" t="s">
        <v>35</v>
      </c>
      <c r="CJ3" s="39" t="s">
        <v>36</v>
      </c>
      <c r="CK3" s="39" t="s">
        <v>37</v>
      </c>
      <c r="CL3" s="39" t="s">
        <v>38</v>
      </c>
      <c r="CM3" s="39" t="s">
        <v>39</v>
      </c>
      <c r="CN3" s="39" t="s">
        <v>40</v>
      </c>
      <c r="CO3" s="39" t="s">
        <v>41</v>
      </c>
      <c r="CP3" s="40" t="s">
        <v>42</v>
      </c>
      <c r="CQ3" s="39" t="s">
        <v>127</v>
      </c>
      <c r="CR3" s="39" t="s">
        <v>128</v>
      </c>
      <c r="CS3" s="39" t="s">
        <v>129</v>
      </c>
      <c r="CT3" s="39" t="s">
        <v>130</v>
      </c>
      <c r="CU3" s="39" t="s">
        <v>131</v>
      </c>
      <c r="CV3" s="39" t="s">
        <v>132</v>
      </c>
      <c r="CW3" s="39" t="s">
        <v>133</v>
      </c>
      <c r="CX3" s="39" t="s">
        <v>134</v>
      </c>
      <c r="CY3" s="39" t="s">
        <v>135</v>
      </c>
      <c r="CZ3" s="39" t="s">
        <v>136</v>
      </c>
      <c r="DA3" s="39" t="s">
        <v>137</v>
      </c>
    </row>
    <row r="4" spans="1:105" ht="13.5" thickBot="1" x14ac:dyDescent="0.25">
      <c r="A4" s="117" t="s">
        <v>69</v>
      </c>
      <c r="C4" s="54">
        <v>175</v>
      </c>
      <c r="D4" s="54" t="s">
        <v>49</v>
      </c>
      <c r="E4" s="54" t="s">
        <v>43</v>
      </c>
      <c r="F4" s="54">
        <v>1</v>
      </c>
      <c r="G4" s="54" t="s">
        <v>45</v>
      </c>
      <c r="H4" s="54" t="s">
        <v>50</v>
      </c>
      <c r="I4" s="54" t="s">
        <v>49</v>
      </c>
      <c r="J4" s="54" t="s">
        <v>43</v>
      </c>
      <c r="K4" s="54" t="s">
        <v>48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 t="s">
        <v>69</v>
      </c>
      <c r="AN4" s="118">
        <f ca="1">IF(I4&gt;0,VLOOKUP(I4&amp;"-"&amp;J4&amp;"-"&amp;K4,LocCost,2,0),0)</f>
        <v>8.9792449336488084E-2</v>
      </c>
      <c r="AO4" s="118">
        <f>IF(L4&gt;0,VLOOKUP(L4&amp;"-"&amp;M4&amp;"-"&amp;N4,LocCost,2,0),0)</f>
        <v>0</v>
      </c>
      <c r="AP4" s="118">
        <f>IF(O4&gt;0,VLOOKUP(O4&amp;"-"&amp;P4&amp;"-"&amp;Q4,LocCost,2,0),0)</f>
        <v>0</v>
      </c>
      <c r="AQ4" s="118">
        <f>IF(R4&gt;0,VLOOKUP(R4&amp;"-"&amp;S4&amp;"-"&amp;T4,LocCost,2,0),0)</f>
        <v>0</v>
      </c>
      <c r="AR4" s="118">
        <f>IF(U4&gt;0,VLOOKUP(U4&amp;"-"&amp;V4&amp;"-"&amp;W4,LocCost,2,0),0)</f>
        <v>0</v>
      </c>
      <c r="AS4" s="118">
        <f>IF(X4&gt;0,VLOOKUP(X4&amp;"-"&amp;Y4&amp;"-"&amp;Z4,LocCost,2,0),0)</f>
        <v>0</v>
      </c>
      <c r="AT4" s="118">
        <f>IF(AA4&gt;0,VLOOKUP(AA4&amp;"-"&amp;AB4&amp;"-"&amp;AC4,LocCost,2,0),0)</f>
        <v>0</v>
      </c>
      <c r="AU4" s="118">
        <f>IF(AD4&gt;0,VLOOKUP(AD4&amp;"-"&amp;AE4&amp;"-"&amp;AF4,LocCost,2,0),0)</f>
        <v>0</v>
      </c>
      <c r="AV4" s="118">
        <f>IF(AG4&gt;0,VLOOKUP(AG4&amp;"-"&amp;AH4&amp;"-"&amp;AI4,LocCost,2,0),0)</f>
        <v>0</v>
      </c>
      <c r="AW4" s="118">
        <f>IF(AJ4&gt;0,VLOOKUP(AJ4&amp;"-"&amp;AK4&amp;"-"&amp;AL4,LocCost,2,0),0)</f>
        <v>0</v>
      </c>
      <c r="AX4" s="119">
        <f ca="1">IF(C4&gt;0,SUM(AN4:AW4),"")</f>
        <v>8.9792449336488084E-2</v>
      </c>
      <c r="BD4" s="117" t="s">
        <v>51</v>
      </c>
      <c r="BF4" s="50">
        <v>214</v>
      </c>
      <c r="BG4" s="50" t="s">
        <v>43</v>
      </c>
      <c r="BH4" s="50" t="s">
        <v>44</v>
      </c>
      <c r="BI4" s="50">
        <v>1</v>
      </c>
      <c r="BJ4" s="50" t="s">
        <v>45</v>
      </c>
      <c r="BK4" s="50" t="s">
        <v>46</v>
      </c>
      <c r="BL4" s="50" t="s">
        <v>43</v>
      </c>
      <c r="BM4" s="50" t="s">
        <v>47</v>
      </c>
      <c r="BN4" s="50" t="s">
        <v>48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  <c r="BW4" s="50">
        <v>0</v>
      </c>
      <c r="BX4" s="50">
        <v>0</v>
      </c>
      <c r="BY4" s="50">
        <v>0</v>
      </c>
      <c r="BZ4" s="50">
        <v>0</v>
      </c>
      <c r="CA4" s="50">
        <v>0</v>
      </c>
      <c r="CB4" s="50">
        <v>0</v>
      </c>
      <c r="CC4" s="50">
        <v>0</v>
      </c>
      <c r="CD4" s="50">
        <v>0</v>
      </c>
      <c r="CE4" s="50">
        <v>0</v>
      </c>
      <c r="CF4" s="50">
        <v>0</v>
      </c>
      <c r="CG4" s="50">
        <v>0</v>
      </c>
      <c r="CH4" s="50">
        <v>0</v>
      </c>
      <c r="CI4" s="50">
        <v>0</v>
      </c>
      <c r="CJ4" s="50">
        <v>0</v>
      </c>
      <c r="CK4" s="50">
        <v>0</v>
      </c>
      <c r="CL4" s="50">
        <v>0</v>
      </c>
      <c r="CM4" s="50">
        <v>0</v>
      </c>
      <c r="CN4" s="50">
        <v>0</v>
      </c>
      <c r="CO4" s="50">
        <v>0</v>
      </c>
      <c r="CP4" s="50" t="s">
        <v>51</v>
      </c>
      <c r="CQ4" s="118">
        <f ca="1">IF(BL4&gt;0,VLOOKUP(BL4&amp;"-"&amp;BM4&amp;"-"&amp;BN4,LocCost,2,0),0)</f>
        <v>0.20099583420997277</v>
      </c>
      <c r="CR4" s="118">
        <f>IF(BO4&gt;0,VLOOKUP(BO4&amp;"-"&amp;BP4&amp;"-"&amp;BQ4,LocCost,2,0),0)</f>
        <v>0</v>
      </c>
      <c r="CS4" s="118">
        <f>IF(BR4&gt;0,VLOOKUP(BR4&amp;"-"&amp;BS4&amp;"-"&amp;BT4,LocCost,2,0),0)</f>
        <v>0</v>
      </c>
      <c r="CT4" s="118">
        <f>IF(BU4&gt;0,VLOOKUP(BU4&amp;"-"&amp;BV4&amp;"-"&amp;BW4,LocCost,2,0),0)</f>
        <v>0</v>
      </c>
      <c r="CU4" s="118">
        <f>IF(BX4&gt;0,VLOOKUP(BX4&amp;"-"&amp;BY4&amp;"-"&amp;BZ4,LocCost,2,0),0)</f>
        <v>0</v>
      </c>
      <c r="CV4" s="118">
        <f>IF(CA4&gt;0,VLOOKUP(CA4&amp;"-"&amp;CB4&amp;"-"&amp;CC4,LocCost,2,0),0)</f>
        <v>0</v>
      </c>
      <c r="CW4" s="118">
        <f>IF(CD4&gt;0,VLOOKUP(CD4&amp;"-"&amp;CE4&amp;"-"&amp;CF4,LocCost,2,0),0)</f>
        <v>0</v>
      </c>
      <c r="CX4" s="118">
        <f>IF(CG4&gt;0,VLOOKUP(CG4&amp;"-"&amp;CH4&amp;"-"&amp;CI4,LocCost,2,0),0)</f>
        <v>0</v>
      </c>
      <c r="CY4" s="118">
        <f>IF(CJ4&gt;0,VLOOKUP(CJ4&amp;"-"&amp;CK4&amp;"-"&amp;CL4,LocCost,2,0),0)</f>
        <v>0</v>
      </c>
      <c r="CZ4" s="118">
        <f>IF(CM4&gt;0,VLOOKUP(CM4&amp;"-"&amp;CN4&amp;"-"&amp;CO4,LocCost,2,0),0)</f>
        <v>0</v>
      </c>
      <c r="DA4" s="119">
        <f ca="1">IF(BF4&gt;0,SUM(CQ4:CZ4),"")</f>
        <v>0.20099583420997277</v>
      </c>
    </row>
    <row r="5" spans="1:105" x14ac:dyDescent="0.2">
      <c r="C5" s="54">
        <v>176</v>
      </c>
      <c r="D5" s="54" t="s">
        <v>49</v>
      </c>
      <c r="E5" s="54" t="s">
        <v>43</v>
      </c>
      <c r="F5" s="54">
        <v>2</v>
      </c>
      <c r="G5" s="54" t="s">
        <v>45</v>
      </c>
      <c r="H5" s="54" t="s">
        <v>54</v>
      </c>
      <c r="I5" s="54" t="s">
        <v>49</v>
      </c>
      <c r="J5" s="54" t="s">
        <v>43</v>
      </c>
      <c r="K5" s="54" t="s">
        <v>55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 t="s">
        <v>69</v>
      </c>
      <c r="AN5" s="118">
        <f t="shared" ref="AN5:AN20" ca="1" si="0">IF(I5&gt;0,VLOOKUP(I5&amp;"-"&amp;J5&amp;"-"&amp;K5,LocCost,2,0),0)</f>
        <v>0.32469244933648811</v>
      </c>
      <c r="AO5" s="118">
        <f t="shared" ref="AO5:AO20" si="1">IF(L5&gt;0,VLOOKUP(L5&amp;"-"&amp;M5&amp;"-"&amp;N5,LocCost,2,0),0)</f>
        <v>0</v>
      </c>
      <c r="AP5" s="118">
        <f t="shared" ref="AP5:AP20" si="2">IF(O5&gt;0,VLOOKUP(O5&amp;"-"&amp;P5&amp;"-"&amp;Q5,LocCost,2,0),0)</f>
        <v>0</v>
      </c>
      <c r="AQ5" s="118">
        <f t="shared" ref="AQ5:AQ20" si="3">IF(R5&gt;0,VLOOKUP(R5&amp;"-"&amp;S5&amp;"-"&amp;T5,LocCost,2,0),0)</f>
        <v>0</v>
      </c>
      <c r="AR5" s="118">
        <f t="shared" ref="AR5:AR20" si="4">IF(U5&gt;0,VLOOKUP(U5&amp;"-"&amp;V5&amp;"-"&amp;W5,LocCost,2,0),0)</f>
        <v>0</v>
      </c>
      <c r="AS5" s="118">
        <f t="shared" ref="AS5:AS20" si="5">IF(X5&gt;0,VLOOKUP(X5&amp;"-"&amp;Y5&amp;"-"&amp;Z5,LocCost,2,0),0)</f>
        <v>0</v>
      </c>
      <c r="AT5" s="118">
        <f t="shared" ref="AT5:AT20" si="6">IF(AA5&gt;0,VLOOKUP(AA5&amp;"-"&amp;AB5&amp;"-"&amp;AC5,LocCost,2,0),0)</f>
        <v>0</v>
      </c>
      <c r="AU5" s="118">
        <f t="shared" ref="AU5:AU20" si="7">IF(AD5&gt;0,VLOOKUP(AD5&amp;"-"&amp;AE5&amp;"-"&amp;AF5,LocCost,2,0),0)</f>
        <v>0</v>
      </c>
      <c r="AV5" s="118">
        <f t="shared" ref="AV5:AV20" si="8">IF(AG5&gt;0,VLOOKUP(AG5&amp;"-"&amp;AH5&amp;"-"&amp;AI5,LocCost,2,0),0)</f>
        <v>0</v>
      </c>
      <c r="AW5" s="118">
        <f t="shared" ref="AW5:AW20" si="9">IF(AJ5&gt;0,VLOOKUP(AJ5&amp;"-"&amp;AK5&amp;"-"&amp;AL5,LocCost,2,0),0)</f>
        <v>0</v>
      </c>
      <c r="AX5" s="119">
        <f t="shared" ref="AX5:AX20" ca="1" si="10">IF(C5&gt;0,SUM(AN5:AW5),"")</f>
        <v>0.32469244933648811</v>
      </c>
      <c r="BF5" s="50">
        <v>215</v>
      </c>
      <c r="BG5" s="50" t="s">
        <v>43</v>
      </c>
      <c r="BH5" s="50" t="s">
        <v>52</v>
      </c>
      <c r="BI5" s="50">
        <v>1</v>
      </c>
      <c r="BJ5" s="50" t="s">
        <v>45</v>
      </c>
      <c r="BK5" s="50" t="s">
        <v>53</v>
      </c>
      <c r="BL5" s="50" t="s">
        <v>43</v>
      </c>
      <c r="BM5" s="50" t="s">
        <v>47</v>
      </c>
      <c r="BN5" s="50" t="s">
        <v>48</v>
      </c>
      <c r="BO5" s="50" t="s">
        <v>44</v>
      </c>
      <c r="BP5" s="50" t="s">
        <v>52</v>
      </c>
      <c r="BQ5" s="50" t="s">
        <v>48</v>
      </c>
      <c r="BR5" s="50">
        <v>0</v>
      </c>
      <c r="BS5" s="50">
        <v>0</v>
      </c>
      <c r="BT5" s="50">
        <v>0</v>
      </c>
      <c r="BU5" s="50">
        <v>0</v>
      </c>
      <c r="BV5" s="50">
        <v>0</v>
      </c>
      <c r="BW5" s="50">
        <v>0</v>
      </c>
      <c r="BX5" s="50">
        <v>0</v>
      </c>
      <c r="BY5" s="50">
        <v>0</v>
      </c>
      <c r="BZ5" s="50">
        <v>0</v>
      </c>
      <c r="CA5" s="50">
        <v>0</v>
      </c>
      <c r="CB5" s="50">
        <v>0</v>
      </c>
      <c r="CC5" s="50">
        <v>0</v>
      </c>
      <c r="CD5" s="50">
        <v>0</v>
      </c>
      <c r="CE5" s="50">
        <v>0</v>
      </c>
      <c r="CF5" s="50">
        <v>0</v>
      </c>
      <c r="CG5" s="50">
        <v>0</v>
      </c>
      <c r="CH5" s="50">
        <v>0</v>
      </c>
      <c r="CI5" s="50">
        <v>0</v>
      </c>
      <c r="CJ5" s="50">
        <v>0</v>
      </c>
      <c r="CK5" s="50">
        <v>0</v>
      </c>
      <c r="CL5" s="50">
        <v>0</v>
      </c>
      <c r="CM5" s="50">
        <v>0</v>
      </c>
      <c r="CN5" s="50">
        <v>0</v>
      </c>
      <c r="CO5" s="50">
        <v>0</v>
      </c>
      <c r="CP5" s="50" t="s">
        <v>51</v>
      </c>
      <c r="CQ5" s="118">
        <f t="shared" ref="CQ5:CQ20" ca="1" si="11">IF(BL5&gt;0,VLOOKUP(BL5&amp;"-"&amp;BM5&amp;"-"&amp;BN5,LocCost,2,0),0)</f>
        <v>0.20099583420997277</v>
      </c>
      <c r="CR5" s="118">
        <f t="shared" ref="CR5:CR20" ca="1" si="12">IF(BO5&gt;0,VLOOKUP(BO5&amp;"-"&amp;BP5&amp;"-"&amp;BQ5,LocCost,2,0),0)</f>
        <v>8.2630372492836571E-2</v>
      </c>
      <c r="CS5" s="118">
        <f t="shared" ref="CS5:CS20" si="13">IF(BR5&gt;0,VLOOKUP(BR5&amp;"-"&amp;BS5&amp;"-"&amp;BT5,LocCost,2,0),0)</f>
        <v>0</v>
      </c>
      <c r="CT5" s="118">
        <f t="shared" ref="CT5:CT20" si="14">IF(BU5&gt;0,VLOOKUP(BU5&amp;"-"&amp;BV5&amp;"-"&amp;BW5,LocCost,2,0),0)</f>
        <v>0</v>
      </c>
      <c r="CU5" s="118">
        <f t="shared" ref="CU5:CU20" si="15">IF(BX5&gt;0,VLOOKUP(BX5&amp;"-"&amp;BY5&amp;"-"&amp;BZ5,LocCost,2,0),0)</f>
        <v>0</v>
      </c>
      <c r="CV5" s="118">
        <f t="shared" ref="CV5:CV20" si="16">IF(CA5&gt;0,VLOOKUP(CA5&amp;"-"&amp;CB5&amp;"-"&amp;CC5,LocCost,2,0),0)</f>
        <v>0</v>
      </c>
      <c r="CW5" s="118">
        <f t="shared" ref="CW5:CW20" si="17">IF(CD5&gt;0,VLOOKUP(CD5&amp;"-"&amp;CE5&amp;"-"&amp;CF5,LocCost,2,0),0)</f>
        <v>0</v>
      </c>
      <c r="CX5" s="118">
        <f t="shared" ref="CX5:CX20" si="18">IF(CG5&gt;0,VLOOKUP(CG5&amp;"-"&amp;CH5&amp;"-"&amp;CI5,LocCost,2,0),0)</f>
        <v>0</v>
      </c>
      <c r="CY5" s="118">
        <f t="shared" ref="CY5:CY20" si="19">IF(CJ5&gt;0,VLOOKUP(CJ5&amp;"-"&amp;CK5&amp;"-"&amp;CL5,LocCost,2,0),0)</f>
        <v>0</v>
      </c>
      <c r="CZ5" s="118">
        <f t="shared" ref="CZ5:CZ20" si="20">IF(CM5&gt;0,VLOOKUP(CM5&amp;"-"&amp;CN5&amp;"-"&amp;CO5,LocCost,2,0),0)</f>
        <v>0</v>
      </c>
      <c r="DA5" s="119">
        <f t="shared" ref="DA5:DA20" ca="1" si="21">IF(BF5&gt;0,SUM(CQ5:CZ5),"")</f>
        <v>0.28362620670280936</v>
      </c>
    </row>
    <row r="6" spans="1:105" x14ac:dyDescent="0.2">
      <c r="C6" s="54">
        <v>202</v>
      </c>
      <c r="D6" s="54" t="s">
        <v>60</v>
      </c>
      <c r="E6" s="54" t="s">
        <v>43</v>
      </c>
      <c r="F6" s="54">
        <v>1</v>
      </c>
      <c r="G6" s="54" t="s">
        <v>45</v>
      </c>
      <c r="H6" s="54" t="s">
        <v>61</v>
      </c>
      <c r="I6" s="54" t="s">
        <v>60</v>
      </c>
      <c r="J6" s="54" t="s">
        <v>43</v>
      </c>
      <c r="K6" s="54" t="s">
        <v>48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 t="s">
        <v>69</v>
      </c>
      <c r="AN6" s="118">
        <f t="shared" ca="1" si="0"/>
        <v>6.6701540973568937E-2</v>
      </c>
      <c r="AO6" s="118">
        <f t="shared" si="1"/>
        <v>0</v>
      </c>
      <c r="AP6" s="118">
        <f t="shared" si="2"/>
        <v>0</v>
      </c>
      <c r="AQ6" s="118">
        <f t="shared" si="3"/>
        <v>0</v>
      </c>
      <c r="AR6" s="118">
        <f t="shared" si="4"/>
        <v>0</v>
      </c>
      <c r="AS6" s="118">
        <f t="shared" si="5"/>
        <v>0</v>
      </c>
      <c r="AT6" s="118">
        <f t="shared" si="6"/>
        <v>0</v>
      </c>
      <c r="AU6" s="118">
        <f t="shared" si="7"/>
        <v>0</v>
      </c>
      <c r="AV6" s="118">
        <f t="shared" si="8"/>
        <v>0</v>
      </c>
      <c r="AW6" s="118">
        <f t="shared" si="9"/>
        <v>0</v>
      </c>
      <c r="AX6" s="119">
        <f t="shared" ca="1" si="10"/>
        <v>6.6701540973568937E-2</v>
      </c>
      <c r="BF6" s="50">
        <v>216</v>
      </c>
      <c r="BG6" s="50" t="s">
        <v>43</v>
      </c>
      <c r="BH6" s="50" t="s">
        <v>57</v>
      </c>
      <c r="BI6" s="50">
        <v>1</v>
      </c>
      <c r="BJ6" s="50" t="s">
        <v>45</v>
      </c>
      <c r="BK6" s="50" t="s">
        <v>58</v>
      </c>
      <c r="BL6" s="50" t="s">
        <v>43</v>
      </c>
      <c r="BM6" s="50" t="s">
        <v>47</v>
      </c>
      <c r="BN6" s="50" t="s">
        <v>48</v>
      </c>
      <c r="BO6" s="50" t="s">
        <v>59</v>
      </c>
      <c r="BP6" s="50" t="s">
        <v>57</v>
      </c>
      <c r="BQ6" s="50" t="s">
        <v>48</v>
      </c>
      <c r="BR6" s="50">
        <v>0</v>
      </c>
      <c r="BS6" s="50">
        <v>0</v>
      </c>
      <c r="BT6" s="50">
        <v>0</v>
      </c>
      <c r="BU6" s="50">
        <v>0</v>
      </c>
      <c r="BV6" s="50">
        <v>0</v>
      </c>
      <c r="BW6" s="50">
        <v>0</v>
      </c>
      <c r="BX6" s="50">
        <v>0</v>
      </c>
      <c r="BY6" s="50">
        <v>0</v>
      </c>
      <c r="BZ6" s="50">
        <v>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0</v>
      </c>
      <c r="CG6" s="50">
        <v>0</v>
      </c>
      <c r="CH6" s="50">
        <v>0</v>
      </c>
      <c r="CI6" s="50">
        <v>0</v>
      </c>
      <c r="CJ6" s="50">
        <v>0</v>
      </c>
      <c r="CK6" s="50">
        <v>0</v>
      </c>
      <c r="CL6" s="50">
        <v>0</v>
      </c>
      <c r="CM6" s="50">
        <v>0</v>
      </c>
      <c r="CN6" s="50">
        <v>0</v>
      </c>
      <c r="CO6" s="50">
        <v>0</v>
      </c>
      <c r="CP6" s="50" t="s">
        <v>51</v>
      </c>
      <c r="CQ6" s="118">
        <f t="shared" ca="1" si="11"/>
        <v>0.20099583420997277</v>
      </c>
      <c r="CR6" s="118">
        <f t="shared" ca="1" si="12"/>
        <v>6.470002659411235E-2</v>
      </c>
      <c r="CS6" s="118">
        <f t="shared" si="13"/>
        <v>0</v>
      </c>
      <c r="CT6" s="118">
        <f t="shared" si="14"/>
        <v>0</v>
      </c>
      <c r="CU6" s="118">
        <f t="shared" si="15"/>
        <v>0</v>
      </c>
      <c r="CV6" s="118">
        <f t="shared" si="16"/>
        <v>0</v>
      </c>
      <c r="CW6" s="118">
        <f t="shared" si="17"/>
        <v>0</v>
      </c>
      <c r="CX6" s="118">
        <f t="shared" si="18"/>
        <v>0</v>
      </c>
      <c r="CY6" s="118">
        <f t="shared" si="19"/>
        <v>0</v>
      </c>
      <c r="CZ6" s="118">
        <f t="shared" si="20"/>
        <v>0</v>
      </c>
      <c r="DA6" s="119">
        <f t="shared" ca="1" si="21"/>
        <v>0.26569586080408514</v>
      </c>
    </row>
    <row r="7" spans="1:105" x14ac:dyDescent="0.2">
      <c r="C7" s="54">
        <v>203</v>
      </c>
      <c r="D7" s="54" t="s">
        <v>60</v>
      </c>
      <c r="E7" s="54" t="s">
        <v>43</v>
      </c>
      <c r="F7" s="54">
        <v>2</v>
      </c>
      <c r="G7" s="54" t="s">
        <v>45</v>
      </c>
      <c r="H7" s="54" t="s">
        <v>64</v>
      </c>
      <c r="I7" s="54" t="s">
        <v>60</v>
      </c>
      <c r="J7" s="54" t="s">
        <v>43</v>
      </c>
      <c r="K7" s="54" t="s">
        <v>55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 t="s">
        <v>69</v>
      </c>
      <c r="AN7" s="118">
        <f t="shared" ca="1" si="0"/>
        <v>0.15790154097356893</v>
      </c>
      <c r="AO7" s="118">
        <f t="shared" si="1"/>
        <v>0</v>
      </c>
      <c r="AP7" s="118">
        <f t="shared" si="2"/>
        <v>0</v>
      </c>
      <c r="AQ7" s="118">
        <f t="shared" si="3"/>
        <v>0</v>
      </c>
      <c r="AR7" s="118">
        <f t="shared" si="4"/>
        <v>0</v>
      </c>
      <c r="AS7" s="118">
        <f t="shared" si="5"/>
        <v>0</v>
      </c>
      <c r="AT7" s="118">
        <f t="shared" si="6"/>
        <v>0</v>
      </c>
      <c r="AU7" s="118">
        <f t="shared" si="7"/>
        <v>0</v>
      </c>
      <c r="AV7" s="118">
        <f t="shared" si="8"/>
        <v>0</v>
      </c>
      <c r="AW7" s="118">
        <f t="shared" si="9"/>
        <v>0</v>
      </c>
      <c r="AX7" s="119">
        <f t="shared" ca="1" si="10"/>
        <v>0.15790154097356893</v>
      </c>
      <c r="BF7" s="50">
        <v>217</v>
      </c>
      <c r="BG7" s="50" t="s">
        <v>43</v>
      </c>
      <c r="BH7" s="50" t="s">
        <v>59</v>
      </c>
      <c r="BI7" s="50">
        <v>1</v>
      </c>
      <c r="BJ7" s="50" t="s">
        <v>45</v>
      </c>
      <c r="BK7" s="50" t="s">
        <v>63</v>
      </c>
      <c r="BL7" s="50" t="s">
        <v>43</v>
      </c>
      <c r="BM7" s="50" t="s">
        <v>47</v>
      </c>
      <c r="BN7" s="50" t="s">
        <v>48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V7" s="50">
        <v>0</v>
      </c>
      <c r="BW7" s="50">
        <v>0</v>
      </c>
      <c r="BX7" s="50">
        <v>0</v>
      </c>
      <c r="BY7" s="50">
        <v>0</v>
      </c>
      <c r="BZ7" s="50">
        <v>0</v>
      </c>
      <c r="CA7" s="50">
        <v>0</v>
      </c>
      <c r="CB7" s="50">
        <v>0</v>
      </c>
      <c r="CC7" s="50">
        <v>0</v>
      </c>
      <c r="CD7" s="50">
        <v>0</v>
      </c>
      <c r="CE7" s="50">
        <v>0</v>
      </c>
      <c r="CF7" s="50">
        <v>0</v>
      </c>
      <c r="CG7" s="50">
        <v>0</v>
      </c>
      <c r="CH7" s="50">
        <v>0</v>
      </c>
      <c r="CI7" s="50">
        <v>0</v>
      </c>
      <c r="CJ7" s="50">
        <v>0</v>
      </c>
      <c r="CK7" s="50">
        <v>0</v>
      </c>
      <c r="CL7" s="50">
        <v>0</v>
      </c>
      <c r="CM7" s="50">
        <v>0</v>
      </c>
      <c r="CN7" s="50">
        <v>0</v>
      </c>
      <c r="CO7" s="50">
        <v>0</v>
      </c>
      <c r="CP7" s="50" t="s">
        <v>51</v>
      </c>
      <c r="CQ7" s="118">
        <f t="shared" ca="1" si="11"/>
        <v>0.20099583420997277</v>
      </c>
      <c r="CR7" s="118">
        <f t="shared" si="12"/>
        <v>0</v>
      </c>
      <c r="CS7" s="118">
        <f t="shared" si="13"/>
        <v>0</v>
      </c>
      <c r="CT7" s="118">
        <f t="shared" si="14"/>
        <v>0</v>
      </c>
      <c r="CU7" s="118">
        <f t="shared" si="15"/>
        <v>0</v>
      </c>
      <c r="CV7" s="118">
        <f t="shared" si="16"/>
        <v>0</v>
      </c>
      <c r="CW7" s="118">
        <f t="shared" si="17"/>
        <v>0</v>
      </c>
      <c r="CX7" s="118">
        <f t="shared" si="18"/>
        <v>0</v>
      </c>
      <c r="CY7" s="118">
        <f t="shared" si="19"/>
        <v>0</v>
      </c>
      <c r="CZ7" s="118">
        <f t="shared" si="20"/>
        <v>0</v>
      </c>
      <c r="DA7" s="119">
        <f t="shared" ca="1" si="21"/>
        <v>0.20099583420997277</v>
      </c>
    </row>
    <row r="8" spans="1:105" x14ac:dyDescent="0.2">
      <c r="C8" s="54">
        <v>220</v>
      </c>
      <c r="D8" s="54" t="s">
        <v>43</v>
      </c>
      <c r="E8" s="54" t="s">
        <v>43</v>
      </c>
      <c r="F8" s="54">
        <v>1</v>
      </c>
      <c r="G8" s="54" t="s">
        <v>45</v>
      </c>
      <c r="H8" s="54" t="s">
        <v>73</v>
      </c>
      <c r="I8" s="54" t="s">
        <v>43</v>
      </c>
      <c r="J8" s="54" t="s">
        <v>43</v>
      </c>
      <c r="K8" s="54" t="s">
        <v>48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 t="s">
        <v>69</v>
      </c>
      <c r="AN8" s="118">
        <f t="shared" ca="1" si="0"/>
        <v>5.6502989931862042E-2</v>
      </c>
      <c r="AO8" s="118">
        <f t="shared" si="1"/>
        <v>0</v>
      </c>
      <c r="AP8" s="118">
        <f t="shared" si="2"/>
        <v>0</v>
      </c>
      <c r="AQ8" s="118">
        <f t="shared" si="3"/>
        <v>0</v>
      </c>
      <c r="AR8" s="118">
        <f t="shared" si="4"/>
        <v>0</v>
      </c>
      <c r="AS8" s="118">
        <f t="shared" si="5"/>
        <v>0</v>
      </c>
      <c r="AT8" s="118">
        <f t="shared" si="6"/>
        <v>0</v>
      </c>
      <c r="AU8" s="118">
        <f t="shared" si="7"/>
        <v>0</v>
      </c>
      <c r="AV8" s="118">
        <f t="shared" si="8"/>
        <v>0</v>
      </c>
      <c r="AW8" s="118">
        <f t="shared" si="9"/>
        <v>0</v>
      </c>
      <c r="AX8" s="119">
        <f t="shared" ca="1" si="10"/>
        <v>5.6502989931862042E-2</v>
      </c>
      <c r="BF8" s="50">
        <v>218</v>
      </c>
      <c r="BG8" s="50" t="s">
        <v>43</v>
      </c>
      <c r="BH8" s="50" t="s">
        <v>71</v>
      </c>
      <c r="BI8" s="50">
        <v>1</v>
      </c>
      <c r="BJ8" s="50" t="s">
        <v>45</v>
      </c>
      <c r="BK8" s="50" t="s">
        <v>72</v>
      </c>
      <c r="BL8" s="50" t="s">
        <v>43</v>
      </c>
      <c r="BM8" s="50" t="s">
        <v>71</v>
      </c>
      <c r="BN8" s="50" t="s">
        <v>48</v>
      </c>
      <c r="BO8" s="50">
        <v>0</v>
      </c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V8" s="50">
        <v>0</v>
      </c>
      <c r="BW8" s="50">
        <v>0</v>
      </c>
      <c r="BX8" s="50">
        <v>0</v>
      </c>
      <c r="BY8" s="50">
        <v>0</v>
      </c>
      <c r="BZ8" s="50">
        <v>0</v>
      </c>
      <c r="CA8" s="50">
        <v>0</v>
      </c>
      <c r="CB8" s="50">
        <v>0</v>
      </c>
      <c r="CC8" s="50">
        <v>0</v>
      </c>
      <c r="CD8" s="50">
        <v>0</v>
      </c>
      <c r="CE8" s="50">
        <v>0</v>
      </c>
      <c r="CF8" s="50">
        <v>0</v>
      </c>
      <c r="CG8" s="50">
        <v>0</v>
      </c>
      <c r="CH8" s="50">
        <v>0</v>
      </c>
      <c r="CI8" s="50">
        <v>0</v>
      </c>
      <c r="CJ8" s="50">
        <v>0</v>
      </c>
      <c r="CK8" s="50">
        <v>0</v>
      </c>
      <c r="CL8" s="50">
        <v>0</v>
      </c>
      <c r="CM8" s="50">
        <v>0</v>
      </c>
      <c r="CN8" s="50">
        <v>0</v>
      </c>
      <c r="CO8" s="50">
        <v>0</v>
      </c>
      <c r="CP8" s="50" t="s">
        <v>51</v>
      </c>
      <c r="CQ8" s="118">
        <f t="shared" ca="1" si="11"/>
        <v>5.6502989931862042E-2</v>
      </c>
      <c r="CR8" s="118">
        <f t="shared" si="12"/>
        <v>0</v>
      </c>
      <c r="CS8" s="118">
        <f t="shared" si="13"/>
        <v>0</v>
      </c>
      <c r="CT8" s="118">
        <f t="shared" si="14"/>
        <v>0</v>
      </c>
      <c r="CU8" s="118">
        <f t="shared" si="15"/>
        <v>0</v>
      </c>
      <c r="CV8" s="118">
        <f t="shared" si="16"/>
        <v>0</v>
      </c>
      <c r="CW8" s="118">
        <f t="shared" si="17"/>
        <v>0</v>
      </c>
      <c r="CX8" s="118">
        <f t="shared" si="18"/>
        <v>0</v>
      </c>
      <c r="CY8" s="118">
        <f t="shared" si="19"/>
        <v>0</v>
      </c>
      <c r="CZ8" s="118">
        <f t="shared" si="20"/>
        <v>0</v>
      </c>
      <c r="DA8" s="119">
        <f t="shared" ca="1" si="21"/>
        <v>5.6502989931862042E-2</v>
      </c>
    </row>
    <row r="9" spans="1:105" x14ac:dyDescent="0.2">
      <c r="C9" s="54">
        <v>221</v>
      </c>
      <c r="D9" s="54" t="s">
        <v>43</v>
      </c>
      <c r="E9" s="54" t="s">
        <v>43</v>
      </c>
      <c r="F9" s="54">
        <v>2</v>
      </c>
      <c r="G9" s="54" t="s">
        <v>45</v>
      </c>
      <c r="H9" s="54" t="s">
        <v>75</v>
      </c>
      <c r="I9" s="54" t="s">
        <v>43</v>
      </c>
      <c r="J9" s="54" t="s">
        <v>43</v>
      </c>
      <c r="K9" s="54" t="s">
        <v>55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 t="s">
        <v>69</v>
      </c>
      <c r="AN9" s="118">
        <f t="shared" ca="1" si="0"/>
        <v>0.12900298993186204</v>
      </c>
      <c r="AO9" s="118">
        <f t="shared" si="1"/>
        <v>0</v>
      </c>
      <c r="AP9" s="118">
        <f t="shared" si="2"/>
        <v>0</v>
      </c>
      <c r="AQ9" s="118">
        <f t="shared" si="3"/>
        <v>0</v>
      </c>
      <c r="AR9" s="118">
        <f t="shared" si="4"/>
        <v>0</v>
      </c>
      <c r="AS9" s="118">
        <f t="shared" si="5"/>
        <v>0</v>
      </c>
      <c r="AT9" s="118">
        <f t="shared" si="6"/>
        <v>0</v>
      </c>
      <c r="AU9" s="118">
        <f t="shared" si="7"/>
        <v>0</v>
      </c>
      <c r="AV9" s="118">
        <f t="shared" si="8"/>
        <v>0</v>
      </c>
      <c r="AW9" s="118">
        <f t="shared" si="9"/>
        <v>0</v>
      </c>
      <c r="AX9" s="119">
        <f t="shared" ca="1" si="10"/>
        <v>0.12900298993186204</v>
      </c>
      <c r="BF9" s="50">
        <v>219</v>
      </c>
      <c r="BG9" s="50" t="s">
        <v>43</v>
      </c>
      <c r="BH9" s="50" t="s">
        <v>71</v>
      </c>
      <c r="BI9" s="50">
        <v>2</v>
      </c>
      <c r="BJ9" s="50" t="s">
        <v>45</v>
      </c>
      <c r="BK9" s="50" t="s">
        <v>74</v>
      </c>
      <c r="BL9" s="50" t="s">
        <v>43</v>
      </c>
      <c r="BM9" s="50" t="s">
        <v>71</v>
      </c>
      <c r="BN9" s="50" t="s">
        <v>55</v>
      </c>
      <c r="BO9" s="50">
        <v>0</v>
      </c>
      <c r="BP9" s="50">
        <v>0</v>
      </c>
      <c r="BQ9" s="50">
        <v>0</v>
      </c>
      <c r="BR9" s="50">
        <v>0</v>
      </c>
      <c r="BS9" s="50">
        <v>0</v>
      </c>
      <c r="BT9" s="50">
        <v>0</v>
      </c>
      <c r="BU9" s="50">
        <v>0</v>
      </c>
      <c r="BV9" s="50">
        <v>0</v>
      </c>
      <c r="BW9" s="50">
        <v>0</v>
      </c>
      <c r="BX9" s="50">
        <v>0</v>
      </c>
      <c r="BY9" s="50">
        <v>0</v>
      </c>
      <c r="BZ9" s="50">
        <v>0</v>
      </c>
      <c r="CA9" s="50">
        <v>0</v>
      </c>
      <c r="CB9" s="50">
        <v>0</v>
      </c>
      <c r="CC9" s="50">
        <v>0</v>
      </c>
      <c r="CD9" s="50">
        <v>0</v>
      </c>
      <c r="CE9" s="50">
        <v>0</v>
      </c>
      <c r="CF9" s="50">
        <v>0</v>
      </c>
      <c r="CG9" s="50">
        <v>0</v>
      </c>
      <c r="CH9" s="50">
        <v>0</v>
      </c>
      <c r="CI9" s="50">
        <v>0</v>
      </c>
      <c r="CJ9" s="50">
        <v>0</v>
      </c>
      <c r="CK9" s="50">
        <v>0</v>
      </c>
      <c r="CL9" s="50">
        <v>0</v>
      </c>
      <c r="CM9" s="50">
        <v>0</v>
      </c>
      <c r="CN9" s="50">
        <v>0</v>
      </c>
      <c r="CO9" s="50">
        <v>0</v>
      </c>
      <c r="CP9" s="50" t="s">
        <v>51</v>
      </c>
      <c r="CQ9" s="118">
        <f t="shared" ca="1" si="11"/>
        <v>0.12900298993186204</v>
      </c>
      <c r="CR9" s="118">
        <f t="shared" si="12"/>
        <v>0</v>
      </c>
      <c r="CS9" s="118">
        <f t="shared" si="13"/>
        <v>0</v>
      </c>
      <c r="CT9" s="118">
        <f t="shared" si="14"/>
        <v>0</v>
      </c>
      <c r="CU9" s="118">
        <f t="shared" si="15"/>
        <v>0</v>
      </c>
      <c r="CV9" s="118">
        <f t="shared" si="16"/>
        <v>0</v>
      </c>
      <c r="CW9" s="118">
        <f t="shared" si="17"/>
        <v>0</v>
      </c>
      <c r="CX9" s="118">
        <f t="shared" si="18"/>
        <v>0</v>
      </c>
      <c r="CY9" s="118">
        <f t="shared" si="19"/>
        <v>0</v>
      </c>
      <c r="CZ9" s="118">
        <f t="shared" si="20"/>
        <v>0</v>
      </c>
      <c r="DA9" s="119">
        <f t="shared" ca="1" si="21"/>
        <v>0.12900298993186204</v>
      </c>
    </row>
    <row r="10" spans="1:105" x14ac:dyDescent="0.2"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118">
        <f t="shared" si="0"/>
        <v>0</v>
      </c>
      <c r="AO10" s="118">
        <f t="shared" si="1"/>
        <v>0</v>
      </c>
      <c r="AP10" s="118">
        <f t="shared" si="2"/>
        <v>0</v>
      </c>
      <c r="AQ10" s="118">
        <f t="shared" si="3"/>
        <v>0</v>
      </c>
      <c r="AR10" s="118">
        <f t="shared" si="4"/>
        <v>0</v>
      </c>
      <c r="AS10" s="118">
        <f t="shared" si="5"/>
        <v>0</v>
      </c>
      <c r="AT10" s="118">
        <f t="shared" si="6"/>
        <v>0</v>
      </c>
      <c r="AU10" s="118">
        <f t="shared" si="7"/>
        <v>0</v>
      </c>
      <c r="AV10" s="118">
        <f t="shared" si="8"/>
        <v>0</v>
      </c>
      <c r="AW10" s="118">
        <f t="shared" si="9"/>
        <v>0</v>
      </c>
      <c r="AX10" s="119" t="str">
        <f t="shared" si="10"/>
        <v/>
      </c>
      <c r="BF10" s="150">
        <v>220</v>
      </c>
      <c r="BG10" s="150" t="s">
        <v>43</v>
      </c>
      <c r="BH10" s="150" t="s">
        <v>43</v>
      </c>
      <c r="BI10" s="150">
        <v>1</v>
      </c>
      <c r="BJ10" s="150" t="s">
        <v>45</v>
      </c>
      <c r="BK10" s="150" t="s">
        <v>73</v>
      </c>
      <c r="BL10" s="150" t="s">
        <v>43</v>
      </c>
      <c r="BM10" s="150" t="s">
        <v>43</v>
      </c>
      <c r="BN10" s="150" t="s">
        <v>48</v>
      </c>
      <c r="BO10" s="150">
        <v>0</v>
      </c>
      <c r="BP10" s="150">
        <v>0</v>
      </c>
      <c r="BQ10" s="150">
        <v>0</v>
      </c>
      <c r="BR10" s="150">
        <v>0</v>
      </c>
      <c r="BS10" s="150">
        <v>0</v>
      </c>
      <c r="BT10" s="150">
        <v>0</v>
      </c>
      <c r="BU10" s="150">
        <v>0</v>
      </c>
      <c r="BV10" s="150">
        <v>0</v>
      </c>
      <c r="BW10" s="150">
        <v>0</v>
      </c>
      <c r="BX10" s="150">
        <v>0</v>
      </c>
      <c r="BY10" s="150">
        <v>0</v>
      </c>
      <c r="BZ10" s="150">
        <v>0</v>
      </c>
      <c r="CA10" s="150">
        <v>0</v>
      </c>
      <c r="CB10" s="150">
        <v>0</v>
      </c>
      <c r="CC10" s="150">
        <v>0</v>
      </c>
      <c r="CD10" s="150">
        <v>0</v>
      </c>
      <c r="CE10" s="150">
        <v>0</v>
      </c>
      <c r="CF10" s="150">
        <v>0</v>
      </c>
      <c r="CG10" s="150">
        <v>0</v>
      </c>
      <c r="CH10" s="150">
        <v>0</v>
      </c>
      <c r="CI10" s="150">
        <v>0</v>
      </c>
      <c r="CJ10" s="150">
        <v>0</v>
      </c>
      <c r="CK10" s="150">
        <v>0</v>
      </c>
      <c r="CL10" s="150">
        <v>0</v>
      </c>
      <c r="CM10" s="150">
        <v>0</v>
      </c>
      <c r="CN10" s="150">
        <v>0</v>
      </c>
      <c r="CO10" s="150">
        <v>0</v>
      </c>
      <c r="CP10" s="151" t="s">
        <v>51</v>
      </c>
      <c r="CQ10" s="118">
        <f t="shared" ca="1" si="11"/>
        <v>5.6502989931862042E-2</v>
      </c>
      <c r="CR10" s="118">
        <f t="shared" si="12"/>
        <v>0</v>
      </c>
      <c r="CS10" s="118">
        <f t="shared" si="13"/>
        <v>0</v>
      </c>
      <c r="CT10" s="118">
        <f t="shared" si="14"/>
        <v>0</v>
      </c>
      <c r="CU10" s="118">
        <f t="shared" si="15"/>
        <v>0</v>
      </c>
      <c r="CV10" s="118">
        <f t="shared" si="16"/>
        <v>0</v>
      </c>
      <c r="CW10" s="118">
        <f t="shared" si="17"/>
        <v>0</v>
      </c>
      <c r="CX10" s="118">
        <f t="shared" si="18"/>
        <v>0</v>
      </c>
      <c r="CY10" s="118">
        <f t="shared" si="19"/>
        <v>0</v>
      </c>
      <c r="CZ10" s="118">
        <f t="shared" si="20"/>
        <v>0</v>
      </c>
      <c r="DA10" s="119">
        <f t="shared" ca="1" si="21"/>
        <v>5.6502989931862042E-2</v>
      </c>
    </row>
    <row r="11" spans="1:105" x14ac:dyDescent="0.2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118">
        <f t="shared" si="0"/>
        <v>0</v>
      </c>
      <c r="AO11" s="118">
        <f t="shared" si="1"/>
        <v>0</v>
      </c>
      <c r="AP11" s="118">
        <f t="shared" si="2"/>
        <v>0</v>
      </c>
      <c r="AQ11" s="118">
        <f t="shared" si="3"/>
        <v>0</v>
      </c>
      <c r="AR11" s="118">
        <f t="shared" si="4"/>
        <v>0</v>
      </c>
      <c r="AS11" s="118">
        <f t="shared" si="5"/>
        <v>0</v>
      </c>
      <c r="AT11" s="118">
        <f t="shared" si="6"/>
        <v>0</v>
      </c>
      <c r="AU11" s="118">
        <f t="shared" si="7"/>
        <v>0</v>
      </c>
      <c r="AV11" s="118">
        <f t="shared" si="8"/>
        <v>0</v>
      </c>
      <c r="AW11" s="118">
        <f t="shared" si="9"/>
        <v>0</v>
      </c>
      <c r="AX11" s="119" t="str">
        <f t="shared" si="10"/>
        <v/>
      </c>
      <c r="BF11" s="50">
        <v>221</v>
      </c>
      <c r="BG11" s="50" t="s">
        <v>43</v>
      </c>
      <c r="BH11" s="50" t="s">
        <v>43</v>
      </c>
      <c r="BI11" s="50">
        <v>2</v>
      </c>
      <c r="BJ11" s="50" t="s">
        <v>45</v>
      </c>
      <c r="BK11" s="50" t="s">
        <v>75</v>
      </c>
      <c r="BL11" s="50" t="s">
        <v>43</v>
      </c>
      <c r="BM11" s="50" t="s">
        <v>43</v>
      </c>
      <c r="BN11" s="50" t="s">
        <v>55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V11" s="50">
        <v>0</v>
      </c>
      <c r="BW11" s="50">
        <v>0</v>
      </c>
      <c r="BX11" s="50">
        <v>0</v>
      </c>
      <c r="BY11" s="50">
        <v>0</v>
      </c>
      <c r="BZ11" s="50">
        <v>0</v>
      </c>
      <c r="CA11" s="50">
        <v>0</v>
      </c>
      <c r="CB11" s="50">
        <v>0</v>
      </c>
      <c r="CC11" s="50">
        <v>0</v>
      </c>
      <c r="CD11" s="50">
        <v>0</v>
      </c>
      <c r="CE11" s="50">
        <v>0</v>
      </c>
      <c r="CF11" s="50">
        <v>0</v>
      </c>
      <c r="CG11" s="50">
        <v>0</v>
      </c>
      <c r="CH11" s="50">
        <v>0</v>
      </c>
      <c r="CI11" s="50">
        <v>0</v>
      </c>
      <c r="CJ11" s="50">
        <v>0</v>
      </c>
      <c r="CK11" s="50">
        <v>0</v>
      </c>
      <c r="CL11" s="50">
        <v>0</v>
      </c>
      <c r="CM11" s="50">
        <v>0</v>
      </c>
      <c r="CN11" s="50">
        <v>0</v>
      </c>
      <c r="CO11" s="50">
        <v>0</v>
      </c>
      <c r="CP11" s="50" t="s">
        <v>51</v>
      </c>
      <c r="CQ11" s="118">
        <f t="shared" ca="1" si="11"/>
        <v>0.12900298993186204</v>
      </c>
      <c r="CR11" s="118">
        <f t="shared" si="12"/>
        <v>0</v>
      </c>
      <c r="CS11" s="118">
        <f t="shared" si="13"/>
        <v>0</v>
      </c>
      <c r="CT11" s="118">
        <f t="shared" si="14"/>
        <v>0</v>
      </c>
      <c r="CU11" s="118">
        <f t="shared" si="15"/>
        <v>0</v>
      </c>
      <c r="CV11" s="118">
        <f t="shared" si="16"/>
        <v>0</v>
      </c>
      <c r="CW11" s="118">
        <f t="shared" si="17"/>
        <v>0</v>
      </c>
      <c r="CX11" s="118">
        <f t="shared" si="18"/>
        <v>0</v>
      </c>
      <c r="CY11" s="118">
        <f t="shared" si="19"/>
        <v>0</v>
      </c>
      <c r="CZ11" s="118">
        <f t="shared" si="20"/>
        <v>0</v>
      </c>
      <c r="DA11" s="119">
        <f t="shared" ca="1" si="21"/>
        <v>0.12900298993186204</v>
      </c>
    </row>
    <row r="12" spans="1:105" x14ac:dyDescent="0.2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118">
        <f t="shared" si="0"/>
        <v>0</v>
      </c>
      <c r="AO12" s="118">
        <f t="shared" si="1"/>
        <v>0</v>
      </c>
      <c r="AP12" s="118">
        <f t="shared" si="2"/>
        <v>0</v>
      </c>
      <c r="AQ12" s="118">
        <f t="shared" si="3"/>
        <v>0</v>
      </c>
      <c r="AR12" s="118">
        <f t="shared" si="4"/>
        <v>0</v>
      </c>
      <c r="AS12" s="118">
        <f t="shared" si="5"/>
        <v>0</v>
      </c>
      <c r="AT12" s="118">
        <f t="shared" si="6"/>
        <v>0</v>
      </c>
      <c r="AU12" s="118">
        <f t="shared" si="7"/>
        <v>0</v>
      </c>
      <c r="AV12" s="118">
        <f t="shared" si="8"/>
        <v>0</v>
      </c>
      <c r="AW12" s="118">
        <f t="shared" si="9"/>
        <v>0</v>
      </c>
      <c r="AX12" s="119" t="str">
        <f t="shared" si="10"/>
        <v/>
      </c>
      <c r="BF12" s="50">
        <v>222</v>
      </c>
      <c r="BG12" s="50" t="s">
        <v>43</v>
      </c>
      <c r="BH12" s="50" t="s">
        <v>77</v>
      </c>
      <c r="BI12" s="50">
        <v>1</v>
      </c>
      <c r="BJ12" s="50" t="s">
        <v>45</v>
      </c>
      <c r="BK12" s="50" t="s">
        <v>78</v>
      </c>
      <c r="BL12" s="50" t="s">
        <v>43</v>
      </c>
      <c r="BM12" s="50" t="s">
        <v>77</v>
      </c>
      <c r="BN12" s="50" t="s">
        <v>48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0">
        <v>0</v>
      </c>
      <c r="CH12" s="50">
        <v>0</v>
      </c>
      <c r="CI12" s="50">
        <v>0</v>
      </c>
      <c r="CJ12" s="50">
        <v>0</v>
      </c>
      <c r="CK12" s="50">
        <v>0</v>
      </c>
      <c r="CL12" s="50">
        <v>0</v>
      </c>
      <c r="CM12" s="50">
        <v>0</v>
      </c>
      <c r="CN12" s="50">
        <v>0</v>
      </c>
      <c r="CO12" s="50">
        <v>0</v>
      </c>
      <c r="CP12" s="50" t="s">
        <v>51</v>
      </c>
      <c r="CQ12" s="118">
        <f t="shared" ca="1" si="11"/>
        <v>0.13776300124018204</v>
      </c>
      <c r="CR12" s="118">
        <f t="shared" si="12"/>
        <v>0</v>
      </c>
      <c r="CS12" s="118">
        <f t="shared" si="13"/>
        <v>0</v>
      </c>
      <c r="CT12" s="118">
        <f t="shared" si="14"/>
        <v>0</v>
      </c>
      <c r="CU12" s="118">
        <f t="shared" si="15"/>
        <v>0</v>
      </c>
      <c r="CV12" s="118">
        <f t="shared" si="16"/>
        <v>0</v>
      </c>
      <c r="CW12" s="118">
        <f t="shared" si="17"/>
        <v>0</v>
      </c>
      <c r="CX12" s="118">
        <f t="shared" si="18"/>
        <v>0</v>
      </c>
      <c r="CY12" s="118">
        <f t="shared" si="19"/>
        <v>0</v>
      </c>
      <c r="CZ12" s="118">
        <f t="shared" si="20"/>
        <v>0</v>
      </c>
      <c r="DA12" s="119">
        <f t="shared" ca="1" si="21"/>
        <v>0.13776300124018204</v>
      </c>
    </row>
    <row r="13" spans="1:105" x14ac:dyDescent="0.2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118">
        <f t="shared" si="0"/>
        <v>0</v>
      </c>
      <c r="AO13" s="118">
        <f t="shared" si="1"/>
        <v>0</v>
      </c>
      <c r="AP13" s="118">
        <f t="shared" si="2"/>
        <v>0</v>
      </c>
      <c r="AQ13" s="118">
        <f t="shared" si="3"/>
        <v>0</v>
      </c>
      <c r="AR13" s="118">
        <f t="shared" si="4"/>
        <v>0</v>
      </c>
      <c r="AS13" s="118">
        <f t="shared" si="5"/>
        <v>0</v>
      </c>
      <c r="AT13" s="118">
        <f t="shared" si="6"/>
        <v>0</v>
      </c>
      <c r="AU13" s="118">
        <f t="shared" si="7"/>
        <v>0</v>
      </c>
      <c r="AV13" s="118">
        <f t="shared" si="8"/>
        <v>0</v>
      </c>
      <c r="AW13" s="118">
        <f t="shared" si="9"/>
        <v>0</v>
      </c>
      <c r="AX13" s="119" t="str">
        <f t="shared" si="10"/>
        <v/>
      </c>
      <c r="BF13" s="50">
        <v>223</v>
      </c>
      <c r="BG13" s="50" t="s">
        <v>43</v>
      </c>
      <c r="BH13" s="50" t="s">
        <v>77</v>
      </c>
      <c r="BI13" s="50">
        <v>2</v>
      </c>
      <c r="BJ13" s="50" t="s">
        <v>45</v>
      </c>
      <c r="BK13" s="50" t="s">
        <v>80</v>
      </c>
      <c r="BL13" s="50" t="s">
        <v>43</v>
      </c>
      <c r="BM13" s="50" t="s">
        <v>77</v>
      </c>
      <c r="BN13" s="50" t="s">
        <v>55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0">
        <v>0</v>
      </c>
      <c r="CH13" s="50">
        <v>0</v>
      </c>
      <c r="CI13" s="50">
        <v>0</v>
      </c>
      <c r="CJ13" s="50">
        <v>0</v>
      </c>
      <c r="CK13" s="50">
        <v>0</v>
      </c>
      <c r="CL13" s="50">
        <v>0</v>
      </c>
      <c r="CM13" s="50">
        <v>0</v>
      </c>
      <c r="CN13" s="50">
        <v>0</v>
      </c>
      <c r="CO13" s="50">
        <v>0</v>
      </c>
      <c r="CP13" s="50" t="s">
        <v>51</v>
      </c>
      <c r="CQ13" s="118">
        <f t="shared" ca="1" si="11"/>
        <v>0.33106300124018206</v>
      </c>
      <c r="CR13" s="118">
        <f t="shared" si="12"/>
        <v>0</v>
      </c>
      <c r="CS13" s="118">
        <f t="shared" si="13"/>
        <v>0</v>
      </c>
      <c r="CT13" s="118">
        <f t="shared" si="14"/>
        <v>0</v>
      </c>
      <c r="CU13" s="118">
        <f t="shared" si="15"/>
        <v>0</v>
      </c>
      <c r="CV13" s="118">
        <f t="shared" si="16"/>
        <v>0</v>
      </c>
      <c r="CW13" s="118">
        <f t="shared" si="17"/>
        <v>0</v>
      </c>
      <c r="CX13" s="118">
        <f t="shared" si="18"/>
        <v>0</v>
      </c>
      <c r="CY13" s="118">
        <f t="shared" si="19"/>
        <v>0</v>
      </c>
      <c r="CZ13" s="118">
        <f t="shared" si="20"/>
        <v>0</v>
      </c>
      <c r="DA13" s="119">
        <f t="shared" ca="1" si="21"/>
        <v>0.33106300124018206</v>
      </c>
    </row>
    <row r="14" spans="1:105" x14ac:dyDescent="0.2">
      <c r="B14" s="12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118">
        <f t="shared" si="0"/>
        <v>0</v>
      </c>
      <c r="AO14" s="118">
        <f t="shared" si="1"/>
        <v>0</v>
      </c>
      <c r="AP14" s="118">
        <f t="shared" si="2"/>
        <v>0</v>
      </c>
      <c r="AQ14" s="118">
        <f t="shared" si="3"/>
        <v>0</v>
      </c>
      <c r="AR14" s="118">
        <f t="shared" si="4"/>
        <v>0</v>
      </c>
      <c r="AS14" s="118">
        <f t="shared" si="5"/>
        <v>0</v>
      </c>
      <c r="AT14" s="118">
        <f t="shared" si="6"/>
        <v>0</v>
      </c>
      <c r="AU14" s="118">
        <f t="shared" si="7"/>
        <v>0</v>
      </c>
      <c r="AV14" s="118">
        <f t="shared" si="8"/>
        <v>0</v>
      </c>
      <c r="AW14" s="118">
        <f t="shared" si="9"/>
        <v>0</v>
      </c>
      <c r="AX14" s="119" t="str">
        <f t="shared" si="10"/>
        <v/>
      </c>
      <c r="BF14" s="50">
        <v>224</v>
      </c>
      <c r="BG14" s="50" t="s">
        <v>43</v>
      </c>
      <c r="BH14" s="50" t="s">
        <v>47</v>
      </c>
      <c r="BI14" s="50">
        <v>1</v>
      </c>
      <c r="BJ14" s="50" t="s">
        <v>45</v>
      </c>
      <c r="BK14" s="50" t="s">
        <v>81</v>
      </c>
      <c r="BL14" s="50" t="s">
        <v>43</v>
      </c>
      <c r="BM14" s="50" t="s">
        <v>47</v>
      </c>
      <c r="BN14" s="50" t="s">
        <v>48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0">
        <v>0</v>
      </c>
      <c r="CH14" s="50">
        <v>0</v>
      </c>
      <c r="CI14" s="50">
        <v>0</v>
      </c>
      <c r="CJ14" s="50">
        <v>0</v>
      </c>
      <c r="CK14" s="50">
        <v>0</v>
      </c>
      <c r="CL14" s="50">
        <v>0</v>
      </c>
      <c r="CM14" s="50">
        <v>0</v>
      </c>
      <c r="CN14" s="50">
        <v>0</v>
      </c>
      <c r="CO14" s="50">
        <v>0</v>
      </c>
      <c r="CP14" s="50" t="s">
        <v>51</v>
      </c>
      <c r="CQ14" s="118">
        <f t="shared" ca="1" si="11"/>
        <v>0.20099583420997277</v>
      </c>
      <c r="CR14" s="118">
        <f t="shared" si="12"/>
        <v>0</v>
      </c>
      <c r="CS14" s="118">
        <f t="shared" si="13"/>
        <v>0</v>
      </c>
      <c r="CT14" s="118">
        <f t="shared" si="14"/>
        <v>0</v>
      </c>
      <c r="CU14" s="118">
        <f t="shared" si="15"/>
        <v>0</v>
      </c>
      <c r="CV14" s="118">
        <f t="shared" si="16"/>
        <v>0</v>
      </c>
      <c r="CW14" s="118">
        <f t="shared" si="17"/>
        <v>0</v>
      </c>
      <c r="CX14" s="118">
        <f t="shared" si="18"/>
        <v>0</v>
      </c>
      <c r="CY14" s="118">
        <f t="shared" si="19"/>
        <v>0</v>
      </c>
      <c r="CZ14" s="118">
        <f t="shared" si="20"/>
        <v>0</v>
      </c>
      <c r="DA14" s="119">
        <f t="shared" ca="1" si="21"/>
        <v>0.20099583420997277</v>
      </c>
    </row>
    <row r="15" spans="1:105" x14ac:dyDescent="0.2"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118">
        <f t="shared" si="0"/>
        <v>0</v>
      </c>
      <c r="AO15" s="118">
        <f t="shared" si="1"/>
        <v>0</v>
      </c>
      <c r="AP15" s="118">
        <f t="shared" si="2"/>
        <v>0</v>
      </c>
      <c r="AQ15" s="118">
        <f t="shared" si="3"/>
        <v>0</v>
      </c>
      <c r="AR15" s="118">
        <f t="shared" si="4"/>
        <v>0</v>
      </c>
      <c r="AS15" s="118">
        <f t="shared" si="5"/>
        <v>0</v>
      </c>
      <c r="AT15" s="118">
        <f t="shared" si="6"/>
        <v>0</v>
      </c>
      <c r="AU15" s="118">
        <f t="shared" si="7"/>
        <v>0</v>
      </c>
      <c r="AV15" s="118">
        <f t="shared" si="8"/>
        <v>0</v>
      </c>
      <c r="AW15" s="118">
        <f t="shared" si="9"/>
        <v>0</v>
      </c>
      <c r="AX15" s="119" t="str">
        <f t="shared" si="10"/>
        <v/>
      </c>
      <c r="BF15" s="50">
        <v>225</v>
      </c>
      <c r="BG15" s="50" t="s">
        <v>43</v>
      </c>
      <c r="BH15" s="50" t="s">
        <v>47</v>
      </c>
      <c r="BI15" s="50">
        <v>2</v>
      </c>
      <c r="BJ15" s="50" t="s">
        <v>45</v>
      </c>
      <c r="BK15" s="50" t="s">
        <v>83</v>
      </c>
      <c r="BL15" s="50" t="s">
        <v>43</v>
      </c>
      <c r="BM15" s="50" t="s">
        <v>47</v>
      </c>
      <c r="BN15" s="50" t="s">
        <v>55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0">
        <v>0</v>
      </c>
      <c r="CH15" s="50">
        <v>0</v>
      </c>
      <c r="CI15" s="50">
        <v>0</v>
      </c>
      <c r="CJ15" s="50">
        <v>0</v>
      </c>
      <c r="CK15" s="50">
        <v>0</v>
      </c>
      <c r="CL15" s="50">
        <v>0</v>
      </c>
      <c r="CM15" s="50">
        <v>0</v>
      </c>
      <c r="CN15" s="50">
        <v>0</v>
      </c>
      <c r="CO15" s="50">
        <v>0</v>
      </c>
      <c r="CP15" s="50" t="s">
        <v>51</v>
      </c>
      <c r="CQ15" s="118">
        <f t="shared" ca="1" si="11"/>
        <v>0.53429583420997273</v>
      </c>
      <c r="CR15" s="118">
        <f t="shared" si="12"/>
        <v>0</v>
      </c>
      <c r="CS15" s="118">
        <f t="shared" si="13"/>
        <v>0</v>
      </c>
      <c r="CT15" s="118">
        <f t="shared" si="14"/>
        <v>0</v>
      </c>
      <c r="CU15" s="118">
        <f t="shared" si="15"/>
        <v>0</v>
      </c>
      <c r="CV15" s="118">
        <f t="shared" si="16"/>
        <v>0</v>
      </c>
      <c r="CW15" s="118">
        <f t="shared" si="17"/>
        <v>0</v>
      </c>
      <c r="CX15" s="118">
        <f t="shared" si="18"/>
        <v>0</v>
      </c>
      <c r="CY15" s="118">
        <f t="shared" si="19"/>
        <v>0</v>
      </c>
      <c r="CZ15" s="118">
        <f t="shared" si="20"/>
        <v>0</v>
      </c>
      <c r="DA15" s="119">
        <f t="shared" ca="1" si="21"/>
        <v>0.53429583420997273</v>
      </c>
    </row>
    <row r="16" spans="1:105" x14ac:dyDescent="0.2"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118">
        <f t="shared" si="0"/>
        <v>0</v>
      </c>
      <c r="AO16" s="118">
        <f t="shared" si="1"/>
        <v>0</v>
      </c>
      <c r="AP16" s="118">
        <f t="shared" si="2"/>
        <v>0</v>
      </c>
      <c r="AQ16" s="118">
        <f t="shared" si="3"/>
        <v>0</v>
      </c>
      <c r="AR16" s="118">
        <f t="shared" si="4"/>
        <v>0</v>
      </c>
      <c r="AS16" s="118">
        <f t="shared" si="5"/>
        <v>0</v>
      </c>
      <c r="AT16" s="118">
        <f t="shared" si="6"/>
        <v>0</v>
      </c>
      <c r="AU16" s="118">
        <f t="shared" si="7"/>
        <v>0</v>
      </c>
      <c r="AV16" s="118">
        <f t="shared" si="8"/>
        <v>0</v>
      </c>
      <c r="AW16" s="118">
        <f t="shared" si="9"/>
        <v>0</v>
      </c>
      <c r="AX16" s="119" t="str">
        <f t="shared" si="10"/>
        <v/>
      </c>
      <c r="BF16" s="50">
        <v>226</v>
      </c>
      <c r="BG16" s="50" t="s">
        <v>43</v>
      </c>
      <c r="BH16" s="50" t="s">
        <v>84</v>
      </c>
      <c r="BI16" s="50">
        <v>1</v>
      </c>
      <c r="BJ16" s="50" t="s">
        <v>45</v>
      </c>
      <c r="BK16" s="50" t="s">
        <v>85</v>
      </c>
      <c r="BL16" s="50" t="s">
        <v>43</v>
      </c>
      <c r="BM16" s="50" t="s">
        <v>84</v>
      </c>
      <c r="BN16" s="50" t="s">
        <v>48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0">
        <v>0</v>
      </c>
      <c r="CH16" s="50">
        <v>0</v>
      </c>
      <c r="CI16" s="50">
        <v>0</v>
      </c>
      <c r="CJ16" s="50">
        <v>0</v>
      </c>
      <c r="CK16" s="50">
        <v>0</v>
      </c>
      <c r="CL16" s="50">
        <v>0</v>
      </c>
      <c r="CM16" s="50">
        <v>0</v>
      </c>
      <c r="CN16" s="50">
        <v>0</v>
      </c>
      <c r="CO16" s="50">
        <v>0</v>
      </c>
      <c r="CP16" s="50" t="s">
        <v>51</v>
      </c>
      <c r="CQ16" s="118">
        <f t="shared" ca="1" si="11"/>
        <v>0.24458042806942809</v>
      </c>
      <c r="CR16" s="118">
        <f t="shared" si="12"/>
        <v>0</v>
      </c>
      <c r="CS16" s="118">
        <f t="shared" si="13"/>
        <v>0</v>
      </c>
      <c r="CT16" s="118">
        <f t="shared" si="14"/>
        <v>0</v>
      </c>
      <c r="CU16" s="118">
        <f t="shared" si="15"/>
        <v>0</v>
      </c>
      <c r="CV16" s="118">
        <f t="shared" si="16"/>
        <v>0</v>
      </c>
      <c r="CW16" s="118">
        <f t="shared" si="17"/>
        <v>0</v>
      </c>
      <c r="CX16" s="118">
        <f t="shared" si="18"/>
        <v>0</v>
      </c>
      <c r="CY16" s="118">
        <f t="shared" si="19"/>
        <v>0</v>
      </c>
      <c r="CZ16" s="118">
        <f t="shared" si="20"/>
        <v>0</v>
      </c>
      <c r="DA16" s="119">
        <f t="shared" ca="1" si="21"/>
        <v>0.24458042806942809</v>
      </c>
    </row>
    <row r="17" spans="3:105" x14ac:dyDescent="0.2"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118">
        <f t="shared" si="0"/>
        <v>0</v>
      </c>
      <c r="AO17" s="118">
        <f t="shared" si="1"/>
        <v>0</v>
      </c>
      <c r="AP17" s="118">
        <f t="shared" si="2"/>
        <v>0</v>
      </c>
      <c r="AQ17" s="118">
        <f t="shared" si="3"/>
        <v>0</v>
      </c>
      <c r="AR17" s="118">
        <f t="shared" si="4"/>
        <v>0</v>
      </c>
      <c r="AS17" s="118">
        <f t="shared" si="5"/>
        <v>0</v>
      </c>
      <c r="AT17" s="118">
        <f t="shared" si="6"/>
        <v>0</v>
      </c>
      <c r="AU17" s="118">
        <f t="shared" si="7"/>
        <v>0</v>
      </c>
      <c r="AV17" s="118">
        <f t="shared" si="8"/>
        <v>0</v>
      </c>
      <c r="AW17" s="118">
        <f t="shared" si="9"/>
        <v>0</v>
      </c>
      <c r="AX17" s="119" t="str">
        <f t="shared" si="10"/>
        <v/>
      </c>
      <c r="BF17" s="50">
        <v>227</v>
      </c>
      <c r="BG17" s="50" t="s">
        <v>43</v>
      </c>
      <c r="BH17" s="50" t="s">
        <v>84</v>
      </c>
      <c r="BI17" s="50">
        <v>2</v>
      </c>
      <c r="BJ17" s="50" t="s">
        <v>45</v>
      </c>
      <c r="BK17" s="50" t="s">
        <v>86</v>
      </c>
      <c r="BL17" s="50" t="s">
        <v>43</v>
      </c>
      <c r="BM17" s="50" t="s">
        <v>84</v>
      </c>
      <c r="BN17" s="50" t="s">
        <v>55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0">
        <v>0</v>
      </c>
      <c r="CH17" s="50">
        <v>0</v>
      </c>
      <c r="CI17" s="50">
        <v>0</v>
      </c>
      <c r="CJ17" s="50">
        <v>0</v>
      </c>
      <c r="CK17" s="50">
        <v>0</v>
      </c>
      <c r="CL17" s="50">
        <v>0</v>
      </c>
      <c r="CM17" s="50">
        <v>0</v>
      </c>
      <c r="CN17" s="50">
        <v>0</v>
      </c>
      <c r="CO17" s="50">
        <v>0</v>
      </c>
      <c r="CP17" s="50" t="s">
        <v>51</v>
      </c>
      <c r="CQ17" s="118">
        <f t="shared" ca="1" si="11"/>
        <v>0.67358042806942808</v>
      </c>
      <c r="CR17" s="118">
        <f t="shared" si="12"/>
        <v>0</v>
      </c>
      <c r="CS17" s="118">
        <f t="shared" si="13"/>
        <v>0</v>
      </c>
      <c r="CT17" s="118">
        <f t="shared" si="14"/>
        <v>0</v>
      </c>
      <c r="CU17" s="118">
        <f t="shared" si="15"/>
        <v>0</v>
      </c>
      <c r="CV17" s="118">
        <f t="shared" si="16"/>
        <v>0</v>
      </c>
      <c r="CW17" s="118">
        <f t="shared" si="17"/>
        <v>0</v>
      </c>
      <c r="CX17" s="118">
        <f t="shared" si="18"/>
        <v>0</v>
      </c>
      <c r="CY17" s="118">
        <f t="shared" si="19"/>
        <v>0</v>
      </c>
      <c r="CZ17" s="118">
        <f t="shared" si="20"/>
        <v>0</v>
      </c>
      <c r="DA17" s="119">
        <f t="shared" ca="1" si="21"/>
        <v>0.67358042806942808</v>
      </c>
    </row>
    <row r="18" spans="3:105" x14ac:dyDescent="0.2"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118">
        <f t="shared" si="0"/>
        <v>0</v>
      </c>
      <c r="AO18" s="118">
        <f t="shared" si="1"/>
        <v>0</v>
      </c>
      <c r="AP18" s="118">
        <f t="shared" si="2"/>
        <v>0</v>
      </c>
      <c r="AQ18" s="118">
        <f t="shared" si="3"/>
        <v>0</v>
      </c>
      <c r="AR18" s="118">
        <f t="shared" si="4"/>
        <v>0</v>
      </c>
      <c r="AS18" s="118">
        <f t="shared" si="5"/>
        <v>0</v>
      </c>
      <c r="AT18" s="118">
        <f t="shared" si="6"/>
        <v>0</v>
      </c>
      <c r="AU18" s="118">
        <f t="shared" si="7"/>
        <v>0</v>
      </c>
      <c r="AV18" s="118">
        <f t="shared" si="8"/>
        <v>0</v>
      </c>
      <c r="AW18" s="118">
        <f t="shared" si="9"/>
        <v>0</v>
      </c>
      <c r="AX18" s="119" t="str">
        <f t="shared" si="10"/>
        <v/>
      </c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118">
        <f t="shared" si="11"/>
        <v>0</v>
      </c>
      <c r="CR18" s="118">
        <f t="shared" si="12"/>
        <v>0</v>
      </c>
      <c r="CS18" s="118">
        <f t="shared" si="13"/>
        <v>0</v>
      </c>
      <c r="CT18" s="118">
        <f t="shared" si="14"/>
        <v>0</v>
      </c>
      <c r="CU18" s="118">
        <f t="shared" si="15"/>
        <v>0</v>
      </c>
      <c r="CV18" s="118">
        <f t="shared" si="16"/>
        <v>0</v>
      </c>
      <c r="CW18" s="118">
        <f t="shared" si="17"/>
        <v>0</v>
      </c>
      <c r="CX18" s="118">
        <f t="shared" si="18"/>
        <v>0</v>
      </c>
      <c r="CY18" s="118">
        <f t="shared" si="19"/>
        <v>0</v>
      </c>
      <c r="CZ18" s="118">
        <f t="shared" si="20"/>
        <v>0</v>
      </c>
      <c r="DA18" s="119" t="str">
        <f t="shared" si="21"/>
        <v/>
      </c>
    </row>
    <row r="19" spans="3:105" x14ac:dyDescent="0.2"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118">
        <f t="shared" si="0"/>
        <v>0</v>
      </c>
      <c r="AO19" s="118">
        <f t="shared" si="1"/>
        <v>0</v>
      </c>
      <c r="AP19" s="118">
        <f t="shared" si="2"/>
        <v>0</v>
      </c>
      <c r="AQ19" s="118">
        <f t="shared" si="3"/>
        <v>0</v>
      </c>
      <c r="AR19" s="118">
        <f t="shared" si="4"/>
        <v>0</v>
      </c>
      <c r="AS19" s="118">
        <f t="shared" si="5"/>
        <v>0</v>
      </c>
      <c r="AT19" s="118">
        <f t="shared" si="6"/>
        <v>0</v>
      </c>
      <c r="AU19" s="118">
        <f t="shared" si="7"/>
        <v>0</v>
      </c>
      <c r="AV19" s="118">
        <f t="shared" si="8"/>
        <v>0</v>
      </c>
      <c r="AW19" s="118">
        <f t="shared" si="9"/>
        <v>0</v>
      </c>
      <c r="AX19" s="119" t="str">
        <f t="shared" si="10"/>
        <v/>
      </c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118">
        <f t="shared" si="11"/>
        <v>0</v>
      </c>
      <c r="CR19" s="118">
        <f t="shared" si="12"/>
        <v>0</v>
      </c>
      <c r="CS19" s="118">
        <f t="shared" si="13"/>
        <v>0</v>
      </c>
      <c r="CT19" s="118">
        <f t="shared" si="14"/>
        <v>0</v>
      </c>
      <c r="CU19" s="118">
        <f t="shared" si="15"/>
        <v>0</v>
      </c>
      <c r="CV19" s="118">
        <f t="shared" si="16"/>
        <v>0</v>
      </c>
      <c r="CW19" s="118">
        <f t="shared" si="17"/>
        <v>0</v>
      </c>
      <c r="CX19" s="118">
        <f t="shared" si="18"/>
        <v>0</v>
      </c>
      <c r="CY19" s="118">
        <f t="shared" si="19"/>
        <v>0</v>
      </c>
      <c r="CZ19" s="118">
        <f t="shared" si="20"/>
        <v>0</v>
      </c>
      <c r="DA19" s="119" t="str">
        <f t="shared" si="21"/>
        <v/>
      </c>
    </row>
    <row r="20" spans="3:105" x14ac:dyDescent="0.2"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118">
        <f t="shared" si="0"/>
        <v>0</v>
      </c>
      <c r="AO20" s="118">
        <f t="shared" si="1"/>
        <v>0</v>
      </c>
      <c r="AP20" s="118">
        <f t="shared" si="2"/>
        <v>0</v>
      </c>
      <c r="AQ20" s="118">
        <f t="shared" si="3"/>
        <v>0</v>
      </c>
      <c r="AR20" s="118">
        <f t="shared" si="4"/>
        <v>0</v>
      </c>
      <c r="AS20" s="118">
        <f t="shared" si="5"/>
        <v>0</v>
      </c>
      <c r="AT20" s="118">
        <f t="shared" si="6"/>
        <v>0</v>
      </c>
      <c r="AU20" s="118">
        <f t="shared" si="7"/>
        <v>0</v>
      </c>
      <c r="AV20" s="118">
        <f t="shared" si="8"/>
        <v>0</v>
      </c>
      <c r="AW20" s="118">
        <f t="shared" si="9"/>
        <v>0</v>
      </c>
      <c r="AX20" s="119" t="str">
        <f t="shared" si="10"/>
        <v/>
      </c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118">
        <f t="shared" si="11"/>
        <v>0</v>
      </c>
      <c r="CR20" s="118">
        <f t="shared" si="12"/>
        <v>0</v>
      </c>
      <c r="CS20" s="118">
        <f t="shared" si="13"/>
        <v>0</v>
      </c>
      <c r="CT20" s="118">
        <f t="shared" si="14"/>
        <v>0</v>
      </c>
      <c r="CU20" s="118">
        <f t="shared" si="15"/>
        <v>0</v>
      </c>
      <c r="CV20" s="118">
        <f t="shared" si="16"/>
        <v>0</v>
      </c>
      <c r="CW20" s="118">
        <f t="shared" si="17"/>
        <v>0</v>
      </c>
      <c r="CX20" s="118">
        <f t="shared" si="18"/>
        <v>0</v>
      </c>
      <c r="CY20" s="118">
        <f t="shared" si="19"/>
        <v>0</v>
      </c>
      <c r="CZ20" s="118">
        <f t="shared" si="20"/>
        <v>0</v>
      </c>
      <c r="DA20" s="119" t="str">
        <f t="shared" si="21"/>
        <v/>
      </c>
    </row>
    <row r="21" spans="3:105" x14ac:dyDescent="0.2"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118">
        <f t="shared" ref="AN21:AN36" si="22">IF(I21&gt;0,VLOOKUP(I21&amp;"-"&amp;J21&amp;"-"&amp;K21,LocCost,2,0),0)</f>
        <v>0</v>
      </c>
      <c r="AO21" s="118">
        <f t="shared" ref="AO21:AO36" si="23">IF(L21&gt;0,VLOOKUP(L21&amp;"-"&amp;M21&amp;"-"&amp;N21,LocCost,2,0),0)</f>
        <v>0</v>
      </c>
      <c r="AP21" s="118">
        <f t="shared" ref="AP21:AP36" si="24">IF(O21&gt;0,VLOOKUP(O21&amp;"-"&amp;P21&amp;"-"&amp;Q21,LocCost,2,0),0)</f>
        <v>0</v>
      </c>
      <c r="AQ21" s="118">
        <f t="shared" ref="AQ21:AQ36" si="25">IF(R21&gt;0,VLOOKUP(R21&amp;"-"&amp;S21&amp;"-"&amp;T21,LocCost,2,0),0)</f>
        <v>0</v>
      </c>
      <c r="AR21" s="118">
        <f t="shared" ref="AR21:AR36" si="26">IF(U21&gt;0,VLOOKUP(U21&amp;"-"&amp;V21&amp;"-"&amp;W21,LocCost,2,0),0)</f>
        <v>0</v>
      </c>
      <c r="AS21" s="118">
        <f t="shared" ref="AS21:AS36" si="27">IF(X21&gt;0,VLOOKUP(X21&amp;"-"&amp;Y21&amp;"-"&amp;Z21,LocCost,2,0),0)</f>
        <v>0</v>
      </c>
      <c r="AT21" s="118">
        <f t="shared" ref="AT21:AT36" si="28">IF(AA21&gt;0,VLOOKUP(AA21&amp;"-"&amp;AB21&amp;"-"&amp;AC21,LocCost,2,0),0)</f>
        <v>0</v>
      </c>
      <c r="AU21" s="118">
        <f t="shared" ref="AU21:AU36" si="29">IF(AD21&gt;0,VLOOKUP(AD21&amp;"-"&amp;AE21&amp;"-"&amp;AF21,LocCost,2,0),0)</f>
        <v>0</v>
      </c>
      <c r="AV21" s="118">
        <f t="shared" ref="AV21:AV36" si="30">IF(AG21&gt;0,VLOOKUP(AG21&amp;"-"&amp;AH21&amp;"-"&amp;AI21,LocCost,2,0),0)</f>
        <v>0</v>
      </c>
      <c r="AW21" s="118">
        <f t="shared" ref="AW21:AW36" si="31">IF(AJ21&gt;0,VLOOKUP(AJ21&amp;"-"&amp;AK21&amp;"-"&amp;AL21,LocCost,2,0),0)</f>
        <v>0</v>
      </c>
      <c r="AX21" s="119" t="str">
        <f t="shared" ref="AX21:AX36" si="32">IF(C21&gt;0,SUM(AN21:AW21),"")</f>
        <v/>
      </c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118">
        <f t="shared" ref="CQ21:CQ36" si="33">IF(BL21&gt;0,VLOOKUP(BL21&amp;"-"&amp;BM21&amp;"-"&amp;BN21,LocCost,2,0),0)</f>
        <v>0</v>
      </c>
      <c r="CR21" s="118">
        <f t="shared" ref="CR21:CR36" si="34">IF(BO21&gt;0,VLOOKUP(BO21&amp;"-"&amp;BP21&amp;"-"&amp;BQ21,LocCost,2,0),0)</f>
        <v>0</v>
      </c>
      <c r="CS21" s="118">
        <f t="shared" ref="CS21:CS36" si="35">IF(BR21&gt;0,VLOOKUP(BR21&amp;"-"&amp;BS21&amp;"-"&amp;BT21,LocCost,2,0),0)</f>
        <v>0</v>
      </c>
      <c r="CT21" s="118">
        <f t="shared" ref="CT21:CT36" si="36">IF(BU21&gt;0,VLOOKUP(BU21&amp;"-"&amp;BV21&amp;"-"&amp;BW21,LocCost,2,0),0)</f>
        <v>0</v>
      </c>
      <c r="CU21" s="118">
        <f t="shared" ref="CU21:CU36" si="37">IF(BX21&gt;0,VLOOKUP(BX21&amp;"-"&amp;BY21&amp;"-"&amp;BZ21,LocCost,2,0),0)</f>
        <v>0</v>
      </c>
      <c r="CV21" s="118">
        <f t="shared" ref="CV21:CV36" si="38">IF(CA21&gt;0,VLOOKUP(CA21&amp;"-"&amp;CB21&amp;"-"&amp;CC21,LocCost,2,0),0)</f>
        <v>0</v>
      </c>
      <c r="CW21" s="118">
        <f t="shared" ref="CW21:CW36" si="39">IF(CD21&gt;0,VLOOKUP(CD21&amp;"-"&amp;CE21&amp;"-"&amp;CF21,LocCost,2,0),0)</f>
        <v>0</v>
      </c>
      <c r="CX21" s="118">
        <f t="shared" ref="CX21:CX36" si="40">IF(CG21&gt;0,VLOOKUP(CG21&amp;"-"&amp;CH21&amp;"-"&amp;CI21,LocCost,2,0),0)</f>
        <v>0</v>
      </c>
      <c r="CY21" s="118">
        <f t="shared" ref="CY21:CY36" si="41">IF(CJ21&gt;0,VLOOKUP(CJ21&amp;"-"&amp;CK21&amp;"-"&amp;CL21,LocCost,2,0),0)</f>
        <v>0</v>
      </c>
      <c r="CZ21" s="118">
        <f t="shared" ref="CZ21:CZ36" si="42">IF(CM21&gt;0,VLOOKUP(CM21&amp;"-"&amp;CN21&amp;"-"&amp;CO21,LocCost,2,0),0)</f>
        <v>0</v>
      </c>
      <c r="DA21" s="119" t="str">
        <f t="shared" ref="DA21:DA36" si="43">IF(BF21&gt;0,SUM(CQ21:CZ21),"")</f>
        <v/>
      </c>
    </row>
    <row r="22" spans="3:105" x14ac:dyDescent="0.2"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118">
        <f t="shared" si="22"/>
        <v>0</v>
      </c>
      <c r="AO22" s="118">
        <f t="shared" si="23"/>
        <v>0</v>
      </c>
      <c r="AP22" s="118">
        <f t="shared" si="24"/>
        <v>0</v>
      </c>
      <c r="AQ22" s="118">
        <f t="shared" si="25"/>
        <v>0</v>
      </c>
      <c r="AR22" s="118">
        <f t="shared" si="26"/>
        <v>0</v>
      </c>
      <c r="AS22" s="118">
        <f t="shared" si="27"/>
        <v>0</v>
      </c>
      <c r="AT22" s="118">
        <f t="shared" si="28"/>
        <v>0</v>
      </c>
      <c r="AU22" s="118">
        <f t="shared" si="29"/>
        <v>0</v>
      </c>
      <c r="AV22" s="118">
        <f t="shared" si="30"/>
        <v>0</v>
      </c>
      <c r="AW22" s="118">
        <f t="shared" si="31"/>
        <v>0</v>
      </c>
      <c r="AX22" s="119" t="str">
        <f t="shared" si="32"/>
        <v/>
      </c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118">
        <f t="shared" si="33"/>
        <v>0</v>
      </c>
      <c r="CR22" s="118">
        <f t="shared" si="34"/>
        <v>0</v>
      </c>
      <c r="CS22" s="118">
        <f t="shared" si="35"/>
        <v>0</v>
      </c>
      <c r="CT22" s="118">
        <f t="shared" si="36"/>
        <v>0</v>
      </c>
      <c r="CU22" s="118">
        <f t="shared" si="37"/>
        <v>0</v>
      </c>
      <c r="CV22" s="118">
        <f t="shared" si="38"/>
        <v>0</v>
      </c>
      <c r="CW22" s="118">
        <f t="shared" si="39"/>
        <v>0</v>
      </c>
      <c r="CX22" s="118">
        <f t="shared" si="40"/>
        <v>0</v>
      </c>
      <c r="CY22" s="118">
        <f t="shared" si="41"/>
        <v>0</v>
      </c>
      <c r="CZ22" s="118">
        <f t="shared" si="42"/>
        <v>0</v>
      </c>
      <c r="DA22" s="119" t="str">
        <f t="shared" si="43"/>
        <v/>
      </c>
    </row>
    <row r="23" spans="3:105" x14ac:dyDescent="0.2"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118">
        <f t="shared" si="22"/>
        <v>0</v>
      </c>
      <c r="AO23" s="118">
        <f t="shared" si="23"/>
        <v>0</v>
      </c>
      <c r="AP23" s="118">
        <f t="shared" si="24"/>
        <v>0</v>
      </c>
      <c r="AQ23" s="118">
        <f t="shared" si="25"/>
        <v>0</v>
      </c>
      <c r="AR23" s="118">
        <f t="shared" si="26"/>
        <v>0</v>
      </c>
      <c r="AS23" s="118">
        <f t="shared" si="27"/>
        <v>0</v>
      </c>
      <c r="AT23" s="118">
        <f t="shared" si="28"/>
        <v>0</v>
      </c>
      <c r="AU23" s="118">
        <f t="shared" si="29"/>
        <v>0</v>
      </c>
      <c r="AV23" s="118">
        <f t="shared" si="30"/>
        <v>0</v>
      </c>
      <c r="AW23" s="118">
        <f t="shared" si="31"/>
        <v>0</v>
      </c>
      <c r="AX23" s="119" t="str">
        <f t="shared" si="32"/>
        <v/>
      </c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118">
        <f t="shared" si="33"/>
        <v>0</v>
      </c>
      <c r="CR23" s="118">
        <f t="shared" si="34"/>
        <v>0</v>
      </c>
      <c r="CS23" s="118">
        <f t="shared" si="35"/>
        <v>0</v>
      </c>
      <c r="CT23" s="118">
        <f t="shared" si="36"/>
        <v>0</v>
      </c>
      <c r="CU23" s="118">
        <f t="shared" si="37"/>
        <v>0</v>
      </c>
      <c r="CV23" s="118">
        <f t="shared" si="38"/>
        <v>0</v>
      </c>
      <c r="CW23" s="118">
        <f t="shared" si="39"/>
        <v>0</v>
      </c>
      <c r="CX23" s="118">
        <f t="shared" si="40"/>
        <v>0</v>
      </c>
      <c r="CY23" s="118">
        <f t="shared" si="41"/>
        <v>0</v>
      </c>
      <c r="CZ23" s="118">
        <f t="shared" si="42"/>
        <v>0</v>
      </c>
      <c r="DA23" s="119" t="str">
        <f t="shared" si="43"/>
        <v/>
      </c>
    </row>
    <row r="24" spans="3:105" x14ac:dyDescent="0.2"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118">
        <f t="shared" si="22"/>
        <v>0</v>
      </c>
      <c r="AO24" s="118">
        <f t="shared" si="23"/>
        <v>0</v>
      </c>
      <c r="AP24" s="118">
        <f t="shared" si="24"/>
        <v>0</v>
      </c>
      <c r="AQ24" s="118">
        <f t="shared" si="25"/>
        <v>0</v>
      </c>
      <c r="AR24" s="118">
        <f t="shared" si="26"/>
        <v>0</v>
      </c>
      <c r="AS24" s="118">
        <f t="shared" si="27"/>
        <v>0</v>
      </c>
      <c r="AT24" s="118">
        <f t="shared" si="28"/>
        <v>0</v>
      </c>
      <c r="AU24" s="118">
        <f t="shared" si="29"/>
        <v>0</v>
      </c>
      <c r="AV24" s="118">
        <f t="shared" si="30"/>
        <v>0</v>
      </c>
      <c r="AW24" s="118">
        <f t="shared" si="31"/>
        <v>0</v>
      </c>
      <c r="AX24" s="119" t="str">
        <f t="shared" si="32"/>
        <v/>
      </c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118">
        <f t="shared" si="33"/>
        <v>0</v>
      </c>
      <c r="CR24" s="118">
        <f t="shared" si="34"/>
        <v>0</v>
      </c>
      <c r="CS24" s="118">
        <f t="shared" si="35"/>
        <v>0</v>
      </c>
      <c r="CT24" s="118">
        <f t="shared" si="36"/>
        <v>0</v>
      </c>
      <c r="CU24" s="118">
        <f t="shared" si="37"/>
        <v>0</v>
      </c>
      <c r="CV24" s="118">
        <f t="shared" si="38"/>
        <v>0</v>
      </c>
      <c r="CW24" s="118">
        <f t="shared" si="39"/>
        <v>0</v>
      </c>
      <c r="CX24" s="118">
        <f t="shared" si="40"/>
        <v>0</v>
      </c>
      <c r="CY24" s="118">
        <f t="shared" si="41"/>
        <v>0</v>
      </c>
      <c r="CZ24" s="118">
        <f t="shared" si="42"/>
        <v>0</v>
      </c>
      <c r="DA24" s="119" t="str">
        <f t="shared" si="43"/>
        <v/>
      </c>
    </row>
    <row r="25" spans="3:105" x14ac:dyDescent="0.2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118">
        <f t="shared" si="22"/>
        <v>0</v>
      </c>
      <c r="AO25" s="118">
        <f t="shared" si="23"/>
        <v>0</v>
      </c>
      <c r="AP25" s="118">
        <f t="shared" si="24"/>
        <v>0</v>
      </c>
      <c r="AQ25" s="118">
        <f t="shared" si="25"/>
        <v>0</v>
      </c>
      <c r="AR25" s="118">
        <f t="shared" si="26"/>
        <v>0</v>
      </c>
      <c r="AS25" s="118">
        <f t="shared" si="27"/>
        <v>0</v>
      </c>
      <c r="AT25" s="118">
        <f t="shared" si="28"/>
        <v>0</v>
      </c>
      <c r="AU25" s="118">
        <f t="shared" si="29"/>
        <v>0</v>
      </c>
      <c r="AV25" s="118">
        <f t="shared" si="30"/>
        <v>0</v>
      </c>
      <c r="AW25" s="118">
        <f t="shared" si="31"/>
        <v>0</v>
      </c>
      <c r="AX25" s="119" t="str">
        <f t="shared" si="32"/>
        <v/>
      </c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118">
        <f t="shared" si="33"/>
        <v>0</v>
      </c>
      <c r="CR25" s="118">
        <f t="shared" si="34"/>
        <v>0</v>
      </c>
      <c r="CS25" s="118">
        <f t="shared" si="35"/>
        <v>0</v>
      </c>
      <c r="CT25" s="118">
        <f t="shared" si="36"/>
        <v>0</v>
      </c>
      <c r="CU25" s="118">
        <f t="shared" si="37"/>
        <v>0</v>
      </c>
      <c r="CV25" s="118">
        <f t="shared" si="38"/>
        <v>0</v>
      </c>
      <c r="CW25" s="118">
        <f t="shared" si="39"/>
        <v>0</v>
      </c>
      <c r="CX25" s="118">
        <f t="shared" si="40"/>
        <v>0</v>
      </c>
      <c r="CY25" s="118">
        <f t="shared" si="41"/>
        <v>0</v>
      </c>
      <c r="CZ25" s="118">
        <f t="shared" si="42"/>
        <v>0</v>
      </c>
      <c r="DA25" s="119" t="str">
        <f t="shared" si="43"/>
        <v/>
      </c>
    </row>
    <row r="26" spans="3:105" x14ac:dyDescent="0.2">
      <c r="N26" s="124"/>
      <c r="AN26" s="118">
        <f t="shared" si="22"/>
        <v>0</v>
      </c>
      <c r="AO26" s="118">
        <f t="shared" si="23"/>
        <v>0</v>
      </c>
      <c r="AP26" s="118">
        <f t="shared" si="24"/>
        <v>0</v>
      </c>
      <c r="AQ26" s="118">
        <f t="shared" si="25"/>
        <v>0</v>
      </c>
      <c r="AR26" s="118">
        <f t="shared" si="26"/>
        <v>0</v>
      </c>
      <c r="AS26" s="118">
        <f t="shared" si="27"/>
        <v>0</v>
      </c>
      <c r="AT26" s="118">
        <f t="shared" si="28"/>
        <v>0</v>
      </c>
      <c r="AU26" s="118">
        <f t="shared" si="29"/>
        <v>0</v>
      </c>
      <c r="AV26" s="118">
        <f t="shared" si="30"/>
        <v>0</v>
      </c>
      <c r="AW26" s="118">
        <f t="shared" si="31"/>
        <v>0</v>
      </c>
      <c r="AX26" s="119" t="str">
        <f t="shared" si="32"/>
        <v/>
      </c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118">
        <f t="shared" si="33"/>
        <v>0</v>
      </c>
      <c r="CR26" s="118">
        <f t="shared" si="34"/>
        <v>0</v>
      </c>
      <c r="CS26" s="118">
        <f t="shared" si="35"/>
        <v>0</v>
      </c>
      <c r="CT26" s="118">
        <f t="shared" si="36"/>
        <v>0</v>
      </c>
      <c r="CU26" s="118">
        <f t="shared" si="37"/>
        <v>0</v>
      </c>
      <c r="CV26" s="118">
        <f t="shared" si="38"/>
        <v>0</v>
      </c>
      <c r="CW26" s="118">
        <f t="shared" si="39"/>
        <v>0</v>
      </c>
      <c r="CX26" s="118">
        <f t="shared" si="40"/>
        <v>0</v>
      </c>
      <c r="CY26" s="118">
        <f t="shared" si="41"/>
        <v>0</v>
      </c>
      <c r="CZ26" s="118">
        <f t="shared" si="42"/>
        <v>0</v>
      </c>
      <c r="DA26" s="119" t="str">
        <f t="shared" si="43"/>
        <v/>
      </c>
    </row>
    <row r="27" spans="3:105" x14ac:dyDescent="0.2">
      <c r="N27" s="124"/>
      <c r="AN27" s="118">
        <f t="shared" si="22"/>
        <v>0</v>
      </c>
      <c r="AO27" s="118">
        <f t="shared" si="23"/>
        <v>0</v>
      </c>
      <c r="AP27" s="118">
        <f t="shared" si="24"/>
        <v>0</v>
      </c>
      <c r="AQ27" s="118">
        <f t="shared" si="25"/>
        <v>0</v>
      </c>
      <c r="AR27" s="118">
        <f t="shared" si="26"/>
        <v>0</v>
      </c>
      <c r="AS27" s="118">
        <f t="shared" si="27"/>
        <v>0</v>
      </c>
      <c r="AT27" s="118">
        <f t="shared" si="28"/>
        <v>0</v>
      </c>
      <c r="AU27" s="118">
        <f t="shared" si="29"/>
        <v>0</v>
      </c>
      <c r="AV27" s="118">
        <f t="shared" si="30"/>
        <v>0</v>
      </c>
      <c r="AW27" s="118">
        <f t="shared" si="31"/>
        <v>0</v>
      </c>
      <c r="AX27" s="119" t="str">
        <f t="shared" si="32"/>
        <v/>
      </c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118">
        <f t="shared" si="33"/>
        <v>0</v>
      </c>
      <c r="CR27" s="118">
        <f t="shared" si="34"/>
        <v>0</v>
      </c>
      <c r="CS27" s="118">
        <f t="shared" si="35"/>
        <v>0</v>
      </c>
      <c r="CT27" s="118">
        <f t="shared" si="36"/>
        <v>0</v>
      </c>
      <c r="CU27" s="118">
        <f t="shared" si="37"/>
        <v>0</v>
      </c>
      <c r="CV27" s="118">
        <f t="shared" si="38"/>
        <v>0</v>
      </c>
      <c r="CW27" s="118">
        <f t="shared" si="39"/>
        <v>0</v>
      </c>
      <c r="CX27" s="118">
        <f t="shared" si="40"/>
        <v>0</v>
      </c>
      <c r="CY27" s="118">
        <f t="shared" si="41"/>
        <v>0</v>
      </c>
      <c r="CZ27" s="118">
        <f t="shared" si="42"/>
        <v>0</v>
      </c>
      <c r="DA27" s="119" t="str">
        <f t="shared" si="43"/>
        <v/>
      </c>
    </row>
    <row r="28" spans="3:105" x14ac:dyDescent="0.2">
      <c r="N28" s="124"/>
      <c r="AN28" s="118">
        <f t="shared" si="22"/>
        <v>0</v>
      </c>
      <c r="AO28" s="118">
        <f t="shared" si="23"/>
        <v>0</v>
      </c>
      <c r="AP28" s="118">
        <f t="shared" si="24"/>
        <v>0</v>
      </c>
      <c r="AQ28" s="118">
        <f t="shared" si="25"/>
        <v>0</v>
      </c>
      <c r="AR28" s="118">
        <f t="shared" si="26"/>
        <v>0</v>
      </c>
      <c r="AS28" s="118">
        <f t="shared" si="27"/>
        <v>0</v>
      </c>
      <c r="AT28" s="118">
        <f t="shared" si="28"/>
        <v>0</v>
      </c>
      <c r="AU28" s="118">
        <f t="shared" si="29"/>
        <v>0</v>
      </c>
      <c r="AV28" s="118">
        <f t="shared" si="30"/>
        <v>0</v>
      </c>
      <c r="AW28" s="118">
        <f t="shared" si="31"/>
        <v>0</v>
      </c>
      <c r="AX28" s="119" t="str">
        <f t="shared" si="32"/>
        <v/>
      </c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118">
        <f t="shared" si="33"/>
        <v>0</v>
      </c>
      <c r="CR28" s="118">
        <f t="shared" si="34"/>
        <v>0</v>
      </c>
      <c r="CS28" s="118">
        <f t="shared" si="35"/>
        <v>0</v>
      </c>
      <c r="CT28" s="118">
        <f t="shared" si="36"/>
        <v>0</v>
      </c>
      <c r="CU28" s="118">
        <f t="shared" si="37"/>
        <v>0</v>
      </c>
      <c r="CV28" s="118">
        <f t="shared" si="38"/>
        <v>0</v>
      </c>
      <c r="CW28" s="118">
        <f t="shared" si="39"/>
        <v>0</v>
      </c>
      <c r="CX28" s="118">
        <f t="shared" si="40"/>
        <v>0</v>
      </c>
      <c r="CY28" s="118">
        <f t="shared" si="41"/>
        <v>0</v>
      </c>
      <c r="CZ28" s="118">
        <f t="shared" si="42"/>
        <v>0</v>
      </c>
      <c r="DA28" s="119" t="str">
        <f t="shared" si="43"/>
        <v/>
      </c>
    </row>
    <row r="29" spans="3:105" x14ac:dyDescent="0.2">
      <c r="N29" s="124"/>
      <c r="AN29" s="118">
        <f t="shared" si="22"/>
        <v>0</v>
      </c>
      <c r="AO29" s="118">
        <f t="shared" si="23"/>
        <v>0</v>
      </c>
      <c r="AP29" s="118">
        <f t="shared" si="24"/>
        <v>0</v>
      </c>
      <c r="AQ29" s="118">
        <f t="shared" si="25"/>
        <v>0</v>
      </c>
      <c r="AR29" s="118">
        <f t="shared" si="26"/>
        <v>0</v>
      </c>
      <c r="AS29" s="118">
        <f t="shared" si="27"/>
        <v>0</v>
      </c>
      <c r="AT29" s="118">
        <f t="shared" si="28"/>
        <v>0</v>
      </c>
      <c r="AU29" s="118">
        <f t="shared" si="29"/>
        <v>0</v>
      </c>
      <c r="AV29" s="118">
        <f t="shared" si="30"/>
        <v>0</v>
      </c>
      <c r="AW29" s="118">
        <f t="shared" si="31"/>
        <v>0</v>
      </c>
      <c r="AX29" s="119" t="str">
        <f t="shared" si="32"/>
        <v/>
      </c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118">
        <f t="shared" si="33"/>
        <v>0</v>
      </c>
      <c r="CR29" s="118">
        <f t="shared" si="34"/>
        <v>0</v>
      </c>
      <c r="CS29" s="118">
        <f t="shared" si="35"/>
        <v>0</v>
      </c>
      <c r="CT29" s="118">
        <f t="shared" si="36"/>
        <v>0</v>
      </c>
      <c r="CU29" s="118">
        <f t="shared" si="37"/>
        <v>0</v>
      </c>
      <c r="CV29" s="118">
        <f t="shared" si="38"/>
        <v>0</v>
      </c>
      <c r="CW29" s="118">
        <f t="shared" si="39"/>
        <v>0</v>
      </c>
      <c r="CX29" s="118">
        <f t="shared" si="40"/>
        <v>0</v>
      </c>
      <c r="CY29" s="118">
        <f t="shared" si="41"/>
        <v>0</v>
      </c>
      <c r="CZ29" s="118">
        <f t="shared" si="42"/>
        <v>0</v>
      </c>
      <c r="DA29" s="119" t="str">
        <f t="shared" si="43"/>
        <v/>
      </c>
    </row>
    <row r="30" spans="3:105" x14ac:dyDescent="0.2">
      <c r="N30" s="124"/>
      <c r="AN30" s="118">
        <f t="shared" si="22"/>
        <v>0</v>
      </c>
      <c r="AO30" s="118">
        <f t="shared" si="23"/>
        <v>0</v>
      </c>
      <c r="AP30" s="118">
        <f t="shared" si="24"/>
        <v>0</v>
      </c>
      <c r="AQ30" s="118">
        <f t="shared" si="25"/>
        <v>0</v>
      </c>
      <c r="AR30" s="118">
        <f t="shared" si="26"/>
        <v>0</v>
      </c>
      <c r="AS30" s="118">
        <f t="shared" si="27"/>
        <v>0</v>
      </c>
      <c r="AT30" s="118">
        <f t="shared" si="28"/>
        <v>0</v>
      </c>
      <c r="AU30" s="118">
        <f t="shared" si="29"/>
        <v>0</v>
      </c>
      <c r="AV30" s="118">
        <f t="shared" si="30"/>
        <v>0</v>
      </c>
      <c r="AW30" s="118">
        <f t="shared" si="31"/>
        <v>0</v>
      </c>
      <c r="AX30" s="119" t="str">
        <f t="shared" si="32"/>
        <v/>
      </c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118">
        <f t="shared" si="33"/>
        <v>0</v>
      </c>
      <c r="CR30" s="118">
        <f t="shared" si="34"/>
        <v>0</v>
      </c>
      <c r="CS30" s="118">
        <f t="shared" si="35"/>
        <v>0</v>
      </c>
      <c r="CT30" s="118">
        <f t="shared" si="36"/>
        <v>0</v>
      </c>
      <c r="CU30" s="118">
        <f t="shared" si="37"/>
        <v>0</v>
      </c>
      <c r="CV30" s="118">
        <f t="shared" si="38"/>
        <v>0</v>
      </c>
      <c r="CW30" s="118">
        <f t="shared" si="39"/>
        <v>0</v>
      </c>
      <c r="CX30" s="118">
        <f t="shared" si="40"/>
        <v>0</v>
      </c>
      <c r="CY30" s="118">
        <f t="shared" si="41"/>
        <v>0</v>
      </c>
      <c r="CZ30" s="118">
        <f t="shared" si="42"/>
        <v>0</v>
      </c>
      <c r="DA30" s="119" t="str">
        <f t="shared" si="43"/>
        <v/>
      </c>
    </row>
    <row r="31" spans="3:105" x14ac:dyDescent="0.2">
      <c r="N31" s="124"/>
      <c r="AN31" s="118">
        <f t="shared" si="22"/>
        <v>0</v>
      </c>
      <c r="AO31" s="118">
        <f t="shared" si="23"/>
        <v>0</v>
      </c>
      <c r="AP31" s="118">
        <f t="shared" si="24"/>
        <v>0</v>
      </c>
      <c r="AQ31" s="118">
        <f t="shared" si="25"/>
        <v>0</v>
      </c>
      <c r="AR31" s="118">
        <f t="shared" si="26"/>
        <v>0</v>
      </c>
      <c r="AS31" s="118">
        <f t="shared" si="27"/>
        <v>0</v>
      </c>
      <c r="AT31" s="118">
        <f t="shared" si="28"/>
        <v>0</v>
      </c>
      <c r="AU31" s="118">
        <f t="shared" si="29"/>
        <v>0</v>
      </c>
      <c r="AV31" s="118">
        <f t="shared" si="30"/>
        <v>0</v>
      </c>
      <c r="AW31" s="118">
        <f t="shared" si="31"/>
        <v>0</v>
      </c>
      <c r="AX31" s="119" t="str">
        <f t="shared" si="32"/>
        <v/>
      </c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118">
        <f t="shared" si="33"/>
        <v>0</v>
      </c>
      <c r="CR31" s="118">
        <f t="shared" si="34"/>
        <v>0</v>
      </c>
      <c r="CS31" s="118">
        <f t="shared" si="35"/>
        <v>0</v>
      </c>
      <c r="CT31" s="118">
        <f t="shared" si="36"/>
        <v>0</v>
      </c>
      <c r="CU31" s="118">
        <f t="shared" si="37"/>
        <v>0</v>
      </c>
      <c r="CV31" s="118">
        <f t="shared" si="38"/>
        <v>0</v>
      </c>
      <c r="CW31" s="118">
        <f t="shared" si="39"/>
        <v>0</v>
      </c>
      <c r="CX31" s="118">
        <f t="shared" si="40"/>
        <v>0</v>
      </c>
      <c r="CY31" s="118">
        <f t="shared" si="41"/>
        <v>0</v>
      </c>
      <c r="CZ31" s="118">
        <f t="shared" si="42"/>
        <v>0</v>
      </c>
      <c r="DA31" s="119" t="str">
        <f t="shared" si="43"/>
        <v/>
      </c>
    </row>
    <row r="32" spans="3:105" x14ac:dyDescent="0.2">
      <c r="N32" s="124"/>
      <c r="AN32" s="118">
        <f t="shared" si="22"/>
        <v>0</v>
      </c>
      <c r="AO32" s="118">
        <f t="shared" si="23"/>
        <v>0</v>
      </c>
      <c r="AP32" s="118">
        <f t="shared" si="24"/>
        <v>0</v>
      </c>
      <c r="AQ32" s="118">
        <f t="shared" si="25"/>
        <v>0</v>
      </c>
      <c r="AR32" s="118">
        <f t="shared" si="26"/>
        <v>0</v>
      </c>
      <c r="AS32" s="118">
        <f t="shared" si="27"/>
        <v>0</v>
      </c>
      <c r="AT32" s="118">
        <f t="shared" si="28"/>
        <v>0</v>
      </c>
      <c r="AU32" s="118">
        <f t="shared" si="29"/>
        <v>0</v>
      </c>
      <c r="AV32" s="118">
        <f t="shared" si="30"/>
        <v>0</v>
      </c>
      <c r="AW32" s="118">
        <f t="shared" si="31"/>
        <v>0</v>
      </c>
      <c r="AX32" s="119" t="str">
        <f t="shared" si="32"/>
        <v/>
      </c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118">
        <f t="shared" si="33"/>
        <v>0</v>
      </c>
      <c r="CR32" s="118">
        <f t="shared" si="34"/>
        <v>0</v>
      </c>
      <c r="CS32" s="118">
        <f t="shared" si="35"/>
        <v>0</v>
      </c>
      <c r="CT32" s="118">
        <f t="shared" si="36"/>
        <v>0</v>
      </c>
      <c r="CU32" s="118">
        <f t="shared" si="37"/>
        <v>0</v>
      </c>
      <c r="CV32" s="118">
        <f t="shared" si="38"/>
        <v>0</v>
      </c>
      <c r="CW32" s="118">
        <f t="shared" si="39"/>
        <v>0</v>
      </c>
      <c r="CX32" s="118">
        <f t="shared" si="40"/>
        <v>0</v>
      </c>
      <c r="CY32" s="118">
        <f t="shared" si="41"/>
        <v>0</v>
      </c>
      <c r="CZ32" s="118">
        <f t="shared" si="42"/>
        <v>0</v>
      </c>
      <c r="DA32" s="119" t="str">
        <f t="shared" si="43"/>
        <v/>
      </c>
    </row>
    <row r="33" spans="14:105" x14ac:dyDescent="0.2">
      <c r="N33" s="124"/>
      <c r="AN33" s="118">
        <f t="shared" si="22"/>
        <v>0</v>
      </c>
      <c r="AO33" s="118">
        <f t="shared" si="23"/>
        <v>0</v>
      </c>
      <c r="AP33" s="118">
        <f t="shared" si="24"/>
        <v>0</v>
      </c>
      <c r="AQ33" s="118">
        <f t="shared" si="25"/>
        <v>0</v>
      </c>
      <c r="AR33" s="118">
        <f t="shared" si="26"/>
        <v>0</v>
      </c>
      <c r="AS33" s="118">
        <f t="shared" si="27"/>
        <v>0</v>
      </c>
      <c r="AT33" s="118">
        <f t="shared" si="28"/>
        <v>0</v>
      </c>
      <c r="AU33" s="118">
        <f t="shared" si="29"/>
        <v>0</v>
      </c>
      <c r="AV33" s="118">
        <f t="shared" si="30"/>
        <v>0</v>
      </c>
      <c r="AW33" s="118">
        <f t="shared" si="31"/>
        <v>0</v>
      </c>
      <c r="AX33" s="119" t="str">
        <f t="shared" si="32"/>
        <v/>
      </c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118">
        <f t="shared" si="33"/>
        <v>0</v>
      </c>
      <c r="CR33" s="118">
        <f t="shared" si="34"/>
        <v>0</v>
      </c>
      <c r="CS33" s="118">
        <f t="shared" si="35"/>
        <v>0</v>
      </c>
      <c r="CT33" s="118">
        <f t="shared" si="36"/>
        <v>0</v>
      </c>
      <c r="CU33" s="118">
        <f t="shared" si="37"/>
        <v>0</v>
      </c>
      <c r="CV33" s="118">
        <f t="shared" si="38"/>
        <v>0</v>
      </c>
      <c r="CW33" s="118">
        <f t="shared" si="39"/>
        <v>0</v>
      </c>
      <c r="CX33" s="118">
        <f t="shared" si="40"/>
        <v>0</v>
      </c>
      <c r="CY33" s="118">
        <f t="shared" si="41"/>
        <v>0</v>
      </c>
      <c r="CZ33" s="118">
        <f t="shared" si="42"/>
        <v>0</v>
      </c>
      <c r="DA33" s="119" t="str">
        <f t="shared" si="43"/>
        <v/>
      </c>
    </row>
    <row r="34" spans="14:105" x14ac:dyDescent="0.2">
      <c r="N34" s="124"/>
      <c r="AN34" s="118">
        <f t="shared" si="22"/>
        <v>0</v>
      </c>
      <c r="AO34" s="118">
        <f t="shared" si="23"/>
        <v>0</v>
      </c>
      <c r="AP34" s="118">
        <f t="shared" si="24"/>
        <v>0</v>
      </c>
      <c r="AQ34" s="118">
        <f t="shared" si="25"/>
        <v>0</v>
      </c>
      <c r="AR34" s="118">
        <f t="shared" si="26"/>
        <v>0</v>
      </c>
      <c r="AS34" s="118">
        <f t="shared" si="27"/>
        <v>0</v>
      </c>
      <c r="AT34" s="118">
        <f t="shared" si="28"/>
        <v>0</v>
      </c>
      <c r="AU34" s="118">
        <f t="shared" si="29"/>
        <v>0</v>
      </c>
      <c r="AV34" s="118">
        <f t="shared" si="30"/>
        <v>0</v>
      </c>
      <c r="AW34" s="118">
        <f t="shared" si="31"/>
        <v>0</v>
      </c>
      <c r="AX34" s="119" t="str">
        <f t="shared" si="32"/>
        <v/>
      </c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118">
        <f t="shared" si="33"/>
        <v>0</v>
      </c>
      <c r="CR34" s="118">
        <f t="shared" si="34"/>
        <v>0</v>
      </c>
      <c r="CS34" s="118">
        <f t="shared" si="35"/>
        <v>0</v>
      </c>
      <c r="CT34" s="118">
        <f t="shared" si="36"/>
        <v>0</v>
      </c>
      <c r="CU34" s="118">
        <f t="shared" si="37"/>
        <v>0</v>
      </c>
      <c r="CV34" s="118">
        <f t="shared" si="38"/>
        <v>0</v>
      </c>
      <c r="CW34" s="118">
        <f t="shared" si="39"/>
        <v>0</v>
      </c>
      <c r="CX34" s="118">
        <f t="shared" si="40"/>
        <v>0</v>
      </c>
      <c r="CY34" s="118">
        <f t="shared" si="41"/>
        <v>0</v>
      </c>
      <c r="CZ34" s="118">
        <f t="shared" si="42"/>
        <v>0</v>
      </c>
      <c r="DA34" s="119" t="str">
        <f t="shared" si="43"/>
        <v/>
      </c>
    </row>
    <row r="35" spans="14:105" x14ac:dyDescent="0.2">
      <c r="N35" s="124"/>
      <c r="AN35" s="118">
        <f t="shared" si="22"/>
        <v>0</v>
      </c>
      <c r="AO35" s="118">
        <f t="shared" si="23"/>
        <v>0</v>
      </c>
      <c r="AP35" s="118">
        <f t="shared" si="24"/>
        <v>0</v>
      </c>
      <c r="AQ35" s="118">
        <f t="shared" si="25"/>
        <v>0</v>
      </c>
      <c r="AR35" s="118">
        <f t="shared" si="26"/>
        <v>0</v>
      </c>
      <c r="AS35" s="118">
        <f t="shared" si="27"/>
        <v>0</v>
      </c>
      <c r="AT35" s="118">
        <f t="shared" si="28"/>
        <v>0</v>
      </c>
      <c r="AU35" s="118">
        <f t="shared" si="29"/>
        <v>0</v>
      </c>
      <c r="AV35" s="118">
        <f t="shared" si="30"/>
        <v>0</v>
      </c>
      <c r="AW35" s="118">
        <f t="shared" si="31"/>
        <v>0</v>
      </c>
      <c r="AX35" s="119" t="str">
        <f t="shared" si="32"/>
        <v/>
      </c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118">
        <f t="shared" si="33"/>
        <v>0</v>
      </c>
      <c r="CR35" s="118">
        <f t="shared" si="34"/>
        <v>0</v>
      </c>
      <c r="CS35" s="118">
        <f t="shared" si="35"/>
        <v>0</v>
      </c>
      <c r="CT35" s="118">
        <f t="shared" si="36"/>
        <v>0</v>
      </c>
      <c r="CU35" s="118">
        <f t="shared" si="37"/>
        <v>0</v>
      </c>
      <c r="CV35" s="118">
        <f t="shared" si="38"/>
        <v>0</v>
      </c>
      <c r="CW35" s="118">
        <f t="shared" si="39"/>
        <v>0</v>
      </c>
      <c r="CX35" s="118">
        <f t="shared" si="40"/>
        <v>0</v>
      </c>
      <c r="CY35" s="118">
        <f t="shared" si="41"/>
        <v>0</v>
      </c>
      <c r="CZ35" s="118">
        <f t="shared" si="42"/>
        <v>0</v>
      </c>
      <c r="DA35" s="119" t="str">
        <f t="shared" si="43"/>
        <v/>
      </c>
    </row>
    <row r="36" spans="14:105" x14ac:dyDescent="0.2">
      <c r="N36" s="124"/>
      <c r="AN36" s="118">
        <f t="shared" si="22"/>
        <v>0</v>
      </c>
      <c r="AO36" s="118">
        <f t="shared" si="23"/>
        <v>0</v>
      </c>
      <c r="AP36" s="118">
        <f t="shared" si="24"/>
        <v>0</v>
      </c>
      <c r="AQ36" s="118">
        <f t="shared" si="25"/>
        <v>0</v>
      </c>
      <c r="AR36" s="118">
        <f t="shared" si="26"/>
        <v>0</v>
      </c>
      <c r="AS36" s="118">
        <f t="shared" si="27"/>
        <v>0</v>
      </c>
      <c r="AT36" s="118">
        <f t="shared" si="28"/>
        <v>0</v>
      </c>
      <c r="AU36" s="118">
        <f t="shared" si="29"/>
        <v>0</v>
      </c>
      <c r="AV36" s="118">
        <f t="shared" si="30"/>
        <v>0</v>
      </c>
      <c r="AW36" s="118">
        <f t="shared" si="31"/>
        <v>0</v>
      </c>
      <c r="AX36" s="119" t="str">
        <f t="shared" si="32"/>
        <v/>
      </c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118">
        <f t="shared" si="33"/>
        <v>0</v>
      </c>
      <c r="CR36" s="118">
        <f t="shared" si="34"/>
        <v>0</v>
      </c>
      <c r="CS36" s="118">
        <f t="shared" si="35"/>
        <v>0</v>
      </c>
      <c r="CT36" s="118">
        <f t="shared" si="36"/>
        <v>0</v>
      </c>
      <c r="CU36" s="118">
        <f t="shared" si="37"/>
        <v>0</v>
      </c>
      <c r="CV36" s="118">
        <f t="shared" si="38"/>
        <v>0</v>
      </c>
      <c r="CW36" s="118">
        <f t="shared" si="39"/>
        <v>0</v>
      </c>
      <c r="CX36" s="118">
        <f t="shared" si="40"/>
        <v>0</v>
      </c>
      <c r="CY36" s="118">
        <f t="shared" si="41"/>
        <v>0</v>
      </c>
      <c r="CZ36" s="118">
        <f t="shared" si="42"/>
        <v>0</v>
      </c>
      <c r="DA36" s="119" t="str">
        <f t="shared" si="43"/>
        <v/>
      </c>
    </row>
    <row r="37" spans="14:105" x14ac:dyDescent="0.2">
      <c r="N37" s="124"/>
      <c r="AN37" s="118">
        <f t="shared" ref="AN37:AN52" si="44">IF(I37&gt;0,VLOOKUP(I37&amp;"-"&amp;J37&amp;"-"&amp;K37,LocCost,2,0),0)</f>
        <v>0</v>
      </c>
      <c r="AO37" s="118">
        <f t="shared" ref="AO37:AO52" si="45">IF(L37&gt;0,VLOOKUP(L37&amp;"-"&amp;M37&amp;"-"&amp;N37,LocCost,2,0),0)</f>
        <v>0</v>
      </c>
      <c r="AP37" s="118">
        <f t="shared" ref="AP37:AP52" si="46">IF(O37&gt;0,VLOOKUP(O37&amp;"-"&amp;P37&amp;"-"&amp;Q37,LocCost,2,0),0)</f>
        <v>0</v>
      </c>
      <c r="AQ37" s="118">
        <f t="shared" ref="AQ37:AQ52" si="47">IF(R37&gt;0,VLOOKUP(R37&amp;"-"&amp;S37&amp;"-"&amp;T37,LocCost,2,0),0)</f>
        <v>0</v>
      </c>
      <c r="AR37" s="118">
        <f t="shared" ref="AR37:AR52" si="48">IF(U37&gt;0,VLOOKUP(U37&amp;"-"&amp;V37&amp;"-"&amp;W37,LocCost,2,0),0)</f>
        <v>0</v>
      </c>
      <c r="AS37" s="118">
        <f t="shared" ref="AS37:AS52" si="49">IF(X37&gt;0,VLOOKUP(X37&amp;"-"&amp;Y37&amp;"-"&amp;Z37,LocCost,2,0),0)</f>
        <v>0</v>
      </c>
      <c r="AT37" s="118">
        <f t="shared" ref="AT37:AT52" si="50">IF(AA37&gt;0,VLOOKUP(AA37&amp;"-"&amp;AB37&amp;"-"&amp;AC37,LocCost,2,0),0)</f>
        <v>0</v>
      </c>
      <c r="AU37" s="118">
        <f t="shared" ref="AU37:AU52" si="51">IF(AD37&gt;0,VLOOKUP(AD37&amp;"-"&amp;AE37&amp;"-"&amp;AF37,LocCost,2,0),0)</f>
        <v>0</v>
      </c>
      <c r="AV37" s="118">
        <f t="shared" ref="AV37:AV52" si="52">IF(AG37&gt;0,VLOOKUP(AG37&amp;"-"&amp;AH37&amp;"-"&amp;AI37,LocCost,2,0),0)</f>
        <v>0</v>
      </c>
      <c r="AW37" s="118">
        <f t="shared" ref="AW37:AW52" si="53">IF(AJ37&gt;0,VLOOKUP(AJ37&amp;"-"&amp;AK37&amp;"-"&amp;AL37,LocCost,2,0),0)</f>
        <v>0</v>
      </c>
      <c r="AX37" s="119" t="str">
        <f t="shared" ref="AX37:AX52" si="54">IF(C37&gt;0,SUM(AN37:AW37),"")</f>
        <v/>
      </c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118">
        <f t="shared" ref="CQ37:CQ52" si="55">IF(BL37&gt;0,VLOOKUP(BL37&amp;"-"&amp;BM37&amp;"-"&amp;BN37,LocCost,2,0),0)</f>
        <v>0</v>
      </c>
      <c r="CR37" s="118">
        <f t="shared" ref="CR37:CR52" si="56">IF(BO37&gt;0,VLOOKUP(BO37&amp;"-"&amp;BP37&amp;"-"&amp;BQ37,LocCost,2,0),0)</f>
        <v>0</v>
      </c>
      <c r="CS37" s="118">
        <f t="shared" ref="CS37:CS52" si="57">IF(BR37&gt;0,VLOOKUP(BR37&amp;"-"&amp;BS37&amp;"-"&amp;BT37,LocCost,2,0),0)</f>
        <v>0</v>
      </c>
      <c r="CT37" s="118">
        <f t="shared" ref="CT37:CT52" si="58">IF(BU37&gt;0,VLOOKUP(BU37&amp;"-"&amp;BV37&amp;"-"&amp;BW37,LocCost,2,0),0)</f>
        <v>0</v>
      </c>
      <c r="CU37" s="118">
        <f t="shared" ref="CU37:CU52" si="59">IF(BX37&gt;0,VLOOKUP(BX37&amp;"-"&amp;BY37&amp;"-"&amp;BZ37,LocCost,2,0),0)</f>
        <v>0</v>
      </c>
      <c r="CV37" s="118">
        <f t="shared" ref="CV37:CV52" si="60">IF(CA37&gt;0,VLOOKUP(CA37&amp;"-"&amp;CB37&amp;"-"&amp;CC37,LocCost,2,0),0)</f>
        <v>0</v>
      </c>
      <c r="CW37" s="118">
        <f t="shared" ref="CW37:CW52" si="61">IF(CD37&gt;0,VLOOKUP(CD37&amp;"-"&amp;CE37&amp;"-"&amp;CF37,LocCost,2,0),0)</f>
        <v>0</v>
      </c>
      <c r="CX37" s="118">
        <f t="shared" ref="CX37:CX52" si="62">IF(CG37&gt;0,VLOOKUP(CG37&amp;"-"&amp;CH37&amp;"-"&amp;CI37,LocCost,2,0),0)</f>
        <v>0</v>
      </c>
      <c r="CY37" s="118">
        <f t="shared" ref="CY37:CY52" si="63">IF(CJ37&gt;0,VLOOKUP(CJ37&amp;"-"&amp;CK37&amp;"-"&amp;CL37,LocCost,2,0),0)</f>
        <v>0</v>
      </c>
      <c r="CZ37" s="118">
        <f t="shared" ref="CZ37:CZ52" si="64">IF(CM37&gt;0,VLOOKUP(CM37&amp;"-"&amp;CN37&amp;"-"&amp;CO37,LocCost,2,0),0)</f>
        <v>0</v>
      </c>
      <c r="DA37" s="119" t="str">
        <f t="shared" ref="DA37:DA52" si="65">IF(BF37&gt;0,SUM(CQ37:CZ37),"")</f>
        <v/>
      </c>
    </row>
    <row r="38" spans="14:105" x14ac:dyDescent="0.2">
      <c r="N38" s="124"/>
      <c r="AN38" s="118">
        <f t="shared" si="44"/>
        <v>0</v>
      </c>
      <c r="AO38" s="118">
        <f t="shared" si="45"/>
        <v>0</v>
      </c>
      <c r="AP38" s="118">
        <f t="shared" si="46"/>
        <v>0</v>
      </c>
      <c r="AQ38" s="118">
        <f t="shared" si="47"/>
        <v>0</v>
      </c>
      <c r="AR38" s="118">
        <f t="shared" si="48"/>
        <v>0</v>
      </c>
      <c r="AS38" s="118">
        <f t="shared" si="49"/>
        <v>0</v>
      </c>
      <c r="AT38" s="118">
        <f t="shared" si="50"/>
        <v>0</v>
      </c>
      <c r="AU38" s="118">
        <f t="shared" si="51"/>
        <v>0</v>
      </c>
      <c r="AV38" s="118">
        <f t="shared" si="52"/>
        <v>0</v>
      </c>
      <c r="AW38" s="118">
        <f t="shared" si="53"/>
        <v>0</v>
      </c>
      <c r="AX38" s="119" t="str">
        <f t="shared" si="54"/>
        <v/>
      </c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118">
        <f t="shared" si="55"/>
        <v>0</v>
      </c>
      <c r="CR38" s="118">
        <f t="shared" si="56"/>
        <v>0</v>
      </c>
      <c r="CS38" s="118">
        <f t="shared" si="57"/>
        <v>0</v>
      </c>
      <c r="CT38" s="118">
        <f t="shared" si="58"/>
        <v>0</v>
      </c>
      <c r="CU38" s="118">
        <f t="shared" si="59"/>
        <v>0</v>
      </c>
      <c r="CV38" s="118">
        <f t="shared" si="60"/>
        <v>0</v>
      </c>
      <c r="CW38" s="118">
        <f t="shared" si="61"/>
        <v>0</v>
      </c>
      <c r="CX38" s="118">
        <f t="shared" si="62"/>
        <v>0</v>
      </c>
      <c r="CY38" s="118">
        <f t="shared" si="63"/>
        <v>0</v>
      </c>
      <c r="CZ38" s="118">
        <f t="shared" si="64"/>
        <v>0</v>
      </c>
      <c r="DA38" s="119" t="str">
        <f t="shared" si="65"/>
        <v/>
      </c>
    </row>
    <row r="39" spans="14:105" x14ac:dyDescent="0.2">
      <c r="N39" s="124"/>
      <c r="AN39" s="118">
        <f t="shared" si="44"/>
        <v>0</v>
      </c>
      <c r="AO39" s="118">
        <f t="shared" si="45"/>
        <v>0</v>
      </c>
      <c r="AP39" s="118">
        <f t="shared" si="46"/>
        <v>0</v>
      </c>
      <c r="AQ39" s="118">
        <f t="shared" si="47"/>
        <v>0</v>
      </c>
      <c r="AR39" s="118">
        <f t="shared" si="48"/>
        <v>0</v>
      </c>
      <c r="AS39" s="118">
        <f t="shared" si="49"/>
        <v>0</v>
      </c>
      <c r="AT39" s="118">
        <f t="shared" si="50"/>
        <v>0</v>
      </c>
      <c r="AU39" s="118">
        <f t="shared" si="51"/>
        <v>0</v>
      </c>
      <c r="AV39" s="118">
        <f t="shared" si="52"/>
        <v>0</v>
      </c>
      <c r="AW39" s="118">
        <f t="shared" si="53"/>
        <v>0</v>
      </c>
      <c r="AX39" s="119" t="str">
        <f t="shared" si="54"/>
        <v/>
      </c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118">
        <f t="shared" si="55"/>
        <v>0</v>
      </c>
      <c r="CR39" s="118">
        <f t="shared" si="56"/>
        <v>0</v>
      </c>
      <c r="CS39" s="118">
        <f t="shared" si="57"/>
        <v>0</v>
      </c>
      <c r="CT39" s="118">
        <f t="shared" si="58"/>
        <v>0</v>
      </c>
      <c r="CU39" s="118">
        <f t="shared" si="59"/>
        <v>0</v>
      </c>
      <c r="CV39" s="118">
        <f t="shared" si="60"/>
        <v>0</v>
      </c>
      <c r="CW39" s="118">
        <f t="shared" si="61"/>
        <v>0</v>
      </c>
      <c r="CX39" s="118">
        <f t="shared" si="62"/>
        <v>0</v>
      </c>
      <c r="CY39" s="118">
        <f t="shared" si="63"/>
        <v>0</v>
      </c>
      <c r="CZ39" s="118">
        <f t="shared" si="64"/>
        <v>0</v>
      </c>
      <c r="DA39" s="119" t="str">
        <f t="shared" si="65"/>
        <v/>
      </c>
    </row>
    <row r="40" spans="14:105" x14ac:dyDescent="0.2">
      <c r="N40" s="124"/>
      <c r="AN40" s="118">
        <f t="shared" si="44"/>
        <v>0</v>
      </c>
      <c r="AO40" s="118">
        <f t="shared" si="45"/>
        <v>0</v>
      </c>
      <c r="AP40" s="118">
        <f t="shared" si="46"/>
        <v>0</v>
      </c>
      <c r="AQ40" s="118">
        <f t="shared" si="47"/>
        <v>0</v>
      </c>
      <c r="AR40" s="118">
        <f t="shared" si="48"/>
        <v>0</v>
      </c>
      <c r="AS40" s="118">
        <f t="shared" si="49"/>
        <v>0</v>
      </c>
      <c r="AT40" s="118">
        <f t="shared" si="50"/>
        <v>0</v>
      </c>
      <c r="AU40" s="118">
        <f t="shared" si="51"/>
        <v>0</v>
      </c>
      <c r="AV40" s="118">
        <f t="shared" si="52"/>
        <v>0</v>
      </c>
      <c r="AW40" s="118">
        <f t="shared" si="53"/>
        <v>0</v>
      </c>
      <c r="AX40" s="119" t="str">
        <f t="shared" si="54"/>
        <v/>
      </c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118">
        <f t="shared" si="55"/>
        <v>0</v>
      </c>
      <c r="CR40" s="118">
        <f t="shared" si="56"/>
        <v>0</v>
      </c>
      <c r="CS40" s="118">
        <f t="shared" si="57"/>
        <v>0</v>
      </c>
      <c r="CT40" s="118">
        <f t="shared" si="58"/>
        <v>0</v>
      </c>
      <c r="CU40" s="118">
        <f t="shared" si="59"/>
        <v>0</v>
      </c>
      <c r="CV40" s="118">
        <f t="shared" si="60"/>
        <v>0</v>
      </c>
      <c r="CW40" s="118">
        <f t="shared" si="61"/>
        <v>0</v>
      </c>
      <c r="CX40" s="118">
        <f t="shared" si="62"/>
        <v>0</v>
      </c>
      <c r="CY40" s="118">
        <f t="shared" si="63"/>
        <v>0</v>
      </c>
      <c r="CZ40" s="118">
        <f t="shared" si="64"/>
        <v>0</v>
      </c>
      <c r="DA40" s="119" t="str">
        <f t="shared" si="65"/>
        <v/>
      </c>
    </row>
    <row r="41" spans="14:105" x14ac:dyDescent="0.2">
      <c r="N41" s="124"/>
      <c r="AN41" s="118">
        <f t="shared" si="44"/>
        <v>0</v>
      </c>
      <c r="AO41" s="118">
        <f t="shared" si="45"/>
        <v>0</v>
      </c>
      <c r="AP41" s="118">
        <f t="shared" si="46"/>
        <v>0</v>
      </c>
      <c r="AQ41" s="118">
        <f t="shared" si="47"/>
        <v>0</v>
      </c>
      <c r="AR41" s="118">
        <f t="shared" si="48"/>
        <v>0</v>
      </c>
      <c r="AS41" s="118">
        <f t="shared" si="49"/>
        <v>0</v>
      </c>
      <c r="AT41" s="118">
        <f t="shared" si="50"/>
        <v>0</v>
      </c>
      <c r="AU41" s="118">
        <f t="shared" si="51"/>
        <v>0</v>
      </c>
      <c r="AV41" s="118">
        <f t="shared" si="52"/>
        <v>0</v>
      </c>
      <c r="AW41" s="118">
        <f t="shared" si="53"/>
        <v>0</v>
      </c>
      <c r="AX41" s="119" t="str">
        <f t="shared" si="54"/>
        <v/>
      </c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118">
        <f t="shared" si="55"/>
        <v>0</v>
      </c>
      <c r="CR41" s="118">
        <f t="shared" si="56"/>
        <v>0</v>
      </c>
      <c r="CS41" s="118">
        <f t="shared" si="57"/>
        <v>0</v>
      </c>
      <c r="CT41" s="118">
        <f t="shared" si="58"/>
        <v>0</v>
      </c>
      <c r="CU41" s="118">
        <f t="shared" si="59"/>
        <v>0</v>
      </c>
      <c r="CV41" s="118">
        <f t="shared" si="60"/>
        <v>0</v>
      </c>
      <c r="CW41" s="118">
        <f t="shared" si="61"/>
        <v>0</v>
      </c>
      <c r="CX41" s="118">
        <f t="shared" si="62"/>
        <v>0</v>
      </c>
      <c r="CY41" s="118">
        <f t="shared" si="63"/>
        <v>0</v>
      </c>
      <c r="CZ41" s="118">
        <f t="shared" si="64"/>
        <v>0</v>
      </c>
      <c r="DA41" s="119" t="str">
        <f t="shared" si="65"/>
        <v/>
      </c>
    </row>
    <row r="42" spans="14:105" x14ac:dyDescent="0.2">
      <c r="N42" s="124"/>
      <c r="AN42" s="118">
        <f t="shared" si="44"/>
        <v>0</v>
      </c>
      <c r="AO42" s="118">
        <f t="shared" si="45"/>
        <v>0</v>
      </c>
      <c r="AP42" s="118">
        <f t="shared" si="46"/>
        <v>0</v>
      </c>
      <c r="AQ42" s="118">
        <f t="shared" si="47"/>
        <v>0</v>
      </c>
      <c r="AR42" s="118">
        <f t="shared" si="48"/>
        <v>0</v>
      </c>
      <c r="AS42" s="118">
        <f t="shared" si="49"/>
        <v>0</v>
      </c>
      <c r="AT42" s="118">
        <f t="shared" si="50"/>
        <v>0</v>
      </c>
      <c r="AU42" s="118">
        <f t="shared" si="51"/>
        <v>0</v>
      </c>
      <c r="AV42" s="118">
        <f t="shared" si="52"/>
        <v>0</v>
      </c>
      <c r="AW42" s="118">
        <f t="shared" si="53"/>
        <v>0</v>
      </c>
      <c r="AX42" s="119" t="str">
        <f t="shared" si="54"/>
        <v/>
      </c>
      <c r="CQ42" s="118">
        <f t="shared" si="55"/>
        <v>0</v>
      </c>
      <c r="CR42" s="118">
        <f t="shared" si="56"/>
        <v>0</v>
      </c>
      <c r="CS42" s="118">
        <f t="shared" si="57"/>
        <v>0</v>
      </c>
      <c r="CT42" s="118">
        <f t="shared" si="58"/>
        <v>0</v>
      </c>
      <c r="CU42" s="118">
        <f t="shared" si="59"/>
        <v>0</v>
      </c>
      <c r="CV42" s="118">
        <f t="shared" si="60"/>
        <v>0</v>
      </c>
      <c r="CW42" s="118">
        <f t="shared" si="61"/>
        <v>0</v>
      </c>
      <c r="CX42" s="118">
        <f t="shared" si="62"/>
        <v>0</v>
      </c>
      <c r="CY42" s="118">
        <f t="shared" si="63"/>
        <v>0</v>
      </c>
      <c r="CZ42" s="118">
        <f t="shared" si="64"/>
        <v>0</v>
      </c>
      <c r="DA42" s="119" t="str">
        <f t="shared" si="65"/>
        <v/>
      </c>
    </row>
    <row r="43" spans="14:105" x14ac:dyDescent="0.2">
      <c r="N43" s="124"/>
      <c r="AN43" s="118">
        <f t="shared" si="44"/>
        <v>0</v>
      </c>
      <c r="AO43" s="118">
        <f t="shared" si="45"/>
        <v>0</v>
      </c>
      <c r="AP43" s="118">
        <f t="shared" si="46"/>
        <v>0</v>
      </c>
      <c r="AQ43" s="118">
        <f t="shared" si="47"/>
        <v>0</v>
      </c>
      <c r="AR43" s="118">
        <f t="shared" si="48"/>
        <v>0</v>
      </c>
      <c r="AS43" s="118">
        <f t="shared" si="49"/>
        <v>0</v>
      </c>
      <c r="AT43" s="118">
        <f t="shared" si="50"/>
        <v>0</v>
      </c>
      <c r="AU43" s="118">
        <f t="shared" si="51"/>
        <v>0</v>
      </c>
      <c r="AV43" s="118">
        <f t="shared" si="52"/>
        <v>0</v>
      </c>
      <c r="AW43" s="118">
        <f t="shared" si="53"/>
        <v>0</v>
      </c>
      <c r="AX43" s="119" t="str">
        <f t="shared" si="54"/>
        <v/>
      </c>
      <c r="CQ43" s="118">
        <f t="shared" si="55"/>
        <v>0</v>
      </c>
      <c r="CR43" s="118">
        <f t="shared" si="56"/>
        <v>0</v>
      </c>
      <c r="CS43" s="118">
        <f t="shared" si="57"/>
        <v>0</v>
      </c>
      <c r="CT43" s="118">
        <f t="shared" si="58"/>
        <v>0</v>
      </c>
      <c r="CU43" s="118">
        <f t="shared" si="59"/>
        <v>0</v>
      </c>
      <c r="CV43" s="118">
        <f t="shared" si="60"/>
        <v>0</v>
      </c>
      <c r="CW43" s="118">
        <f t="shared" si="61"/>
        <v>0</v>
      </c>
      <c r="CX43" s="118">
        <f t="shared" si="62"/>
        <v>0</v>
      </c>
      <c r="CY43" s="118">
        <f t="shared" si="63"/>
        <v>0</v>
      </c>
      <c r="CZ43" s="118">
        <f t="shared" si="64"/>
        <v>0</v>
      </c>
      <c r="DA43" s="119" t="str">
        <f t="shared" si="65"/>
        <v/>
      </c>
    </row>
    <row r="44" spans="14:105" x14ac:dyDescent="0.2">
      <c r="N44" s="124"/>
      <c r="AN44" s="118">
        <f t="shared" si="44"/>
        <v>0</v>
      </c>
      <c r="AO44" s="118">
        <f t="shared" si="45"/>
        <v>0</v>
      </c>
      <c r="AP44" s="118">
        <f t="shared" si="46"/>
        <v>0</v>
      </c>
      <c r="AQ44" s="118">
        <f t="shared" si="47"/>
        <v>0</v>
      </c>
      <c r="AR44" s="118">
        <f t="shared" si="48"/>
        <v>0</v>
      </c>
      <c r="AS44" s="118">
        <f t="shared" si="49"/>
        <v>0</v>
      </c>
      <c r="AT44" s="118">
        <f t="shared" si="50"/>
        <v>0</v>
      </c>
      <c r="AU44" s="118">
        <f t="shared" si="51"/>
        <v>0</v>
      </c>
      <c r="AV44" s="118">
        <f t="shared" si="52"/>
        <v>0</v>
      </c>
      <c r="AW44" s="118">
        <f t="shared" si="53"/>
        <v>0</v>
      </c>
      <c r="AX44" s="119" t="str">
        <f t="shared" si="54"/>
        <v/>
      </c>
      <c r="CQ44" s="118">
        <f t="shared" si="55"/>
        <v>0</v>
      </c>
      <c r="CR44" s="118">
        <f t="shared" si="56"/>
        <v>0</v>
      </c>
      <c r="CS44" s="118">
        <f t="shared" si="57"/>
        <v>0</v>
      </c>
      <c r="CT44" s="118">
        <f t="shared" si="58"/>
        <v>0</v>
      </c>
      <c r="CU44" s="118">
        <f t="shared" si="59"/>
        <v>0</v>
      </c>
      <c r="CV44" s="118">
        <f t="shared" si="60"/>
        <v>0</v>
      </c>
      <c r="CW44" s="118">
        <f t="shared" si="61"/>
        <v>0</v>
      </c>
      <c r="CX44" s="118">
        <f t="shared" si="62"/>
        <v>0</v>
      </c>
      <c r="CY44" s="118">
        <f t="shared" si="63"/>
        <v>0</v>
      </c>
      <c r="CZ44" s="118">
        <f t="shared" si="64"/>
        <v>0</v>
      </c>
      <c r="DA44" s="119" t="str">
        <f t="shared" si="65"/>
        <v/>
      </c>
    </row>
    <row r="45" spans="14:105" x14ac:dyDescent="0.2">
      <c r="N45" s="124"/>
      <c r="AN45" s="118">
        <f t="shared" si="44"/>
        <v>0</v>
      </c>
      <c r="AO45" s="118">
        <f t="shared" si="45"/>
        <v>0</v>
      </c>
      <c r="AP45" s="118">
        <f t="shared" si="46"/>
        <v>0</v>
      </c>
      <c r="AQ45" s="118">
        <f t="shared" si="47"/>
        <v>0</v>
      </c>
      <c r="AR45" s="118">
        <f t="shared" si="48"/>
        <v>0</v>
      </c>
      <c r="AS45" s="118">
        <f t="shared" si="49"/>
        <v>0</v>
      </c>
      <c r="AT45" s="118">
        <f t="shared" si="50"/>
        <v>0</v>
      </c>
      <c r="AU45" s="118">
        <f t="shared" si="51"/>
        <v>0</v>
      </c>
      <c r="AV45" s="118">
        <f t="shared" si="52"/>
        <v>0</v>
      </c>
      <c r="AW45" s="118">
        <f t="shared" si="53"/>
        <v>0</v>
      </c>
      <c r="AX45" s="119" t="str">
        <f t="shared" si="54"/>
        <v/>
      </c>
      <c r="CQ45" s="118">
        <f t="shared" si="55"/>
        <v>0</v>
      </c>
      <c r="CR45" s="118">
        <f t="shared" si="56"/>
        <v>0</v>
      </c>
      <c r="CS45" s="118">
        <f t="shared" si="57"/>
        <v>0</v>
      </c>
      <c r="CT45" s="118">
        <f t="shared" si="58"/>
        <v>0</v>
      </c>
      <c r="CU45" s="118">
        <f t="shared" si="59"/>
        <v>0</v>
      </c>
      <c r="CV45" s="118">
        <f t="shared" si="60"/>
        <v>0</v>
      </c>
      <c r="CW45" s="118">
        <f t="shared" si="61"/>
        <v>0</v>
      </c>
      <c r="CX45" s="118">
        <f t="shared" si="62"/>
        <v>0</v>
      </c>
      <c r="CY45" s="118">
        <f t="shared" si="63"/>
        <v>0</v>
      </c>
      <c r="CZ45" s="118">
        <f t="shared" si="64"/>
        <v>0</v>
      </c>
      <c r="DA45" s="119" t="str">
        <f t="shared" si="65"/>
        <v/>
      </c>
    </row>
    <row r="46" spans="14:105" x14ac:dyDescent="0.2">
      <c r="N46" s="124"/>
      <c r="AN46" s="118">
        <f t="shared" si="44"/>
        <v>0</v>
      </c>
      <c r="AO46" s="118">
        <f t="shared" si="45"/>
        <v>0</v>
      </c>
      <c r="AP46" s="118">
        <f t="shared" si="46"/>
        <v>0</v>
      </c>
      <c r="AQ46" s="118">
        <f t="shared" si="47"/>
        <v>0</v>
      </c>
      <c r="AR46" s="118">
        <f t="shared" si="48"/>
        <v>0</v>
      </c>
      <c r="AS46" s="118">
        <f t="shared" si="49"/>
        <v>0</v>
      </c>
      <c r="AT46" s="118">
        <f t="shared" si="50"/>
        <v>0</v>
      </c>
      <c r="AU46" s="118">
        <f t="shared" si="51"/>
        <v>0</v>
      </c>
      <c r="AV46" s="118">
        <f t="shared" si="52"/>
        <v>0</v>
      </c>
      <c r="AW46" s="118">
        <f t="shared" si="53"/>
        <v>0</v>
      </c>
      <c r="AX46" s="119" t="str">
        <f t="shared" si="54"/>
        <v/>
      </c>
      <c r="CQ46" s="118">
        <f t="shared" si="55"/>
        <v>0</v>
      </c>
      <c r="CR46" s="118">
        <f t="shared" si="56"/>
        <v>0</v>
      </c>
      <c r="CS46" s="118">
        <f t="shared" si="57"/>
        <v>0</v>
      </c>
      <c r="CT46" s="118">
        <f t="shared" si="58"/>
        <v>0</v>
      </c>
      <c r="CU46" s="118">
        <f t="shared" si="59"/>
        <v>0</v>
      </c>
      <c r="CV46" s="118">
        <f t="shared" si="60"/>
        <v>0</v>
      </c>
      <c r="CW46" s="118">
        <f t="shared" si="61"/>
        <v>0</v>
      </c>
      <c r="CX46" s="118">
        <f t="shared" si="62"/>
        <v>0</v>
      </c>
      <c r="CY46" s="118">
        <f t="shared" si="63"/>
        <v>0</v>
      </c>
      <c r="CZ46" s="118">
        <f t="shared" si="64"/>
        <v>0</v>
      </c>
      <c r="DA46" s="119" t="str">
        <f t="shared" si="65"/>
        <v/>
      </c>
    </row>
    <row r="47" spans="14:105" x14ac:dyDescent="0.2">
      <c r="N47" s="124"/>
      <c r="AN47" s="118">
        <f t="shared" si="44"/>
        <v>0</v>
      </c>
      <c r="AO47" s="118">
        <f t="shared" si="45"/>
        <v>0</v>
      </c>
      <c r="AP47" s="118">
        <f t="shared" si="46"/>
        <v>0</v>
      </c>
      <c r="AQ47" s="118">
        <f t="shared" si="47"/>
        <v>0</v>
      </c>
      <c r="AR47" s="118">
        <f t="shared" si="48"/>
        <v>0</v>
      </c>
      <c r="AS47" s="118">
        <f t="shared" si="49"/>
        <v>0</v>
      </c>
      <c r="AT47" s="118">
        <f t="shared" si="50"/>
        <v>0</v>
      </c>
      <c r="AU47" s="118">
        <f t="shared" si="51"/>
        <v>0</v>
      </c>
      <c r="AV47" s="118">
        <f t="shared" si="52"/>
        <v>0</v>
      </c>
      <c r="AW47" s="118">
        <f t="shared" si="53"/>
        <v>0</v>
      </c>
      <c r="AX47" s="119" t="str">
        <f t="shared" si="54"/>
        <v/>
      </c>
      <c r="CQ47" s="118">
        <f t="shared" si="55"/>
        <v>0</v>
      </c>
      <c r="CR47" s="118">
        <f t="shared" si="56"/>
        <v>0</v>
      </c>
      <c r="CS47" s="118">
        <f t="shared" si="57"/>
        <v>0</v>
      </c>
      <c r="CT47" s="118">
        <f t="shared" si="58"/>
        <v>0</v>
      </c>
      <c r="CU47" s="118">
        <f t="shared" si="59"/>
        <v>0</v>
      </c>
      <c r="CV47" s="118">
        <f t="shared" si="60"/>
        <v>0</v>
      </c>
      <c r="CW47" s="118">
        <f t="shared" si="61"/>
        <v>0</v>
      </c>
      <c r="CX47" s="118">
        <f t="shared" si="62"/>
        <v>0</v>
      </c>
      <c r="CY47" s="118">
        <f t="shared" si="63"/>
        <v>0</v>
      </c>
      <c r="CZ47" s="118">
        <f t="shared" si="64"/>
        <v>0</v>
      </c>
      <c r="DA47" s="119" t="str">
        <f t="shared" si="65"/>
        <v/>
      </c>
    </row>
    <row r="48" spans="14:105" x14ac:dyDescent="0.2">
      <c r="N48" s="124"/>
      <c r="AN48" s="118">
        <f t="shared" si="44"/>
        <v>0</v>
      </c>
      <c r="AO48" s="118">
        <f t="shared" si="45"/>
        <v>0</v>
      </c>
      <c r="AP48" s="118">
        <f t="shared" si="46"/>
        <v>0</v>
      </c>
      <c r="AQ48" s="118">
        <f t="shared" si="47"/>
        <v>0</v>
      </c>
      <c r="AR48" s="118">
        <f t="shared" si="48"/>
        <v>0</v>
      </c>
      <c r="AS48" s="118">
        <f t="shared" si="49"/>
        <v>0</v>
      </c>
      <c r="AT48" s="118">
        <f t="shared" si="50"/>
        <v>0</v>
      </c>
      <c r="AU48" s="118">
        <f t="shared" si="51"/>
        <v>0</v>
      </c>
      <c r="AV48" s="118">
        <f t="shared" si="52"/>
        <v>0</v>
      </c>
      <c r="AW48" s="118">
        <f t="shared" si="53"/>
        <v>0</v>
      </c>
      <c r="AX48" s="119" t="str">
        <f t="shared" si="54"/>
        <v/>
      </c>
      <c r="CQ48" s="118">
        <f t="shared" si="55"/>
        <v>0</v>
      </c>
      <c r="CR48" s="118">
        <f t="shared" si="56"/>
        <v>0</v>
      </c>
      <c r="CS48" s="118">
        <f t="shared" si="57"/>
        <v>0</v>
      </c>
      <c r="CT48" s="118">
        <f t="shared" si="58"/>
        <v>0</v>
      </c>
      <c r="CU48" s="118">
        <f t="shared" si="59"/>
        <v>0</v>
      </c>
      <c r="CV48" s="118">
        <f t="shared" si="60"/>
        <v>0</v>
      </c>
      <c r="CW48" s="118">
        <f t="shared" si="61"/>
        <v>0</v>
      </c>
      <c r="CX48" s="118">
        <f t="shared" si="62"/>
        <v>0</v>
      </c>
      <c r="CY48" s="118">
        <f t="shared" si="63"/>
        <v>0</v>
      </c>
      <c r="CZ48" s="118">
        <f t="shared" si="64"/>
        <v>0</v>
      </c>
      <c r="DA48" s="119" t="str">
        <f t="shared" si="65"/>
        <v/>
      </c>
    </row>
    <row r="49" spans="14:105" x14ac:dyDescent="0.2">
      <c r="N49" s="124"/>
      <c r="AN49" s="118">
        <f t="shared" si="44"/>
        <v>0</v>
      </c>
      <c r="AO49" s="118">
        <f t="shared" si="45"/>
        <v>0</v>
      </c>
      <c r="AP49" s="118">
        <f t="shared" si="46"/>
        <v>0</v>
      </c>
      <c r="AQ49" s="118">
        <f t="shared" si="47"/>
        <v>0</v>
      </c>
      <c r="AR49" s="118">
        <f t="shared" si="48"/>
        <v>0</v>
      </c>
      <c r="AS49" s="118">
        <f t="shared" si="49"/>
        <v>0</v>
      </c>
      <c r="AT49" s="118">
        <f t="shared" si="50"/>
        <v>0</v>
      </c>
      <c r="AU49" s="118">
        <f t="shared" si="51"/>
        <v>0</v>
      </c>
      <c r="AV49" s="118">
        <f t="shared" si="52"/>
        <v>0</v>
      </c>
      <c r="AW49" s="118">
        <f t="shared" si="53"/>
        <v>0</v>
      </c>
      <c r="AX49" s="119" t="str">
        <f t="shared" si="54"/>
        <v/>
      </c>
      <c r="CQ49" s="118">
        <f t="shared" si="55"/>
        <v>0</v>
      </c>
      <c r="CR49" s="118">
        <f t="shared" si="56"/>
        <v>0</v>
      </c>
      <c r="CS49" s="118">
        <f t="shared" si="57"/>
        <v>0</v>
      </c>
      <c r="CT49" s="118">
        <f t="shared" si="58"/>
        <v>0</v>
      </c>
      <c r="CU49" s="118">
        <f t="shared" si="59"/>
        <v>0</v>
      </c>
      <c r="CV49" s="118">
        <f t="shared" si="60"/>
        <v>0</v>
      </c>
      <c r="CW49" s="118">
        <f t="shared" si="61"/>
        <v>0</v>
      </c>
      <c r="CX49" s="118">
        <f t="shared" si="62"/>
        <v>0</v>
      </c>
      <c r="CY49" s="118">
        <f t="shared" si="63"/>
        <v>0</v>
      </c>
      <c r="CZ49" s="118">
        <f t="shared" si="64"/>
        <v>0</v>
      </c>
      <c r="DA49" s="119" t="str">
        <f t="shared" si="65"/>
        <v/>
      </c>
    </row>
    <row r="50" spans="14:105" x14ac:dyDescent="0.2">
      <c r="N50" s="124"/>
      <c r="AN50" s="118">
        <f t="shared" si="44"/>
        <v>0</v>
      </c>
      <c r="AO50" s="118">
        <f t="shared" si="45"/>
        <v>0</v>
      </c>
      <c r="AP50" s="118">
        <f t="shared" si="46"/>
        <v>0</v>
      </c>
      <c r="AQ50" s="118">
        <f t="shared" si="47"/>
        <v>0</v>
      </c>
      <c r="AR50" s="118">
        <f t="shared" si="48"/>
        <v>0</v>
      </c>
      <c r="AS50" s="118">
        <f t="shared" si="49"/>
        <v>0</v>
      </c>
      <c r="AT50" s="118">
        <f t="shared" si="50"/>
        <v>0</v>
      </c>
      <c r="AU50" s="118">
        <f t="shared" si="51"/>
        <v>0</v>
      </c>
      <c r="AV50" s="118">
        <f t="shared" si="52"/>
        <v>0</v>
      </c>
      <c r="AW50" s="118">
        <f t="shared" si="53"/>
        <v>0</v>
      </c>
      <c r="AX50" s="119" t="str">
        <f t="shared" si="54"/>
        <v/>
      </c>
      <c r="CQ50" s="118">
        <f t="shared" si="55"/>
        <v>0</v>
      </c>
      <c r="CR50" s="118">
        <f t="shared" si="56"/>
        <v>0</v>
      </c>
      <c r="CS50" s="118">
        <f t="shared" si="57"/>
        <v>0</v>
      </c>
      <c r="CT50" s="118">
        <f t="shared" si="58"/>
        <v>0</v>
      </c>
      <c r="CU50" s="118">
        <f t="shared" si="59"/>
        <v>0</v>
      </c>
      <c r="CV50" s="118">
        <f t="shared" si="60"/>
        <v>0</v>
      </c>
      <c r="CW50" s="118">
        <f t="shared" si="61"/>
        <v>0</v>
      </c>
      <c r="CX50" s="118">
        <f t="shared" si="62"/>
        <v>0</v>
      </c>
      <c r="CY50" s="118">
        <f t="shared" si="63"/>
        <v>0</v>
      </c>
      <c r="CZ50" s="118">
        <f t="shared" si="64"/>
        <v>0</v>
      </c>
      <c r="DA50" s="119" t="str">
        <f t="shared" si="65"/>
        <v/>
      </c>
    </row>
    <row r="51" spans="14:105" x14ac:dyDescent="0.2">
      <c r="N51" s="124"/>
      <c r="AN51" s="118">
        <f t="shared" si="44"/>
        <v>0</v>
      </c>
      <c r="AO51" s="118">
        <f t="shared" si="45"/>
        <v>0</v>
      </c>
      <c r="AP51" s="118">
        <f t="shared" si="46"/>
        <v>0</v>
      </c>
      <c r="AQ51" s="118">
        <f t="shared" si="47"/>
        <v>0</v>
      </c>
      <c r="AR51" s="118">
        <f t="shared" si="48"/>
        <v>0</v>
      </c>
      <c r="AS51" s="118">
        <f t="shared" si="49"/>
        <v>0</v>
      </c>
      <c r="AT51" s="118">
        <f t="shared" si="50"/>
        <v>0</v>
      </c>
      <c r="AU51" s="118">
        <f t="shared" si="51"/>
        <v>0</v>
      </c>
      <c r="AV51" s="118">
        <f t="shared" si="52"/>
        <v>0</v>
      </c>
      <c r="AW51" s="118">
        <f t="shared" si="53"/>
        <v>0</v>
      </c>
      <c r="AX51" s="119" t="str">
        <f t="shared" si="54"/>
        <v/>
      </c>
      <c r="CQ51" s="118">
        <f t="shared" si="55"/>
        <v>0</v>
      </c>
      <c r="CR51" s="118">
        <f t="shared" si="56"/>
        <v>0</v>
      </c>
      <c r="CS51" s="118">
        <f t="shared" si="57"/>
        <v>0</v>
      </c>
      <c r="CT51" s="118">
        <f t="shared" si="58"/>
        <v>0</v>
      </c>
      <c r="CU51" s="118">
        <f t="shared" si="59"/>
        <v>0</v>
      </c>
      <c r="CV51" s="118">
        <f t="shared" si="60"/>
        <v>0</v>
      </c>
      <c r="CW51" s="118">
        <f t="shared" si="61"/>
        <v>0</v>
      </c>
      <c r="CX51" s="118">
        <f t="shared" si="62"/>
        <v>0</v>
      </c>
      <c r="CY51" s="118">
        <f t="shared" si="63"/>
        <v>0</v>
      </c>
      <c r="CZ51" s="118">
        <f t="shared" si="64"/>
        <v>0</v>
      </c>
      <c r="DA51" s="119" t="str">
        <f t="shared" si="65"/>
        <v/>
      </c>
    </row>
    <row r="52" spans="14:105" x14ac:dyDescent="0.2">
      <c r="N52" s="124"/>
      <c r="AN52" s="118">
        <f t="shared" si="44"/>
        <v>0</v>
      </c>
      <c r="AO52" s="118">
        <f t="shared" si="45"/>
        <v>0</v>
      </c>
      <c r="AP52" s="118">
        <f t="shared" si="46"/>
        <v>0</v>
      </c>
      <c r="AQ52" s="118">
        <f t="shared" si="47"/>
        <v>0</v>
      </c>
      <c r="AR52" s="118">
        <f t="shared" si="48"/>
        <v>0</v>
      </c>
      <c r="AS52" s="118">
        <f t="shared" si="49"/>
        <v>0</v>
      </c>
      <c r="AT52" s="118">
        <f t="shared" si="50"/>
        <v>0</v>
      </c>
      <c r="AU52" s="118">
        <f t="shared" si="51"/>
        <v>0</v>
      </c>
      <c r="AV52" s="118">
        <f t="shared" si="52"/>
        <v>0</v>
      </c>
      <c r="AW52" s="118">
        <f t="shared" si="53"/>
        <v>0</v>
      </c>
      <c r="AX52" s="119" t="str">
        <f t="shared" si="54"/>
        <v/>
      </c>
      <c r="CQ52" s="118">
        <f t="shared" si="55"/>
        <v>0</v>
      </c>
      <c r="CR52" s="118">
        <f t="shared" si="56"/>
        <v>0</v>
      </c>
      <c r="CS52" s="118">
        <f t="shared" si="57"/>
        <v>0</v>
      </c>
      <c r="CT52" s="118">
        <f t="shared" si="58"/>
        <v>0</v>
      </c>
      <c r="CU52" s="118">
        <f t="shared" si="59"/>
        <v>0</v>
      </c>
      <c r="CV52" s="118">
        <f t="shared" si="60"/>
        <v>0</v>
      </c>
      <c r="CW52" s="118">
        <f t="shared" si="61"/>
        <v>0</v>
      </c>
      <c r="CX52" s="118">
        <f t="shared" si="62"/>
        <v>0</v>
      </c>
      <c r="CY52" s="118">
        <f t="shared" si="63"/>
        <v>0</v>
      </c>
      <c r="CZ52" s="118">
        <f t="shared" si="64"/>
        <v>0</v>
      </c>
      <c r="DA52" s="119" t="str">
        <f t="shared" si="65"/>
        <v/>
      </c>
    </row>
    <row r="53" spans="14:105" x14ac:dyDescent="0.2">
      <c r="N53" s="124"/>
      <c r="AN53" s="118">
        <f t="shared" ref="AN53:AN68" si="66">IF(I53&gt;0,VLOOKUP(I53&amp;"-"&amp;J53&amp;"-"&amp;K53,LocCost,2,0),0)</f>
        <v>0</v>
      </c>
      <c r="AO53" s="118">
        <f t="shared" ref="AO53:AO68" si="67">IF(L53&gt;0,VLOOKUP(L53&amp;"-"&amp;M53&amp;"-"&amp;N53,LocCost,2,0),0)</f>
        <v>0</v>
      </c>
      <c r="AP53" s="118">
        <f t="shared" ref="AP53:AP68" si="68">IF(O53&gt;0,VLOOKUP(O53&amp;"-"&amp;P53&amp;"-"&amp;Q53,LocCost,2,0),0)</f>
        <v>0</v>
      </c>
      <c r="AQ53" s="118">
        <f t="shared" ref="AQ53:AQ68" si="69">IF(R53&gt;0,VLOOKUP(R53&amp;"-"&amp;S53&amp;"-"&amp;T53,LocCost,2,0),0)</f>
        <v>0</v>
      </c>
      <c r="AR53" s="118">
        <f t="shared" ref="AR53:AR68" si="70">IF(U53&gt;0,VLOOKUP(U53&amp;"-"&amp;V53&amp;"-"&amp;W53,LocCost,2,0),0)</f>
        <v>0</v>
      </c>
      <c r="AS53" s="118">
        <f t="shared" ref="AS53:AS68" si="71">IF(X53&gt;0,VLOOKUP(X53&amp;"-"&amp;Y53&amp;"-"&amp;Z53,LocCost,2,0),0)</f>
        <v>0</v>
      </c>
      <c r="AT53" s="118">
        <f t="shared" ref="AT53:AT68" si="72">IF(AA53&gt;0,VLOOKUP(AA53&amp;"-"&amp;AB53&amp;"-"&amp;AC53,LocCost,2,0),0)</f>
        <v>0</v>
      </c>
      <c r="AU53" s="118">
        <f t="shared" ref="AU53:AU68" si="73">IF(AD53&gt;0,VLOOKUP(AD53&amp;"-"&amp;AE53&amp;"-"&amp;AF53,LocCost,2,0),0)</f>
        <v>0</v>
      </c>
      <c r="AV53" s="118">
        <f t="shared" ref="AV53:AV68" si="74">IF(AG53&gt;0,VLOOKUP(AG53&amp;"-"&amp;AH53&amp;"-"&amp;AI53,LocCost,2,0),0)</f>
        <v>0</v>
      </c>
      <c r="AW53" s="118">
        <f t="shared" ref="AW53:AW68" si="75">IF(AJ53&gt;0,VLOOKUP(AJ53&amp;"-"&amp;AK53&amp;"-"&amp;AL53,LocCost,2,0),0)</f>
        <v>0</v>
      </c>
      <c r="AX53" s="119" t="str">
        <f t="shared" ref="AX53:AX68" si="76">IF(C53&gt;0,SUM(AN53:AW53),"")</f>
        <v/>
      </c>
      <c r="CQ53" s="118">
        <f t="shared" ref="CQ53:CQ68" si="77">IF(BL53&gt;0,VLOOKUP(BL53&amp;"-"&amp;BM53&amp;"-"&amp;BN53,LocCost,2,0),0)</f>
        <v>0</v>
      </c>
      <c r="CR53" s="118">
        <f t="shared" ref="CR53:CR68" si="78">IF(BO53&gt;0,VLOOKUP(BO53&amp;"-"&amp;BP53&amp;"-"&amp;BQ53,LocCost,2,0),0)</f>
        <v>0</v>
      </c>
      <c r="CS53" s="118">
        <f t="shared" ref="CS53:CS68" si="79">IF(BR53&gt;0,VLOOKUP(BR53&amp;"-"&amp;BS53&amp;"-"&amp;BT53,LocCost,2,0),0)</f>
        <v>0</v>
      </c>
      <c r="CT53" s="118">
        <f t="shared" ref="CT53:CT68" si="80">IF(BU53&gt;0,VLOOKUP(BU53&amp;"-"&amp;BV53&amp;"-"&amp;BW53,LocCost,2,0),0)</f>
        <v>0</v>
      </c>
      <c r="CU53" s="118">
        <f t="shared" ref="CU53:CU68" si="81">IF(BX53&gt;0,VLOOKUP(BX53&amp;"-"&amp;BY53&amp;"-"&amp;BZ53,LocCost,2,0),0)</f>
        <v>0</v>
      </c>
      <c r="CV53" s="118">
        <f t="shared" ref="CV53:CV68" si="82">IF(CA53&gt;0,VLOOKUP(CA53&amp;"-"&amp;CB53&amp;"-"&amp;CC53,LocCost,2,0),0)</f>
        <v>0</v>
      </c>
      <c r="CW53" s="118">
        <f t="shared" ref="CW53:CW68" si="83">IF(CD53&gt;0,VLOOKUP(CD53&amp;"-"&amp;CE53&amp;"-"&amp;CF53,LocCost,2,0),0)</f>
        <v>0</v>
      </c>
      <c r="CX53" s="118">
        <f t="shared" ref="CX53:CX68" si="84">IF(CG53&gt;0,VLOOKUP(CG53&amp;"-"&amp;CH53&amp;"-"&amp;CI53,LocCost,2,0),0)</f>
        <v>0</v>
      </c>
      <c r="CY53" s="118">
        <f t="shared" ref="CY53:CY68" si="85">IF(CJ53&gt;0,VLOOKUP(CJ53&amp;"-"&amp;CK53&amp;"-"&amp;CL53,LocCost,2,0),0)</f>
        <v>0</v>
      </c>
      <c r="CZ53" s="118">
        <f t="shared" ref="CZ53:CZ68" si="86">IF(CM53&gt;0,VLOOKUP(CM53&amp;"-"&amp;CN53&amp;"-"&amp;CO53,LocCost,2,0),0)</f>
        <v>0</v>
      </c>
      <c r="DA53" s="119" t="str">
        <f t="shared" ref="DA53:DA68" si="87">IF(BF53&gt;0,SUM(CQ53:CZ53),"")</f>
        <v/>
      </c>
    </row>
    <row r="54" spans="14:105" x14ac:dyDescent="0.2">
      <c r="N54" s="124"/>
      <c r="AN54" s="118">
        <f t="shared" si="66"/>
        <v>0</v>
      </c>
      <c r="AO54" s="118">
        <f t="shared" si="67"/>
        <v>0</v>
      </c>
      <c r="AP54" s="118">
        <f t="shared" si="68"/>
        <v>0</v>
      </c>
      <c r="AQ54" s="118">
        <f t="shared" si="69"/>
        <v>0</v>
      </c>
      <c r="AR54" s="118">
        <f t="shared" si="70"/>
        <v>0</v>
      </c>
      <c r="AS54" s="118">
        <f t="shared" si="71"/>
        <v>0</v>
      </c>
      <c r="AT54" s="118">
        <f t="shared" si="72"/>
        <v>0</v>
      </c>
      <c r="AU54" s="118">
        <f t="shared" si="73"/>
        <v>0</v>
      </c>
      <c r="AV54" s="118">
        <f t="shared" si="74"/>
        <v>0</v>
      </c>
      <c r="AW54" s="118">
        <f t="shared" si="75"/>
        <v>0</v>
      </c>
      <c r="AX54" s="119" t="str">
        <f t="shared" si="76"/>
        <v/>
      </c>
      <c r="CQ54" s="118">
        <f t="shared" si="77"/>
        <v>0</v>
      </c>
      <c r="CR54" s="118">
        <f t="shared" si="78"/>
        <v>0</v>
      </c>
      <c r="CS54" s="118">
        <f t="shared" si="79"/>
        <v>0</v>
      </c>
      <c r="CT54" s="118">
        <f t="shared" si="80"/>
        <v>0</v>
      </c>
      <c r="CU54" s="118">
        <f t="shared" si="81"/>
        <v>0</v>
      </c>
      <c r="CV54" s="118">
        <f t="shared" si="82"/>
        <v>0</v>
      </c>
      <c r="CW54" s="118">
        <f t="shared" si="83"/>
        <v>0</v>
      </c>
      <c r="CX54" s="118">
        <f t="shared" si="84"/>
        <v>0</v>
      </c>
      <c r="CY54" s="118">
        <f t="shared" si="85"/>
        <v>0</v>
      </c>
      <c r="CZ54" s="118">
        <f t="shared" si="86"/>
        <v>0</v>
      </c>
      <c r="DA54" s="119" t="str">
        <f t="shared" si="87"/>
        <v/>
      </c>
    </row>
    <row r="55" spans="14:105" x14ac:dyDescent="0.2">
      <c r="N55" s="124"/>
      <c r="AN55" s="118">
        <f t="shared" si="66"/>
        <v>0</v>
      </c>
      <c r="AO55" s="118">
        <f t="shared" si="67"/>
        <v>0</v>
      </c>
      <c r="AP55" s="118">
        <f t="shared" si="68"/>
        <v>0</v>
      </c>
      <c r="AQ55" s="118">
        <f t="shared" si="69"/>
        <v>0</v>
      </c>
      <c r="AR55" s="118">
        <f t="shared" si="70"/>
        <v>0</v>
      </c>
      <c r="AS55" s="118">
        <f t="shared" si="71"/>
        <v>0</v>
      </c>
      <c r="AT55" s="118">
        <f t="shared" si="72"/>
        <v>0</v>
      </c>
      <c r="AU55" s="118">
        <f t="shared" si="73"/>
        <v>0</v>
      </c>
      <c r="AV55" s="118">
        <f t="shared" si="74"/>
        <v>0</v>
      </c>
      <c r="AW55" s="118">
        <f t="shared" si="75"/>
        <v>0</v>
      </c>
      <c r="AX55" s="119" t="str">
        <f t="shared" si="76"/>
        <v/>
      </c>
      <c r="CQ55" s="118">
        <f t="shared" si="77"/>
        <v>0</v>
      </c>
      <c r="CR55" s="118">
        <f t="shared" si="78"/>
        <v>0</v>
      </c>
      <c r="CS55" s="118">
        <f t="shared" si="79"/>
        <v>0</v>
      </c>
      <c r="CT55" s="118">
        <f t="shared" si="80"/>
        <v>0</v>
      </c>
      <c r="CU55" s="118">
        <f t="shared" si="81"/>
        <v>0</v>
      </c>
      <c r="CV55" s="118">
        <f t="shared" si="82"/>
        <v>0</v>
      </c>
      <c r="CW55" s="118">
        <f t="shared" si="83"/>
        <v>0</v>
      </c>
      <c r="CX55" s="118">
        <f t="shared" si="84"/>
        <v>0</v>
      </c>
      <c r="CY55" s="118">
        <f t="shared" si="85"/>
        <v>0</v>
      </c>
      <c r="CZ55" s="118">
        <f t="shared" si="86"/>
        <v>0</v>
      </c>
      <c r="DA55" s="119" t="str">
        <f t="shared" si="87"/>
        <v/>
      </c>
    </row>
    <row r="56" spans="14:105" x14ac:dyDescent="0.2">
      <c r="N56" s="124"/>
      <c r="AN56" s="118">
        <f t="shared" si="66"/>
        <v>0</v>
      </c>
      <c r="AO56" s="118">
        <f t="shared" si="67"/>
        <v>0</v>
      </c>
      <c r="AP56" s="118">
        <f t="shared" si="68"/>
        <v>0</v>
      </c>
      <c r="AQ56" s="118">
        <f t="shared" si="69"/>
        <v>0</v>
      </c>
      <c r="AR56" s="118">
        <f t="shared" si="70"/>
        <v>0</v>
      </c>
      <c r="AS56" s="118">
        <f t="shared" si="71"/>
        <v>0</v>
      </c>
      <c r="AT56" s="118">
        <f t="shared" si="72"/>
        <v>0</v>
      </c>
      <c r="AU56" s="118">
        <f t="shared" si="73"/>
        <v>0</v>
      </c>
      <c r="AV56" s="118">
        <f t="shared" si="74"/>
        <v>0</v>
      </c>
      <c r="AW56" s="118">
        <f t="shared" si="75"/>
        <v>0</v>
      </c>
      <c r="AX56" s="119" t="str">
        <f t="shared" si="76"/>
        <v/>
      </c>
      <c r="CQ56" s="118">
        <f t="shared" si="77"/>
        <v>0</v>
      </c>
      <c r="CR56" s="118">
        <f t="shared" si="78"/>
        <v>0</v>
      </c>
      <c r="CS56" s="118">
        <f t="shared" si="79"/>
        <v>0</v>
      </c>
      <c r="CT56" s="118">
        <f t="shared" si="80"/>
        <v>0</v>
      </c>
      <c r="CU56" s="118">
        <f t="shared" si="81"/>
        <v>0</v>
      </c>
      <c r="CV56" s="118">
        <f t="shared" si="82"/>
        <v>0</v>
      </c>
      <c r="CW56" s="118">
        <f t="shared" si="83"/>
        <v>0</v>
      </c>
      <c r="CX56" s="118">
        <f t="shared" si="84"/>
        <v>0</v>
      </c>
      <c r="CY56" s="118">
        <f t="shared" si="85"/>
        <v>0</v>
      </c>
      <c r="CZ56" s="118">
        <f t="shared" si="86"/>
        <v>0</v>
      </c>
      <c r="DA56" s="119" t="str">
        <f t="shared" si="87"/>
        <v/>
      </c>
    </row>
    <row r="57" spans="14:105" x14ac:dyDescent="0.2">
      <c r="N57" s="124"/>
      <c r="AN57" s="118">
        <f t="shared" si="66"/>
        <v>0</v>
      </c>
      <c r="AO57" s="118">
        <f t="shared" si="67"/>
        <v>0</v>
      </c>
      <c r="AP57" s="118">
        <f t="shared" si="68"/>
        <v>0</v>
      </c>
      <c r="AQ57" s="118">
        <f t="shared" si="69"/>
        <v>0</v>
      </c>
      <c r="AR57" s="118">
        <f t="shared" si="70"/>
        <v>0</v>
      </c>
      <c r="AS57" s="118">
        <f t="shared" si="71"/>
        <v>0</v>
      </c>
      <c r="AT57" s="118">
        <f t="shared" si="72"/>
        <v>0</v>
      </c>
      <c r="AU57" s="118">
        <f t="shared" si="73"/>
        <v>0</v>
      </c>
      <c r="AV57" s="118">
        <f t="shared" si="74"/>
        <v>0</v>
      </c>
      <c r="AW57" s="118">
        <f t="shared" si="75"/>
        <v>0</v>
      </c>
      <c r="AX57" s="119" t="str">
        <f t="shared" si="76"/>
        <v/>
      </c>
      <c r="CQ57" s="118">
        <f t="shared" si="77"/>
        <v>0</v>
      </c>
      <c r="CR57" s="118">
        <f t="shared" si="78"/>
        <v>0</v>
      </c>
      <c r="CS57" s="118">
        <f t="shared" si="79"/>
        <v>0</v>
      </c>
      <c r="CT57" s="118">
        <f t="shared" si="80"/>
        <v>0</v>
      </c>
      <c r="CU57" s="118">
        <f t="shared" si="81"/>
        <v>0</v>
      </c>
      <c r="CV57" s="118">
        <f t="shared" si="82"/>
        <v>0</v>
      </c>
      <c r="CW57" s="118">
        <f t="shared" si="83"/>
        <v>0</v>
      </c>
      <c r="CX57" s="118">
        <f t="shared" si="84"/>
        <v>0</v>
      </c>
      <c r="CY57" s="118">
        <f t="shared" si="85"/>
        <v>0</v>
      </c>
      <c r="CZ57" s="118">
        <f t="shared" si="86"/>
        <v>0</v>
      </c>
      <c r="DA57" s="119" t="str">
        <f t="shared" si="87"/>
        <v/>
      </c>
    </row>
    <row r="58" spans="14:105" x14ac:dyDescent="0.2">
      <c r="N58" s="124"/>
      <c r="AN58" s="118">
        <f t="shared" si="66"/>
        <v>0</v>
      </c>
      <c r="AO58" s="118">
        <f t="shared" si="67"/>
        <v>0</v>
      </c>
      <c r="AP58" s="118">
        <f t="shared" si="68"/>
        <v>0</v>
      </c>
      <c r="AQ58" s="118">
        <f t="shared" si="69"/>
        <v>0</v>
      </c>
      <c r="AR58" s="118">
        <f t="shared" si="70"/>
        <v>0</v>
      </c>
      <c r="AS58" s="118">
        <f t="shared" si="71"/>
        <v>0</v>
      </c>
      <c r="AT58" s="118">
        <f t="shared" si="72"/>
        <v>0</v>
      </c>
      <c r="AU58" s="118">
        <f t="shared" si="73"/>
        <v>0</v>
      </c>
      <c r="AV58" s="118">
        <f t="shared" si="74"/>
        <v>0</v>
      </c>
      <c r="AW58" s="118">
        <f t="shared" si="75"/>
        <v>0</v>
      </c>
      <c r="AX58" s="119" t="str">
        <f t="shared" si="76"/>
        <v/>
      </c>
      <c r="CQ58" s="118">
        <f t="shared" si="77"/>
        <v>0</v>
      </c>
      <c r="CR58" s="118">
        <f t="shared" si="78"/>
        <v>0</v>
      </c>
      <c r="CS58" s="118">
        <f t="shared" si="79"/>
        <v>0</v>
      </c>
      <c r="CT58" s="118">
        <f t="shared" si="80"/>
        <v>0</v>
      </c>
      <c r="CU58" s="118">
        <f t="shared" si="81"/>
        <v>0</v>
      </c>
      <c r="CV58" s="118">
        <f t="shared" si="82"/>
        <v>0</v>
      </c>
      <c r="CW58" s="118">
        <f t="shared" si="83"/>
        <v>0</v>
      </c>
      <c r="CX58" s="118">
        <f t="shared" si="84"/>
        <v>0</v>
      </c>
      <c r="CY58" s="118">
        <f t="shared" si="85"/>
        <v>0</v>
      </c>
      <c r="CZ58" s="118">
        <f t="shared" si="86"/>
        <v>0</v>
      </c>
      <c r="DA58" s="119" t="str">
        <f t="shared" si="87"/>
        <v/>
      </c>
    </row>
    <row r="59" spans="14:105" x14ac:dyDescent="0.2">
      <c r="N59" s="124"/>
      <c r="AN59" s="118">
        <f t="shared" si="66"/>
        <v>0</v>
      </c>
      <c r="AO59" s="118">
        <f t="shared" si="67"/>
        <v>0</v>
      </c>
      <c r="AP59" s="118">
        <f t="shared" si="68"/>
        <v>0</v>
      </c>
      <c r="AQ59" s="118">
        <f t="shared" si="69"/>
        <v>0</v>
      </c>
      <c r="AR59" s="118">
        <f t="shared" si="70"/>
        <v>0</v>
      </c>
      <c r="AS59" s="118">
        <f t="shared" si="71"/>
        <v>0</v>
      </c>
      <c r="AT59" s="118">
        <f t="shared" si="72"/>
        <v>0</v>
      </c>
      <c r="AU59" s="118">
        <f t="shared" si="73"/>
        <v>0</v>
      </c>
      <c r="AV59" s="118">
        <f t="shared" si="74"/>
        <v>0</v>
      </c>
      <c r="AW59" s="118">
        <f t="shared" si="75"/>
        <v>0</v>
      </c>
      <c r="AX59" s="119" t="str">
        <f t="shared" si="76"/>
        <v/>
      </c>
      <c r="CQ59" s="118">
        <f t="shared" si="77"/>
        <v>0</v>
      </c>
      <c r="CR59" s="118">
        <f t="shared" si="78"/>
        <v>0</v>
      </c>
      <c r="CS59" s="118">
        <f t="shared" si="79"/>
        <v>0</v>
      </c>
      <c r="CT59" s="118">
        <f t="shared" si="80"/>
        <v>0</v>
      </c>
      <c r="CU59" s="118">
        <f t="shared" si="81"/>
        <v>0</v>
      </c>
      <c r="CV59" s="118">
        <f t="shared" si="82"/>
        <v>0</v>
      </c>
      <c r="CW59" s="118">
        <f t="shared" si="83"/>
        <v>0</v>
      </c>
      <c r="CX59" s="118">
        <f t="shared" si="84"/>
        <v>0</v>
      </c>
      <c r="CY59" s="118">
        <f t="shared" si="85"/>
        <v>0</v>
      </c>
      <c r="CZ59" s="118">
        <f t="shared" si="86"/>
        <v>0</v>
      </c>
      <c r="DA59" s="119" t="str">
        <f t="shared" si="87"/>
        <v/>
      </c>
    </row>
    <row r="60" spans="14:105" x14ac:dyDescent="0.2">
      <c r="N60" s="124"/>
      <c r="AN60" s="118">
        <f t="shared" si="66"/>
        <v>0</v>
      </c>
      <c r="AO60" s="118">
        <f t="shared" si="67"/>
        <v>0</v>
      </c>
      <c r="AP60" s="118">
        <f t="shared" si="68"/>
        <v>0</v>
      </c>
      <c r="AQ60" s="118">
        <f t="shared" si="69"/>
        <v>0</v>
      </c>
      <c r="AR60" s="118">
        <f t="shared" si="70"/>
        <v>0</v>
      </c>
      <c r="AS60" s="118">
        <f t="shared" si="71"/>
        <v>0</v>
      </c>
      <c r="AT60" s="118">
        <f t="shared" si="72"/>
        <v>0</v>
      </c>
      <c r="AU60" s="118">
        <f t="shared" si="73"/>
        <v>0</v>
      </c>
      <c r="AV60" s="118">
        <f t="shared" si="74"/>
        <v>0</v>
      </c>
      <c r="AW60" s="118">
        <f t="shared" si="75"/>
        <v>0</v>
      </c>
      <c r="AX60" s="119" t="str">
        <f t="shared" si="76"/>
        <v/>
      </c>
      <c r="CQ60" s="118">
        <f t="shared" si="77"/>
        <v>0</v>
      </c>
      <c r="CR60" s="118">
        <f t="shared" si="78"/>
        <v>0</v>
      </c>
      <c r="CS60" s="118">
        <f t="shared" si="79"/>
        <v>0</v>
      </c>
      <c r="CT60" s="118">
        <f t="shared" si="80"/>
        <v>0</v>
      </c>
      <c r="CU60" s="118">
        <f t="shared" si="81"/>
        <v>0</v>
      </c>
      <c r="CV60" s="118">
        <f t="shared" si="82"/>
        <v>0</v>
      </c>
      <c r="CW60" s="118">
        <f t="shared" si="83"/>
        <v>0</v>
      </c>
      <c r="CX60" s="118">
        <f t="shared" si="84"/>
        <v>0</v>
      </c>
      <c r="CY60" s="118">
        <f t="shared" si="85"/>
        <v>0</v>
      </c>
      <c r="CZ60" s="118">
        <f t="shared" si="86"/>
        <v>0</v>
      </c>
      <c r="DA60" s="119" t="str">
        <f t="shared" si="87"/>
        <v/>
      </c>
    </row>
    <row r="61" spans="14:105" x14ac:dyDescent="0.2">
      <c r="N61" s="124"/>
      <c r="AN61" s="118">
        <f t="shared" si="66"/>
        <v>0</v>
      </c>
      <c r="AO61" s="118">
        <f t="shared" si="67"/>
        <v>0</v>
      </c>
      <c r="AP61" s="118">
        <f t="shared" si="68"/>
        <v>0</v>
      </c>
      <c r="AQ61" s="118">
        <f t="shared" si="69"/>
        <v>0</v>
      </c>
      <c r="AR61" s="118">
        <f t="shared" si="70"/>
        <v>0</v>
      </c>
      <c r="AS61" s="118">
        <f t="shared" si="71"/>
        <v>0</v>
      </c>
      <c r="AT61" s="118">
        <f t="shared" si="72"/>
        <v>0</v>
      </c>
      <c r="AU61" s="118">
        <f t="shared" si="73"/>
        <v>0</v>
      </c>
      <c r="AV61" s="118">
        <f t="shared" si="74"/>
        <v>0</v>
      </c>
      <c r="AW61" s="118">
        <f t="shared" si="75"/>
        <v>0</v>
      </c>
      <c r="AX61" s="119" t="str">
        <f t="shared" si="76"/>
        <v/>
      </c>
      <c r="CQ61" s="118">
        <f t="shared" si="77"/>
        <v>0</v>
      </c>
      <c r="CR61" s="118">
        <f t="shared" si="78"/>
        <v>0</v>
      </c>
      <c r="CS61" s="118">
        <f t="shared" si="79"/>
        <v>0</v>
      </c>
      <c r="CT61" s="118">
        <f t="shared" si="80"/>
        <v>0</v>
      </c>
      <c r="CU61" s="118">
        <f t="shared" si="81"/>
        <v>0</v>
      </c>
      <c r="CV61" s="118">
        <f t="shared" si="82"/>
        <v>0</v>
      </c>
      <c r="CW61" s="118">
        <f t="shared" si="83"/>
        <v>0</v>
      </c>
      <c r="CX61" s="118">
        <f t="shared" si="84"/>
        <v>0</v>
      </c>
      <c r="CY61" s="118">
        <f t="shared" si="85"/>
        <v>0</v>
      </c>
      <c r="CZ61" s="118">
        <f t="shared" si="86"/>
        <v>0</v>
      </c>
      <c r="DA61" s="119" t="str">
        <f t="shared" si="87"/>
        <v/>
      </c>
    </row>
    <row r="62" spans="14:105" x14ac:dyDescent="0.2">
      <c r="N62" s="124"/>
      <c r="AN62" s="118">
        <f t="shared" si="66"/>
        <v>0</v>
      </c>
      <c r="AO62" s="118">
        <f t="shared" si="67"/>
        <v>0</v>
      </c>
      <c r="AP62" s="118">
        <f t="shared" si="68"/>
        <v>0</v>
      </c>
      <c r="AQ62" s="118">
        <f t="shared" si="69"/>
        <v>0</v>
      </c>
      <c r="AR62" s="118">
        <f t="shared" si="70"/>
        <v>0</v>
      </c>
      <c r="AS62" s="118">
        <f t="shared" si="71"/>
        <v>0</v>
      </c>
      <c r="AT62" s="118">
        <f t="shared" si="72"/>
        <v>0</v>
      </c>
      <c r="AU62" s="118">
        <f t="shared" si="73"/>
        <v>0</v>
      </c>
      <c r="AV62" s="118">
        <f t="shared" si="74"/>
        <v>0</v>
      </c>
      <c r="AW62" s="118">
        <f t="shared" si="75"/>
        <v>0</v>
      </c>
      <c r="AX62" s="119" t="str">
        <f t="shared" si="76"/>
        <v/>
      </c>
      <c r="CQ62" s="118">
        <f t="shared" si="77"/>
        <v>0</v>
      </c>
      <c r="CR62" s="118">
        <f t="shared" si="78"/>
        <v>0</v>
      </c>
      <c r="CS62" s="118">
        <f t="shared" si="79"/>
        <v>0</v>
      </c>
      <c r="CT62" s="118">
        <f t="shared" si="80"/>
        <v>0</v>
      </c>
      <c r="CU62" s="118">
        <f t="shared" si="81"/>
        <v>0</v>
      </c>
      <c r="CV62" s="118">
        <f t="shared" si="82"/>
        <v>0</v>
      </c>
      <c r="CW62" s="118">
        <f t="shared" si="83"/>
        <v>0</v>
      </c>
      <c r="CX62" s="118">
        <f t="shared" si="84"/>
        <v>0</v>
      </c>
      <c r="CY62" s="118">
        <f t="shared" si="85"/>
        <v>0</v>
      </c>
      <c r="CZ62" s="118">
        <f t="shared" si="86"/>
        <v>0</v>
      </c>
      <c r="DA62" s="119" t="str">
        <f t="shared" si="87"/>
        <v/>
      </c>
    </row>
    <row r="63" spans="14:105" x14ac:dyDescent="0.2">
      <c r="N63" s="124"/>
      <c r="AN63" s="118">
        <f t="shared" si="66"/>
        <v>0</v>
      </c>
      <c r="AO63" s="118">
        <f t="shared" si="67"/>
        <v>0</v>
      </c>
      <c r="AP63" s="118">
        <f t="shared" si="68"/>
        <v>0</v>
      </c>
      <c r="AQ63" s="118">
        <f t="shared" si="69"/>
        <v>0</v>
      </c>
      <c r="AR63" s="118">
        <f t="shared" si="70"/>
        <v>0</v>
      </c>
      <c r="AS63" s="118">
        <f t="shared" si="71"/>
        <v>0</v>
      </c>
      <c r="AT63" s="118">
        <f t="shared" si="72"/>
        <v>0</v>
      </c>
      <c r="AU63" s="118">
        <f t="shared" si="73"/>
        <v>0</v>
      </c>
      <c r="AV63" s="118">
        <f t="shared" si="74"/>
        <v>0</v>
      </c>
      <c r="AW63" s="118">
        <f t="shared" si="75"/>
        <v>0</v>
      </c>
      <c r="AX63" s="119" t="str">
        <f t="shared" si="76"/>
        <v/>
      </c>
      <c r="CQ63" s="118">
        <f t="shared" si="77"/>
        <v>0</v>
      </c>
      <c r="CR63" s="118">
        <f t="shared" si="78"/>
        <v>0</v>
      </c>
      <c r="CS63" s="118">
        <f t="shared" si="79"/>
        <v>0</v>
      </c>
      <c r="CT63" s="118">
        <f t="shared" si="80"/>
        <v>0</v>
      </c>
      <c r="CU63" s="118">
        <f t="shared" si="81"/>
        <v>0</v>
      </c>
      <c r="CV63" s="118">
        <f t="shared" si="82"/>
        <v>0</v>
      </c>
      <c r="CW63" s="118">
        <f t="shared" si="83"/>
        <v>0</v>
      </c>
      <c r="CX63" s="118">
        <f t="shared" si="84"/>
        <v>0</v>
      </c>
      <c r="CY63" s="118">
        <f t="shared" si="85"/>
        <v>0</v>
      </c>
      <c r="CZ63" s="118">
        <f t="shared" si="86"/>
        <v>0</v>
      </c>
      <c r="DA63" s="119" t="str">
        <f t="shared" si="87"/>
        <v/>
      </c>
    </row>
    <row r="64" spans="14:105" x14ac:dyDescent="0.2">
      <c r="N64" s="124"/>
      <c r="AN64" s="118">
        <f t="shared" si="66"/>
        <v>0</v>
      </c>
      <c r="AO64" s="118">
        <f t="shared" si="67"/>
        <v>0</v>
      </c>
      <c r="AP64" s="118">
        <f t="shared" si="68"/>
        <v>0</v>
      </c>
      <c r="AQ64" s="118">
        <f t="shared" si="69"/>
        <v>0</v>
      </c>
      <c r="AR64" s="118">
        <f t="shared" si="70"/>
        <v>0</v>
      </c>
      <c r="AS64" s="118">
        <f t="shared" si="71"/>
        <v>0</v>
      </c>
      <c r="AT64" s="118">
        <f t="shared" si="72"/>
        <v>0</v>
      </c>
      <c r="AU64" s="118">
        <f t="shared" si="73"/>
        <v>0</v>
      </c>
      <c r="AV64" s="118">
        <f t="shared" si="74"/>
        <v>0</v>
      </c>
      <c r="AW64" s="118">
        <f t="shared" si="75"/>
        <v>0</v>
      </c>
      <c r="AX64" s="119" t="str">
        <f t="shared" si="76"/>
        <v/>
      </c>
      <c r="CQ64" s="118">
        <f t="shared" si="77"/>
        <v>0</v>
      </c>
      <c r="CR64" s="118">
        <f t="shared" si="78"/>
        <v>0</v>
      </c>
      <c r="CS64" s="118">
        <f t="shared" si="79"/>
        <v>0</v>
      </c>
      <c r="CT64" s="118">
        <f t="shared" si="80"/>
        <v>0</v>
      </c>
      <c r="CU64" s="118">
        <f t="shared" si="81"/>
        <v>0</v>
      </c>
      <c r="CV64" s="118">
        <f t="shared" si="82"/>
        <v>0</v>
      </c>
      <c r="CW64" s="118">
        <f t="shared" si="83"/>
        <v>0</v>
      </c>
      <c r="CX64" s="118">
        <f t="shared" si="84"/>
        <v>0</v>
      </c>
      <c r="CY64" s="118">
        <f t="shared" si="85"/>
        <v>0</v>
      </c>
      <c r="CZ64" s="118">
        <f t="shared" si="86"/>
        <v>0</v>
      </c>
      <c r="DA64" s="119" t="str">
        <f t="shared" si="87"/>
        <v/>
      </c>
    </row>
    <row r="65" spans="14:105" x14ac:dyDescent="0.2">
      <c r="N65" s="124"/>
      <c r="AN65" s="118">
        <f t="shared" si="66"/>
        <v>0</v>
      </c>
      <c r="AO65" s="118">
        <f t="shared" si="67"/>
        <v>0</v>
      </c>
      <c r="AP65" s="118">
        <f t="shared" si="68"/>
        <v>0</v>
      </c>
      <c r="AQ65" s="118">
        <f t="shared" si="69"/>
        <v>0</v>
      </c>
      <c r="AR65" s="118">
        <f t="shared" si="70"/>
        <v>0</v>
      </c>
      <c r="AS65" s="118">
        <f t="shared" si="71"/>
        <v>0</v>
      </c>
      <c r="AT65" s="118">
        <f t="shared" si="72"/>
        <v>0</v>
      </c>
      <c r="AU65" s="118">
        <f t="shared" si="73"/>
        <v>0</v>
      </c>
      <c r="AV65" s="118">
        <f t="shared" si="74"/>
        <v>0</v>
      </c>
      <c r="AW65" s="118">
        <f t="shared" si="75"/>
        <v>0</v>
      </c>
      <c r="AX65" s="119" t="str">
        <f t="shared" si="76"/>
        <v/>
      </c>
      <c r="CQ65" s="118">
        <f t="shared" si="77"/>
        <v>0</v>
      </c>
      <c r="CR65" s="118">
        <f t="shared" si="78"/>
        <v>0</v>
      </c>
      <c r="CS65" s="118">
        <f t="shared" si="79"/>
        <v>0</v>
      </c>
      <c r="CT65" s="118">
        <f t="shared" si="80"/>
        <v>0</v>
      </c>
      <c r="CU65" s="118">
        <f t="shared" si="81"/>
        <v>0</v>
      </c>
      <c r="CV65" s="118">
        <f t="shared" si="82"/>
        <v>0</v>
      </c>
      <c r="CW65" s="118">
        <f t="shared" si="83"/>
        <v>0</v>
      </c>
      <c r="CX65" s="118">
        <f t="shared" si="84"/>
        <v>0</v>
      </c>
      <c r="CY65" s="118">
        <f t="shared" si="85"/>
        <v>0</v>
      </c>
      <c r="CZ65" s="118">
        <f t="shared" si="86"/>
        <v>0</v>
      </c>
      <c r="DA65" s="119" t="str">
        <f t="shared" si="87"/>
        <v/>
      </c>
    </row>
    <row r="66" spans="14:105" x14ac:dyDescent="0.2">
      <c r="N66" s="124"/>
      <c r="AN66" s="118">
        <f t="shared" si="66"/>
        <v>0</v>
      </c>
      <c r="AO66" s="118">
        <f t="shared" si="67"/>
        <v>0</v>
      </c>
      <c r="AP66" s="118">
        <f t="shared" si="68"/>
        <v>0</v>
      </c>
      <c r="AQ66" s="118">
        <f t="shared" si="69"/>
        <v>0</v>
      </c>
      <c r="AR66" s="118">
        <f t="shared" si="70"/>
        <v>0</v>
      </c>
      <c r="AS66" s="118">
        <f t="shared" si="71"/>
        <v>0</v>
      </c>
      <c r="AT66" s="118">
        <f t="shared" si="72"/>
        <v>0</v>
      </c>
      <c r="AU66" s="118">
        <f t="shared" si="73"/>
        <v>0</v>
      </c>
      <c r="AV66" s="118">
        <f t="shared" si="74"/>
        <v>0</v>
      </c>
      <c r="AW66" s="118">
        <f t="shared" si="75"/>
        <v>0</v>
      </c>
      <c r="AX66" s="119" t="str">
        <f t="shared" si="76"/>
        <v/>
      </c>
      <c r="CQ66" s="118">
        <f t="shared" si="77"/>
        <v>0</v>
      </c>
      <c r="CR66" s="118">
        <f t="shared" si="78"/>
        <v>0</v>
      </c>
      <c r="CS66" s="118">
        <f t="shared" si="79"/>
        <v>0</v>
      </c>
      <c r="CT66" s="118">
        <f t="shared" si="80"/>
        <v>0</v>
      </c>
      <c r="CU66" s="118">
        <f t="shared" si="81"/>
        <v>0</v>
      </c>
      <c r="CV66" s="118">
        <f t="shared" si="82"/>
        <v>0</v>
      </c>
      <c r="CW66" s="118">
        <f t="shared" si="83"/>
        <v>0</v>
      </c>
      <c r="CX66" s="118">
        <f t="shared" si="84"/>
        <v>0</v>
      </c>
      <c r="CY66" s="118">
        <f t="shared" si="85"/>
        <v>0</v>
      </c>
      <c r="CZ66" s="118">
        <f t="shared" si="86"/>
        <v>0</v>
      </c>
      <c r="DA66" s="119" t="str">
        <f t="shared" si="87"/>
        <v/>
      </c>
    </row>
    <row r="67" spans="14:105" x14ac:dyDescent="0.2">
      <c r="N67" s="124"/>
      <c r="AN67" s="118">
        <f t="shared" si="66"/>
        <v>0</v>
      </c>
      <c r="AO67" s="118">
        <f t="shared" si="67"/>
        <v>0</v>
      </c>
      <c r="AP67" s="118">
        <f t="shared" si="68"/>
        <v>0</v>
      </c>
      <c r="AQ67" s="118">
        <f t="shared" si="69"/>
        <v>0</v>
      </c>
      <c r="AR67" s="118">
        <f t="shared" si="70"/>
        <v>0</v>
      </c>
      <c r="AS67" s="118">
        <f t="shared" si="71"/>
        <v>0</v>
      </c>
      <c r="AT67" s="118">
        <f t="shared" si="72"/>
        <v>0</v>
      </c>
      <c r="AU67" s="118">
        <f t="shared" si="73"/>
        <v>0</v>
      </c>
      <c r="AV67" s="118">
        <f t="shared" si="74"/>
        <v>0</v>
      </c>
      <c r="AW67" s="118">
        <f t="shared" si="75"/>
        <v>0</v>
      </c>
      <c r="AX67" s="119" t="str">
        <f t="shared" si="76"/>
        <v/>
      </c>
      <c r="CQ67" s="118">
        <f t="shared" si="77"/>
        <v>0</v>
      </c>
      <c r="CR67" s="118">
        <f t="shared" si="78"/>
        <v>0</v>
      </c>
      <c r="CS67" s="118">
        <f t="shared" si="79"/>
        <v>0</v>
      </c>
      <c r="CT67" s="118">
        <f t="shared" si="80"/>
        <v>0</v>
      </c>
      <c r="CU67" s="118">
        <f t="shared" si="81"/>
        <v>0</v>
      </c>
      <c r="CV67" s="118">
        <f t="shared" si="82"/>
        <v>0</v>
      </c>
      <c r="CW67" s="118">
        <f t="shared" si="83"/>
        <v>0</v>
      </c>
      <c r="CX67" s="118">
        <f t="shared" si="84"/>
        <v>0</v>
      </c>
      <c r="CY67" s="118">
        <f t="shared" si="85"/>
        <v>0</v>
      </c>
      <c r="CZ67" s="118">
        <f t="shared" si="86"/>
        <v>0</v>
      </c>
      <c r="DA67" s="119" t="str">
        <f t="shared" si="87"/>
        <v/>
      </c>
    </row>
    <row r="68" spans="14:105" x14ac:dyDescent="0.2">
      <c r="N68" s="124"/>
      <c r="AN68" s="118">
        <f t="shared" si="66"/>
        <v>0</v>
      </c>
      <c r="AO68" s="118">
        <f t="shared" si="67"/>
        <v>0</v>
      </c>
      <c r="AP68" s="118">
        <f t="shared" si="68"/>
        <v>0</v>
      </c>
      <c r="AQ68" s="118">
        <f t="shared" si="69"/>
        <v>0</v>
      </c>
      <c r="AR68" s="118">
        <f t="shared" si="70"/>
        <v>0</v>
      </c>
      <c r="AS68" s="118">
        <f t="shared" si="71"/>
        <v>0</v>
      </c>
      <c r="AT68" s="118">
        <f t="shared" si="72"/>
        <v>0</v>
      </c>
      <c r="AU68" s="118">
        <f t="shared" si="73"/>
        <v>0</v>
      </c>
      <c r="AV68" s="118">
        <f t="shared" si="74"/>
        <v>0</v>
      </c>
      <c r="AW68" s="118">
        <f t="shared" si="75"/>
        <v>0</v>
      </c>
      <c r="AX68" s="119" t="str">
        <f t="shared" si="76"/>
        <v/>
      </c>
      <c r="CQ68" s="118">
        <f t="shared" si="77"/>
        <v>0</v>
      </c>
      <c r="CR68" s="118">
        <f t="shared" si="78"/>
        <v>0</v>
      </c>
      <c r="CS68" s="118">
        <f t="shared" si="79"/>
        <v>0</v>
      </c>
      <c r="CT68" s="118">
        <f t="shared" si="80"/>
        <v>0</v>
      </c>
      <c r="CU68" s="118">
        <f t="shared" si="81"/>
        <v>0</v>
      </c>
      <c r="CV68" s="118">
        <f t="shared" si="82"/>
        <v>0</v>
      </c>
      <c r="CW68" s="118">
        <f t="shared" si="83"/>
        <v>0</v>
      </c>
      <c r="CX68" s="118">
        <f t="shared" si="84"/>
        <v>0</v>
      </c>
      <c r="CY68" s="118">
        <f t="shared" si="85"/>
        <v>0</v>
      </c>
      <c r="CZ68" s="118">
        <f t="shared" si="86"/>
        <v>0</v>
      </c>
      <c r="DA68" s="119" t="str">
        <f t="shared" si="87"/>
        <v/>
      </c>
    </row>
    <row r="69" spans="14:105" x14ac:dyDescent="0.2">
      <c r="N69" s="124"/>
      <c r="AN69" s="118">
        <f t="shared" ref="AN69:AN84" si="88">IF(I69&gt;0,VLOOKUP(I69&amp;"-"&amp;J69&amp;"-"&amp;K69,LocCost,2,0),0)</f>
        <v>0</v>
      </c>
      <c r="AO69" s="118">
        <f t="shared" ref="AO69:AO84" si="89">IF(L69&gt;0,VLOOKUP(L69&amp;"-"&amp;M69&amp;"-"&amp;N69,LocCost,2,0),0)</f>
        <v>0</v>
      </c>
      <c r="AP69" s="118">
        <f t="shared" ref="AP69:AP84" si="90">IF(O69&gt;0,VLOOKUP(O69&amp;"-"&amp;P69&amp;"-"&amp;Q69,LocCost,2,0),0)</f>
        <v>0</v>
      </c>
      <c r="AQ69" s="118">
        <f t="shared" ref="AQ69:AQ84" si="91">IF(R69&gt;0,VLOOKUP(R69&amp;"-"&amp;S69&amp;"-"&amp;T69,LocCost,2,0),0)</f>
        <v>0</v>
      </c>
      <c r="AR69" s="118">
        <f t="shared" ref="AR69:AR84" si="92">IF(U69&gt;0,VLOOKUP(U69&amp;"-"&amp;V69&amp;"-"&amp;W69,LocCost,2,0),0)</f>
        <v>0</v>
      </c>
      <c r="AS69" s="118">
        <f t="shared" ref="AS69:AS84" si="93">IF(X69&gt;0,VLOOKUP(X69&amp;"-"&amp;Y69&amp;"-"&amp;Z69,LocCost,2,0),0)</f>
        <v>0</v>
      </c>
      <c r="AT69" s="118">
        <f t="shared" ref="AT69:AT84" si="94">IF(AA69&gt;0,VLOOKUP(AA69&amp;"-"&amp;AB69&amp;"-"&amp;AC69,LocCost,2,0),0)</f>
        <v>0</v>
      </c>
      <c r="AU69" s="118">
        <f t="shared" ref="AU69:AU84" si="95">IF(AD69&gt;0,VLOOKUP(AD69&amp;"-"&amp;AE69&amp;"-"&amp;AF69,LocCost,2,0),0)</f>
        <v>0</v>
      </c>
      <c r="AV69" s="118">
        <f t="shared" ref="AV69:AV84" si="96">IF(AG69&gt;0,VLOOKUP(AG69&amp;"-"&amp;AH69&amp;"-"&amp;AI69,LocCost,2,0),0)</f>
        <v>0</v>
      </c>
      <c r="AW69" s="118">
        <f t="shared" ref="AW69:AW84" si="97">IF(AJ69&gt;0,VLOOKUP(AJ69&amp;"-"&amp;AK69&amp;"-"&amp;AL69,LocCost,2,0),0)</f>
        <v>0</v>
      </c>
      <c r="AX69" s="119" t="str">
        <f t="shared" ref="AX69:AX84" si="98">IF(C69&gt;0,SUM(AN69:AW69),"")</f>
        <v/>
      </c>
      <c r="CQ69" s="118">
        <f t="shared" ref="CQ69:CQ84" si="99">IF(BL69&gt;0,VLOOKUP(BL69&amp;"-"&amp;BM69&amp;"-"&amp;BN69,LocCost,2,0),0)</f>
        <v>0</v>
      </c>
      <c r="CR69" s="118">
        <f t="shared" ref="CR69:CR84" si="100">IF(BO69&gt;0,VLOOKUP(BO69&amp;"-"&amp;BP69&amp;"-"&amp;BQ69,LocCost,2,0),0)</f>
        <v>0</v>
      </c>
      <c r="CS69" s="118">
        <f t="shared" ref="CS69:CS84" si="101">IF(BR69&gt;0,VLOOKUP(BR69&amp;"-"&amp;BS69&amp;"-"&amp;BT69,LocCost,2,0),0)</f>
        <v>0</v>
      </c>
      <c r="CT69" s="118">
        <f t="shared" ref="CT69:CT84" si="102">IF(BU69&gt;0,VLOOKUP(BU69&amp;"-"&amp;BV69&amp;"-"&amp;BW69,LocCost,2,0),0)</f>
        <v>0</v>
      </c>
      <c r="CU69" s="118">
        <f t="shared" ref="CU69:CU84" si="103">IF(BX69&gt;0,VLOOKUP(BX69&amp;"-"&amp;BY69&amp;"-"&amp;BZ69,LocCost,2,0),0)</f>
        <v>0</v>
      </c>
      <c r="CV69" s="118">
        <f t="shared" ref="CV69:CV84" si="104">IF(CA69&gt;0,VLOOKUP(CA69&amp;"-"&amp;CB69&amp;"-"&amp;CC69,LocCost,2,0),0)</f>
        <v>0</v>
      </c>
      <c r="CW69" s="118">
        <f t="shared" ref="CW69:CW84" si="105">IF(CD69&gt;0,VLOOKUP(CD69&amp;"-"&amp;CE69&amp;"-"&amp;CF69,LocCost,2,0),0)</f>
        <v>0</v>
      </c>
      <c r="CX69" s="118">
        <f t="shared" ref="CX69:CX84" si="106">IF(CG69&gt;0,VLOOKUP(CG69&amp;"-"&amp;CH69&amp;"-"&amp;CI69,LocCost,2,0),0)</f>
        <v>0</v>
      </c>
      <c r="CY69" s="118">
        <f t="shared" ref="CY69:CY84" si="107">IF(CJ69&gt;0,VLOOKUP(CJ69&amp;"-"&amp;CK69&amp;"-"&amp;CL69,LocCost,2,0),0)</f>
        <v>0</v>
      </c>
      <c r="CZ69" s="118">
        <f t="shared" ref="CZ69:CZ84" si="108">IF(CM69&gt;0,VLOOKUP(CM69&amp;"-"&amp;CN69&amp;"-"&amp;CO69,LocCost,2,0),0)</f>
        <v>0</v>
      </c>
      <c r="DA69" s="119" t="str">
        <f t="shared" ref="DA69:DA84" si="109">IF(BF69&gt;0,SUM(CQ69:CZ69),"")</f>
        <v/>
      </c>
    </row>
    <row r="70" spans="14:105" x14ac:dyDescent="0.2">
      <c r="N70" s="124"/>
      <c r="AN70" s="118">
        <f t="shared" si="88"/>
        <v>0</v>
      </c>
      <c r="AO70" s="118">
        <f t="shared" si="89"/>
        <v>0</v>
      </c>
      <c r="AP70" s="118">
        <f t="shared" si="90"/>
        <v>0</v>
      </c>
      <c r="AQ70" s="118">
        <f t="shared" si="91"/>
        <v>0</v>
      </c>
      <c r="AR70" s="118">
        <f t="shared" si="92"/>
        <v>0</v>
      </c>
      <c r="AS70" s="118">
        <f t="shared" si="93"/>
        <v>0</v>
      </c>
      <c r="AT70" s="118">
        <f t="shared" si="94"/>
        <v>0</v>
      </c>
      <c r="AU70" s="118">
        <f t="shared" si="95"/>
        <v>0</v>
      </c>
      <c r="AV70" s="118">
        <f t="shared" si="96"/>
        <v>0</v>
      </c>
      <c r="AW70" s="118">
        <f t="shared" si="97"/>
        <v>0</v>
      </c>
      <c r="AX70" s="119" t="str">
        <f t="shared" si="98"/>
        <v/>
      </c>
      <c r="CQ70" s="118">
        <f t="shared" si="99"/>
        <v>0</v>
      </c>
      <c r="CR70" s="118">
        <f t="shared" si="100"/>
        <v>0</v>
      </c>
      <c r="CS70" s="118">
        <f t="shared" si="101"/>
        <v>0</v>
      </c>
      <c r="CT70" s="118">
        <f t="shared" si="102"/>
        <v>0</v>
      </c>
      <c r="CU70" s="118">
        <f t="shared" si="103"/>
        <v>0</v>
      </c>
      <c r="CV70" s="118">
        <f t="shared" si="104"/>
        <v>0</v>
      </c>
      <c r="CW70" s="118">
        <f t="shared" si="105"/>
        <v>0</v>
      </c>
      <c r="CX70" s="118">
        <f t="shared" si="106"/>
        <v>0</v>
      </c>
      <c r="CY70" s="118">
        <f t="shared" si="107"/>
        <v>0</v>
      </c>
      <c r="CZ70" s="118">
        <f t="shared" si="108"/>
        <v>0</v>
      </c>
      <c r="DA70" s="119" t="str">
        <f t="shared" si="109"/>
        <v/>
      </c>
    </row>
    <row r="71" spans="14:105" x14ac:dyDescent="0.2">
      <c r="N71" s="124"/>
      <c r="AN71" s="118">
        <f t="shared" si="88"/>
        <v>0</v>
      </c>
      <c r="AO71" s="118">
        <f t="shared" si="89"/>
        <v>0</v>
      </c>
      <c r="AP71" s="118">
        <f t="shared" si="90"/>
        <v>0</v>
      </c>
      <c r="AQ71" s="118">
        <f t="shared" si="91"/>
        <v>0</v>
      </c>
      <c r="AR71" s="118">
        <f t="shared" si="92"/>
        <v>0</v>
      </c>
      <c r="AS71" s="118">
        <f t="shared" si="93"/>
        <v>0</v>
      </c>
      <c r="AT71" s="118">
        <f t="shared" si="94"/>
        <v>0</v>
      </c>
      <c r="AU71" s="118">
        <f t="shared" si="95"/>
        <v>0</v>
      </c>
      <c r="AV71" s="118">
        <f t="shared" si="96"/>
        <v>0</v>
      </c>
      <c r="AW71" s="118">
        <f t="shared" si="97"/>
        <v>0</v>
      </c>
      <c r="AX71" s="119" t="str">
        <f t="shared" si="98"/>
        <v/>
      </c>
      <c r="CQ71" s="118">
        <f t="shared" si="99"/>
        <v>0</v>
      </c>
      <c r="CR71" s="118">
        <f t="shared" si="100"/>
        <v>0</v>
      </c>
      <c r="CS71" s="118">
        <f t="shared" si="101"/>
        <v>0</v>
      </c>
      <c r="CT71" s="118">
        <f t="shared" si="102"/>
        <v>0</v>
      </c>
      <c r="CU71" s="118">
        <f t="shared" si="103"/>
        <v>0</v>
      </c>
      <c r="CV71" s="118">
        <f t="shared" si="104"/>
        <v>0</v>
      </c>
      <c r="CW71" s="118">
        <f t="shared" si="105"/>
        <v>0</v>
      </c>
      <c r="CX71" s="118">
        <f t="shared" si="106"/>
        <v>0</v>
      </c>
      <c r="CY71" s="118">
        <f t="shared" si="107"/>
        <v>0</v>
      </c>
      <c r="CZ71" s="118">
        <f t="shared" si="108"/>
        <v>0</v>
      </c>
      <c r="DA71" s="119" t="str">
        <f t="shared" si="109"/>
        <v/>
      </c>
    </row>
    <row r="72" spans="14:105" x14ac:dyDescent="0.2">
      <c r="N72" s="124"/>
      <c r="AN72" s="118">
        <f t="shared" si="88"/>
        <v>0</v>
      </c>
      <c r="AO72" s="118">
        <f t="shared" si="89"/>
        <v>0</v>
      </c>
      <c r="AP72" s="118">
        <f t="shared" si="90"/>
        <v>0</v>
      </c>
      <c r="AQ72" s="118">
        <f t="shared" si="91"/>
        <v>0</v>
      </c>
      <c r="AR72" s="118">
        <f t="shared" si="92"/>
        <v>0</v>
      </c>
      <c r="AS72" s="118">
        <f t="shared" si="93"/>
        <v>0</v>
      </c>
      <c r="AT72" s="118">
        <f t="shared" si="94"/>
        <v>0</v>
      </c>
      <c r="AU72" s="118">
        <f t="shared" si="95"/>
        <v>0</v>
      </c>
      <c r="AV72" s="118">
        <f t="shared" si="96"/>
        <v>0</v>
      </c>
      <c r="AW72" s="118">
        <f t="shared" si="97"/>
        <v>0</v>
      </c>
      <c r="AX72" s="119" t="str">
        <f t="shared" si="98"/>
        <v/>
      </c>
      <c r="CQ72" s="118">
        <f t="shared" si="99"/>
        <v>0</v>
      </c>
      <c r="CR72" s="118">
        <f t="shared" si="100"/>
        <v>0</v>
      </c>
      <c r="CS72" s="118">
        <f t="shared" si="101"/>
        <v>0</v>
      </c>
      <c r="CT72" s="118">
        <f t="shared" si="102"/>
        <v>0</v>
      </c>
      <c r="CU72" s="118">
        <f t="shared" si="103"/>
        <v>0</v>
      </c>
      <c r="CV72" s="118">
        <f t="shared" si="104"/>
        <v>0</v>
      </c>
      <c r="CW72" s="118">
        <f t="shared" si="105"/>
        <v>0</v>
      </c>
      <c r="CX72" s="118">
        <f t="shared" si="106"/>
        <v>0</v>
      </c>
      <c r="CY72" s="118">
        <f t="shared" si="107"/>
        <v>0</v>
      </c>
      <c r="CZ72" s="118">
        <f t="shared" si="108"/>
        <v>0</v>
      </c>
      <c r="DA72" s="119" t="str">
        <f t="shared" si="109"/>
        <v/>
      </c>
    </row>
    <row r="73" spans="14:105" x14ac:dyDescent="0.2">
      <c r="AN73" s="118">
        <f t="shared" si="88"/>
        <v>0</v>
      </c>
      <c r="AO73" s="118">
        <f t="shared" si="89"/>
        <v>0</v>
      </c>
      <c r="AP73" s="118">
        <f t="shared" si="90"/>
        <v>0</v>
      </c>
      <c r="AQ73" s="118">
        <f t="shared" si="91"/>
        <v>0</v>
      </c>
      <c r="AR73" s="118">
        <f t="shared" si="92"/>
        <v>0</v>
      </c>
      <c r="AS73" s="118">
        <f t="shared" si="93"/>
        <v>0</v>
      </c>
      <c r="AT73" s="118">
        <f t="shared" si="94"/>
        <v>0</v>
      </c>
      <c r="AU73" s="118">
        <f t="shared" si="95"/>
        <v>0</v>
      </c>
      <c r="AV73" s="118">
        <f t="shared" si="96"/>
        <v>0</v>
      </c>
      <c r="AW73" s="118">
        <f t="shared" si="97"/>
        <v>0</v>
      </c>
      <c r="AX73" s="119" t="str">
        <f t="shared" si="98"/>
        <v/>
      </c>
      <c r="CQ73" s="118">
        <f t="shared" si="99"/>
        <v>0</v>
      </c>
      <c r="CR73" s="118">
        <f t="shared" si="100"/>
        <v>0</v>
      </c>
      <c r="CS73" s="118">
        <f t="shared" si="101"/>
        <v>0</v>
      </c>
      <c r="CT73" s="118">
        <f t="shared" si="102"/>
        <v>0</v>
      </c>
      <c r="CU73" s="118">
        <f t="shared" si="103"/>
        <v>0</v>
      </c>
      <c r="CV73" s="118">
        <f t="shared" si="104"/>
        <v>0</v>
      </c>
      <c r="CW73" s="118">
        <f t="shared" si="105"/>
        <v>0</v>
      </c>
      <c r="CX73" s="118">
        <f t="shared" si="106"/>
        <v>0</v>
      </c>
      <c r="CY73" s="118">
        <f t="shared" si="107"/>
        <v>0</v>
      </c>
      <c r="CZ73" s="118">
        <f t="shared" si="108"/>
        <v>0</v>
      </c>
      <c r="DA73" s="119" t="str">
        <f t="shared" si="109"/>
        <v/>
      </c>
    </row>
    <row r="74" spans="14:105" x14ac:dyDescent="0.2">
      <c r="AN74" s="118">
        <f t="shared" si="88"/>
        <v>0</v>
      </c>
      <c r="AO74" s="118">
        <f t="shared" si="89"/>
        <v>0</v>
      </c>
      <c r="AP74" s="118">
        <f t="shared" si="90"/>
        <v>0</v>
      </c>
      <c r="AQ74" s="118">
        <f t="shared" si="91"/>
        <v>0</v>
      </c>
      <c r="AR74" s="118">
        <f t="shared" si="92"/>
        <v>0</v>
      </c>
      <c r="AS74" s="118">
        <f t="shared" si="93"/>
        <v>0</v>
      </c>
      <c r="AT74" s="118">
        <f t="shared" si="94"/>
        <v>0</v>
      </c>
      <c r="AU74" s="118">
        <f t="shared" si="95"/>
        <v>0</v>
      </c>
      <c r="AV74" s="118">
        <f t="shared" si="96"/>
        <v>0</v>
      </c>
      <c r="AW74" s="118">
        <f t="shared" si="97"/>
        <v>0</v>
      </c>
      <c r="AX74" s="119" t="str">
        <f t="shared" si="98"/>
        <v/>
      </c>
      <c r="CQ74" s="118">
        <f t="shared" si="99"/>
        <v>0</v>
      </c>
      <c r="CR74" s="118">
        <f t="shared" si="100"/>
        <v>0</v>
      </c>
      <c r="CS74" s="118">
        <f t="shared" si="101"/>
        <v>0</v>
      </c>
      <c r="CT74" s="118">
        <f t="shared" si="102"/>
        <v>0</v>
      </c>
      <c r="CU74" s="118">
        <f t="shared" si="103"/>
        <v>0</v>
      </c>
      <c r="CV74" s="118">
        <f t="shared" si="104"/>
        <v>0</v>
      </c>
      <c r="CW74" s="118">
        <f t="shared" si="105"/>
        <v>0</v>
      </c>
      <c r="CX74" s="118">
        <f t="shared" si="106"/>
        <v>0</v>
      </c>
      <c r="CY74" s="118">
        <f t="shared" si="107"/>
        <v>0</v>
      </c>
      <c r="CZ74" s="118">
        <f t="shared" si="108"/>
        <v>0</v>
      </c>
      <c r="DA74" s="119" t="str">
        <f t="shared" si="109"/>
        <v/>
      </c>
    </row>
    <row r="75" spans="14:105" x14ac:dyDescent="0.2">
      <c r="AN75" s="118">
        <f t="shared" si="88"/>
        <v>0</v>
      </c>
      <c r="AO75" s="118">
        <f t="shared" si="89"/>
        <v>0</v>
      </c>
      <c r="AP75" s="118">
        <f t="shared" si="90"/>
        <v>0</v>
      </c>
      <c r="AQ75" s="118">
        <f t="shared" si="91"/>
        <v>0</v>
      </c>
      <c r="AR75" s="118">
        <f t="shared" si="92"/>
        <v>0</v>
      </c>
      <c r="AS75" s="118">
        <f t="shared" si="93"/>
        <v>0</v>
      </c>
      <c r="AT75" s="118">
        <f t="shared" si="94"/>
        <v>0</v>
      </c>
      <c r="AU75" s="118">
        <f t="shared" si="95"/>
        <v>0</v>
      </c>
      <c r="AV75" s="118">
        <f t="shared" si="96"/>
        <v>0</v>
      </c>
      <c r="AW75" s="118">
        <f t="shared" si="97"/>
        <v>0</v>
      </c>
      <c r="AX75" s="119" t="str">
        <f t="shared" si="98"/>
        <v/>
      </c>
      <c r="CQ75" s="118">
        <f t="shared" si="99"/>
        <v>0</v>
      </c>
      <c r="CR75" s="118">
        <f t="shared" si="100"/>
        <v>0</v>
      </c>
      <c r="CS75" s="118">
        <f t="shared" si="101"/>
        <v>0</v>
      </c>
      <c r="CT75" s="118">
        <f t="shared" si="102"/>
        <v>0</v>
      </c>
      <c r="CU75" s="118">
        <f t="shared" si="103"/>
        <v>0</v>
      </c>
      <c r="CV75" s="118">
        <f t="shared" si="104"/>
        <v>0</v>
      </c>
      <c r="CW75" s="118">
        <f t="shared" si="105"/>
        <v>0</v>
      </c>
      <c r="CX75" s="118">
        <f t="shared" si="106"/>
        <v>0</v>
      </c>
      <c r="CY75" s="118">
        <f t="shared" si="107"/>
        <v>0</v>
      </c>
      <c r="CZ75" s="118">
        <f t="shared" si="108"/>
        <v>0</v>
      </c>
      <c r="DA75" s="119" t="str">
        <f t="shared" si="109"/>
        <v/>
      </c>
    </row>
    <row r="76" spans="14:105" x14ac:dyDescent="0.2">
      <c r="AN76" s="118">
        <f t="shared" si="88"/>
        <v>0</v>
      </c>
      <c r="AO76" s="118">
        <f t="shared" si="89"/>
        <v>0</v>
      </c>
      <c r="AP76" s="118">
        <f t="shared" si="90"/>
        <v>0</v>
      </c>
      <c r="AQ76" s="118">
        <f t="shared" si="91"/>
        <v>0</v>
      </c>
      <c r="AR76" s="118">
        <f t="shared" si="92"/>
        <v>0</v>
      </c>
      <c r="AS76" s="118">
        <f t="shared" si="93"/>
        <v>0</v>
      </c>
      <c r="AT76" s="118">
        <f t="shared" si="94"/>
        <v>0</v>
      </c>
      <c r="AU76" s="118">
        <f t="shared" si="95"/>
        <v>0</v>
      </c>
      <c r="AV76" s="118">
        <f t="shared" si="96"/>
        <v>0</v>
      </c>
      <c r="AW76" s="118">
        <f t="shared" si="97"/>
        <v>0</v>
      </c>
      <c r="AX76" s="119" t="str">
        <f t="shared" si="98"/>
        <v/>
      </c>
      <c r="CQ76" s="118">
        <f t="shared" si="99"/>
        <v>0</v>
      </c>
      <c r="CR76" s="118">
        <f t="shared" si="100"/>
        <v>0</v>
      </c>
      <c r="CS76" s="118">
        <f t="shared" si="101"/>
        <v>0</v>
      </c>
      <c r="CT76" s="118">
        <f t="shared" si="102"/>
        <v>0</v>
      </c>
      <c r="CU76" s="118">
        <f t="shared" si="103"/>
        <v>0</v>
      </c>
      <c r="CV76" s="118">
        <f t="shared" si="104"/>
        <v>0</v>
      </c>
      <c r="CW76" s="118">
        <f t="shared" si="105"/>
        <v>0</v>
      </c>
      <c r="CX76" s="118">
        <f t="shared" si="106"/>
        <v>0</v>
      </c>
      <c r="CY76" s="118">
        <f t="shared" si="107"/>
        <v>0</v>
      </c>
      <c r="CZ76" s="118">
        <f t="shared" si="108"/>
        <v>0</v>
      </c>
      <c r="DA76" s="119" t="str">
        <f t="shared" si="109"/>
        <v/>
      </c>
    </row>
    <row r="77" spans="14:105" x14ac:dyDescent="0.2">
      <c r="AN77" s="118">
        <f t="shared" si="88"/>
        <v>0</v>
      </c>
      <c r="AO77" s="118">
        <f t="shared" si="89"/>
        <v>0</v>
      </c>
      <c r="AP77" s="118">
        <f t="shared" si="90"/>
        <v>0</v>
      </c>
      <c r="AQ77" s="118">
        <f t="shared" si="91"/>
        <v>0</v>
      </c>
      <c r="AR77" s="118">
        <f t="shared" si="92"/>
        <v>0</v>
      </c>
      <c r="AS77" s="118">
        <f t="shared" si="93"/>
        <v>0</v>
      </c>
      <c r="AT77" s="118">
        <f t="shared" si="94"/>
        <v>0</v>
      </c>
      <c r="AU77" s="118">
        <f t="shared" si="95"/>
        <v>0</v>
      </c>
      <c r="AV77" s="118">
        <f t="shared" si="96"/>
        <v>0</v>
      </c>
      <c r="AW77" s="118">
        <f t="shared" si="97"/>
        <v>0</v>
      </c>
      <c r="AX77" s="119" t="str">
        <f t="shared" si="98"/>
        <v/>
      </c>
      <c r="CQ77" s="118">
        <f t="shared" si="99"/>
        <v>0</v>
      </c>
      <c r="CR77" s="118">
        <f t="shared" si="100"/>
        <v>0</v>
      </c>
      <c r="CS77" s="118">
        <f t="shared" si="101"/>
        <v>0</v>
      </c>
      <c r="CT77" s="118">
        <f t="shared" si="102"/>
        <v>0</v>
      </c>
      <c r="CU77" s="118">
        <f t="shared" si="103"/>
        <v>0</v>
      </c>
      <c r="CV77" s="118">
        <f t="shared" si="104"/>
        <v>0</v>
      </c>
      <c r="CW77" s="118">
        <f t="shared" si="105"/>
        <v>0</v>
      </c>
      <c r="CX77" s="118">
        <f t="shared" si="106"/>
        <v>0</v>
      </c>
      <c r="CY77" s="118">
        <f t="shared" si="107"/>
        <v>0</v>
      </c>
      <c r="CZ77" s="118">
        <f t="shared" si="108"/>
        <v>0</v>
      </c>
      <c r="DA77" s="119" t="str">
        <f t="shared" si="109"/>
        <v/>
      </c>
    </row>
    <row r="78" spans="14:105" x14ac:dyDescent="0.2">
      <c r="AN78" s="118">
        <f t="shared" si="88"/>
        <v>0</v>
      </c>
      <c r="AO78" s="118">
        <f t="shared" si="89"/>
        <v>0</v>
      </c>
      <c r="AP78" s="118">
        <f t="shared" si="90"/>
        <v>0</v>
      </c>
      <c r="AQ78" s="118">
        <f t="shared" si="91"/>
        <v>0</v>
      </c>
      <c r="AR78" s="118">
        <f t="shared" si="92"/>
        <v>0</v>
      </c>
      <c r="AS78" s="118">
        <f t="shared" si="93"/>
        <v>0</v>
      </c>
      <c r="AT78" s="118">
        <f t="shared" si="94"/>
        <v>0</v>
      </c>
      <c r="AU78" s="118">
        <f t="shared" si="95"/>
        <v>0</v>
      </c>
      <c r="AV78" s="118">
        <f t="shared" si="96"/>
        <v>0</v>
      </c>
      <c r="AW78" s="118">
        <f t="shared" si="97"/>
        <v>0</v>
      </c>
      <c r="AX78" s="119" t="str">
        <f t="shared" si="98"/>
        <v/>
      </c>
      <c r="CQ78" s="118">
        <f t="shared" si="99"/>
        <v>0</v>
      </c>
      <c r="CR78" s="118">
        <f t="shared" si="100"/>
        <v>0</v>
      </c>
      <c r="CS78" s="118">
        <f t="shared" si="101"/>
        <v>0</v>
      </c>
      <c r="CT78" s="118">
        <f t="shared" si="102"/>
        <v>0</v>
      </c>
      <c r="CU78" s="118">
        <f t="shared" si="103"/>
        <v>0</v>
      </c>
      <c r="CV78" s="118">
        <f t="shared" si="104"/>
        <v>0</v>
      </c>
      <c r="CW78" s="118">
        <f t="shared" si="105"/>
        <v>0</v>
      </c>
      <c r="CX78" s="118">
        <f t="shared" si="106"/>
        <v>0</v>
      </c>
      <c r="CY78" s="118">
        <f t="shared" si="107"/>
        <v>0</v>
      </c>
      <c r="CZ78" s="118">
        <f t="shared" si="108"/>
        <v>0</v>
      </c>
      <c r="DA78" s="119" t="str">
        <f t="shared" si="109"/>
        <v/>
      </c>
    </row>
    <row r="79" spans="14:105" x14ac:dyDescent="0.2">
      <c r="AN79" s="118">
        <f t="shared" si="88"/>
        <v>0</v>
      </c>
      <c r="AO79" s="118">
        <f t="shared" si="89"/>
        <v>0</v>
      </c>
      <c r="AP79" s="118">
        <f t="shared" si="90"/>
        <v>0</v>
      </c>
      <c r="AQ79" s="118">
        <f t="shared" si="91"/>
        <v>0</v>
      </c>
      <c r="AR79" s="118">
        <f t="shared" si="92"/>
        <v>0</v>
      </c>
      <c r="AS79" s="118">
        <f t="shared" si="93"/>
        <v>0</v>
      </c>
      <c r="AT79" s="118">
        <f t="shared" si="94"/>
        <v>0</v>
      </c>
      <c r="AU79" s="118">
        <f t="shared" si="95"/>
        <v>0</v>
      </c>
      <c r="AV79" s="118">
        <f t="shared" si="96"/>
        <v>0</v>
      </c>
      <c r="AW79" s="118">
        <f t="shared" si="97"/>
        <v>0</v>
      </c>
      <c r="AX79" s="119" t="str">
        <f t="shared" si="98"/>
        <v/>
      </c>
      <c r="CQ79" s="118">
        <f t="shared" si="99"/>
        <v>0</v>
      </c>
      <c r="CR79" s="118">
        <f t="shared" si="100"/>
        <v>0</v>
      </c>
      <c r="CS79" s="118">
        <f t="shared" si="101"/>
        <v>0</v>
      </c>
      <c r="CT79" s="118">
        <f t="shared" si="102"/>
        <v>0</v>
      </c>
      <c r="CU79" s="118">
        <f t="shared" si="103"/>
        <v>0</v>
      </c>
      <c r="CV79" s="118">
        <f t="shared" si="104"/>
        <v>0</v>
      </c>
      <c r="CW79" s="118">
        <f t="shared" si="105"/>
        <v>0</v>
      </c>
      <c r="CX79" s="118">
        <f t="shared" si="106"/>
        <v>0</v>
      </c>
      <c r="CY79" s="118">
        <f t="shared" si="107"/>
        <v>0</v>
      </c>
      <c r="CZ79" s="118">
        <f t="shared" si="108"/>
        <v>0</v>
      </c>
      <c r="DA79" s="119" t="str">
        <f t="shared" si="109"/>
        <v/>
      </c>
    </row>
    <row r="80" spans="14:105" x14ac:dyDescent="0.2">
      <c r="AN80" s="118">
        <f t="shared" si="88"/>
        <v>0</v>
      </c>
      <c r="AO80" s="118">
        <f t="shared" si="89"/>
        <v>0</v>
      </c>
      <c r="AP80" s="118">
        <f t="shared" si="90"/>
        <v>0</v>
      </c>
      <c r="AQ80" s="118">
        <f t="shared" si="91"/>
        <v>0</v>
      </c>
      <c r="AR80" s="118">
        <f t="shared" si="92"/>
        <v>0</v>
      </c>
      <c r="AS80" s="118">
        <f t="shared" si="93"/>
        <v>0</v>
      </c>
      <c r="AT80" s="118">
        <f t="shared" si="94"/>
        <v>0</v>
      </c>
      <c r="AU80" s="118">
        <f t="shared" si="95"/>
        <v>0</v>
      </c>
      <c r="AV80" s="118">
        <f t="shared" si="96"/>
        <v>0</v>
      </c>
      <c r="AW80" s="118">
        <f t="shared" si="97"/>
        <v>0</v>
      </c>
      <c r="AX80" s="119" t="str">
        <f t="shared" si="98"/>
        <v/>
      </c>
      <c r="CQ80" s="118">
        <f t="shared" si="99"/>
        <v>0</v>
      </c>
      <c r="CR80" s="118">
        <f t="shared" si="100"/>
        <v>0</v>
      </c>
      <c r="CS80" s="118">
        <f t="shared" si="101"/>
        <v>0</v>
      </c>
      <c r="CT80" s="118">
        <f t="shared" si="102"/>
        <v>0</v>
      </c>
      <c r="CU80" s="118">
        <f t="shared" si="103"/>
        <v>0</v>
      </c>
      <c r="CV80" s="118">
        <f t="shared" si="104"/>
        <v>0</v>
      </c>
      <c r="CW80" s="118">
        <f t="shared" si="105"/>
        <v>0</v>
      </c>
      <c r="CX80" s="118">
        <f t="shared" si="106"/>
        <v>0</v>
      </c>
      <c r="CY80" s="118">
        <f t="shared" si="107"/>
        <v>0</v>
      </c>
      <c r="CZ80" s="118">
        <f t="shared" si="108"/>
        <v>0</v>
      </c>
      <c r="DA80" s="119" t="str">
        <f t="shared" si="109"/>
        <v/>
      </c>
    </row>
    <row r="81" spans="40:105" x14ac:dyDescent="0.2">
      <c r="AN81" s="118">
        <f t="shared" si="88"/>
        <v>0</v>
      </c>
      <c r="AO81" s="118">
        <f t="shared" si="89"/>
        <v>0</v>
      </c>
      <c r="AP81" s="118">
        <f t="shared" si="90"/>
        <v>0</v>
      </c>
      <c r="AQ81" s="118">
        <f t="shared" si="91"/>
        <v>0</v>
      </c>
      <c r="AR81" s="118">
        <f t="shared" si="92"/>
        <v>0</v>
      </c>
      <c r="AS81" s="118">
        <f t="shared" si="93"/>
        <v>0</v>
      </c>
      <c r="AT81" s="118">
        <f t="shared" si="94"/>
        <v>0</v>
      </c>
      <c r="AU81" s="118">
        <f t="shared" si="95"/>
        <v>0</v>
      </c>
      <c r="AV81" s="118">
        <f t="shared" si="96"/>
        <v>0</v>
      </c>
      <c r="AW81" s="118">
        <f t="shared" si="97"/>
        <v>0</v>
      </c>
      <c r="AX81" s="119" t="str">
        <f t="shared" si="98"/>
        <v/>
      </c>
      <c r="CQ81" s="118">
        <f t="shared" si="99"/>
        <v>0</v>
      </c>
      <c r="CR81" s="118">
        <f t="shared" si="100"/>
        <v>0</v>
      </c>
      <c r="CS81" s="118">
        <f t="shared" si="101"/>
        <v>0</v>
      </c>
      <c r="CT81" s="118">
        <f t="shared" si="102"/>
        <v>0</v>
      </c>
      <c r="CU81" s="118">
        <f t="shared" si="103"/>
        <v>0</v>
      </c>
      <c r="CV81" s="118">
        <f t="shared" si="104"/>
        <v>0</v>
      </c>
      <c r="CW81" s="118">
        <f t="shared" si="105"/>
        <v>0</v>
      </c>
      <c r="CX81" s="118">
        <f t="shared" si="106"/>
        <v>0</v>
      </c>
      <c r="CY81" s="118">
        <f t="shared" si="107"/>
        <v>0</v>
      </c>
      <c r="CZ81" s="118">
        <f t="shared" si="108"/>
        <v>0</v>
      </c>
      <c r="DA81" s="119" t="str">
        <f t="shared" si="109"/>
        <v/>
      </c>
    </row>
    <row r="82" spans="40:105" x14ac:dyDescent="0.2">
      <c r="AN82" s="118">
        <f t="shared" si="88"/>
        <v>0</v>
      </c>
      <c r="AO82" s="118">
        <f t="shared" si="89"/>
        <v>0</v>
      </c>
      <c r="AP82" s="118">
        <f t="shared" si="90"/>
        <v>0</v>
      </c>
      <c r="AQ82" s="118">
        <f t="shared" si="91"/>
        <v>0</v>
      </c>
      <c r="AR82" s="118">
        <f t="shared" si="92"/>
        <v>0</v>
      </c>
      <c r="AS82" s="118">
        <f t="shared" si="93"/>
        <v>0</v>
      </c>
      <c r="AT82" s="118">
        <f t="shared" si="94"/>
        <v>0</v>
      </c>
      <c r="AU82" s="118">
        <f t="shared" si="95"/>
        <v>0</v>
      </c>
      <c r="AV82" s="118">
        <f t="shared" si="96"/>
        <v>0</v>
      </c>
      <c r="AW82" s="118">
        <f t="shared" si="97"/>
        <v>0</v>
      </c>
      <c r="AX82" s="119" t="str">
        <f t="shared" si="98"/>
        <v/>
      </c>
      <c r="CQ82" s="118">
        <f t="shared" si="99"/>
        <v>0</v>
      </c>
      <c r="CR82" s="118">
        <f t="shared" si="100"/>
        <v>0</v>
      </c>
      <c r="CS82" s="118">
        <f t="shared" si="101"/>
        <v>0</v>
      </c>
      <c r="CT82" s="118">
        <f t="shared" si="102"/>
        <v>0</v>
      </c>
      <c r="CU82" s="118">
        <f t="shared" si="103"/>
        <v>0</v>
      </c>
      <c r="CV82" s="118">
        <f t="shared" si="104"/>
        <v>0</v>
      </c>
      <c r="CW82" s="118">
        <f t="shared" si="105"/>
        <v>0</v>
      </c>
      <c r="CX82" s="118">
        <f t="shared" si="106"/>
        <v>0</v>
      </c>
      <c r="CY82" s="118">
        <f t="shared" si="107"/>
        <v>0</v>
      </c>
      <c r="CZ82" s="118">
        <f t="shared" si="108"/>
        <v>0</v>
      </c>
      <c r="DA82" s="119" t="str">
        <f t="shared" si="109"/>
        <v/>
      </c>
    </row>
    <row r="83" spans="40:105" x14ac:dyDescent="0.2">
      <c r="AN83" s="118">
        <f t="shared" si="88"/>
        <v>0</v>
      </c>
      <c r="AO83" s="118">
        <f t="shared" si="89"/>
        <v>0</v>
      </c>
      <c r="AP83" s="118">
        <f t="shared" si="90"/>
        <v>0</v>
      </c>
      <c r="AQ83" s="118">
        <f t="shared" si="91"/>
        <v>0</v>
      </c>
      <c r="AR83" s="118">
        <f t="shared" si="92"/>
        <v>0</v>
      </c>
      <c r="AS83" s="118">
        <f t="shared" si="93"/>
        <v>0</v>
      </c>
      <c r="AT83" s="118">
        <f t="shared" si="94"/>
        <v>0</v>
      </c>
      <c r="AU83" s="118">
        <f t="shared" si="95"/>
        <v>0</v>
      </c>
      <c r="AV83" s="118">
        <f t="shared" si="96"/>
        <v>0</v>
      </c>
      <c r="AW83" s="118">
        <f t="shared" si="97"/>
        <v>0</v>
      </c>
      <c r="AX83" s="119" t="str">
        <f t="shared" si="98"/>
        <v/>
      </c>
      <c r="CQ83" s="118">
        <f t="shared" si="99"/>
        <v>0</v>
      </c>
      <c r="CR83" s="118">
        <f t="shared" si="100"/>
        <v>0</v>
      </c>
      <c r="CS83" s="118">
        <f t="shared" si="101"/>
        <v>0</v>
      </c>
      <c r="CT83" s="118">
        <f t="shared" si="102"/>
        <v>0</v>
      </c>
      <c r="CU83" s="118">
        <f t="shared" si="103"/>
        <v>0</v>
      </c>
      <c r="CV83" s="118">
        <f t="shared" si="104"/>
        <v>0</v>
      </c>
      <c r="CW83" s="118">
        <f t="shared" si="105"/>
        <v>0</v>
      </c>
      <c r="CX83" s="118">
        <f t="shared" si="106"/>
        <v>0</v>
      </c>
      <c r="CY83" s="118">
        <f t="shared" si="107"/>
        <v>0</v>
      </c>
      <c r="CZ83" s="118">
        <f t="shared" si="108"/>
        <v>0</v>
      </c>
      <c r="DA83" s="119" t="str">
        <f t="shared" si="109"/>
        <v/>
      </c>
    </row>
    <row r="84" spans="40:105" x14ac:dyDescent="0.2">
      <c r="AN84" s="118">
        <f t="shared" si="88"/>
        <v>0</v>
      </c>
      <c r="AO84" s="118">
        <f t="shared" si="89"/>
        <v>0</v>
      </c>
      <c r="AP84" s="118">
        <f t="shared" si="90"/>
        <v>0</v>
      </c>
      <c r="AQ84" s="118">
        <f t="shared" si="91"/>
        <v>0</v>
      </c>
      <c r="AR84" s="118">
        <f t="shared" si="92"/>
        <v>0</v>
      </c>
      <c r="AS84" s="118">
        <f t="shared" si="93"/>
        <v>0</v>
      </c>
      <c r="AT84" s="118">
        <f t="shared" si="94"/>
        <v>0</v>
      </c>
      <c r="AU84" s="118">
        <f t="shared" si="95"/>
        <v>0</v>
      </c>
      <c r="AV84" s="118">
        <f t="shared" si="96"/>
        <v>0</v>
      </c>
      <c r="AW84" s="118">
        <f t="shared" si="97"/>
        <v>0</v>
      </c>
      <c r="AX84" s="119" t="str">
        <f t="shared" si="98"/>
        <v/>
      </c>
      <c r="CQ84" s="118">
        <f t="shared" si="99"/>
        <v>0</v>
      </c>
      <c r="CR84" s="118">
        <f t="shared" si="100"/>
        <v>0</v>
      </c>
      <c r="CS84" s="118">
        <f t="shared" si="101"/>
        <v>0</v>
      </c>
      <c r="CT84" s="118">
        <f t="shared" si="102"/>
        <v>0</v>
      </c>
      <c r="CU84" s="118">
        <f t="shared" si="103"/>
        <v>0</v>
      </c>
      <c r="CV84" s="118">
        <f t="shared" si="104"/>
        <v>0</v>
      </c>
      <c r="CW84" s="118">
        <f t="shared" si="105"/>
        <v>0</v>
      </c>
      <c r="CX84" s="118">
        <f t="shared" si="106"/>
        <v>0</v>
      </c>
      <c r="CY84" s="118">
        <f t="shared" si="107"/>
        <v>0</v>
      </c>
      <c r="CZ84" s="118">
        <f t="shared" si="108"/>
        <v>0</v>
      </c>
      <c r="DA84" s="119" t="str">
        <f t="shared" si="109"/>
        <v/>
      </c>
    </row>
    <row r="85" spans="40:105" x14ac:dyDescent="0.2">
      <c r="AN85" s="118">
        <f t="shared" ref="AN85:AN100" si="110">IF(I85&gt;0,VLOOKUP(I85&amp;"-"&amp;J85&amp;"-"&amp;K85,LocCost,2,0),0)</f>
        <v>0</v>
      </c>
      <c r="AO85" s="118">
        <f t="shared" ref="AO85:AO100" si="111">IF(L85&gt;0,VLOOKUP(L85&amp;"-"&amp;M85&amp;"-"&amp;N85,LocCost,2,0),0)</f>
        <v>0</v>
      </c>
      <c r="AP85" s="118">
        <f t="shared" ref="AP85:AP100" si="112">IF(O85&gt;0,VLOOKUP(O85&amp;"-"&amp;P85&amp;"-"&amp;Q85,LocCost,2,0),0)</f>
        <v>0</v>
      </c>
      <c r="AQ85" s="118">
        <f t="shared" ref="AQ85:AQ100" si="113">IF(R85&gt;0,VLOOKUP(R85&amp;"-"&amp;S85&amp;"-"&amp;T85,LocCost,2,0),0)</f>
        <v>0</v>
      </c>
      <c r="AR85" s="118">
        <f t="shared" ref="AR85:AR100" si="114">IF(U85&gt;0,VLOOKUP(U85&amp;"-"&amp;V85&amp;"-"&amp;W85,LocCost,2,0),0)</f>
        <v>0</v>
      </c>
      <c r="AS85" s="118">
        <f t="shared" ref="AS85:AS100" si="115">IF(X85&gt;0,VLOOKUP(X85&amp;"-"&amp;Y85&amp;"-"&amp;Z85,LocCost,2,0),0)</f>
        <v>0</v>
      </c>
      <c r="AT85" s="118">
        <f t="shared" ref="AT85:AT100" si="116">IF(AA85&gt;0,VLOOKUP(AA85&amp;"-"&amp;AB85&amp;"-"&amp;AC85,LocCost,2,0),0)</f>
        <v>0</v>
      </c>
      <c r="AU85" s="118">
        <f t="shared" ref="AU85:AU100" si="117">IF(AD85&gt;0,VLOOKUP(AD85&amp;"-"&amp;AE85&amp;"-"&amp;AF85,LocCost,2,0),0)</f>
        <v>0</v>
      </c>
      <c r="AV85" s="118">
        <f t="shared" ref="AV85:AV100" si="118">IF(AG85&gt;0,VLOOKUP(AG85&amp;"-"&amp;AH85&amp;"-"&amp;AI85,LocCost,2,0),0)</f>
        <v>0</v>
      </c>
      <c r="AW85" s="118">
        <f t="shared" ref="AW85:AW100" si="119">IF(AJ85&gt;0,VLOOKUP(AJ85&amp;"-"&amp;AK85&amp;"-"&amp;AL85,LocCost,2,0),0)</f>
        <v>0</v>
      </c>
      <c r="AX85" s="119" t="str">
        <f t="shared" ref="AX85:AX100" si="120">IF(C85&gt;0,SUM(AN85:AW85),"")</f>
        <v/>
      </c>
      <c r="CQ85" s="118">
        <f t="shared" ref="CQ85:CQ100" si="121">IF(BL85&gt;0,VLOOKUP(BL85&amp;"-"&amp;BM85&amp;"-"&amp;BN85,LocCost,2,0),0)</f>
        <v>0</v>
      </c>
      <c r="CR85" s="118">
        <f t="shared" ref="CR85:CR100" si="122">IF(BO85&gt;0,VLOOKUP(BO85&amp;"-"&amp;BP85&amp;"-"&amp;BQ85,LocCost,2,0),0)</f>
        <v>0</v>
      </c>
      <c r="CS85" s="118">
        <f t="shared" ref="CS85:CS100" si="123">IF(BR85&gt;0,VLOOKUP(BR85&amp;"-"&amp;BS85&amp;"-"&amp;BT85,LocCost,2,0),0)</f>
        <v>0</v>
      </c>
      <c r="CT85" s="118">
        <f t="shared" ref="CT85:CT100" si="124">IF(BU85&gt;0,VLOOKUP(BU85&amp;"-"&amp;BV85&amp;"-"&amp;BW85,LocCost,2,0),0)</f>
        <v>0</v>
      </c>
      <c r="CU85" s="118">
        <f t="shared" ref="CU85:CU100" si="125">IF(BX85&gt;0,VLOOKUP(BX85&amp;"-"&amp;BY85&amp;"-"&amp;BZ85,LocCost,2,0),0)</f>
        <v>0</v>
      </c>
      <c r="CV85" s="118">
        <f t="shared" ref="CV85:CV100" si="126">IF(CA85&gt;0,VLOOKUP(CA85&amp;"-"&amp;CB85&amp;"-"&amp;CC85,LocCost,2,0),0)</f>
        <v>0</v>
      </c>
      <c r="CW85" s="118">
        <f t="shared" ref="CW85:CW100" si="127">IF(CD85&gt;0,VLOOKUP(CD85&amp;"-"&amp;CE85&amp;"-"&amp;CF85,LocCost,2,0),0)</f>
        <v>0</v>
      </c>
      <c r="CX85" s="118">
        <f t="shared" ref="CX85:CX100" si="128">IF(CG85&gt;0,VLOOKUP(CG85&amp;"-"&amp;CH85&amp;"-"&amp;CI85,LocCost,2,0),0)</f>
        <v>0</v>
      </c>
      <c r="CY85" s="118">
        <f t="shared" ref="CY85:CY100" si="129">IF(CJ85&gt;0,VLOOKUP(CJ85&amp;"-"&amp;CK85&amp;"-"&amp;CL85,LocCost,2,0),0)</f>
        <v>0</v>
      </c>
      <c r="CZ85" s="118">
        <f t="shared" ref="CZ85:CZ100" si="130">IF(CM85&gt;0,VLOOKUP(CM85&amp;"-"&amp;CN85&amp;"-"&amp;CO85,LocCost,2,0),0)</f>
        <v>0</v>
      </c>
      <c r="DA85" s="119" t="str">
        <f t="shared" ref="DA85:DA100" si="131">IF(BF85&gt;0,SUM(CQ85:CZ85),"")</f>
        <v/>
      </c>
    </row>
    <row r="86" spans="40:105" x14ac:dyDescent="0.2">
      <c r="AN86" s="118">
        <f t="shared" si="110"/>
        <v>0</v>
      </c>
      <c r="AO86" s="118">
        <f t="shared" si="111"/>
        <v>0</v>
      </c>
      <c r="AP86" s="118">
        <f t="shared" si="112"/>
        <v>0</v>
      </c>
      <c r="AQ86" s="118">
        <f t="shared" si="113"/>
        <v>0</v>
      </c>
      <c r="AR86" s="118">
        <f t="shared" si="114"/>
        <v>0</v>
      </c>
      <c r="AS86" s="118">
        <f t="shared" si="115"/>
        <v>0</v>
      </c>
      <c r="AT86" s="118">
        <f t="shared" si="116"/>
        <v>0</v>
      </c>
      <c r="AU86" s="118">
        <f t="shared" si="117"/>
        <v>0</v>
      </c>
      <c r="AV86" s="118">
        <f t="shared" si="118"/>
        <v>0</v>
      </c>
      <c r="AW86" s="118">
        <f t="shared" si="119"/>
        <v>0</v>
      </c>
      <c r="AX86" s="119" t="str">
        <f t="shared" si="120"/>
        <v/>
      </c>
      <c r="CQ86" s="118">
        <f t="shared" si="121"/>
        <v>0</v>
      </c>
      <c r="CR86" s="118">
        <f t="shared" si="122"/>
        <v>0</v>
      </c>
      <c r="CS86" s="118">
        <f t="shared" si="123"/>
        <v>0</v>
      </c>
      <c r="CT86" s="118">
        <f t="shared" si="124"/>
        <v>0</v>
      </c>
      <c r="CU86" s="118">
        <f t="shared" si="125"/>
        <v>0</v>
      </c>
      <c r="CV86" s="118">
        <f t="shared" si="126"/>
        <v>0</v>
      </c>
      <c r="CW86" s="118">
        <f t="shared" si="127"/>
        <v>0</v>
      </c>
      <c r="CX86" s="118">
        <f t="shared" si="128"/>
        <v>0</v>
      </c>
      <c r="CY86" s="118">
        <f t="shared" si="129"/>
        <v>0</v>
      </c>
      <c r="CZ86" s="118">
        <f t="shared" si="130"/>
        <v>0</v>
      </c>
      <c r="DA86" s="119" t="str">
        <f t="shared" si="131"/>
        <v/>
      </c>
    </row>
    <row r="87" spans="40:105" x14ac:dyDescent="0.2">
      <c r="AN87" s="118">
        <f t="shared" si="110"/>
        <v>0</v>
      </c>
      <c r="AO87" s="118">
        <f t="shared" si="111"/>
        <v>0</v>
      </c>
      <c r="AP87" s="118">
        <f t="shared" si="112"/>
        <v>0</v>
      </c>
      <c r="AQ87" s="118">
        <f t="shared" si="113"/>
        <v>0</v>
      </c>
      <c r="AR87" s="118">
        <f t="shared" si="114"/>
        <v>0</v>
      </c>
      <c r="AS87" s="118">
        <f t="shared" si="115"/>
        <v>0</v>
      </c>
      <c r="AT87" s="118">
        <f t="shared" si="116"/>
        <v>0</v>
      </c>
      <c r="AU87" s="118">
        <f t="shared" si="117"/>
        <v>0</v>
      </c>
      <c r="AV87" s="118">
        <f t="shared" si="118"/>
        <v>0</v>
      </c>
      <c r="AW87" s="118">
        <f t="shared" si="119"/>
        <v>0</v>
      </c>
      <c r="AX87" s="119" t="str">
        <f t="shared" si="120"/>
        <v/>
      </c>
      <c r="CQ87" s="118">
        <f t="shared" si="121"/>
        <v>0</v>
      </c>
      <c r="CR87" s="118">
        <f t="shared" si="122"/>
        <v>0</v>
      </c>
      <c r="CS87" s="118">
        <f t="shared" si="123"/>
        <v>0</v>
      </c>
      <c r="CT87" s="118">
        <f t="shared" si="124"/>
        <v>0</v>
      </c>
      <c r="CU87" s="118">
        <f t="shared" si="125"/>
        <v>0</v>
      </c>
      <c r="CV87" s="118">
        <f t="shared" si="126"/>
        <v>0</v>
      </c>
      <c r="CW87" s="118">
        <f t="shared" si="127"/>
        <v>0</v>
      </c>
      <c r="CX87" s="118">
        <f t="shared" si="128"/>
        <v>0</v>
      </c>
      <c r="CY87" s="118">
        <f t="shared" si="129"/>
        <v>0</v>
      </c>
      <c r="CZ87" s="118">
        <f t="shared" si="130"/>
        <v>0</v>
      </c>
      <c r="DA87" s="119" t="str">
        <f t="shared" si="131"/>
        <v/>
      </c>
    </row>
    <row r="88" spans="40:105" x14ac:dyDescent="0.2">
      <c r="AN88" s="118">
        <f t="shared" si="110"/>
        <v>0</v>
      </c>
      <c r="AO88" s="118">
        <f t="shared" si="111"/>
        <v>0</v>
      </c>
      <c r="AP88" s="118">
        <f t="shared" si="112"/>
        <v>0</v>
      </c>
      <c r="AQ88" s="118">
        <f t="shared" si="113"/>
        <v>0</v>
      </c>
      <c r="AR88" s="118">
        <f t="shared" si="114"/>
        <v>0</v>
      </c>
      <c r="AS88" s="118">
        <f t="shared" si="115"/>
        <v>0</v>
      </c>
      <c r="AT88" s="118">
        <f t="shared" si="116"/>
        <v>0</v>
      </c>
      <c r="AU88" s="118">
        <f t="shared" si="117"/>
        <v>0</v>
      </c>
      <c r="AV88" s="118">
        <f t="shared" si="118"/>
        <v>0</v>
      </c>
      <c r="AW88" s="118">
        <f t="shared" si="119"/>
        <v>0</v>
      </c>
      <c r="AX88" s="119" t="str">
        <f t="shared" si="120"/>
        <v/>
      </c>
      <c r="CQ88" s="118">
        <f t="shared" si="121"/>
        <v>0</v>
      </c>
      <c r="CR88" s="118">
        <f t="shared" si="122"/>
        <v>0</v>
      </c>
      <c r="CS88" s="118">
        <f t="shared" si="123"/>
        <v>0</v>
      </c>
      <c r="CT88" s="118">
        <f t="shared" si="124"/>
        <v>0</v>
      </c>
      <c r="CU88" s="118">
        <f t="shared" si="125"/>
        <v>0</v>
      </c>
      <c r="CV88" s="118">
        <f t="shared" si="126"/>
        <v>0</v>
      </c>
      <c r="CW88" s="118">
        <f t="shared" si="127"/>
        <v>0</v>
      </c>
      <c r="CX88" s="118">
        <f t="shared" si="128"/>
        <v>0</v>
      </c>
      <c r="CY88" s="118">
        <f t="shared" si="129"/>
        <v>0</v>
      </c>
      <c r="CZ88" s="118">
        <f t="shared" si="130"/>
        <v>0</v>
      </c>
      <c r="DA88" s="119" t="str">
        <f t="shared" si="131"/>
        <v/>
      </c>
    </row>
    <row r="89" spans="40:105" x14ac:dyDescent="0.2">
      <c r="AN89" s="118">
        <f t="shared" si="110"/>
        <v>0</v>
      </c>
      <c r="AO89" s="118">
        <f t="shared" si="111"/>
        <v>0</v>
      </c>
      <c r="AP89" s="118">
        <f t="shared" si="112"/>
        <v>0</v>
      </c>
      <c r="AQ89" s="118">
        <f t="shared" si="113"/>
        <v>0</v>
      </c>
      <c r="AR89" s="118">
        <f t="shared" si="114"/>
        <v>0</v>
      </c>
      <c r="AS89" s="118">
        <f t="shared" si="115"/>
        <v>0</v>
      </c>
      <c r="AT89" s="118">
        <f t="shared" si="116"/>
        <v>0</v>
      </c>
      <c r="AU89" s="118">
        <f t="shared" si="117"/>
        <v>0</v>
      </c>
      <c r="AV89" s="118">
        <f t="shared" si="118"/>
        <v>0</v>
      </c>
      <c r="AW89" s="118">
        <f t="shared" si="119"/>
        <v>0</v>
      </c>
      <c r="AX89" s="119" t="str">
        <f t="shared" si="120"/>
        <v/>
      </c>
      <c r="CQ89" s="118">
        <f t="shared" si="121"/>
        <v>0</v>
      </c>
      <c r="CR89" s="118">
        <f t="shared" si="122"/>
        <v>0</v>
      </c>
      <c r="CS89" s="118">
        <f t="shared" si="123"/>
        <v>0</v>
      </c>
      <c r="CT89" s="118">
        <f t="shared" si="124"/>
        <v>0</v>
      </c>
      <c r="CU89" s="118">
        <f t="shared" si="125"/>
        <v>0</v>
      </c>
      <c r="CV89" s="118">
        <f t="shared" si="126"/>
        <v>0</v>
      </c>
      <c r="CW89" s="118">
        <f t="shared" si="127"/>
        <v>0</v>
      </c>
      <c r="CX89" s="118">
        <f t="shared" si="128"/>
        <v>0</v>
      </c>
      <c r="CY89" s="118">
        <f t="shared" si="129"/>
        <v>0</v>
      </c>
      <c r="CZ89" s="118">
        <f t="shared" si="130"/>
        <v>0</v>
      </c>
      <c r="DA89" s="119" t="str">
        <f t="shared" si="131"/>
        <v/>
      </c>
    </row>
    <row r="90" spans="40:105" x14ac:dyDescent="0.2">
      <c r="AN90" s="118">
        <f t="shared" si="110"/>
        <v>0</v>
      </c>
      <c r="AO90" s="118">
        <f t="shared" si="111"/>
        <v>0</v>
      </c>
      <c r="AP90" s="118">
        <f t="shared" si="112"/>
        <v>0</v>
      </c>
      <c r="AQ90" s="118">
        <f t="shared" si="113"/>
        <v>0</v>
      </c>
      <c r="AR90" s="118">
        <f t="shared" si="114"/>
        <v>0</v>
      </c>
      <c r="AS90" s="118">
        <f t="shared" si="115"/>
        <v>0</v>
      </c>
      <c r="AT90" s="118">
        <f t="shared" si="116"/>
        <v>0</v>
      </c>
      <c r="AU90" s="118">
        <f t="shared" si="117"/>
        <v>0</v>
      </c>
      <c r="AV90" s="118">
        <f t="shared" si="118"/>
        <v>0</v>
      </c>
      <c r="AW90" s="118">
        <f t="shared" si="119"/>
        <v>0</v>
      </c>
      <c r="AX90" s="119" t="str">
        <f t="shared" si="120"/>
        <v/>
      </c>
      <c r="CQ90" s="118">
        <f t="shared" si="121"/>
        <v>0</v>
      </c>
      <c r="CR90" s="118">
        <f t="shared" si="122"/>
        <v>0</v>
      </c>
      <c r="CS90" s="118">
        <f t="shared" si="123"/>
        <v>0</v>
      </c>
      <c r="CT90" s="118">
        <f t="shared" si="124"/>
        <v>0</v>
      </c>
      <c r="CU90" s="118">
        <f t="shared" si="125"/>
        <v>0</v>
      </c>
      <c r="CV90" s="118">
        <f t="shared" si="126"/>
        <v>0</v>
      </c>
      <c r="CW90" s="118">
        <f t="shared" si="127"/>
        <v>0</v>
      </c>
      <c r="CX90" s="118">
        <f t="shared" si="128"/>
        <v>0</v>
      </c>
      <c r="CY90" s="118">
        <f t="shared" si="129"/>
        <v>0</v>
      </c>
      <c r="CZ90" s="118">
        <f t="shared" si="130"/>
        <v>0</v>
      </c>
      <c r="DA90" s="119" t="str">
        <f t="shared" si="131"/>
        <v/>
      </c>
    </row>
    <row r="91" spans="40:105" x14ac:dyDescent="0.2">
      <c r="AN91" s="118">
        <f t="shared" si="110"/>
        <v>0</v>
      </c>
      <c r="AO91" s="118">
        <f t="shared" si="111"/>
        <v>0</v>
      </c>
      <c r="AP91" s="118">
        <f t="shared" si="112"/>
        <v>0</v>
      </c>
      <c r="AQ91" s="118">
        <f t="shared" si="113"/>
        <v>0</v>
      </c>
      <c r="AR91" s="118">
        <f t="shared" si="114"/>
        <v>0</v>
      </c>
      <c r="AS91" s="118">
        <f t="shared" si="115"/>
        <v>0</v>
      </c>
      <c r="AT91" s="118">
        <f t="shared" si="116"/>
        <v>0</v>
      </c>
      <c r="AU91" s="118">
        <f t="shared" si="117"/>
        <v>0</v>
      </c>
      <c r="AV91" s="118">
        <f t="shared" si="118"/>
        <v>0</v>
      </c>
      <c r="AW91" s="118">
        <f t="shared" si="119"/>
        <v>0</v>
      </c>
      <c r="AX91" s="119" t="str">
        <f t="shared" si="120"/>
        <v/>
      </c>
      <c r="CQ91" s="118">
        <f t="shared" si="121"/>
        <v>0</v>
      </c>
      <c r="CR91" s="118">
        <f t="shared" si="122"/>
        <v>0</v>
      </c>
      <c r="CS91" s="118">
        <f t="shared" si="123"/>
        <v>0</v>
      </c>
      <c r="CT91" s="118">
        <f t="shared" si="124"/>
        <v>0</v>
      </c>
      <c r="CU91" s="118">
        <f t="shared" si="125"/>
        <v>0</v>
      </c>
      <c r="CV91" s="118">
        <f t="shared" si="126"/>
        <v>0</v>
      </c>
      <c r="CW91" s="118">
        <f t="shared" si="127"/>
        <v>0</v>
      </c>
      <c r="CX91" s="118">
        <f t="shared" si="128"/>
        <v>0</v>
      </c>
      <c r="CY91" s="118">
        <f t="shared" si="129"/>
        <v>0</v>
      </c>
      <c r="CZ91" s="118">
        <f t="shared" si="130"/>
        <v>0</v>
      </c>
      <c r="DA91" s="119" t="str">
        <f t="shared" si="131"/>
        <v/>
      </c>
    </row>
    <row r="92" spans="40:105" x14ac:dyDescent="0.2">
      <c r="AN92" s="118">
        <f t="shared" si="110"/>
        <v>0</v>
      </c>
      <c r="AO92" s="118">
        <f t="shared" si="111"/>
        <v>0</v>
      </c>
      <c r="AP92" s="118">
        <f t="shared" si="112"/>
        <v>0</v>
      </c>
      <c r="AQ92" s="118">
        <f t="shared" si="113"/>
        <v>0</v>
      </c>
      <c r="AR92" s="118">
        <f t="shared" si="114"/>
        <v>0</v>
      </c>
      <c r="AS92" s="118">
        <f t="shared" si="115"/>
        <v>0</v>
      </c>
      <c r="AT92" s="118">
        <f t="shared" si="116"/>
        <v>0</v>
      </c>
      <c r="AU92" s="118">
        <f t="shared" si="117"/>
        <v>0</v>
      </c>
      <c r="AV92" s="118">
        <f t="shared" si="118"/>
        <v>0</v>
      </c>
      <c r="AW92" s="118">
        <f t="shared" si="119"/>
        <v>0</v>
      </c>
      <c r="AX92" s="119" t="str">
        <f t="shared" si="120"/>
        <v/>
      </c>
      <c r="CQ92" s="118">
        <f t="shared" si="121"/>
        <v>0</v>
      </c>
      <c r="CR92" s="118">
        <f t="shared" si="122"/>
        <v>0</v>
      </c>
      <c r="CS92" s="118">
        <f t="shared" si="123"/>
        <v>0</v>
      </c>
      <c r="CT92" s="118">
        <f t="shared" si="124"/>
        <v>0</v>
      </c>
      <c r="CU92" s="118">
        <f t="shared" si="125"/>
        <v>0</v>
      </c>
      <c r="CV92" s="118">
        <f t="shared" si="126"/>
        <v>0</v>
      </c>
      <c r="CW92" s="118">
        <f t="shared" si="127"/>
        <v>0</v>
      </c>
      <c r="CX92" s="118">
        <f t="shared" si="128"/>
        <v>0</v>
      </c>
      <c r="CY92" s="118">
        <f t="shared" si="129"/>
        <v>0</v>
      </c>
      <c r="CZ92" s="118">
        <f t="shared" si="130"/>
        <v>0</v>
      </c>
      <c r="DA92" s="119" t="str">
        <f t="shared" si="131"/>
        <v/>
      </c>
    </row>
    <row r="93" spans="40:105" x14ac:dyDescent="0.2">
      <c r="AN93" s="118">
        <f t="shared" si="110"/>
        <v>0</v>
      </c>
      <c r="AO93" s="118">
        <f t="shared" si="111"/>
        <v>0</v>
      </c>
      <c r="AP93" s="118">
        <f t="shared" si="112"/>
        <v>0</v>
      </c>
      <c r="AQ93" s="118">
        <f t="shared" si="113"/>
        <v>0</v>
      </c>
      <c r="AR93" s="118">
        <f t="shared" si="114"/>
        <v>0</v>
      </c>
      <c r="AS93" s="118">
        <f t="shared" si="115"/>
        <v>0</v>
      </c>
      <c r="AT93" s="118">
        <f t="shared" si="116"/>
        <v>0</v>
      </c>
      <c r="AU93" s="118">
        <f t="shared" si="117"/>
        <v>0</v>
      </c>
      <c r="AV93" s="118">
        <f t="shared" si="118"/>
        <v>0</v>
      </c>
      <c r="AW93" s="118">
        <f t="shared" si="119"/>
        <v>0</v>
      </c>
      <c r="AX93" s="119" t="str">
        <f t="shared" si="120"/>
        <v/>
      </c>
      <c r="CQ93" s="118">
        <f t="shared" si="121"/>
        <v>0</v>
      </c>
      <c r="CR93" s="118">
        <f t="shared" si="122"/>
        <v>0</v>
      </c>
      <c r="CS93" s="118">
        <f t="shared" si="123"/>
        <v>0</v>
      </c>
      <c r="CT93" s="118">
        <f t="shared" si="124"/>
        <v>0</v>
      </c>
      <c r="CU93" s="118">
        <f t="shared" si="125"/>
        <v>0</v>
      </c>
      <c r="CV93" s="118">
        <f t="shared" si="126"/>
        <v>0</v>
      </c>
      <c r="CW93" s="118">
        <f t="shared" si="127"/>
        <v>0</v>
      </c>
      <c r="CX93" s="118">
        <f t="shared" si="128"/>
        <v>0</v>
      </c>
      <c r="CY93" s="118">
        <f t="shared" si="129"/>
        <v>0</v>
      </c>
      <c r="CZ93" s="118">
        <f t="shared" si="130"/>
        <v>0</v>
      </c>
      <c r="DA93" s="119" t="str">
        <f t="shared" si="131"/>
        <v/>
      </c>
    </row>
    <row r="94" spans="40:105" x14ac:dyDescent="0.2">
      <c r="AN94" s="118">
        <f t="shared" si="110"/>
        <v>0</v>
      </c>
      <c r="AO94" s="118">
        <f t="shared" si="111"/>
        <v>0</v>
      </c>
      <c r="AP94" s="118">
        <f t="shared" si="112"/>
        <v>0</v>
      </c>
      <c r="AQ94" s="118">
        <f t="shared" si="113"/>
        <v>0</v>
      </c>
      <c r="AR94" s="118">
        <f t="shared" si="114"/>
        <v>0</v>
      </c>
      <c r="AS94" s="118">
        <f t="shared" si="115"/>
        <v>0</v>
      </c>
      <c r="AT94" s="118">
        <f t="shared" si="116"/>
        <v>0</v>
      </c>
      <c r="AU94" s="118">
        <f t="shared" si="117"/>
        <v>0</v>
      </c>
      <c r="AV94" s="118">
        <f t="shared" si="118"/>
        <v>0</v>
      </c>
      <c r="AW94" s="118">
        <f t="shared" si="119"/>
        <v>0</v>
      </c>
      <c r="AX94" s="119" t="str">
        <f t="shared" si="120"/>
        <v/>
      </c>
      <c r="CQ94" s="118">
        <f t="shared" si="121"/>
        <v>0</v>
      </c>
      <c r="CR94" s="118">
        <f t="shared" si="122"/>
        <v>0</v>
      </c>
      <c r="CS94" s="118">
        <f t="shared" si="123"/>
        <v>0</v>
      </c>
      <c r="CT94" s="118">
        <f t="shared" si="124"/>
        <v>0</v>
      </c>
      <c r="CU94" s="118">
        <f t="shared" si="125"/>
        <v>0</v>
      </c>
      <c r="CV94" s="118">
        <f t="shared" si="126"/>
        <v>0</v>
      </c>
      <c r="CW94" s="118">
        <f t="shared" si="127"/>
        <v>0</v>
      </c>
      <c r="CX94" s="118">
        <f t="shared" si="128"/>
        <v>0</v>
      </c>
      <c r="CY94" s="118">
        <f t="shared" si="129"/>
        <v>0</v>
      </c>
      <c r="CZ94" s="118">
        <f t="shared" si="130"/>
        <v>0</v>
      </c>
      <c r="DA94" s="119" t="str">
        <f t="shared" si="131"/>
        <v/>
      </c>
    </row>
    <row r="95" spans="40:105" x14ac:dyDescent="0.2">
      <c r="AN95" s="118">
        <f t="shared" si="110"/>
        <v>0</v>
      </c>
      <c r="AO95" s="118">
        <f t="shared" si="111"/>
        <v>0</v>
      </c>
      <c r="AP95" s="118">
        <f t="shared" si="112"/>
        <v>0</v>
      </c>
      <c r="AQ95" s="118">
        <f t="shared" si="113"/>
        <v>0</v>
      </c>
      <c r="AR95" s="118">
        <f t="shared" si="114"/>
        <v>0</v>
      </c>
      <c r="AS95" s="118">
        <f t="shared" si="115"/>
        <v>0</v>
      </c>
      <c r="AT95" s="118">
        <f t="shared" si="116"/>
        <v>0</v>
      </c>
      <c r="AU95" s="118">
        <f t="shared" si="117"/>
        <v>0</v>
      </c>
      <c r="AV95" s="118">
        <f t="shared" si="118"/>
        <v>0</v>
      </c>
      <c r="AW95" s="118">
        <f t="shared" si="119"/>
        <v>0</v>
      </c>
      <c r="AX95" s="119" t="str">
        <f t="shared" si="120"/>
        <v/>
      </c>
      <c r="CQ95" s="118">
        <f t="shared" si="121"/>
        <v>0</v>
      </c>
      <c r="CR95" s="118">
        <f t="shared" si="122"/>
        <v>0</v>
      </c>
      <c r="CS95" s="118">
        <f t="shared" si="123"/>
        <v>0</v>
      </c>
      <c r="CT95" s="118">
        <f t="shared" si="124"/>
        <v>0</v>
      </c>
      <c r="CU95" s="118">
        <f t="shared" si="125"/>
        <v>0</v>
      </c>
      <c r="CV95" s="118">
        <f t="shared" si="126"/>
        <v>0</v>
      </c>
      <c r="CW95" s="118">
        <f t="shared" si="127"/>
        <v>0</v>
      </c>
      <c r="CX95" s="118">
        <f t="shared" si="128"/>
        <v>0</v>
      </c>
      <c r="CY95" s="118">
        <f t="shared" si="129"/>
        <v>0</v>
      </c>
      <c r="CZ95" s="118">
        <f t="shared" si="130"/>
        <v>0</v>
      </c>
      <c r="DA95" s="119" t="str">
        <f t="shared" si="131"/>
        <v/>
      </c>
    </row>
    <row r="96" spans="40:105" x14ac:dyDescent="0.2">
      <c r="AN96" s="118">
        <f t="shared" si="110"/>
        <v>0</v>
      </c>
      <c r="AO96" s="118">
        <f t="shared" si="111"/>
        <v>0</v>
      </c>
      <c r="AP96" s="118">
        <f t="shared" si="112"/>
        <v>0</v>
      </c>
      <c r="AQ96" s="118">
        <f t="shared" si="113"/>
        <v>0</v>
      </c>
      <c r="AR96" s="118">
        <f t="shared" si="114"/>
        <v>0</v>
      </c>
      <c r="AS96" s="118">
        <f t="shared" si="115"/>
        <v>0</v>
      </c>
      <c r="AT96" s="118">
        <f t="shared" si="116"/>
        <v>0</v>
      </c>
      <c r="AU96" s="118">
        <f t="shared" si="117"/>
        <v>0</v>
      </c>
      <c r="AV96" s="118">
        <f t="shared" si="118"/>
        <v>0</v>
      </c>
      <c r="AW96" s="118">
        <f t="shared" si="119"/>
        <v>0</v>
      </c>
      <c r="AX96" s="119" t="str">
        <f t="shared" si="120"/>
        <v/>
      </c>
      <c r="CQ96" s="118">
        <f t="shared" si="121"/>
        <v>0</v>
      </c>
      <c r="CR96" s="118">
        <f t="shared" si="122"/>
        <v>0</v>
      </c>
      <c r="CS96" s="118">
        <f t="shared" si="123"/>
        <v>0</v>
      </c>
      <c r="CT96" s="118">
        <f t="shared" si="124"/>
        <v>0</v>
      </c>
      <c r="CU96" s="118">
        <f t="shared" si="125"/>
        <v>0</v>
      </c>
      <c r="CV96" s="118">
        <f t="shared" si="126"/>
        <v>0</v>
      </c>
      <c r="CW96" s="118">
        <f t="shared" si="127"/>
        <v>0</v>
      </c>
      <c r="CX96" s="118">
        <f t="shared" si="128"/>
        <v>0</v>
      </c>
      <c r="CY96" s="118">
        <f t="shared" si="129"/>
        <v>0</v>
      </c>
      <c r="CZ96" s="118">
        <f t="shared" si="130"/>
        <v>0</v>
      </c>
      <c r="DA96" s="119" t="str">
        <f t="shared" si="131"/>
        <v/>
      </c>
    </row>
    <row r="97" spans="40:105" x14ac:dyDescent="0.2">
      <c r="AN97" s="118">
        <f t="shared" si="110"/>
        <v>0</v>
      </c>
      <c r="AO97" s="118">
        <f t="shared" si="111"/>
        <v>0</v>
      </c>
      <c r="AP97" s="118">
        <f t="shared" si="112"/>
        <v>0</v>
      </c>
      <c r="AQ97" s="118">
        <f t="shared" si="113"/>
        <v>0</v>
      </c>
      <c r="AR97" s="118">
        <f t="shared" si="114"/>
        <v>0</v>
      </c>
      <c r="AS97" s="118">
        <f t="shared" si="115"/>
        <v>0</v>
      </c>
      <c r="AT97" s="118">
        <f t="shared" si="116"/>
        <v>0</v>
      </c>
      <c r="AU97" s="118">
        <f t="shared" si="117"/>
        <v>0</v>
      </c>
      <c r="AV97" s="118">
        <f t="shared" si="118"/>
        <v>0</v>
      </c>
      <c r="AW97" s="118">
        <f t="shared" si="119"/>
        <v>0</v>
      </c>
      <c r="AX97" s="119" t="str">
        <f t="shared" si="120"/>
        <v/>
      </c>
      <c r="CQ97" s="118">
        <f t="shared" si="121"/>
        <v>0</v>
      </c>
      <c r="CR97" s="118">
        <f t="shared" si="122"/>
        <v>0</v>
      </c>
      <c r="CS97" s="118">
        <f t="shared" si="123"/>
        <v>0</v>
      </c>
      <c r="CT97" s="118">
        <f t="shared" si="124"/>
        <v>0</v>
      </c>
      <c r="CU97" s="118">
        <f t="shared" si="125"/>
        <v>0</v>
      </c>
      <c r="CV97" s="118">
        <f t="shared" si="126"/>
        <v>0</v>
      </c>
      <c r="CW97" s="118">
        <f t="shared" si="127"/>
        <v>0</v>
      </c>
      <c r="CX97" s="118">
        <f t="shared" si="128"/>
        <v>0</v>
      </c>
      <c r="CY97" s="118">
        <f t="shared" si="129"/>
        <v>0</v>
      </c>
      <c r="CZ97" s="118">
        <f t="shared" si="130"/>
        <v>0</v>
      </c>
      <c r="DA97" s="119" t="str">
        <f t="shared" si="131"/>
        <v/>
      </c>
    </row>
    <row r="98" spans="40:105" x14ac:dyDescent="0.2">
      <c r="AN98" s="118">
        <f t="shared" si="110"/>
        <v>0</v>
      </c>
      <c r="AO98" s="118">
        <f t="shared" si="111"/>
        <v>0</v>
      </c>
      <c r="AP98" s="118">
        <f t="shared" si="112"/>
        <v>0</v>
      </c>
      <c r="AQ98" s="118">
        <f t="shared" si="113"/>
        <v>0</v>
      </c>
      <c r="AR98" s="118">
        <f t="shared" si="114"/>
        <v>0</v>
      </c>
      <c r="AS98" s="118">
        <f t="shared" si="115"/>
        <v>0</v>
      </c>
      <c r="AT98" s="118">
        <f t="shared" si="116"/>
        <v>0</v>
      </c>
      <c r="AU98" s="118">
        <f t="shared" si="117"/>
        <v>0</v>
      </c>
      <c r="AV98" s="118">
        <f t="shared" si="118"/>
        <v>0</v>
      </c>
      <c r="AW98" s="118">
        <f t="shared" si="119"/>
        <v>0</v>
      </c>
      <c r="AX98" s="119" t="str">
        <f t="shared" si="120"/>
        <v/>
      </c>
      <c r="CQ98" s="118">
        <f t="shared" si="121"/>
        <v>0</v>
      </c>
      <c r="CR98" s="118">
        <f t="shared" si="122"/>
        <v>0</v>
      </c>
      <c r="CS98" s="118">
        <f t="shared" si="123"/>
        <v>0</v>
      </c>
      <c r="CT98" s="118">
        <f t="shared" si="124"/>
        <v>0</v>
      </c>
      <c r="CU98" s="118">
        <f t="shared" si="125"/>
        <v>0</v>
      </c>
      <c r="CV98" s="118">
        <f t="shared" si="126"/>
        <v>0</v>
      </c>
      <c r="CW98" s="118">
        <f t="shared" si="127"/>
        <v>0</v>
      </c>
      <c r="CX98" s="118">
        <f t="shared" si="128"/>
        <v>0</v>
      </c>
      <c r="CY98" s="118">
        <f t="shared" si="129"/>
        <v>0</v>
      </c>
      <c r="CZ98" s="118">
        <f t="shared" si="130"/>
        <v>0</v>
      </c>
      <c r="DA98" s="119" t="str">
        <f t="shared" si="131"/>
        <v/>
      </c>
    </row>
    <row r="99" spans="40:105" x14ac:dyDescent="0.2">
      <c r="AN99" s="118">
        <f t="shared" si="110"/>
        <v>0</v>
      </c>
      <c r="AO99" s="118">
        <f t="shared" si="111"/>
        <v>0</v>
      </c>
      <c r="AP99" s="118">
        <f t="shared" si="112"/>
        <v>0</v>
      </c>
      <c r="AQ99" s="118">
        <f t="shared" si="113"/>
        <v>0</v>
      </c>
      <c r="AR99" s="118">
        <f t="shared" si="114"/>
        <v>0</v>
      </c>
      <c r="AS99" s="118">
        <f t="shared" si="115"/>
        <v>0</v>
      </c>
      <c r="AT99" s="118">
        <f t="shared" si="116"/>
        <v>0</v>
      </c>
      <c r="AU99" s="118">
        <f t="shared" si="117"/>
        <v>0</v>
      </c>
      <c r="AV99" s="118">
        <f t="shared" si="118"/>
        <v>0</v>
      </c>
      <c r="AW99" s="118">
        <f t="shared" si="119"/>
        <v>0</v>
      </c>
      <c r="AX99" s="119" t="str">
        <f t="shared" si="120"/>
        <v/>
      </c>
      <c r="CQ99" s="118">
        <f t="shared" si="121"/>
        <v>0</v>
      </c>
      <c r="CR99" s="118">
        <f t="shared" si="122"/>
        <v>0</v>
      </c>
      <c r="CS99" s="118">
        <f t="shared" si="123"/>
        <v>0</v>
      </c>
      <c r="CT99" s="118">
        <f t="shared" si="124"/>
        <v>0</v>
      </c>
      <c r="CU99" s="118">
        <f t="shared" si="125"/>
        <v>0</v>
      </c>
      <c r="CV99" s="118">
        <f t="shared" si="126"/>
        <v>0</v>
      </c>
      <c r="CW99" s="118">
        <f t="shared" si="127"/>
        <v>0</v>
      </c>
      <c r="CX99" s="118">
        <f t="shared" si="128"/>
        <v>0</v>
      </c>
      <c r="CY99" s="118">
        <f t="shared" si="129"/>
        <v>0</v>
      </c>
      <c r="CZ99" s="118">
        <f t="shared" si="130"/>
        <v>0</v>
      </c>
      <c r="DA99" s="119" t="str">
        <f t="shared" si="131"/>
        <v/>
      </c>
    </row>
    <row r="100" spans="40:105" x14ac:dyDescent="0.2">
      <c r="AN100" s="118">
        <f t="shared" si="110"/>
        <v>0</v>
      </c>
      <c r="AO100" s="118">
        <f t="shared" si="111"/>
        <v>0</v>
      </c>
      <c r="AP100" s="118">
        <f t="shared" si="112"/>
        <v>0</v>
      </c>
      <c r="AQ100" s="118">
        <f t="shared" si="113"/>
        <v>0</v>
      </c>
      <c r="AR100" s="118">
        <f t="shared" si="114"/>
        <v>0</v>
      </c>
      <c r="AS100" s="118">
        <f t="shared" si="115"/>
        <v>0</v>
      </c>
      <c r="AT100" s="118">
        <f t="shared" si="116"/>
        <v>0</v>
      </c>
      <c r="AU100" s="118">
        <f t="shared" si="117"/>
        <v>0</v>
      </c>
      <c r="AV100" s="118">
        <f t="shared" si="118"/>
        <v>0</v>
      </c>
      <c r="AW100" s="118">
        <f t="shared" si="119"/>
        <v>0</v>
      </c>
      <c r="AX100" s="119" t="str">
        <f t="shared" si="120"/>
        <v/>
      </c>
      <c r="CQ100" s="118">
        <f t="shared" si="121"/>
        <v>0</v>
      </c>
      <c r="CR100" s="118">
        <f t="shared" si="122"/>
        <v>0</v>
      </c>
      <c r="CS100" s="118">
        <f t="shared" si="123"/>
        <v>0</v>
      </c>
      <c r="CT100" s="118">
        <f t="shared" si="124"/>
        <v>0</v>
      </c>
      <c r="CU100" s="118">
        <f t="shared" si="125"/>
        <v>0</v>
      </c>
      <c r="CV100" s="118">
        <f t="shared" si="126"/>
        <v>0</v>
      </c>
      <c r="CW100" s="118">
        <f t="shared" si="127"/>
        <v>0</v>
      </c>
      <c r="CX100" s="118">
        <f t="shared" si="128"/>
        <v>0</v>
      </c>
      <c r="CY100" s="118">
        <f t="shared" si="129"/>
        <v>0</v>
      </c>
      <c r="CZ100" s="118">
        <f t="shared" si="130"/>
        <v>0</v>
      </c>
      <c r="DA100" s="119" t="str">
        <f t="shared" si="131"/>
        <v/>
      </c>
    </row>
    <row r="101" spans="40:105" x14ac:dyDescent="0.2">
      <c r="AN101" s="118">
        <f t="shared" ref="AN101:AN116" si="132">IF(I101&gt;0,VLOOKUP(I101&amp;"-"&amp;J101&amp;"-"&amp;K101,LocCost,2,0),0)</f>
        <v>0</v>
      </c>
      <c r="AO101" s="118">
        <f t="shared" ref="AO101:AO116" si="133">IF(L101&gt;0,VLOOKUP(L101&amp;"-"&amp;M101&amp;"-"&amp;N101,LocCost,2,0),0)</f>
        <v>0</v>
      </c>
      <c r="AP101" s="118">
        <f t="shared" ref="AP101:AP116" si="134">IF(O101&gt;0,VLOOKUP(O101&amp;"-"&amp;P101&amp;"-"&amp;Q101,LocCost,2,0),0)</f>
        <v>0</v>
      </c>
      <c r="AQ101" s="118">
        <f t="shared" ref="AQ101:AQ116" si="135">IF(R101&gt;0,VLOOKUP(R101&amp;"-"&amp;S101&amp;"-"&amp;T101,LocCost,2,0),0)</f>
        <v>0</v>
      </c>
      <c r="AR101" s="118">
        <f t="shared" ref="AR101:AR116" si="136">IF(U101&gt;0,VLOOKUP(U101&amp;"-"&amp;V101&amp;"-"&amp;W101,LocCost,2,0),0)</f>
        <v>0</v>
      </c>
      <c r="AS101" s="118">
        <f t="shared" ref="AS101:AS116" si="137">IF(X101&gt;0,VLOOKUP(X101&amp;"-"&amp;Y101&amp;"-"&amp;Z101,LocCost,2,0),0)</f>
        <v>0</v>
      </c>
      <c r="AT101" s="118">
        <f t="shared" ref="AT101:AT116" si="138">IF(AA101&gt;0,VLOOKUP(AA101&amp;"-"&amp;AB101&amp;"-"&amp;AC101,LocCost,2,0),0)</f>
        <v>0</v>
      </c>
      <c r="AU101" s="118">
        <f t="shared" ref="AU101:AU116" si="139">IF(AD101&gt;0,VLOOKUP(AD101&amp;"-"&amp;AE101&amp;"-"&amp;AF101,LocCost,2,0),0)</f>
        <v>0</v>
      </c>
      <c r="AV101" s="118">
        <f t="shared" ref="AV101:AV116" si="140">IF(AG101&gt;0,VLOOKUP(AG101&amp;"-"&amp;AH101&amp;"-"&amp;AI101,LocCost,2,0),0)</f>
        <v>0</v>
      </c>
      <c r="AW101" s="118">
        <f t="shared" ref="AW101:AW116" si="141">IF(AJ101&gt;0,VLOOKUP(AJ101&amp;"-"&amp;AK101&amp;"-"&amp;AL101,LocCost,2,0),0)</f>
        <v>0</v>
      </c>
      <c r="AX101" s="119" t="str">
        <f t="shared" ref="AX101:AX116" si="142">IF(C101&gt;0,SUM(AN101:AW101),"")</f>
        <v/>
      </c>
      <c r="CQ101" s="118">
        <f t="shared" ref="CQ101:CQ116" si="143">IF(BL101&gt;0,VLOOKUP(BL101&amp;"-"&amp;BM101&amp;"-"&amp;BN101,LocCost,2,0),0)</f>
        <v>0</v>
      </c>
      <c r="CR101" s="118">
        <f t="shared" ref="CR101:CR116" si="144">IF(BO101&gt;0,VLOOKUP(BO101&amp;"-"&amp;BP101&amp;"-"&amp;BQ101,LocCost,2,0),0)</f>
        <v>0</v>
      </c>
      <c r="CS101" s="118">
        <f t="shared" ref="CS101:CS116" si="145">IF(BR101&gt;0,VLOOKUP(BR101&amp;"-"&amp;BS101&amp;"-"&amp;BT101,LocCost,2,0),0)</f>
        <v>0</v>
      </c>
      <c r="CT101" s="118">
        <f t="shared" ref="CT101:CT116" si="146">IF(BU101&gt;0,VLOOKUP(BU101&amp;"-"&amp;BV101&amp;"-"&amp;BW101,LocCost,2,0),0)</f>
        <v>0</v>
      </c>
      <c r="CU101" s="118">
        <f t="shared" ref="CU101:CU116" si="147">IF(BX101&gt;0,VLOOKUP(BX101&amp;"-"&amp;BY101&amp;"-"&amp;BZ101,LocCost,2,0),0)</f>
        <v>0</v>
      </c>
      <c r="CV101" s="118">
        <f t="shared" ref="CV101:CV116" si="148">IF(CA101&gt;0,VLOOKUP(CA101&amp;"-"&amp;CB101&amp;"-"&amp;CC101,LocCost,2,0),0)</f>
        <v>0</v>
      </c>
      <c r="CW101" s="118">
        <f t="shared" ref="CW101:CW116" si="149">IF(CD101&gt;0,VLOOKUP(CD101&amp;"-"&amp;CE101&amp;"-"&amp;CF101,LocCost,2,0),0)</f>
        <v>0</v>
      </c>
      <c r="CX101" s="118">
        <f t="shared" ref="CX101:CX116" si="150">IF(CG101&gt;0,VLOOKUP(CG101&amp;"-"&amp;CH101&amp;"-"&amp;CI101,LocCost,2,0),0)</f>
        <v>0</v>
      </c>
      <c r="CY101" s="118">
        <f t="shared" ref="CY101:CY116" si="151">IF(CJ101&gt;0,VLOOKUP(CJ101&amp;"-"&amp;CK101&amp;"-"&amp;CL101,LocCost,2,0),0)</f>
        <v>0</v>
      </c>
      <c r="CZ101" s="118">
        <f t="shared" ref="CZ101:CZ116" si="152">IF(CM101&gt;0,VLOOKUP(CM101&amp;"-"&amp;CN101&amp;"-"&amp;CO101,LocCost,2,0),0)</f>
        <v>0</v>
      </c>
      <c r="DA101" s="119" t="str">
        <f t="shared" ref="DA101:DA116" si="153">IF(BF101&gt;0,SUM(CQ101:CZ101),"")</f>
        <v/>
      </c>
    </row>
    <row r="102" spans="40:105" x14ac:dyDescent="0.2">
      <c r="AN102" s="118">
        <f t="shared" si="132"/>
        <v>0</v>
      </c>
      <c r="AO102" s="118">
        <f t="shared" si="133"/>
        <v>0</v>
      </c>
      <c r="AP102" s="118">
        <f t="shared" si="134"/>
        <v>0</v>
      </c>
      <c r="AQ102" s="118">
        <f t="shared" si="135"/>
        <v>0</v>
      </c>
      <c r="AR102" s="118">
        <f t="shared" si="136"/>
        <v>0</v>
      </c>
      <c r="AS102" s="118">
        <f t="shared" si="137"/>
        <v>0</v>
      </c>
      <c r="AT102" s="118">
        <f t="shared" si="138"/>
        <v>0</v>
      </c>
      <c r="AU102" s="118">
        <f t="shared" si="139"/>
        <v>0</v>
      </c>
      <c r="AV102" s="118">
        <f t="shared" si="140"/>
        <v>0</v>
      </c>
      <c r="AW102" s="118">
        <f t="shared" si="141"/>
        <v>0</v>
      </c>
      <c r="AX102" s="119" t="str">
        <f t="shared" si="142"/>
        <v/>
      </c>
      <c r="CQ102" s="118">
        <f t="shared" si="143"/>
        <v>0</v>
      </c>
      <c r="CR102" s="118">
        <f t="shared" si="144"/>
        <v>0</v>
      </c>
      <c r="CS102" s="118">
        <f t="shared" si="145"/>
        <v>0</v>
      </c>
      <c r="CT102" s="118">
        <f t="shared" si="146"/>
        <v>0</v>
      </c>
      <c r="CU102" s="118">
        <f t="shared" si="147"/>
        <v>0</v>
      </c>
      <c r="CV102" s="118">
        <f t="shared" si="148"/>
        <v>0</v>
      </c>
      <c r="CW102" s="118">
        <f t="shared" si="149"/>
        <v>0</v>
      </c>
      <c r="CX102" s="118">
        <f t="shared" si="150"/>
        <v>0</v>
      </c>
      <c r="CY102" s="118">
        <f t="shared" si="151"/>
        <v>0</v>
      </c>
      <c r="CZ102" s="118">
        <f t="shared" si="152"/>
        <v>0</v>
      </c>
      <c r="DA102" s="119" t="str">
        <f t="shared" si="153"/>
        <v/>
      </c>
    </row>
    <row r="103" spans="40:105" x14ac:dyDescent="0.2">
      <c r="AN103" s="118">
        <f t="shared" si="132"/>
        <v>0</v>
      </c>
      <c r="AO103" s="118">
        <f t="shared" si="133"/>
        <v>0</v>
      </c>
      <c r="AP103" s="118">
        <f t="shared" si="134"/>
        <v>0</v>
      </c>
      <c r="AQ103" s="118">
        <f t="shared" si="135"/>
        <v>0</v>
      </c>
      <c r="AR103" s="118">
        <f t="shared" si="136"/>
        <v>0</v>
      </c>
      <c r="AS103" s="118">
        <f t="shared" si="137"/>
        <v>0</v>
      </c>
      <c r="AT103" s="118">
        <f t="shared" si="138"/>
        <v>0</v>
      </c>
      <c r="AU103" s="118">
        <f t="shared" si="139"/>
        <v>0</v>
      </c>
      <c r="AV103" s="118">
        <f t="shared" si="140"/>
        <v>0</v>
      </c>
      <c r="AW103" s="118">
        <f t="shared" si="141"/>
        <v>0</v>
      </c>
      <c r="AX103" s="119" t="str">
        <f t="shared" si="142"/>
        <v/>
      </c>
      <c r="CQ103" s="118">
        <f t="shared" si="143"/>
        <v>0</v>
      </c>
      <c r="CR103" s="118">
        <f t="shared" si="144"/>
        <v>0</v>
      </c>
      <c r="CS103" s="118">
        <f t="shared" si="145"/>
        <v>0</v>
      </c>
      <c r="CT103" s="118">
        <f t="shared" si="146"/>
        <v>0</v>
      </c>
      <c r="CU103" s="118">
        <f t="shared" si="147"/>
        <v>0</v>
      </c>
      <c r="CV103" s="118">
        <f t="shared" si="148"/>
        <v>0</v>
      </c>
      <c r="CW103" s="118">
        <f t="shared" si="149"/>
        <v>0</v>
      </c>
      <c r="CX103" s="118">
        <f t="shared" si="150"/>
        <v>0</v>
      </c>
      <c r="CY103" s="118">
        <f t="shared" si="151"/>
        <v>0</v>
      </c>
      <c r="CZ103" s="118">
        <f t="shared" si="152"/>
        <v>0</v>
      </c>
      <c r="DA103" s="119" t="str">
        <f t="shared" si="153"/>
        <v/>
      </c>
    </row>
    <row r="104" spans="40:105" x14ac:dyDescent="0.2">
      <c r="AN104" s="118">
        <f t="shared" si="132"/>
        <v>0</v>
      </c>
      <c r="AO104" s="118">
        <f t="shared" si="133"/>
        <v>0</v>
      </c>
      <c r="AP104" s="118">
        <f t="shared" si="134"/>
        <v>0</v>
      </c>
      <c r="AQ104" s="118">
        <f t="shared" si="135"/>
        <v>0</v>
      </c>
      <c r="AR104" s="118">
        <f t="shared" si="136"/>
        <v>0</v>
      </c>
      <c r="AS104" s="118">
        <f t="shared" si="137"/>
        <v>0</v>
      </c>
      <c r="AT104" s="118">
        <f t="shared" si="138"/>
        <v>0</v>
      </c>
      <c r="AU104" s="118">
        <f t="shared" si="139"/>
        <v>0</v>
      </c>
      <c r="AV104" s="118">
        <f t="shared" si="140"/>
        <v>0</v>
      </c>
      <c r="AW104" s="118">
        <f t="shared" si="141"/>
        <v>0</v>
      </c>
      <c r="AX104" s="119" t="str">
        <f t="shared" si="142"/>
        <v/>
      </c>
      <c r="CQ104" s="118">
        <f t="shared" si="143"/>
        <v>0</v>
      </c>
      <c r="CR104" s="118">
        <f t="shared" si="144"/>
        <v>0</v>
      </c>
      <c r="CS104" s="118">
        <f t="shared" si="145"/>
        <v>0</v>
      </c>
      <c r="CT104" s="118">
        <f t="shared" si="146"/>
        <v>0</v>
      </c>
      <c r="CU104" s="118">
        <f t="shared" si="147"/>
        <v>0</v>
      </c>
      <c r="CV104" s="118">
        <f t="shared" si="148"/>
        <v>0</v>
      </c>
      <c r="CW104" s="118">
        <f t="shared" si="149"/>
        <v>0</v>
      </c>
      <c r="CX104" s="118">
        <f t="shared" si="150"/>
        <v>0</v>
      </c>
      <c r="CY104" s="118">
        <f t="shared" si="151"/>
        <v>0</v>
      </c>
      <c r="CZ104" s="118">
        <f t="shared" si="152"/>
        <v>0</v>
      </c>
      <c r="DA104" s="119" t="str">
        <f t="shared" si="153"/>
        <v/>
      </c>
    </row>
    <row r="105" spans="40:105" x14ac:dyDescent="0.2">
      <c r="AN105" s="118">
        <f t="shared" si="132"/>
        <v>0</v>
      </c>
      <c r="AO105" s="118">
        <f t="shared" si="133"/>
        <v>0</v>
      </c>
      <c r="AP105" s="118">
        <f t="shared" si="134"/>
        <v>0</v>
      </c>
      <c r="AQ105" s="118">
        <f t="shared" si="135"/>
        <v>0</v>
      </c>
      <c r="AR105" s="118">
        <f t="shared" si="136"/>
        <v>0</v>
      </c>
      <c r="AS105" s="118">
        <f t="shared" si="137"/>
        <v>0</v>
      </c>
      <c r="AT105" s="118">
        <f t="shared" si="138"/>
        <v>0</v>
      </c>
      <c r="AU105" s="118">
        <f t="shared" si="139"/>
        <v>0</v>
      </c>
      <c r="AV105" s="118">
        <f t="shared" si="140"/>
        <v>0</v>
      </c>
      <c r="AW105" s="118">
        <f t="shared" si="141"/>
        <v>0</v>
      </c>
      <c r="AX105" s="119" t="str">
        <f t="shared" si="142"/>
        <v/>
      </c>
      <c r="CQ105" s="118">
        <f t="shared" si="143"/>
        <v>0</v>
      </c>
      <c r="CR105" s="118">
        <f t="shared" si="144"/>
        <v>0</v>
      </c>
      <c r="CS105" s="118">
        <f t="shared" si="145"/>
        <v>0</v>
      </c>
      <c r="CT105" s="118">
        <f t="shared" si="146"/>
        <v>0</v>
      </c>
      <c r="CU105" s="118">
        <f t="shared" si="147"/>
        <v>0</v>
      </c>
      <c r="CV105" s="118">
        <f t="shared" si="148"/>
        <v>0</v>
      </c>
      <c r="CW105" s="118">
        <f t="shared" si="149"/>
        <v>0</v>
      </c>
      <c r="CX105" s="118">
        <f t="shared" si="150"/>
        <v>0</v>
      </c>
      <c r="CY105" s="118">
        <f t="shared" si="151"/>
        <v>0</v>
      </c>
      <c r="CZ105" s="118">
        <f t="shared" si="152"/>
        <v>0</v>
      </c>
      <c r="DA105" s="119" t="str">
        <f t="shared" si="153"/>
        <v/>
      </c>
    </row>
    <row r="106" spans="40:105" x14ac:dyDescent="0.2">
      <c r="AN106" s="118">
        <f t="shared" si="132"/>
        <v>0</v>
      </c>
      <c r="AO106" s="118">
        <f t="shared" si="133"/>
        <v>0</v>
      </c>
      <c r="AP106" s="118">
        <f t="shared" si="134"/>
        <v>0</v>
      </c>
      <c r="AQ106" s="118">
        <f t="shared" si="135"/>
        <v>0</v>
      </c>
      <c r="AR106" s="118">
        <f t="shared" si="136"/>
        <v>0</v>
      </c>
      <c r="AS106" s="118">
        <f t="shared" si="137"/>
        <v>0</v>
      </c>
      <c r="AT106" s="118">
        <f t="shared" si="138"/>
        <v>0</v>
      </c>
      <c r="AU106" s="118">
        <f t="shared" si="139"/>
        <v>0</v>
      </c>
      <c r="AV106" s="118">
        <f t="shared" si="140"/>
        <v>0</v>
      </c>
      <c r="AW106" s="118">
        <f t="shared" si="141"/>
        <v>0</v>
      </c>
      <c r="AX106" s="119" t="str">
        <f t="shared" si="142"/>
        <v/>
      </c>
      <c r="CQ106" s="118">
        <f t="shared" si="143"/>
        <v>0</v>
      </c>
      <c r="CR106" s="118">
        <f t="shared" si="144"/>
        <v>0</v>
      </c>
      <c r="CS106" s="118">
        <f t="shared" si="145"/>
        <v>0</v>
      </c>
      <c r="CT106" s="118">
        <f t="shared" si="146"/>
        <v>0</v>
      </c>
      <c r="CU106" s="118">
        <f t="shared" si="147"/>
        <v>0</v>
      </c>
      <c r="CV106" s="118">
        <f t="shared" si="148"/>
        <v>0</v>
      </c>
      <c r="CW106" s="118">
        <f t="shared" si="149"/>
        <v>0</v>
      </c>
      <c r="CX106" s="118">
        <f t="shared" si="150"/>
        <v>0</v>
      </c>
      <c r="CY106" s="118">
        <f t="shared" si="151"/>
        <v>0</v>
      </c>
      <c r="CZ106" s="118">
        <f t="shared" si="152"/>
        <v>0</v>
      </c>
      <c r="DA106" s="119" t="str">
        <f t="shared" si="153"/>
        <v/>
      </c>
    </row>
    <row r="107" spans="40:105" x14ac:dyDescent="0.2">
      <c r="AN107" s="118">
        <f t="shared" si="132"/>
        <v>0</v>
      </c>
      <c r="AO107" s="118">
        <f t="shared" si="133"/>
        <v>0</v>
      </c>
      <c r="AP107" s="118">
        <f t="shared" si="134"/>
        <v>0</v>
      </c>
      <c r="AQ107" s="118">
        <f t="shared" si="135"/>
        <v>0</v>
      </c>
      <c r="AR107" s="118">
        <f t="shared" si="136"/>
        <v>0</v>
      </c>
      <c r="AS107" s="118">
        <f t="shared" si="137"/>
        <v>0</v>
      </c>
      <c r="AT107" s="118">
        <f t="shared" si="138"/>
        <v>0</v>
      </c>
      <c r="AU107" s="118">
        <f t="shared" si="139"/>
        <v>0</v>
      </c>
      <c r="AV107" s="118">
        <f t="shared" si="140"/>
        <v>0</v>
      </c>
      <c r="AW107" s="118">
        <f t="shared" si="141"/>
        <v>0</v>
      </c>
      <c r="AX107" s="119" t="str">
        <f t="shared" si="142"/>
        <v/>
      </c>
      <c r="CQ107" s="118">
        <f t="shared" si="143"/>
        <v>0</v>
      </c>
      <c r="CR107" s="118">
        <f t="shared" si="144"/>
        <v>0</v>
      </c>
      <c r="CS107" s="118">
        <f t="shared" si="145"/>
        <v>0</v>
      </c>
      <c r="CT107" s="118">
        <f t="shared" si="146"/>
        <v>0</v>
      </c>
      <c r="CU107" s="118">
        <f t="shared" si="147"/>
        <v>0</v>
      </c>
      <c r="CV107" s="118">
        <f t="shared" si="148"/>
        <v>0</v>
      </c>
      <c r="CW107" s="118">
        <f t="shared" si="149"/>
        <v>0</v>
      </c>
      <c r="CX107" s="118">
        <f t="shared" si="150"/>
        <v>0</v>
      </c>
      <c r="CY107" s="118">
        <f t="shared" si="151"/>
        <v>0</v>
      </c>
      <c r="CZ107" s="118">
        <f t="shared" si="152"/>
        <v>0</v>
      </c>
      <c r="DA107" s="119" t="str">
        <f t="shared" si="153"/>
        <v/>
      </c>
    </row>
    <row r="108" spans="40:105" x14ac:dyDescent="0.2">
      <c r="AN108" s="118">
        <f t="shared" si="132"/>
        <v>0</v>
      </c>
      <c r="AO108" s="118">
        <f t="shared" si="133"/>
        <v>0</v>
      </c>
      <c r="AP108" s="118">
        <f t="shared" si="134"/>
        <v>0</v>
      </c>
      <c r="AQ108" s="118">
        <f t="shared" si="135"/>
        <v>0</v>
      </c>
      <c r="AR108" s="118">
        <f t="shared" si="136"/>
        <v>0</v>
      </c>
      <c r="AS108" s="118">
        <f t="shared" si="137"/>
        <v>0</v>
      </c>
      <c r="AT108" s="118">
        <f t="shared" si="138"/>
        <v>0</v>
      </c>
      <c r="AU108" s="118">
        <f t="shared" si="139"/>
        <v>0</v>
      </c>
      <c r="AV108" s="118">
        <f t="shared" si="140"/>
        <v>0</v>
      </c>
      <c r="AW108" s="118">
        <f t="shared" si="141"/>
        <v>0</v>
      </c>
      <c r="AX108" s="119" t="str">
        <f t="shared" si="142"/>
        <v/>
      </c>
      <c r="CQ108" s="118">
        <f t="shared" si="143"/>
        <v>0</v>
      </c>
      <c r="CR108" s="118">
        <f t="shared" si="144"/>
        <v>0</v>
      </c>
      <c r="CS108" s="118">
        <f t="shared" si="145"/>
        <v>0</v>
      </c>
      <c r="CT108" s="118">
        <f t="shared" si="146"/>
        <v>0</v>
      </c>
      <c r="CU108" s="118">
        <f t="shared" si="147"/>
        <v>0</v>
      </c>
      <c r="CV108" s="118">
        <f t="shared" si="148"/>
        <v>0</v>
      </c>
      <c r="CW108" s="118">
        <f t="shared" si="149"/>
        <v>0</v>
      </c>
      <c r="CX108" s="118">
        <f t="shared" si="150"/>
        <v>0</v>
      </c>
      <c r="CY108" s="118">
        <f t="shared" si="151"/>
        <v>0</v>
      </c>
      <c r="CZ108" s="118">
        <f t="shared" si="152"/>
        <v>0</v>
      </c>
      <c r="DA108" s="119" t="str">
        <f t="shared" si="153"/>
        <v/>
      </c>
    </row>
    <row r="109" spans="40:105" x14ac:dyDescent="0.2">
      <c r="AN109" s="118">
        <f t="shared" si="132"/>
        <v>0</v>
      </c>
      <c r="AO109" s="118">
        <f t="shared" si="133"/>
        <v>0</v>
      </c>
      <c r="AP109" s="118">
        <f t="shared" si="134"/>
        <v>0</v>
      </c>
      <c r="AQ109" s="118">
        <f t="shared" si="135"/>
        <v>0</v>
      </c>
      <c r="AR109" s="118">
        <f t="shared" si="136"/>
        <v>0</v>
      </c>
      <c r="AS109" s="118">
        <f t="shared" si="137"/>
        <v>0</v>
      </c>
      <c r="AT109" s="118">
        <f t="shared" si="138"/>
        <v>0</v>
      </c>
      <c r="AU109" s="118">
        <f t="shared" si="139"/>
        <v>0</v>
      </c>
      <c r="AV109" s="118">
        <f t="shared" si="140"/>
        <v>0</v>
      </c>
      <c r="AW109" s="118">
        <f t="shared" si="141"/>
        <v>0</v>
      </c>
      <c r="AX109" s="119" t="str">
        <f t="shared" si="142"/>
        <v/>
      </c>
      <c r="CQ109" s="118">
        <f t="shared" si="143"/>
        <v>0</v>
      </c>
      <c r="CR109" s="118">
        <f t="shared" si="144"/>
        <v>0</v>
      </c>
      <c r="CS109" s="118">
        <f t="shared" si="145"/>
        <v>0</v>
      </c>
      <c r="CT109" s="118">
        <f t="shared" si="146"/>
        <v>0</v>
      </c>
      <c r="CU109" s="118">
        <f t="shared" si="147"/>
        <v>0</v>
      </c>
      <c r="CV109" s="118">
        <f t="shared" si="148"/>
        <v>0</v>
      </c>
      <c r="CW109" s="118">
        <f t="shared" si="149"/>
        <v>0</v>
      </c>
      <c r="CX109" s="118">
        <f t="shared" si="150"/>
        <v>0</v>
      </c>
      <c r="CY109" s="118">
        <f t="shared" si="151"/>
        <v>0</v>
      </c>
      <c r="CZ109" s="118">
        <f t="shared" si="152"/>
        <v>0</v>
      </c>
      <c r="DA109" s="119" t="str">
        <f t="shared" si="153"/>
        <v/>
      </c>
    </row>
    <row r="110" spans="40:105" x14ac:dyDescent="0.2">
      <c r="AN110" s="118">
        <f t="shared" si="132"/>
        <v>0</v>
      </c>
      <c r="AO110" s="118">
        <f t="shared" si="133"/>
        <v>0</v>
      </c>
      <c r="AP110" s="118">
        <f t="shared" si="134"/>
        <v>0</v>
      </c>
      <c r="AQ110" s="118">
        <f t="shared" si="135"/>
        <v>0</v>
      </c>
      <c r="AR110" s="118">
        <f t="shared" si="136"/>
        <v>0</v>
      </c>
      <c r="AS110" s="118">
        <f t="shared" si="137"/>
        <v>0</v>
      </c>
      <c r="AT110" s="118">
        <f t="shared" si="138"/>
        <v>0</v>
      </c>
      <c r="AU110" s="118">
        <f t="shared" si="139"/>
        <v>0</v>
      </c>
      <c r="AV110" s="118">
        <f t="shared" si="140"/>
        <v>0</v>
      </c>
      <c r="AW110" s="118">
        <f t="shared" si="141"/>
        <v>0</v>
      </c>
      <c r="AX110" s="119" t="str">
        <f t="shared" si="142"/>
        <v/>
      </c>
      <c r="CQ110" s="118">
        <f t="shared" si="143"/>
        <v>0</v>
      </c>
      <c r="CR110" s="118">
        <f t="shared" si="144"/>
        <v>0</v>
      </c>
      <c r="CS110" s="118">
        <f t="shared" si="145"/>
        <v>0</v>
      </c>
      <c r="CT110" s="118">
        <f t="shared" si="146"/>
        <v>0</v>
      </c>
      <c r="CU110" s="118">
        <f t="shared" si="147"/>
        <v>0</v>
      </c>
      <c r="CV110" s="118">
        <f t="shared" si="148"/>
        <v>0</v>
      </c>
      <c r="CW110" s="118">
        <f t="shared" si="149"/>
        <v>0</v>
      </c>
      <c r="CX110" s="118">
        <f t="shared" si="150"/>
        <v>0</v>
      </c>
      <c r="CY110" s="118">
        <f t="shared" si="151"/>
        <v>0</v>
      </c>
      <c r="CZ110" s="118">
        <f t="shared" si="152"/>
        <v>0</v>
      </c>
      <c r="DA110" s="119" t="str">
        <f t="shared" si="153"/>
        <v/>
      </c>
    </row>
    <row r="111" spans="40:105" x14ac:dyDescent="0.2">
      <c r="AN111" s="118">
        <f t="shared" si="132"/>
        <v>0</v>
      </c>
      <c r="AO111" s="118">
        <f t="shared" si="133"/>
        <v>0</v>
      </c>
      <c r="AP111" s="118">
        <f t="shared" si="134"/>
        <v>0</v>
      </c>
      <c r="AQ111" s="118">
        <f t="shared" si="135"/>
        <v>0</v>
      </c>
      <c r="AR111" s="118">
        <f t="shared" si="136"/>
        <v>0</v>
      </c>
      <c r="AS111" s="118">
        <f t="shared" si="137"/>
        <v>0</v>
      </c>
      <c r="AT111" s="118">
        <f t="shared" si="138"/>
        <v>0</v>
      </c>
      <c r="AU111" s="118">
        <f t="shared" si="139"/>
        <v>0</v>
      </c>
      <c r="AV111" s="118">
        <f t="shared" si="140"/>
        <v>0</v>
      </c>
      <c r="AW111" s="118">
        <f t="shared" si="141"/>
        <v>0</v>
      </c>
      <c r="AX111" s="119" t="str">
        <f t="shared" si="142"/>
        <v/>
      </c>
      <c r="CQ111" s="118">
        <f t="shared" si="143"/>
        <v>0</v>
      </c>
      <c r="CR111" s="118">
        <f t="shared" si="144"/>
        <v>0</v>
      </c>
      <c r="CS111" s="118">
        <f t="shared" si="145"/>
        <v>0</v>
      </c>
      <c r="CT111" s="118">
        <f t="shared" si="146"/>
        <v>0</v>
      </c>
      <c r="CU111" s="118">
        <f t="shared" si="147"/>
        <v>0</v>
      </c>
      <c r="CV111" s="118">
        <f t="shared" si="148"/>
        <v>0</v>
      </c>
      <c r="CW111" s="118">
        <f t="shared" si="149"/>
        <v>0</v>
      </c>
      <c r="CX111" s="118">
        <f t="shared" si="150"/>
        <v>0</v>
      </c>
      <c r="CY111" s="118">
        <f t="shared" si="151"/>
        <v>0</v>
      </c>
      <c r="CZ111" s="118">
        <f t="shared" si="152"/>
        <v>0</v>
      </c>
      <c r="DA111" s="119" t="str">
        <f t="shared" si="153"/>
        <v/>
      </c>
    </row>
    <row r="112" spans="40:105" x14ac:dyDescent="0.2">
      <c r="AN112" s="118">
        <f t="shared" si="132"/>
        <v>0</v>
      </c>
      <c r="AO112" s="118">
        <f t="shared" si="133"/>
        <v>0</v>
      </c>
      <c r="AP112" s="118">
        <f t="shared" si="134"/>
        <v>0</v>
      </c>
      <c r="AQ112" s="118">
        <f t="shared" si="135"/>
        <v>0</v>
      </c>
      <c r="AR112" s="118">
        <f t="shared" si="136"/>
        <v>0</v>
      </c>
      <c r="AS112" s="118">
        <f t="shared" si="137"/>
        <v>0</v>
      </c>
      <c r="AT112" s="118">
        <f t="shared" si="138"/>
        <v>0</v>
      </c>
      <c r="AU112" s="118">
        <f t="shared" si="139"/>
        <v>0</v>
      </c>
      <c r="AV112" s="118">
        <f t="shared" si="140"/>
        <v>0</v>
      </c>
      <c r="AW112" s="118">
        <f t="shared" si="141"/>
        <v>0</v>
      </c>
      <c r="AX112" s="119" t="str">
        <f t="shared" si="142"/>
        <v/>
      </c>
      <c r="CQ112" s="118">
        <f t="shared" si="143"/>
        <v>0</v>
      </c>
      <c r="CR112" s="118">
        <f t="shared" si="144"/>
        <v>0</v>
      </c>
      <c r="CS112" s="118">
        <f t="shared" si="145"/>
        <v>0</v>
      </c>
      <c r="CT112" s="118">
        <f t="shared" si="146"/>
        <v>0</v>
      </c>
      <c r="CU112" s="118">
        <f t="shared" si="147"/>
        <v>0</v>
      </c>
      <c r="CV112" s="118">
        <f t="shared" si="148"/>
        <v>0</v>
      </c>
      <c r="CW112" s="118">
        <f t="shared" si="149"/>
        <v>0</v>
      </c>
      <c r="CX112" s="118">
        <f t="shared" si="150"/>
        <v>0</v>
      </c>
      <c r="CY112" s="118">
        <f t="shared" si="151"/>
        <v>0</v>
      </c>
      <c r="CZ112" s="118">
        <f t="shared" si="152"/>
        <v>0</v>
      </c>
      <c r="DA112" s="119" t="str">
        <f t="shared" si="153"/>
        <v/>
      </c>
    </row>
    <row r="113" spans="40:105" x14ac:dyDescent="0.2">
      <c r="AN113" s="118">
        <f t="shared" si="132"/>
        <v>0</v>
      </c>
      <c r="AO113" s="118">
        <f t="shared" si="133"/>
        <v>0</v>
      </c>
      <c r="AP113" s="118">
        <f t="shared" si="134"/>
        <v>0</v>
      </c>
      <c r="AQ113" s="118">
        <f t="shared" si="135"/>
        <v>0</v>
      </c>
      <c r="AR113" s="118">
        <f t="shared" si="136"/>
        <v>0</v>
      </c>
      <c r="AS113" s="118">
        <f t="shared" si="137"/>
        <v>0</v>
      </c>
      <c r="AT113" s="118">
        <f t="shared" si="138"/>
        <v>0</v>
      </c>
      <c r="AU113" s="118">
        <f t="shared" si="139"/>
        <v>0</v>
      </c>
      <c r="AV113" s="118">
        <f t="shared" si="140"/>
        <v>0</v>
      </c>
      <c r="AW113" s="118">
        <f t="shared" si="141"/>
        <v>0</v>
      </c>
      <c r="AX113" s="119" t="str">
        <f t="shared" si="142"/>
        <v/>
      </c>
      <c r="CQ113" s="118">
        <f t="shared" si="143"/>
        <v>0</v>
      </c>
      <c r="CR113" s="118">
        <f t="shared" si="144"/>
        <v>0</v>
      </c>
      <c r="CS113" s="118">
        <f t="shared" si="145"/>
        <v>0</v>
      </c>
      <c r="CT113" s="118">
        <f t="shared" si="146"/>
        <v>0</v>
      </c>
      <c r="CU113" s="118">
        <f t="shared" si="147"/>
        <v>0</v>
      </c>
      <c r="CV113" s="118">
        <f t="shared" si="148"/>
        <v>0</v>
      </c>
      <c r="CW113" s="118">
        <f t="shared" si="149"/>
        <v>0</v>
      </c>
      <c r="CX113" s="118">
        <f t="shared" si="150"/>
        <v>0</v>
      </c>
      <c r="CY113" s="118">
        <f t="shared" si="151"/>
        <v>0</v>
      </c>
      <c r="CZ113" s="118">
        <f t="shared" si="152"/>
        <v>0</v>
      </c>
      <c r="DA113" s="119" t="str">
        <f t="shared" si="153"/>
        <v/>
      </c>
    </row>
    <row r="114" spans="40:105" x14ac:dyDescent="0.2">
      <c r="AN114" s="118">
        <f t="shared" si="132"/>
        <v>0</v>
      </c>
      <c r="AO114" s="118">
        <f t="shared" si="133"/>
        <v>0</v>
      </c>
      <c r="AP114" s="118">
        <f t="shared" si="134"/>
        <v>0</v>
      </c>
      <c r="AQ114" s="118">
        <f t="shared" si="135"/>
        <v>0</v>
      </c>
      <c r="AR114" s="118">
        <f t="shared" si="136"/>
        <v>0</v>
      </c>
      <c r="AS114" s="118">
        <f t="shared" si="137"/>
        <v>0</v>
      </c>
      <c r="AT114" s="118">
        <f t="shared" si="138"/>
        <v>0</v>
      </c>
      <c r="AU114" s="118">
        <f t="shared" si="139"/>
        <v>0</v>
      </c>
      <c r="AV114" s="118">
        <f t="shared" si="140"/>
        <v>0</v>
      </c>
      <c r="AW114" s="118">
        <f t="shared" si="141"/>
        <v>0</v>
      </c>
      <c r="AX114" s="119" t="str">
        <f t="shared" si="142"/>
        <v/>
      </c>
      <c r="CQ114" s="118">
        <f t="shared" si="143"/>
        <v>0</v>
      </c>
      <c r="CR114" s="118">
        <f t="shared" si="144"/>
        <v>0</v>
      </c>
      <c r="CS114" s="118">
        <f t="shared" si="145"/>
        <v>0</v>
      </c>
      <c r="CT114" s="118">
        <f t="shared" si="146"/>
        <v>0</v>
      </c>
      <c r="CU114" s="118">
        <f t="shared" si="147"/>
        <v>0</v>
      </c>
      <c r="CV114" s="118">
        <f t="shared" si="148"/>
        <v>0</v>
      </c>
      <c r="CW114" s="118">
        <f t="shared" si="149"/>
        <v>0</v>
      </c>
      <c r="CX114" s="118">
        <f t="shared" si="150"/>
        <v>0</v>
      </c>
      <c r="CY114" s="118">
        <f t="shared" si="151"/>
        <v>0</v>
      </c>
      <c r="CZ114" s="118">
        <f t="shared" si="152"/>
        <v>0</v>
      </c>
      <c r="DA114" s="119" t="str">
        <f t="shared" si="153"/>
        <v/>
      </c>
    </row>
    <row r="115" spans="40:105" x14ac:dyDescent="0.2">
      <c r="AN115" s="118">
        <f t="shared" si="132"/>
        <v>0</v>
      </c>
      <c r="AO115" s="118">
        <f t="shared" si="133"/>
        <v>0</v>
      </c>
      <c r="AP115" s="118">
        <f t="shared" si="134"/>
        <v>0</v>
      </c>
      <c r="AQ115" s="118">
        <f t="shared" si="135"/>
        <v>0</v>
      </c>
      <c r="AR115" s="118">
        <f t="shared" si="136"/>
        <v>0</v>
      </c>
      <c r="AS115" s="118">
        <f t="shared" si="137"/>
        <v>0</v>
      </c>
      <c r="AT115" s="118">
        <f t="shared" si="138"/>
        <v>0</v>
      </c>
      <c r="AU115" s="118">
        <f t="shared" si="139"/>
        <v>0</v>
      </c>
      <c r="AV115" s="118">
        <f t="shared" si="140"/>
        <v>0</v>
      </c>
      <c r="AW115" s="118">
        <f t="shared" si="141"/>
        <v>0</v>
      </c>
      <c r="AX115" s="119" t="str">
        <f t="shared" si="142"/>
        <v/>
      </c>
      <c r="CQ115" s="118">
        <f t="shared" si="143"/>
        <v>0</v>
      </c>
      <c r="CR115" s="118">
        <f t="shared" si="144"/>
        <v>0</v>
      </c>
      <c r="CS115" s="118">
        <f t="shared" si="145"/>
        <v>0</v>
      </c>
      <c r="CT115" s="118">
        <f t="shared" si="146"/>
        <v>0</v>
      </c>
      <c r="CU115" s="118">
        <f t="shared" si="147"/>
        <v>0</v>
      </c>
      <c r="CV115" s="118">
        <f t="shared" si="148"/>
        <v>0</v>
      </c>
      <c r="CW115" s="118">
        <f t="shared" si="149"/>
        <v>0</v>
      </c>
      <c r="CX115" s="118">
        <f t="shared" si="150"/>
        <v>0</v>
      </c>
      <c r="CY115" s="118">
        <f t="shared" si="151"/>
        <v>0</v>
      </c>
      <c r="CZ115" s="118">
        <f t="shared" si="152"/>
        <v>0</v>
      </c>
      <c r="DA115" s="119" t="str">
        <f t="shared" si="153"/>
        <v/>
      </c>
    </row>
    <row r="116" spans="40:105" x14ac:dyDescent="0.2">
      <c r="AN116" s="118">
        <f t="shared" si="132"/>
        <v>0</v>
      </c>
      <c r="AO116" s="118">
        <f t="shared" si="133"/>
        <v>0</v>
      </c>
      <c r="AP116" s="118">
        <f t="shared" si="134"/>
        <v>0</v>
      </c>
      <c r="AQ116" s="118">
        <f t="shared" si="135"/>
        <v>0</v>
      </c>
      <c r="AR116" s="118">
        <f t="shared" si="136"/>
        <v>0</v>
      </c>
      <c r="AS116" s="118">
        <f t="shared" si="137"/>
        <v>0</v>
      </c>
      <c r="AT116" s="118">
        <f t="shared" si="138"/>
        <v>0</v>
      </c>
      <c r="AU116" s="118">
        <f t="shared" si="139"/>
        <v>0</v>
      </c>
      <c r="AV116" s="118">
        <f t="shared" si="140"/>
        <v>0</v>
      </c>
      <c r="AW116" s="118">
        <f t="shared" si="141"/>
        <v>0</v>
      </c>
      <c r="AX116" s="119" t="str">
        <f t="shared" si="142"/>
        <v/>
      </c>
      <c r="CQ116" s="118">
        <f t="shared" si="143"/>
        <v>0</v>
      </c>
      <c r="CR116" s="118">
        <f t="shared" si="144"/>
        <v>0</v>
      </c>
      <c r="CS116" s="118">
        <f t="shared" si="145"/>
        <v>0</v>
      </c>
      <c r="CT116" s="118">
        <f t="shared" si="146"/>
        <v>0</v>
      </c>
      <c r="CU116" s="118">
        <f t="shared" si="147"/>
        <v>0</v>
      </c>
      <c r="CV116" s="118">
        <f t="shared" si="148"/>
        <v>0</v>
      </c>
      <c r="CW116" s="118">
        <f t="shared" si="149"/>
        <v>0</v>
      </c>
      <c r="CX116" s="118">
        <f t="shared" si="150"/>
        <v>0</v>
      </c>
      <c r="CY116" s="118">
        <f t="shared" si="151"/>
        <v>0</v>
      </c>
      <c r="CZ116" s="118">
        <f t="shared" si="152"/>
        <v>0</v>
      </c>
      <c r="DA116" s="119" t="str">
        <f t="shared" si="153"/>
        <v/>
      </c>
    </row>
    <row r="117" spans="40:105" x14ac:dyDescent="0.2">
      <c r="AN117" s="118">
        <f t="shared" ref="AN117:AN132" si="154">IF(I117&gt;0,VLOOKUP(I117&amp;"-"&amp;J117&amp;"-"&amp;K117,LocCost,2,0),0)</f>
        <v>0</v>
      </c>
      <c r="AO117" s="118">
        <f t="shared" ref="AO117:AO132" si="155">IF(L117&gt;0,VLOOKUP(L117&amp;"-"&amp;M117&amp;"-"&amp;N117,LocCost,2,0),0)</f>
        <v>0</v>
      </c>
      <c r="AP117" s="118">
        <f t="shared" ref="AP117:AP132" si="156">IF(O117&gt;0,VLOOKUP(O117&amp;"-"&amp;P117&amp;"-"&amp;Q117,LocCost,2,0),0)</f>
        <v>0</v>
      </c>
      <c r="AQ117" s="118">
        <f t="shared" ref="AQ117:AQ132" si="157">IF(R117&gt;0,VLOOKUP(R117&amp;"-"&amp;S117&amp;"-"&amp;T117,LocCost,2,0),0)</f>
        <v>0</v>
      </c>
      <c r="AR117" s="118">
        <f t="shared" ref="AR117:AR132" si="158">IF(U117&gt;0,VLOOKUP(U117&amp;"-"&amp;V117&amp;"-"&amp;W117,LocCost,2,0),0)</f>
        <v>0</v>
      </c>
      <c r="AS117" s="118">
        <f t="shared" ref="AS117:AS132" si="159">IF(X117&gt;0,VLOOKUP(X117&amp;"-"&amp;Y117&amp;"-"&amp;Z117,LocCost,2,0),0)</f>
        <v>0</v>
      </c>
      <c r="AT117" s="118">
        <f t="shared" ref="AT117:AT132" si="160">IF(AA117&gt;0,VLOOKUP(AA117&amp;"-"&amp;AB117&amp;"-"&amp;AC117,LocCost,2,0),0)</f>
        <v>0</v>
      </c>
      <c r="AU117" s="118">
        <f t="shared" ref="AU117:AU132" si="161">IF(AD117&gt;0,VLOOKUP(AD117&amp;"-"&amp;AE117&amp;"-"&amp;AF117,LocCost,2,0),0)</f>
        <v>0</v>
      </c>
      <c r="AV117" s="118">
        <f t="shared" ref="AV117:AV132" si="162">IF(AG117&gt;0,VLOOKUP(AG117&amp;"-"&amp;AH117&amp;"-"&amp;AI117,LocCost,2,0),0)</f>
        <v>0</v>
      </c>
      <c r="AW117" s="118">
        <f t="shared" ref="AW117:AW132" si="163">IF(AJ117&gt;0,VLOOKUP(AJ117&amp;"-"&amp;AK117&amp;"-"&amp;AL117,LocCost,2,0),0)</f>
        <v>0</v>
      </c>
      <c r="AX117" s="119" t="str">
        <f t="shared" ref="AX117:AX132" si="164">IF(C117&gt;0,SUM(AN117:AW117),"")</f>
        <v/>
      </c>
      <c r="CQ117" s="118">
        <f t="shared" ref="CQ117:CQ132" si="165">IF(BL117&gt;0,VLOOKUP(BL117&amp;"-"&amp;BM117&amp;"-"&amp;BN117,LocCost,2,0),0)</f>
        <v>0</v>
      </c>
      <c r="CR117" s="118">
        <f t="shared" ref="CR117:CR132" si="166">IF(BO117&gt;0,VLOOKUP(BO117&amp;"-"&amp;BP117&amp;"-"&amp;BQ117,LocCost,2,0),0)</f>
        <v>0</v>
      </c>
      <c r="CS117" s="118">
        <f t="shared" ref="CS117:CS132" si="167">IF(BR117&gt;0,VLOOKUP(BR117&amp;"-"&amp;BS117&amp;"-"&amp;BT117,LocCost,2,0),0)</f>
        <v>0</v>
      </c>
      <c r="CT117" s="118">
        <f t="shared" ref="CT117:CT132" si="168">IF(BU117&gt;0,VLOOKUP(BU117&amp;"-"&amp;BV117&amp;"-"&amp;BW117,LocCost,2,0),0)</f>
        <v>0</v>
      </c>
      <c r="CU117" s="118">
        <f t="shared" ref="CU117:CU132" si="169">IF(BX117&gt;0,VLOOKUP(BX117&amp;"-"&amp;BY117&amp;"-"&amp;BZ117,LocCost,2,0),0)</f>
        <v>0</v>
      </c>
      <c r="CV117" s="118">
        <f t="shared" ref="CV117:CV132" si="170">IF(CA117&gt;0,VLOOKUP(CA117&amp;"-"&amp;CB117&amp;"-"&amp;CC117,LocCost,2,0),0)</f>
        <v>0</v>
      </c>
      <c r="CW117" s="118">
        <f t="shared" ref="CW117:CW132" si="171">IF(CD117&gt;0,VLOOKUP(CD117&amp;"-"&amp;CE117&amp;"-"&amp;CF117,LocCost,2,0),0)</f>
        <v>0</v>
      </c>
      <c r="CX117" s="118">
        <f t="shared" ref="CX117:CX132" si="172">IF(CG117&gt;0,VLOOKUP(CG117&amp;"-"&amp;CH117&amp;"-"&amp;CI117,LocCost,2,0),0)</f>
        <v>0</v>
      </c>
      <c r="CY117" s="118">
        <f t="shared" ref="CY117:CY132" si="173">IF(CJ117&gt;0,VLOOKUP(CJ117&amp;"-"&amp;CK117&amp;"-"&amp;CL117,LocCost,2,0),0)</f>
        <v>0</v>
      </c>
      <c r="CZ117" s="118">
        <f t="shared" ref="CZ117:CZ132" si="174">IF(CM117&gt;0,VLOOKUP(CM117&amp;"-"&amp;CN117&amp;"-"&amp;CO117,LocCost,2,0),0)</f>
        <v>0</v>
      </c>
      <c r="DA117" s="119" t="str">
        <f t="shared" ref="DA117:DA132" si="175">IF(BF117&gt;0,SUM(CQ117:CZ117),"")</f>
        <v/>
      </c>
    </row>
    <row r="118" spans="40:105" x14ac:dyDescent="0.2">
      <c r="AN118" s="118">
        <f t="shared" si="154"/>
        <v>0</v>
      </c>
      <c r="AO118" s="118">
        <f t="shared" si="155"/>
        <v>0</v>
      </c>
      <c r="AP118" s="118">
        <f t="shared" si="156"/>
        <v>0</v>
      </c>
      <c r="AQ118" s="118">
        <f t="shared" si="157"/>
        <v>0</v>
      </c>
      <c r="AR118" s="118">
        <f t="shared" si="158"/>
        <v>0</v>
      </c>
      <c r="AS118" s="118">
        <f t="shared" si="159"/>
        <v>0</v>
      </c>
      <c r="AT118" s="118">
        <f t="shared" si="160"/>
        <v>0</v>
      </c>
      <c r="AU118" s="118">
        <f t="shared" si="161"/>
        <v>0</v>
      </c>
      <c r="AV118" s="118">
        <f t="shared" si="162"/>
        <v>0</v>
      </c>
      <c r="AW118" s="118">
        <f t="shared" si="163"/>
        <v>0</v>
      </c>
      <c r="AX118" s="119" t="str">
        <f t="shared" si="164"/>
        <v/>
      </c>
      <c r="CQ118" s="118">
        <f t="shared" si="165"/>
        <v>0</v>
      </c>
      <c r="CR118" s="118">
        <f t="shared" si="166"/>
        <v>0</v>
      </c>
      <c r="CS118" s="118">
        <f t="shared" si="167"/>
        <v>0</v>
      </c>
      <c r="CT118" s="118">
        <f t="shared" si="168"/>
        <v>0</v>
      </c>
      <c r="CU118" s="118">
        <f t="shared" si="169"/>
        <v>0</v>
      </c>
      <c r="CV118" s="118">
        <f t="shared" si="170"/>
        <v>0</v>
      </c>
      <c r="CW118" s="118">
        <f t="shared" si="171"/>
        <v>0</v>
      </c>
      <c r="CX118" s="118">
        <f t="shared" si="172"/>
        <v>0</v>
      </c>
      <c r="CY118" s="118">
        <f t="shared" si="173"/>
        <v>0</v>
      </c>
      <c r="CZ118" s="118">
        <f t="shared" si="174"/>
        <v>0</v>
      </c>
      <c r="DA118" s="119" t="str">
        <f t="shared" si="175"/>
        <v/>
      </c>
    </row>
    <row r="119" spans="40:105" x14ac:dyDescent="0.2">
      <c r="AN119" s="118">
        <f t="shared" si="154"/>
        <v>0</v>
      </c>
      <c r="AO119" s="118">
        <f t="shared" si="155"/>
        <v>0</v>
      </c>
      <c r="AP119" s="118">
        <f t="shared" si="156"/>
        <v>0</v>
      </c>
      <c r="AQ119" s="118">
        <f t="shared" si="157"/>
        <v>0</v>
      </c>
      <c r="AR119" s="118">
        <f t="shared" si="158"/>
        <v>0</v>
      </c>
      <c r="AS119" s="118">
        <f t="shared" si="159"/>
        <v>0</v>
      </c>
      <c r="AT119" s="118">
        <f t="shared" si="160"/>
        <v>0</v>
      </c>
      <c r="AU119" s="118">
        <f t="shared" si="161"/>
        <v>0</v>
      </c>
      <c r="AV119" s="118">
        <f t="shared" si="162"/>
        <v>0</v>
      </c>
      <c r="AW119" s="118">
        <f t="shared" si="163"/>
        <v>0</v>
      </c>
      <c r="AX119" s="119" t="str">
        <f t="shared" si="164"/>
        <v/>
      </c>
      <c r="CQ119" s="118">
        <f t="shared" si="165"/>
        <v>0</v>
      </c>
      <c r="CR119" s="118">
        <f t="shared" si="166"/>
        <v>0</v>
      </c>
      <c r="CS119" s="118">
        <f t="shared" si="167"/>
        <v>0</v>
      </c>
      <c r="CT119" s="118">
        <f t="shared" si="168"/>
        <v>0</v>
      </c>
      <c r="CU119" s="118">
        <f t="shared" si="169"/>
        <v>0</v>
      </c>
      <c r="CV119" s="118">
        <f t="shared" si="170"/>
        <v>0</v>
      </c>
      <c r="CW119" s="118">
        <f t="shared" si="171"/>
        <v>0</v>
      </c>
      <c r="CX119" s="118">
        <f t="shared" si="172"/>
        <v>0</v>
      </c>
      <c r="CY119" s="118">
        <f t="shared" si="173"/>
        <v>0</v>
      </c>
      <c r="CZ119" s="118">
        <f t="shared" si="174"/>
        <v>0</v>
      </c>
      <c r="DA119" s="119" t="str">
        <f t="shared" si="175"/>
        <v/>
      </c>
    </row>
    <row r="120" spans="40:105" x14ac:dyDescent="0.2">
      <c r="AN120" s="118">
        <f t="shared" si="154"/>
        <v>0</v>
      </c>
      <c r="AO120" s="118">
        <f t="shared" si="155"/>
        <v>0</v>
      </c>
      <c r="AP120" s="118">
        <f t="shared" si="156"/>
        <v>0</v>
      </c>
      <c r="AQ120" s="118">
        <f t="shared" si="157"/>
        <v>0</v>
      </c>
      <c r="AR120" s="118">
        <f t="shared" si="158"/>
        <v>0</v>
      </c>
      <c r="AS120" s="118">
        <f t="shared" si="159"/>
        <v>0</v>
      </c>
      <c r="AT120" s="118">
        <f t="shared" si="160"/>
        <v>0</v>
      </c>
      <c r="AU120" s="118">
        <f t="shared" si="161"/>
        <v>0</v>
      </c>
      <c r="AV120" s="118">
        <f t="shared" si="162"/>
        <v>0</v>
      </c>
      <c r="AW120" s="118">
        <f t="shared" si="163"/>
        <v>0</v>
      </c>
      <c r="AX120" s="119" t="str">
        <f t="shared" si="164"/>
        <v/>
      </c>
      <c r="CQ120" s="118">
        <f t="shared" si="165"/>
        <v>0</v>
      </c>
      <c r="CR120" s="118">
        <f t="shared" si="166"/>
        <v>0</v>
      </c>
      <c r="CS120" s="118">
        <f t="shared" si="167"/>
        <v>0</v>
      </c>
      <c r="CT120" s="118">
        <f t="shared" si="168"/>
        <v>0</v>
      </c>
      <c r="CU120" s="118">
        <f t="shared" si="169"/>
        <v>0</v>
      </c>
      <c r="CV120" s="118">
        <f t="shared" si="170"/>
        <v>0</v>
      </c>
      <c r="CW120" s="118">
        <f t="shared" si="171"/>
        <v>0</v>
      </c>
      <c r="CX120" s="118">
        <f t="shared" si="172"/>
        <v>0</v>
      </c>
      <c r="CY120" s="118">
        <f t="shared" si="173"/>
        <v>0</v>
      </c>
      <c r="CZ120" s="118">
        <f t="shared" si="174"/>
        <v>0</v>
      </c>
      <c r="DA120" s="119" t="str">
        <f t="shared" si="175"/>
        <v/>
      </c>
    </row>
    <row r="121" spans="40:105" x14ac:dyDescent="0.2">
      <c r="AN121" s="118">
        <f t="shared" si="154"/>
        <v>0</v>
      </c>
      <c r="AO121" s="118">
        <f t="shared" si="155"/>
        <v>0</v>
      </c>
      <c r="AP121" s="118">
        <f t="shared" si="156"/>
        <v>0</v>
      </c>
      <c r="AQ121" s="118">
        <f t="shared" si="157"/>
        <v>0</v>
      </c>
      <c r="AR121" s="118">
        <f t="shared" si="158"/>
        <v>0</v>
      </c>
      <c r="AS121" s="118">
        <f t="shared" si="159"/>
        <v>0</v>
      </c>
      <c r="AT121" s="118">
        <f t="shared" si="160"/>
        <v>0</v>
      </c>
      <c r="AU121" s="118">
        <f t="shared" si="161"/>
        <v>0</v>
      </c>
      <c r="AV121" s="118">
        <f t="shared" si="162"/>
        <v>0</v>
      </c>
      <c r="AW121" s="118">
        <f t="shared" si="163"/>
        <v>0</v>
      </c>
      <c r="AX121" s="119" t="str">
        <f t="shared" si="164"/>
        <v/>
      </c>
      <c r="CQ121" s="118">
        <f t="shared" si="165"/>
        <v>0</v>
      </c>
      <c r="CR121" s="118">
        <f t="shared" si="166"/>
        <v>0</v>
      </c>
      <c r="CS121" s="118">
        <f t="shared" si="167"/>
        <v>0</v>
      </c>
      <c r="CT121" s="118">
        <f t="shared" si="168"/>
        <v>0</v>
      </c>
      <c r="CU121" s="118">
        <f t="shared" si="169"/>
        <v>0</v>
      </c>
      <c r="CV121" s="118">
        <f t="shared" si="170"/>
        <v>0</v>
      </c>
      <c r="CW121" s="118">
        <f t="shared" si="171"/>
        <v>0</v>
      </c>
      <c r="CX121" s="118">
        <f t="shared" si="172"/>
        <v>0</v>
      </c>
      <c r="CY121" s="118">
        <f t="shared" si="173"/>
        <v>0</v>
      </c>
      <c r="CZ121" s="118">
        <f t="shared" si="174"/>
        <v>0</v>
      </c>
      <c r="DA121" s="119" t="str">
        <f t="shared" si="175"/>
        <v/>
      </c>
    </row>
    <row r="122" spans="40:105" x14ac:dyDescent="0.2">
      <c r="AN122" s="118">
        <f t="shared" si="154"/>
        <v>0</v>
      </c>
      <c r="AO122" s="118">
        <f t="shared" si="155"/>
        <v>0</v>
      </c>
      <c r="AP122" s="118">
        <f t="shared" si="156"/>
        <v>0</v>
      </c>
      <c r="AQ122" s="118">
        <f t="shared" si="157"/>
        <v>0</v>
      </c>
      <c r="AR122" s="118">
        <f t="shared" si="158"/>
        <v>0</v>
      </c>
      <c r="AS122" s="118">
        <f t="shared" si="159"/>
        <v>0</v>
      </c>
      <c r="AT122" s="118">
        <f t="shared" si="160"/>
        <v>0</v>
      </c>
      <c r="AU122" s="118">
        <f t="shared" si="161"/>
        <v>0</v>
      </c>
      <c r="AV122" s="118">
        <f t="shared" si="162"/>
        <v>0</v>
      </c>
      <c r="AW122" s="118">
        <f t="shared" si="163"/>
        <v>0</v>
      </c>
      <c r="AX122" s="119" t="str">
        <f t="shared" si="164"/>
        <v/>
      </c>
      <c r="CQ122" s="118">
        <f t="shared" si="165"/>
        <v>0</v>
      </c>
      <c r="CR122" s="118">
        <f t="shared" si="166"/>
        <v>0</v>
      </c>
      <c r="CS122" s="118">
        <f t="shared" si="167"/>
        <v>0</v>
      </c>
      <c r="CT122" s="118">
        <f t="shared" si="168"/>
        <v>0</v>
      </c>
      <c r="CU122" s="118">
        <f t="shared" si="169"/>
        <v>0</v>
      </c>
      <c r="CV122" s="118">
        <f t="shared" si="170"/>
        <v>0</v>
      </c>
      <c r="CW122" s="118">
        <f t="shared" si="171"/>
        <v>0</v>
      </c>
      <c r="CX122" s="118">
        <f t="shared" si="172"/>
        <v>0</v>
      </c>
      <c r="CY122" s="118">
        <f t="shared" si="173"/>
        <v>0</v>
      </c>
      <c r="CZ122" s="118">
        <f t="shared" si="174"/>
        <v>0</v>
      </c>
      <c r="DA122" s="119" t="str">
        <f t="shared" si="175"/>
        <v/>
      </c>
    </row>
    <row r="123" spans="40:105" x14ac:dyDescent="0.2">
      <c r="AN123" s="118">
        <f t="shared" si="154"/>
        <v>0</v>
      </c>
      <c r="AO123" s="118">
        <f t="shared" si="155"/>
        <v>0</v>
      </c>
      <c r="AP123" s="118">
        <f t="shared" si="156"/>
        <v>0</v>
      </c>
      <c r="AQ123" s="118">
        <f t="shared" si="157"/>
        <v>0</v>
      </c>
      <c r="AR123" s="118">
        <f t="shared" si="158"/>
        <v>0</v>
      </c>
      <c r="AS123" s="118">
        <f t="shared" si="159"/>
        <v>0</v>
      </c>
      <c r="AT123" s="118">
        <f t="shared" si="160"/>
        <v>0</v>
      </c>
      <c r="AU123" s="118">
        <f t="shared" si="161"/>
        <v>0</v>
      </c>
      <c r="AV123" s="118">
        <f t="shared" si="162"/>
        <v>0</v>
      </c>
      <c r="AW123" s="118">
        <f t="shared" si="163"/>
        <v>0</v>
      </c>
      <c r="AX123" s="119" t="str">
        <f t="shared" si="164"/>
        <v/>
      </c>
      <c r="CQ123" s="118">
        <f t="shared" si="165"/>
        <v>0</v>
      </c>
      <c r="CR123" s="118">
        <f t="shared" si="166"/>
        <v>0</v>
      </c>
      <c r="CS123" s="118">
        <f t="shared" si="167"/>
        <v>0</v>
      </c>
      <c r="CT123" s="118">
        <f t="shared" si="168"/>
        <v>0</v>
      </c>
      <c r="CU123" s="118">
        <f t="shared" si="169"/>
        <v>0</v>
      </c>
      <c r="CV123" s="118">
        <f t="shared" si="170"/>
        <v>0</v>
      </c>
      <c r="CW123" s="118">
        <f t="shared" si="171"/>
        <v>0</v>
      </c>
      <c r="CX123" s="118">
        <f t="shared" si="172"/>
        <v>0</v>
      </c>
      <c r="CY123" s="118">
        <f t="shared" si="173"/>
        <v>0</v>
      </c>
      <c r="CZ123" s="118">
        <f t="shared" si="174"/>
        <v>0</v>
      </c>
      <c r="DA123" s="119" t="str">
        <f t="shared" si="175"/>
        <v/>
      </c>
    </row>
    <row r="124" spans="40:105" x14ac:dyDescent="0.2">
      <c r="AN124" s="118">
        <f t="shared" si="154"/>
        <v>0</v>
      </c>
      <c r="AO124" s="118">
        <f t="shared" si="155"/>
        <v>0</v>
      </c>
      <c r="AP124" s="118">
        <f t="shared" si="156"/>
        <v>0</v>
      </c>
      <c r="AQ124" s="118">
        <f t="shared" si="157"/>
        <v>0</v>
      </c>
      <c r="AR124" s="118">
        <f t="shared" si="158"/>
        <v>0</v>
      </c>
      <c r="AS124" s="118">
        <f t="shared" si="159"/>
        <v>0</v>
      </c>
      <c r="AT124" s="118">
        <f t="shared" si="160"/>
        <v>0</v>
      </c>
      <c r="AU124" s="118">
        <f t="shared" si="161"/>
        <v>0</v>
      </c>
      <c r="AV124" s="118">
        <f t="shared" si="162"/>
        <v>0</v>
      </c>
      <c r="AW124" s="118">
        <f t="shared" si="163"/>
        <v>0</v>
      </c>
      <c r="AX124" s="119" t="str">
        <f t="shared" si="164"/>
        <v/>
      </c>
      <c r="CQ124" s="118">
        <f t="shared" si="165"/>
        <v>0</v>
      </c>
      <c r="CR124" s="118">
        <f t="shared" si="166"/>
        <v>0</v>
      </c>
      <c r="CS124" s="118">
        <f t="shared" si="167"/>
        <v>0</v>
      </c>
      <c r="CT124" s="118">
        <f t="shared" si="168"/>
        <v>0</v>
      </c>
      <c r="CU124" s="118">
        <f t="shared" si="169"/>
        <v>0</v>
      </c>
      <c r="CV124" s="118">
        <f t="shared" si="170"/>
        <v>0</v>
      </c>
      <c r="CW124" s="118">
        <f t="shared" si="171"/>
        <v>0</v>
      </c>
      <c r="CX124" s="118">
        <f t="shared" si="172"/>
        <v>0</v>
      </c>
      <c r="CY124" s="118">
        <f t="shared" si="173"/>
        <v>0</v>
      </c>
      <c r="CZ124" s="118">
        <f t="shared" si="174"/>
        <v>0</v>
      </c>
      <c r="DA124" s="119" t="str">
        <f t="shared" si="175"/>
        <v/>
      </c>
    </row>
    <row r="125" spans="40:105" x14ac:dyDescent="0.2">
      <c r="AN125" s="118">
        <f t="shared" si="154"/>
        <v>0</v>
      </c>
      <c r="AO125" s="118">
        <f t="shared" si="155"/>
        <v>0</v>
      </c>
      <c r="AP125" s="118">
        <f t="shared" si="156"/>
        <v>0</v>
      </c>
      <c r="AQ125" s="118">
        <f t="shared" si="157"/>
        <v>0</v>
      </c>
      <c r="AR125" s="118">
        <f t="shared" si="158"/>
        <v>0</v>
      </c>
      <c r="AS125" s="118">
        <f t="shared" si="159"/>
        <v>0</v>
      </c>
      <c r="AT125" s="118">
        <f t="shared" si="160"/>
        <v>0</v>
      </c>
      <c r="AU125" s="118">
        <f t="shared" si="161"/>
        <v>0</v>
      </c>
      <c r="AV125" s="118">
        <f t="shared" si="162"/>
        <v>0</v>
      </c>
      <c r="AW125" s="118">
        <f t="shared" si="163"/>
        <v>0</v>
      </c>
      <c r="AX125" s="119" t="str">
        <f t="shared" si="164"/>
        <v/>
      </c>
      <c r="CQ125" s="118">
        <f t="shared" si="165"/>
        <v>0</v>
      </c>
      <c r="CR125" s="118">
        <f t="shared" si="166"/>
        <v>0</v>
      </c>
      <c r="CS125" s="118">
        <f t="shared" si="167"/>
        <v>0</v>
      </c>
      <c r="CT125" s="118">
        <f t="shared" si="168"/>
        <v>0</v>
      </c>
      <c r="CU125" s="118">
        <f t="shared" si="169"/>
        <v>0</v>
      </c>
      <c r="CV125" s="118">
        <f t="shared" si="170"/>
        <v>0</v>
      </c>
      <c r="CW125" s="118">
        <f t="shared" si="171"/>
        <v>0</v>
      </c>
      <c r="CX125" s="118">
        <f t="shared" si="172"/>
        <v>0</v>
      </c>
      <c r="CY125" s="118">
        <f t="shared" si="173"/>
        <v>0</v>
      </c>
      <c r="CZ125" s="118">
        <f t="shared" si="174"/>
        <v>0</v>
      </c>
      <c r="DA125" s="119" t="str">
        <f t="shared" si="175"/>
        <v/>
      </c>
    </row>
    <row r="126" spans="40:105" x14ac:dyDescent="0.2">
      <c r="AN126" s="118">
        <f t="shared" si="154"/>
        <v>0</v>
      </c>
      <c r="AO126" s="118">
        <f t="shared" si="155"/>
        <v>0</v>
      </c>
      <c r="AP126" s="118">
        <f t="shared" si="156"/>
        <v>0</v>
      </c>
      <c r="AQ126" s="118">
        <f t="shared" si="157"/>
        <v>0</v>
      </c>
      <c r="AR126" s="118">
        <f t="shared" si="158"/>
        <v>0</v>
      </c>
      <c r="AS126" s="118">
        <f t="shared" si="159"/>
        <v>0</v>
      </c>
      <c r="AT126" s="118">
        <f t="shared" si="160"/>
        <v>0</v>
      </c>
      <c r="AU126" s="118">
        <f t="shared" si="161"/>
        <v>0</v>
      </c>
      <c r="AV126" s="118">
        <f t="shared" si="162"/>
        <v>0</v>
      </c>
      <c r="AW126" s="118">
        <f t="shared" si="163"/>
        <v>0</v>
      </c>
      <c r="AX126" s="119" t="str">
        <f t="shared" si="164"/>
        <v/>
      </c>
      <c r="CQ126" s="118">
        <f t="shared" si="165"/>
        <v>0</v>
      </c>
      <c r="CR126" s="118">
        <f t="shared" si="166"/>
        <v>0</v>
      </c>
      <c r="CS126" s="118">
        <f t="shared" si="167"/>
        <v>0</v>
      </c>
      <c r="CT126" s="118">
        <f t="shared" si="168"/>
        <v>0</v>
      </c>
      <c r="CU126" s="118">
        <f t="shared" si="169"/>
        <v>0</v>
      </c>
      <c r="CV126" s="118">
        <f t="shared" si="170"/>
        <v>0</v>
      </c>
      <c r="CW126" s="118">
        <f t="shared" si="171"/>
        <v>0</v>
      </c>
      <c r="CX126" s="118">
        <f t="shared" si="172"/>
        <v>0</v>
      </c>
      <c r="CY126" s="118">
        <f t="shared" si="173"/>
        <v>0</v>
      </c>
      <c r="CZ126" s="118">
        <f t="shared" si="174"/>
        <v>0</v>
      </c>
      <c r="DA126" s="119" t="str">
        <f t="shared" si="175"/>
        <v/>
      </c>
    </row>
    <row r="127" spans="40:105" x14ac:dyDescent="0.2">
      <c r="AN127" s="118">
        <f t="shared" si="154"/>
        <v>0</v>
      </c>
      <c r="AO127" s="118">
        <f t="shared" si="155"/>
        <v>0</v>
      </c>
      <c r="AP127" s="118">
        <f t="shared" si="156"/>
        <v>0</v>
      </c>
      <c r="AQ127" s="118">
        <f t="shared" si="157"/>
        <v>0</v>
      </c>
      <c r="AR127" s="118">
        <f t="shared" si="158"/>
        <v>0</v>
      </c>
      <c r="AS127" s="118">
        <f t="shared" si="159"/>
        <v>0</v>
      </c>
      <c r="AT127" s="118">
        <f t="shared" si="160"/>
        <v>0</v>
      </c>
      <c r="AU127" s="118">
        <f t="shared" si="161"/>
        <v>0</v>
      </c>
      <c r="AV127" s="118">
        <f t="shared" si="162"/>
        <v>0</v>
      </c>
      <c r="AW127" s="118">
        <f t="shared" si="163"/>
        <v>0</v>
      </c>
      <c r="AX127" s="119" t="str">
        <f t="shared" si="164"/>
        <v/>
      </c>
      <c r="CQ127" s="118">
        <f t="shared" si="165"/>
        <v>0</v>
      </c>
      <c r="CR127" s="118">
        <f t="shared" si="166"/>
        <v>0</v>
      </c>
      <c r="CS127" s="118">
        <f t="shared" si="167"/>
        <v>0</v>
      </c>
      <c r="CT127" s="118">
        <f t="shared" si="168"/>
        <v>0</v>
      </c>
      <c r="CU127" s="118">
        <f t="shared" si="169"/>
        <v>0</v>
      </c>
      <c r="CV127" s="118">
        <f t="shared" si="170"/>
        <v>0</v>
      </c>
      <c r="CW127" s="118">
        <f t="shared" si="171"/>
        <v>0</v>
      </c>
      <c r="CX127" s="118">
        <f t="shared" si="172"/>
        <v>0</v>
      </c>
      <c r="CY127" s="118">
        <f t="shared" si="173"/>
        <v>0</v>
      </c>
      <c r="CZ127" s="118">
        <f t="shared" si="174"/>
        <v>0</v>
      </c>
      <c r="DA127" s="119" t="str">
        <f t="shared" si="175"/>
        <v/>
      </c>
    </row>
    <row r="128" spans="40:105" x14ac:dyDescent="0.2">
      <c r="AN128" s="118">
        <f t="shared" si="154"/>
        <v>0</v>
      </c>
      <c r="AO128" s="118">
        <f t="shared" si="155"/>
        <v>0</v>
      </c>
      <c r="AP128" s="118">
        <f t="shared" si="156"/>
        <v>0</v>
      </c>
      <c r="AQ128" s="118">
        <f t="shared" si="157"/>
        <v>0</v>
      </c>
      <c r="AR128" s="118">
        <f t="shared" si="158"/>
        <v>0</v>
      </c>
      <c r="AS128" s="118">
        <f t="shared" si="159"/>
        <v>0</v>
      </c>
      <c r="AT128" s="118">
        <f t="shared" si="160"/>
        <v>0</v>
      </c>
      <c r="AU128" s="118">
        <f t="shared" si="161"/>
        <v>0</v>
      </c>
      <c r="AV128" s="118">
        <f t="shared" si="162"/>
        <v>0</v>
      </c>
      <c r="AW128" s="118">
        <f t="shared" si="163"/>
        <v>0</v>
      </c>
      <c r="AX128" s="119" t="str">
        <f t="shared" si="164"/>
        <v/>
      </c>
      <c r="CQ128" s="118">
        <f t="shared" si="165"/>
        <v>0</v>
      </c>
      <c r="CR128" s="118">
        <f t="shared" si="166"/>
        <v>0</v>
      </c>
      <c r="CS128" s="118">
        <f t="shared" si="167"/>
        <v>0</v>
      </c>
      <c r="CT128" s="118">
        <f t="shared" si="168"/>
        <v>0</v>
      </c>
      <c r="CU128" s="118">
        <f t="shared" si="169"/>
        <v>0</v>
      </c>
      <c r="CV128" s="118">
        <f t="shared" si="170"/>
        <v>0</v>
      </c>
      <c r="CW128" s="118">
        <f t="shared" si="171"/>
        <v>0</v>
      </c>
      <c r="CX128" s="118">
        <f t="shared" si="172"/>
        <v>0</v>
      </c>
      <c r="CY128" s="118">
        <f t="shared" si="173"/>
        <v>0</v>
      </c>
      <c r="CZ128" s="118">
        <f t="shared" si="174"/>
        <v>0</v>
      </c>
      <c r="DA128" s="119" t="str">
        <f t="shared" si="175"/>
        <v/>
      </c>
    </row>
    <row r="129" spans="40:105" x14ac:dyDescent="0.2">
      <c r="AN129" s="118">
        <f t="shared" si="154"/>
        <v>0</v>
      </c>
      <c r="AO129" s="118">
        <f t="shared" si="155"/>
        <v>0</v>
      </c>
      <c r="AP129" s="118">
        <f t="shared" si="156"/>
        <v>0</v>
      </c>
      <c r="AQ129" s="118">
        <f t="shared" si="157"/>
        <v>0</v>
      </c>
      <c r="AR129" s="118">
        <f t="shared" si="158"/>
        <v>0</v>
      </c>
      <c r="AS129" s="118">
        <f t="shared" si="159"/>
        <v>0</v>
      </c>
      <c r="AT129" s="118">
        <f t="shared" si="160"/>
        <v>0</v>
      </c>
      <c r="AU129" s="118">
        <f t="shared" si="161"/>
        <v>0</v>
      </c>
      <c r="AV129" s="118">
        <f t="shared" si="162"/>
        <v>0</v>
      </c>
      <c r="AW129" s="118">
        <f t="shared" si="163"/>
        <v>0</v>
      </c>
      <c r="AX129" s="119" t="str">
        <f t="shared" si="164"/>
        <v/>
      </c>
      <c r="CQ129" s="118">
        <f t="shared" si="165"/>
        <v>0</v>
      </c>
      <c r="CR129" s="118">
        <f t="shared" si="166"/>
        <v>0</v>
      </c>
      <c r="CS129" s="118">
        <f t="shared" si="167"/>
        <v>0</v>
      </c>
      <c r="CT129" s="118">
        <f t="shared" si="168"/>
        <v>0</v>
      </c>
      <c r="CU129" s="118">
        <f t="shared" si="169"/>
        <v>0</v>
      </c>
      <c r="CV129" s="118">
        <f t="shared" si="170"/>
        <v>0</v>
      </c>
      <c r="CW129" s="118">
        <f t="shared" si="171"/>
        <v>0</v>
      </c>
      <c r="CX129" s="118">
        <f t="shared" si="172"/>
        <v>0</v>
      </c>
      <c r="CY129" s="118">
        <f t="shared" si="173"/>
        <v>0</v>
      </c>
      <c r="CZ129" s="118">
        <f t="shared" si="174"/>
        <v>0</v>
      </c>
      <c r="DA129" s="119" t="str">
        <f t="shared" si="175"/>
        <v/>
      </c>
    </row>
    <row r="130" spans="40:105" x14ac:dyDescent="0.2">
      <c r="AN130" s="118">
        <f t="shared" si="154"/>
        <v>0</v>
      </c>
      <c r="AO130" s="118">
        <f t="shared" si="155"/>
        <v>0</v>
      </c>
      <c r="AP130" s="118">
        <f t="shared" si="156"/>
        <v>0</v>
      </c>
      <c r="AQ130" s="118">
        <f t="shared" si="157"/>
        <v>0</v>
      </c>
      <c r="AR130" s="118">
        <f t="shared" si="158"/>
        <v>0</v>
      </c>
      <c r="AS130" s="118">
        <f t="shared" si="159"/>
        <v>0</v>
      </c>
      <c r="AT130" s="118">
        <f t="shared" si="160"/>
        <v>0</v>
      </c>
      <c r="AU130" s="118">
        <f t="shared" si="161"/>
        <v>0</v>
      </c>
      <c r="AV130" s="118">
        <f t="shared" si="162"/>
        <v>0</v>
      </c>
      <c r="AW130" s="118">
        <f t="shared" si="163"/>
        <v>0</v>
      </c>
      <c r="AX130" s="119" t="str">
        <f t="shared" si="164"/>
        <v/>
      </c>
      <c r="CQ130" s="118">
        <f t="shared" si="165"/>
        <v>0</v>
      </c>
      <c r="CR130" s="118">
        <f t="shared" si="166"/>
        <v>0</v>
      </c>
      <c r="CS130" s="118">
        <f t="shared" si="167"/>
        <v>0</v>
      </c>
      <c r="CT130" s="118">
        <f t="shared" si="168"/>
        <v>0</v>
      </c>
      <c r="CU130" s="118">
        <f t="shared" si="169"/>
        <v>0</v>
      </c>
      <c r="CV130" s="118">
        <f t="shared" si="170"/>
        <v>0</v>
      </c>
      <c r="CW130" s="118">
        <f t="shared" si="171"/>
        <v>0</v>
      </c>
      <c r="CX130" s="118">
        <f t="shared" si="172"/>
        <v>0</v>
      </c>
      <c r="CY130" s="118">
        <f t="shared" si="173"/>
        <v>0</v>
      </c>
      <c r="CZ130" s="118">
        <f t="shared" si="174"/>
        <v>0</v>
      </c>
      <c r="DA130" s="119" t="str">
        <f t="shared" si="175"/>
        <v/>
      </c>
    </row>
    <row r="131" spans="40:105" x14ac:dyDescent="0.2">
      <c r="AN131" s="118">
        <f t="shared" si="154"/>
        <v>0</v>
      </c>
      <c r="AO131" s="118">
        <f t="shared" si="155"/>
        <v>0</v>
      </c>
      <c r="AP131" s="118">
        <f t="shared" si="156"/>
        <v>0</v>
      </c>
      <c r="AQ131" s="118">
        <f t="shared" si="157"/>
        <v>0</v>
      </c>
      <c r="AR131" s="118">
        <f t="shared" si="158"/>
        <v>0</v>
      </c>
      <c r="AS131" s="118">
        <f t="shared" si="159"/>
        <v>0</v>
      </c>
      <c r="AT131" s="118">
        <f t="shared" si="160"/>
        <v>0</v>
      </c>
      <c r="AU131" s="118">
        <f t="shared" si="161"/>
        <v>0</v>
      </c>
      <c r="AV131" s="118">
        <f t="shared" si="162"/>
        <v>0</v>
      </c>
      <c r="AW131" s="118">
        <f t="shared" si="163"/>
        <v>0</v>
      </c>
      <c r="AX131" s="119" t="str">
        <f t="shared" si="164"/>
        <v/>
      </c>
      <c r="CQ131" s="118">
        <f t="shared" si="165"/>
        <v>0</v>
      </c>
      <c r="CR131" s="118">
        <f t="shared" si="166"/>
        <v>0</v>
      </c>
      <c r="CS131" s="118">
        <f t="shared" si="167"/>
        <v>0</v>
      </c>
      <c r="CT131" s="118">
        <f t="shared" si="168"/>
        <v>0</v>
      </c>
      <c r="CU131" s="118">
        <f t="shared" si="169"/>
        <v>0</v>
      </c>
      <c r="CV131" s="118">
        <f t="shared" si="170"/>
        <v>0</v>
      </c>
      <c r="CW131" s="118">
        <f t="shared" si="171"/>
        <v>0</v>
      </c>
      <c r="CX131" s="118">
        <f t="shared" si="172"/>
        <v>0</v>
      </c>
      <c r="CY131" s="118">
        <f t="shared" si="173"/>
        <v>0</v>
      </c>
      <c r="CZ131" s="118">
        <f t="shared" si="174"/>
        <v>0</v>
      </c>
      <c r="DA131" s="119" t="str">
        <f t="shared" si="175"/>
        <v/>
      </c>
    </row>
    <row r="132" spans="40:105" x14ac:dyDescent="0.2">
      <c r="AN132" s="118">
        <f t="shared" si="154"/>
        <v>0</v>
      </c>
      <c r="AO132" s="118">
        <f t="shared" si="155"/>
        <v>0</v>
      </c>
      <c r="AP132" s="118">
        <f t="shared" si="156"/>
        <v>0</v>
      </c>
      <c r="AQ132" s="118">
        <f t="shared" si="157"/>
        <v>0</v>
      </c>
      <c r="AR132" s="118">
        <f t="shared" si="158"/>
        <v>0</v>
      </c>
      <c r="AS132" s="118">
        <f t="shared" si="159"/>
        <v>0</v>
      </c>
      <c r="AT132" s="118">
        <f t="shared" si="160"/>
        <v>0</v>
      </c>
      <c r="AU132" s="118">
        <f t="shared" si="161"/>
        <v>0</v>
      </c>
      <c r="AV132" s="118">
        <f t="shared" si="162"/>
        <v>0</v>
      </c>
      <c r="AW132" s="118">
        <f t="shared" si="163"/>
        <v>0</v>
      </c>
      <c r="AX132" s="119" t="str">
        <f t="shared" si="164"/>
        <v/>
      </c>
      <c r="CQ132" s="118">
        <f t="shared" si="165"/>
        <v>0</v>
      </c>
      <c r="CR132" s="118">
        <f t="shared" si="166"/>
        <v>0</v>
      </c>
      <c r="CS132" s="118">
        <f t="shared" si="167"/>
        <v>0</v>
      </c>
      <c r="CT132" s="118">
        <f t="shared" si="168"/>
        <v>0</v>
      </c>
      <c r="CU132" s="118">
        <f t="shared" si="169"/>
        <v>0</v>
      </c>
      <c r="CV132" s="118">
        <f t="shared" si="170"/>
        <v>0</v>
      </c>
      <c r="CW132" s="118">
        <f t="shared" si="171"/>
        <v>0</v>
      </c>
      <c r="CX132" s="118">
        <f t="shared" si="172"/>
        <v>0</v>
      </c>
      <c r="CY132" s="118">
        <f t="shared" si="173"/>
        <v>0</v>
      </c>
      <c r="CZ132" s="118">
        <f t="shared" si="174"/>
        <v>0</v>
      </c>
      <c r="DA132" s="119" t="str">
        <f t="shared" si="175"/>
        <v/>
      </c>
    </row>
    <row r="133" spans="40:105" x14ac:dyDescent="0.2">
      <c r="AN133" s="118">
        <f t="shared" ref="AN133:AN148" si="176">IF(I133&gt;0,VLOOKUP(I133&amp;"-"&amp;J133&amp;"-"&amp;K133,LocCost,2,0),0)</f>
        <v>0</v>
      </c>
      <c r="AO133" s="118">
        <f t="shared" ref="AO133:AO148" si="177">IF(L133&gt;0,VLOOKUP(L133&amp;"-"&amp;M133&amp;"-"&amp;N133,LocCost,2,0),0)</f>
        <v>0</v>
      </c>
      <c r="AP133" s="118">
        <f t="shared" ref="AP133:AP148" si="178">IF(O133&gt;0,VLOOKUP(O133&amp;"-"&amp;P133&amp;"-"&amp;Q133,LocCost,2,0),0)</f>
        <v>0</v>
      </c>
      <c r="AQ133" s="118">
        <f t="shared" ref="AQ133:AQ148" si="179">IF(R133&gt;0,VLOOKUP(R133&amp;"-"&amp;S133&amp;"-"&amp;T133,LocCost,2,0),0)</f>
        <v>0</v>
      </c>
      <c r="AR133" s="118">
        <f t="shared" ref="AR133:AR148" si="180">IF(U133&gt;0,VLOOKUP(U133&amp;"-"&amp;V133&amp;"-"&amp;W133,LocCost,2,0),0)</f>
        <v>0</v>
      </c>
      <c r="AS133" s="118">
        <f t="shared" ref="AS133:AS148" si="181">IF(X133&gt;0,VLOOKUP(X133&amp;"-"&amp;Y133&amp;"-"&amp;Z133,LocCost,2,0),0)</f>
        <v>0</v>
      </c>
      <c r="AT133" s="118">
        <f t="shared" ref="AT133:AT148" si="182">IF(AA133&gt;0,VLOOKUP(AA133&amp;"-"&amp;AB133&amp;"-"&amp;AC133,LocCost,2,0),0)</f>
        <v>0</v>
      </c>
      <c r="AU133" s="118">
        <f t="shared" ref="AU133:AU148" si="183">IF(AD133&gt;0,VLOOKUP(AD133&amp;"-"&amp;AE133&amp;"-"&amp;AF133,LocCost,2,0),0)</f>
        <v>0</v>
      </c>
      <c r="AV133" s="118">
        <f t="shared" ref="AV133:AV148" si="184">IF(AG133&gt;0,VLOOKUP(AG133&amp;"-"&amp;AH133&amp;"-"&amp;AI133,LocCost,2,0),0)</f>
        <v>0</v>
      </c>
      <c r="AW133" s="118">
        <f t="shared" ref="AW133:AW148" si="185">IF(AJ133&gt;0,VLOOKUP(AJ133&amp;"-"&amp;AK133&amp;"-"&amp;AL133,LocCost,2,0),0)</f>
        <v>0</v>
      </c>
      <c r="AX133" s="119" t="str">
        <f t="shared" ref="AX133:AX148" si="186">IF(C133&gt;0,SUM(AN133:AW133),"")</f>
        <v/>
      </c>
      <c r="CQ133" s="118">
        <f t="shared" ref="CQ133:CQ148" si="187">IF(BL133&gt;0,VLOOKUP(BL133&amp;"-"&amp;BM133&amp;"-"&amp;BN133,LocCost,2,0),0)</f>
        <v>0</v>
      </c>
      <c r="CR133" s="118">
        <f t="shared" ref="CR133:CR148" si="188">IF(BO133&gt;0,VLOOKUP(BO133&amp;"-"&amp;BP133&amp;"-"&amp;BQ133,LocCost,2,0),0)</f>
        <v>0</v>
      </c>
      <c r="CS133" s="118">
        <f t="shared" ref="CS133:CS148" si="189">IF(BR133&gt;0,VLOOKUP(BR133&amp;"-"&amp;BS133&amp;"-"&amp;BT133,LocCost,2,0),0)</f>
        <v>0</v>
      </c>
      <c r="CT133" s="118">
        <f t="shared" ref="CT133:CT148" si="190">IF(BU133&gt;0,VLOOKUP(BU133&amp;"-"&amp;BV133&amp;"-"&amp;BW133,LocCost,2,0),0)</f>
        <v>0</v>
      </c>
      <c r="CU133" s="118">
        <f t="shared" ref="CU133:CU148" si="191">IF(BX133&gt;0,VLOOKUP(BX133&amp;"-"&amp;BY133&amp;"-"&amp;BZ133,LocCost,2,0),0)</f>
        <v>0</v>
      </c>
      <c r="CV133" s="118">
        <f t="shared" ref="CV133:CV148" si="192">IF(CA133&gt;0,VLOOKUP(CA133&amp;"-"&amp;CB133&amp;"-"&amp;CC133,LocCost,2,0),0)</f>
        <v>0</v>
      </c>
      <c r="CW133" s="118">
        <f t="shared" ref="CW133:CW148" si="193">IF(CD133&gt;0,VLOOKUP(CD133&amp;"-"&amp;CE133&amp;"-"&amp;CF133,LocCost,2,0),0)</f>
        <v>0</v>
      </c>
      <c r="CX133" s="118">
        <f t="shared" ref="CX133:CX148" si="194">IF(CG133&gt;0,VLOOKUP(CG133&amp;"-"&amp;CH133&amp;"-"&amp;CI133,LocCost,2,0),0)</f>
        <v>0</v>
      </c>
      <c r="CY133" s="118">
        <f t="shared" ref="CY133:CY148" si="195">IF(CJ133&gt;0,VLOOKUP(CJ133&amp;"-"&amp;CK133&amp;"-"&amp;CL133,LocCost,2,0),0)</f>
        <v>0</v>
      </c>
      <c r="CZ133" s="118">
        <f t="shared" ref="CZ133:CZ148" si="196">IF(CM133&gt;0,VLOOKUP(CM133&amp;"-"&amp;CN133&amp;"-"&amp;CO133,LocCost,2,0),0)</f>
        <v>0</v>
      </c>
      <c r="DA133" s="119" t="str">
        <f t="shared" ref="DA133:DA148" si="197">IF(BF133&gt;0,SUM(CQ133:CZ133),"")</f>
        <v/>
      </c>
    </row>
    <row r="134" spans="40:105" x14ac:dyDescent="0.2">
      <c r="AN134" s="118">
        <f t="shared" si="176"/>
        <v>0</v>
      </c>
      <c r="AO134" s="118">
        <f t="shared" si="177"/>
        <v>0</v>
      </c>
      <c r="AP134" s="118">
        <f t="shared" si="178"/>
        <v>0</v>
      </c>
      <c r="AQ134" s="118">
        <f t="shared" si="179"/>
        <v>0</v>
      </c>
      <c r="AR134" s="118">
        <f t="shared" si="180"/>
        <v>0</v>
      </c>
      <c r="AS134" s="118">
        <f t="shared" si="181"/>
        <v>0</v>
      </c>
      <c r="AT134" s="118">
        <f t="shared" si="182"/>
        <v>0</v>
      </c>
      <c r="AU134" s="118">
        <f t="shared" si="183"/>
        <v>0</v>
      </c>
      <c r="AV134" s="118">
        <f t="shared" si="184"/>
        <v>0</v>
      </c>
      <c r="AW134" s="118">
        <f t="shared" si="185"/>
        <v>0</v>
      </c>
      <c r="AX134" s="119" t="str">
        <f t="shared" si="186"/>
        <v/>
      </c>
      <c r="CQ134" s="118">
        <f t="shared" si="187"/>
        <v>0</v>
      </c>
      <c r="CR134" s="118">
        <f t="shared" si="188"/>
        <v>0</v>
      </c>
      <c r="CS134" s="118">
        <f t="shared" si="189"/>
        <v>0</v>
      </c>
      <c r="CT134" s="118">
        <f t="shared" si="190"/>
        <v>0</v>
      </c>
      <c r="CU134" s="118">
        <f t="shared" si="191"/>
        <v>0</v>
      </c>
      <c r="CV134" s="118">
        <f t="shared" si="192"/>
        <v>0</v>
      </c>
      <c r="CW134" s="118">
        <f t="shared" si="193"/>
        <v>0</v>
      </c>
      <c r="CX134" s="118">
        <f t="shared" si="194"/>
        <v>0</v>
      </c>
      <c r="CY134" s="118">
        <f t="shared" si="195"/>
        <v>0</v>
      </c>
      <c r="CZ134" s="118">
        <f t="shared" si="196"/>
        <v>0</v>
      </c>
      <c r="DA134" s="119" t="str">
        <f t="shared" si="197"/>
        <v/>
      </c>
    </row>
    <row r="135" spans="40:105" x14ac:dyDescent="0.2">
      <c r="AN135" s="118">
        <f t="shared" si="176"/>
        <v>0</v>
      </c>
      <c r="AO135" s="118">
        <f t="shared" si="177"/>
        <v>0</v>
      </c>
      <c r="AP135" s="118">
        <f t="shared" si="178"/>
        <v>0</v>
      </c>
      <c r="AQ135" s="118">
        <f t="shared" si="179"/>
        <v>0</v>
      </c>
      <c r="AR135" s="118">
        <f t="shared" si="180"/>
        <v>0</v>
      </c>
      <c r="AS135" s="118">
        <f t="shared" si="181"/>
        <v>0</v>
      </c>
      <c r="AT135" s="118">
        <f t="shared" si="182"/>
        <v>0</v>
      </c>
      <c r="AU135" s="118">
        <f t="shared" si="183"/>
        <v>0</v>
      </c>
      <c r="AV135" s="118">
        <f t="shared" si="184"/>
        <v>0</v>
      </c>
      <c r="AW135" s="118">
        <f t="shared" si="185"/>
        <v>0</v>
      </c>
      <c r="AX135" s="119" t="str">
        <f t="shared" si="186"/>
        <v/>
      </c>
      <c r="CQ135" s="118">
        <f t="shared" si="187"/>
        <v>0</v>
      </c>
      <c r="CR135" s="118">
        <f t="shared" si="188"/>
        <v>0</v>
      </c>
      <c r="CS135" s="118">
        <f t="shared" si="189"/>
        <v>0</v>
      </c>
      <c r="CT135" s="118">
        <f t="shared" si="190"/>
        <v>0</v>
      </c>
      <c r="CU135" s="118">
        <f t="shared" si="191"/>
        <v>0</v>
      </c>
      <c r="CV135" s="118">
        <f t="shared" si="192"/>
        <v>0</v>
      </c>
      <c r="CW135" s="118">
        <f t="shared" si="193"/>
        <v>0</v>
      </c>
      <c r="CX135" s="118">
        <f t="shared" si="194"/>
        <v>0</v>
      </c>
      <c r="CY135" s="118">
        <f t="shared" si="195"/>
        <v>0</v>
      </c>
      <c r="CZ135" s="118">
        <f t="shared" si="196"/>
        <v>0</v>
      </c>
      <c r="DA135" s="119" t="str">
        <f t="shared" si="197"/>
        <v/>
      </c>
    </row>
    <row r="136" spans="40:105" x14ac:dyDescent="0.2">
      <c r="AN136" s="118">
        <f t="shared" si="176"/>
        <v>0</v>
      </c>
      <c r="AO136" s="118">
        <f t="shared" si="177"/>
        <v>0</v>
      </c>
      <c r="AP136" s="118">
        <f t="shared" si="178"/>
        <v>0</v>
      </c>
      <c r="AQ136" s="118">
        <f t="shared" si="179"/>
        <v>0</v>
      </c>
      <c r="AR136" s="118">
        <f t="shared" si="180"/>
        <v>0</v>
      </c>
      <c r="AS136" s="118">
        <f t="shared" si="181"/>
        <v>0</v>
      </c>
      <c r="AT136" s="118">
        <f t="shared" si="182"/>
        <v>0</v>
      </c>
      <c r="AU136" s="118">
        <f t="shared" si="183"/>
        <v>0</v>
      </c>
      <c r="AV136" s="118">
        <f t="shared" si="184"/>
        <v>0</v>
      </c>
      <c r="AW136" s="118">
        <f t="shared" si="185"/>
        <v>0</v>
      </c>
      <c r="AX136" s="119" t="str">
        <f t="shared" si="186"/>
        <v/>
      </c>
      <c r="CQ136" s="118">
        <f t="shared" si="187"/>
        <v>0</v>
      </c>
      <c r="CR136" s="118">
        <f t="shared" si="188"/>
        <v>0</v>
      </c>
      <c r="CS136" s="118">
        <f t="shared" si="189"/>
        <v>0</v>
      </c>
      <c r="CT136" s="118">
        <f t="shared" si="190"/>
        <v>0</v>
      </c>
      <c r="CU136" s="118">
        <f t="shared" si="191"/>
        <v>0</v>
      </c>
      <c r="CV136" s="118">
        <f t="shared" si="192"/>
        <v>0</v>
      </c>
      <c r="CW136" s="118">
        <f t="shared" si="193"/>
        <v>0</v>
      </c>
      <c r="CX136" s="118">
        <f t="shared" si="194"/>
        <v>0</v>
      </c>
      <c r="CY136" s="118">
        <f t="shared" si="195"/>
        <v>0</v>
      </c>
      <c r="CZ136" s="118">
        <f t="shared" si="196"/>
        <v>0</v>
      </c>
      <c r="DA136" s="119" t="str">
        <f t="shared" si="197"/>
        <v/>
      </c>
    </row>
    <row r="137" spans="40:105" x14ac:dyDescent="0.2">
      <c r="AN137" s="118">
        <f t="shared" si="176"/>
        <v>0</v>
      </c>
      <c r="AO137" s="118">
        <f t="shared" si="177"/>
        <v>0</v>
      </c>
      <c r="AP137" s="118">
        <f t="shared" si="178"/>
        <v>0</v>
      </c>
      <c r="AQ137" s="118">
        <f t="shared" si="179"/>
        <v>0</v>
      </c>
      <c r="AR137" s="118">
        <f t="shared" si="180"/>
        <v>0</v>
      </c>
      <c r="AS137" s="118">
        <f t="shared" si="181"/>
        <v>0</v>
      </c>
      <c r="AT137" s="118">
        <f t="shared" si="182"/>
        <v>0</v>
      </c>
      <c r="AU137" s="118">
        <f t="shared" si="183"/>
        <v>0</v>
      </c>
      <c r="AV137" s="118">
        <f t="shared" si="184"/>
        <v>0</v>
      </c>
      <c r="AW137" s="118">
        <f t="shared" si="185"/>
        <v>0</v>
      </c>
      <c r="AX137" s="119" t="str">
        <f t="shared" si="186"/>
        <v/>
      </c>
      <c r="CQ137" s="118">
        <f t="shared" si="187"/>
        <v>0</v>
      </c>
      <c r="CR137" s="118">
        <f t="shared" si="188"/>
        <v>0</v>
      </c>
      <c r="CS137" s="118">
        <f t="shared" si="189"/>
        <v>0</v>
      </c>
      <c r="CT137" s="118">
        <f t="shared" si="190"/>
        <v>0</v>
      </c>
      <c r="CU137" s="118">
        <f t="shared" si="191"/>
        <v>0</v>
      </c>
      <c r="CV137" s="118">
        <f t="shared" si="192"/>
        <v>0</v>
      </c>
      <c r="CW137" s="118">
        <f t="shared" si="193"/>
        <v>0</v>
      </c>
      <c r="CX137" s="118">
        <f t="shared" si="194"/>
        <v>0</v>
      </c>
      <c r="CY137" s="118">
        <f t="shared" si="195"/>
        <v>0</v>
      </c>
      <c r="CZ137" s="118">
        <f t="shared" si="196"/>
        <v>0</v>
      </c>
      <c r="DA137" s="119" t="str">
        <f t="shared" si="197"/>
        <v/>
      </c>
    </row>
    <row r="138" spans="40:105" x14ac:dyDescent="0.2">
      <c r="AN138" s="118">
        <f t="shared" si="176"/>
        <v>0</v>
      </c>
      <c r="AO138" s="118">
        <f t="shared" si="177"/>
        <v>0</v>
      </c>
      <c r="AP138" s="118">
        <f t="shared" si="178"/>
        <v>0</v>
      </c>
      <c r="AQ138" s="118">
        <f t="shared" si="179"/>
        <v>0</v>
      </c>
      <c r="AR138" s="118">
        <f t="shared" si="180"/>
        <v>0</v>
      </c>
      <c r="AS138" s="118">
        <f t="shared" si="181"/>
        <v>0</v>
      </c>
      <c r="AT138" s="118">
        <f t="shared" si="182"/>
        <v>0</v>
      </c>
      <c r="AU138" s="118">
        <f t="shared" si="183"/>
        <v>0</v>
      </c>
      <c r="AV138" s="118">
        <f t="shared" si="184"/>
        <v>0</v>
      </c>
      <c r="AW138" s="118">
        <f t="shared" si="185"/>
        <v>0</v>
      </c>
      <c r="AX138" s="119" t="str">
        <f t="shared" si="186"/>
        <v/>
      </c>
      <c r="CQ138" s="118">
        <f t="shared" si="187"/>
        <v>0</v>
      </c>
      <c r="CR138" s="118">
        <f t="shared" si="188"/>
        <v>0</v>
      </c>
      <c r="CS138" s="118">
        <f t="shared" si="189"/>
        <v>0</v>
      </c>
      <c r="CT138" s="118">
        <f t="shared" si="190"/>
        <v>0</v>
      </c>
      <c r="CU138" s="118">
        <f t="shared" si="191"/>
        <v>0</v>
      </c>
      <c r="CV138" s="118">
        <f t="shared" si="192"/>
        <v>0</v>
      </c>
      <c r="CW138" s="118">
        <f t="shared" si="193"/>
        <v>0</v>
      </c>
      <c r="CX138" s="118">
        <f t="shared" si="194"/>
        <v>0</v>
      </c>
      <c r="CY138" s="118">
        <f t="shared" si="195"/>
        <v>0</v>
      </c>
      <c r="CZ138" s="118">
        <f t="shared" si="196"/>
        <v>0</v>
      </c>
      <c r="DA138" s="119" t="str">
        <f t="shared" si="197"/>
        <v/>
      </c>
    </row>
    <row r="139" spans="40:105" x14ac:dyDescent="0.2">
      <c r="AN139" s="118">
        <f t="shared" si="176"/>
        <v>0</v>
      </c>
      <c r="AO139" s="118">
        <f t="shared" si="177"/>
        <v>0</v>
      </c>
      <c r="AP139" s="118">
        <f t="shared" si="178"/>
        <v>0</v>
      </c>
      <c r="AQ139" s="118">
        <f t="shared" si="179"/>
        <v>0</v>
      </c>
      <c r="AR139" s="118">
        <f t="shared" si="180"/>
        <v>0</v>
      </c>
      <c r="AS139" s="118">
        <f t="shared" si="181"/>
        <v>0</v>
      </c>
      <c r="AT139" s="118">
        <f t="shared" si="182"/>
        <v>0</v>
      </c>
      <c r="AU139" s="118">
        <f t="shared" si="183"/>
        <v>0</v>
      </c>
      <c r="AV139" s="118">
        <f t="shared" si="184"/>
        <v>0</v>
      </c>
      <c r="AW139" s="118">
        <f t="shared" si="185"/>
        <v>0</v>
      </c>
      <c r="AX139" s="119" t="str">
        <f t="shared" si="186"/>
        <v/>
      </c>
      <c r="CQ139" s="118">
        <f t="shared" si="187"/>
        <v>0</v>
      </c>
      <c r="CR139" s="118">
        <f t="shared" si="188"/>
        <v>0</v>
      </c>
      <c r="CS139" s="118">
        <f t="shared" si="189"/>
        <v>0</v>
      </c>
      <c r="CT139" s="118">
        <f t="shared" si="190"/>
        <v>0</v>
      </c>
      <c r="CU139" s="118">
        <f t="shared" si="191"/>
        <v>0</v>
      </c>
      <c r="CV139" s="118">
        <f t="shared" si="192"/>
        <v>0</v>
      </c>
      <c r="CW139" s="118">
        <f t="shared" si="193"/>
        <v>0</v>
      </c>
      <c r="CX139" s="118">
        <f t="shared" si="194"/>
        <v>0</v>
      </c>
      <c r="CY139" s="118">
        <f t="shared" si="195"/>
        <v>0</v>
      </c>
      <c r="CZ139" s="118">
        <f t="shared" si="196"/>
        <v>0</v>
      </c>
      <c r="DA139" s="119" t="str">
        <f t="shared" si="197"/>
        <v/>
      </c>
    </row>
    <row r="140" spans="40:105" x14ac:dyDescent="0.2">
      <c r="AN140" s="118">
        <f t="shared" si="176"/>
        <v>0</v>
      </c>
      <c r="AO140" s="118">
        <f t="shared" si="177"/>
        <v>0</v>
      </c>
      <c r="AP140" s="118">
        <f t="shared" si="178"/>
        <v>0</v>
      </c>
      <c r="AQ140" s="118">
        <f t="shared" si="179"/>
        <v>0</v>
      </c>
      <c r="AR140" s="118">
        <f t="shared" si="180"/>
        <v>0</v>
      </c>
      <c r="AS140" s="118">
        <f t="shared" si="181"/>
        <v>0</v>
      </c>
      <c r="AT140" s="118">
        <f t="shared" si="182"/>
        <v>0</v>
      </c>
      <c r="AU140" s="118">
        <f t="shared" si="183"/>
        <v>0</v>
      </c>
      <c r="AV140" s="118">
        <f t="shared" si="184"/>
        <v>0</v>
      </c>
      <c r="AW140" s="118">
        <f t="shared" si="185"/>
        <v>0</v>
      </c>
      <c r="AX140" s="119" t="str">
        <f t="shared" si="186"/>
        <v/>
      </c>
      <c r="CQ140" s="118">
        <f t="shared" si="187"/>
        <v>0</v>
      </c>
      <c r="CR140" s="118">
        <f t="shared" si="188"/>
        <v>0</v>
      </c>
      <c r="CS140" s="118">
        <f t="shared" si="189"/>
        <v>0</v>
      </c>
      <c r="CT140" s="118">
        <f t="shared" si="190"/>
        <v>0</v>
      </c>
      <c r="CU140" s="118">
        <f t="shared" si="191"/>
        <v>0</v>
      </c>
      <c r="CV140" s="118">
        <f t="shared" si="192"/>
        <v>0</v>
      </c>
      <c r="CW140" s="118">
        <f t="shared" si="193"/>
        <v>0</v>
      </c>
      <c r="CX140" s="118">
        <f t="shared" si="194"/>
        <v>0</v>
      </c>
      <c r="CY140" s="118">
        <f t="shared" si="195"/>
        <v>0</v>
      </c>
      <c r="CZ140" s="118">
        <f t="shared" si="196"/>
        <v>0</v>
      </c>
      <c r="DA140" s="119" t="str">
        <f t="shared" si="197"/>
        <v/>
      </c>
    </row>
    <row r="141" spans="40:105" x14ac:dyDescent="0.2">
      <c r="AN141" s="118">
        <f t="shared" si="176"/>
        <v>0</v>
      </c>
      <c r="AO141" s="118">
        <f t="shared" si="177"/>
        <v>0</v>
      </c>
      <c r="AP141" s="118">
        <f t="shared" si="178"/>
        <v>0</v>
      </c>
      <c r="AQ141" s="118">
        <f t="shared" si="179"/>
        <v>0</v>
      </c>
      <c r="AR141" s="118">
        <f t="shared" si="180"/>
        <v>0</v>
      </c>
      <c r="AS141" s="118">
        <f t="shared" si="181"/>
        <v>0</v>
      </c>
      <c r="AT141" s="118">
        <f t="shared" si="182"/>
        <v>0</v>
      </c>
      <c r="AU141" s="118">
        <f t="shared" si="183"/>
        <v>0</v>
      </c>
      <c r="AV141" s="118">
        <f t="shared" si="184"/>
        <v>0</v>
      </c>
      <c r="AW141" s="118">
        <f t="shared" si="185"/>
        <v>0</v>
      </c>
      <c r="AX141" s="119" t="str">
        <f t="shared" si="186"/>
        <v/>
      </c>
      <c r="CQ141" s="118">
        <f t="shared" si="187"/>
        <v>0</v>
      </c>
      <c r="CR141" s="118">
        <f t="shared" si="188"/>
        <v>0</v>
      </c>
      <c r="CS141" s="118">
        <f t="shared" si="189"/>
        <v>0</v>
      </c>
      <c r="CT141" s="118">
        <f t="shared" si="190"/>
        <v>0</v>
      </c>
      <c r="CU141" s="118">
        <f t="shared" si="191"/>
        <v>0</v>
      </c>
      <c r="CV141" s="118">
        <f t="shared" si="192"/>
        <v>0</v>
      </c>
      <c r="CW141" s="118">
        <f t="shared" si="193"/>
        <v>0</v>
      </c>
      <c r="CX141" s="118">
        <f t="shared" si="194"/>
        <v>0</v>
      </c>
      <c r="CY141" s="118">
        <f t="shared" si="195"/>
        <v>0</v>
      </c>
      <c r="CZ141" s="118">
        <f t="shared" si="196"/>
        <v>0</v>
      </c>
      <c r="DA141" s="119" t="str">
        <f t="shared" si="197"/>
        <v/>
      </c>
    </row>
    <row r="142" spans="40:105" x14ac:dyDescent="0.2">
      <c r="AN142" s="118">
        <f t="shared" si="176"/>
        <v>0</v>
      </c>
      <c r="AO142" s="118">
        <f t="shared" si="177"/>
        <v>0</v>
      </c>
      <c r="AP142" s="118">
        <f t="shared" si="178"/>
        <v>0</v>
      </c>
      <c r="AQ142" s="118">
        <f t="shared" si="179"/>
        <v>0</v>
      </c>
      <c r="AR142" s="118">
        <f t="shared" si="180"/>
        <v>0</v>
      </c>
      <c r="AS142" s="118">
        <f t="shared" si="181"/>
        <v>0</v>
      </c>
      <c r="AT142" s="118">
        <f t="shared" si="182"/>
        <v>0</v>
      </c>
      <c r="AU142" s="118">
        <f t="shared" si="183"/>
        <v>0</v>
      </c>
      <c r="AV142" s="118">
        <f t="shared" si="184"/>
        <v>0</v>
      </c>
      <c r="AW142" s="118">
        <f t="shared" si="185"/>
        <v>0</v>
      </c>
      <c r="AX142" s="119" t="str">
        <f t="shared" si="186"/>
        <v/>
      </c>
      <c r="CQ142" s="118">
        <f t="shared" si="187"/>
        <v>0</v>
      </c>
      <c r="CR142" s="118">
        <f t="shared" si="188"/>
        <v>0</v>
      </c>
      <c r="CS142" s="118">
        <f t="shared" si="189"/>
        <v>0</v>
      </c>
      <c r="CT142" s="118">
        <f t="shared" si="190"/>
        <v>0</v>
      </c>
      <c r="CU142" s="118">
        <f t="shared" si="191"/>
        <v>0</v>
      </c>
      <c r="CV142" s="118">
        <f t="shared" si="192"/>
        <v>0</v>
      </c>
      <c r="CW142" s="118">
        <f t="shared" si="193"/>
        <v>0</v>
      </c>
      <c r="CX142" s="118">
        <f t="shared" si="194"/>
        <v>0</v>
      </c>
      <c r="CY142" s="118">
        <f t="shared" si="195"/>
        <v>0</v>
      </c>
      <c r="CZ142" s="118">
        <f t="shared" si="196"/>
        <v>0</v>
      </c>
      <c r="DA142" s="119" t="str">
        <f t="shared" si="197"/>
        <v/>
      </c>
    </row>
    <row r="143" spans="40:105" x14ac:dyDescent="0.2">
      <c r="AN143" s="118">
        <f t="shared" si="176"/>
        <v>0</v>
      </c>
      <c r="AO143" s="118">
        <f t="shared" si="177"/>
        <v>0</v>
      </c>
      <c r="AP143" s="118">
        <f t="shared" si="178"/>
        <v>0</v>
      </c>
      <c r="AQ143" s="118">
        <f t="shared" si="179"/>
        <v>0</v>
      </c>
      <c r="AR143" s="118">
        <f t="shared" si="180"/>
        <v>0</v>
      </c>
      <c r="AS143" s="118">
        <f t="shared" si="181"/>
        <v>0</v>
      </c>
      <c r="AT143" s="118">
        <f t="shared" si="182"/>
        <v>0</v>
      </c>
      <c r="AU143" s="118">
        <f t="shared" si="183"/>
        <v>0</v>
      </c>
      <c r="AV143" s="118">
        <f t="shared" si="184"/>
        <v>0</v>
      </c>
      <c r="AW143" s="118">
        <f t="shared" si="185"/>
        <v>0</v>
      </c>
      <c r="AX143" s="119" t="str">
        <f t="shared" si="186"/>
        <v/>
      </c>
      <c r="CQ143" s="118">
        <f t="shared" si="187"/>
        <v>0</v>
      </c>
      <c r="CR143" s="118">
        <f t="shared" si="188"/>
        <v>0</v>
      </c>
      <c r="CS143" s="118">
        <f t="shared" si="189"/>
        <v>0</v>
      </c>
      <c r="CT143" s="118">
        <f t="shared" si="190"/>
        <v>0</v>
      </c>
      <c r="CU143" s="118">
        <f t="shared" si="191"/>
        <v>0</v>
      </c>
      <c r="CV143" s="118">
        <f t="shared" si="192"/>
        <v>0</v>
      </c>
      <c r="CW143" s="118">
        <f t="shared" si="193"/>
        <v>0</v>
      </c>
      <c r="CX143" s="118">
        <f t="shared" si="194"/>
        <v>0</v>
      </c>
      <c r="CY143" s="118">
        <f t="shared" si="195"/>
        <v>0</v>
      </c>
      <c r="CZ143" s="118">
        <f t="shared" si="196"/>
        <v>0</v>
      </c>
      <c r="DA143" s="119" t="str">
        <f t="shared" si="197"/>
        <v/>
      </c>
    </row>
    <row r="144" spans="40:105" x14ac:dyDescent="0.2">
      <c r="AN144" s="118">
        <f t="shared" si="176"/>
        <v>0</v>
      </c>
      <c r="AO144" s="118">
        <f t="shared" si="177"/>
        <v>0</v>
      </c>
      <c r="AP144" s="118">
        <f t="shared" si="178"/>
        <v>0</v>
      </c>
      <c r="AQ144" s="118">
        <f t="shared" si="179"/>
        <v>0</v>
      </c>
      <c r="AR144" s="118">
        <f t="shared" si="180"/>
        <v>0</v>
      </c>
      <c r="AS144" s="118">
        <f t="shared" si="181"/>
        <v>0</v>
      </c>
      <c r="AT144" s="118">
        <f t="shared" si="182"/>
        <v>0</v>
      </c>
      <c r="AU144" s="118">
        <f t="shared" si="183"/>
        <v>0</v>
      </c>
      <c r="AV144" s="118">
        <f t="shared" si="184"/>
        <v>0</v>
      </c>
      <c r="AW144" s="118">
        <f t="shared" si="185"/>
        <v>0</v>
      </c>
      <c r="AX144" s="119" t="str">
        <f t="shared" si="186"/>
        <v/>
      </c>
      <c r="CQ144" s="118">
        <f t="shared" si="187"/>
        <v>0</v>
      </c>
      <c r="CR144" s="118">
        <f t="shared" si="188"/>
        <v>0</v>
      </c>
      <c r="CS144" s="118">
        <f t="shared" si="189"/>
        <v>0</v>
      </c>
      <c r="CT144" s="118">
        <f t="shared" si="190"/>
        <v>0</v>
      </c>
      <c r="CU144" s="118">
        <f t="shared" si="191"/>
        <v>0</v>
      </c>
      <c r="CV144" s="118">
        <f t="shared" si="192"/>
        <v>0</v>
      </c>
      <c r="CW144" s="118">
        <f t="shared" si="193"/>
        <v>0</v>
      </c>
      <c r="CX144" s="118">
        <f t="shared" si="194"/>
        <v>0</v>
      </c>
      <c r="CY144" s="118">
        <f t="shared" si="195"/>
        <v>0</v>
      </c>
      <c r="CZ144" s="118">
        <f t="shared" si="196"/>
        <v>0</v>
      </c>
      <c r="DA144" s="119" t="str">
        <f t="shared" si="197"/>
        <v/>
      </c>
    </row>
    <row r="145" spans="40:105" x14ac:dyDescent="0.2">
      <c r="AN145" s="118">
        <f t="shared" si="176"/>
        <v>0</v>
      </c>
      <c r="AO145" s="118">
        <f t="shared" si="177"/>
        <v>0</v>
      </c>
      <c r="AP145" s="118">
        <f t="shared" si="178"/>
        <v>0</v>
      </c>
      <c r="AQ145" s="118">
        <f t="shared" si="179"/>
        <v>0</v>
      </c>
      <c r="AR145" s="118">
        <f t="shared" si="180"/>
        <v>0</v>
      </c>
      <c r="AS145" s="118">
        <f t="shared" si="181"/>
        <v>0</v>
      </c>
      <c r="AT145" s="118">
        <f t="shared" si="182"/>
        <v>0</v>
      </c>
      <c r="AU145" s="118">
        <f t="shared" si="183"/>
        <v>0</v>
      </c>
      <c r="AV145" s="118">
        <f t="shared" si="184"/>
        <v>0</v>
      </c>
      <c r="AW145" s="118">
        <f t="shared" si="185"/>
        <v>0</v>
      </c>
      <c r="AX145" s="119" t="str">
        <f t="shared" si="186"/>
        <v/>
      </c>
      <c r="CQ145" s="118">
        <f t="shared" si="187"/>
        <v>0</v>
      </c>
      <c r="CR145" s="118">
        <f t="shared" si="188"/>
        <v>0</v>
      </c>
      <c r="CS145" s="118">
        <f t="shared" si="189"/>
        <v>0</v>
      </c>
      <c r="CT145" s="118">
        <f t="shared" si="190"/>
        <v>0</v>
      </c>
      <c r="CU145" s="118">
        <f t="shared" si="191"/>
        <v>0</v>
      </c>
      <c r="CV145" s="118">
        <f t="shared" si="192"/>
        <v>0</v>
      </c>
      <c r="CW145" s="118">
        <f t="shared" si="193"/>
        <v>0</v>
      </c>
      <c r="CX145" s="118">
        <f t="shared" si="194"/>
        <v>0</v>
      </c>
      <c r="CY145" s="118">
        <f t="shared" si="195"/>
        <v>0</v>
      </c>
      <c r="CZ145" s="118">
        <f t="shared" si="196"/>
        <v>0</v>
      </c>
      <c r="DA145" s="119" t="str">
        <f t="shared" si="197"/>
        <v/>
      </c>
    </row>
    <row r="146" spans="40:105" x14ac:dyDescent="0.2">
      <c r="AN146" s="118">
        <f t="shared" si="176"/>
        <v>0</v>
      </c>
      <c r="AO146" s="118">
        <f t="shared" si="177"/>
        <v>0</v>
      </c>
      <c r="AP146" s="118">
        <f t="shared" si="178"/>
        <v>0</v>
      </c>
      <c r="AQ146" s="118">
        <f t="shared" si="179"/>
        <v>0</v>
      </c>
      <c r="AR146" s="118">
        <f t="shared" si="180"/>
        <v>0</v>
      </c>
      <c r="AS146" s="118">
        <f t="shared" si="181"/>
        <v>0</v>
      </c>
      <c r="AT146" s="118">
        <f t="shared" si="182"/>
        <v>0</v>
      </c>
      <c r="AU146" s="118">
        <f t="shared" si="183"/>
        <v>0</v>
      </c>
      <c r="AV146" s="118">
        <f t="shared" si="184"/>
        <v>0</v>
      </c>
      <c r="AW146" s="118">
        <f t="shared" si="185"/>
        <v>0</v>
      </c>
      <c r="AX146" s="119" t="str">
        <f t="shared" si="186"/>
        <v/>
      </c>
      <c r="CQ146" s="118">
        <f t="shared" si="187"/>
        <v>0</v>
      </c>
      <c r="CR146" s="118">
        <f t="shared" si="188"/>
        <v>0</v>
      </c>
      <c r="CS146" s="118">
        <f t="shared" si="189"/>
        <v>0</v>
      </c>
      <c r="CT146" s="118">
        <f t="shared" si="190"/>
        <v>0</v>
      </c>
      <c r="CU146" s="118">
        <f t="shared" si="191"/>
        <v>0</v>
      </c>
      <c r="CV146" s="118">
        <f t="shared" si="192"/>
        <v>0</v>
      </c>
      <c r="CW146" s="118">
        <f t="shared" si="193"/>
        <v>0</v>
      </c>
      <c r="CX146" s="118">
        <f t="shared" si="194"/>
        <v>0</v>
      </c>
      <c r="CY146" s="118">
        <f t="shared" si="195"/>
        <v>0</v>
      </c>
      <c r="CZ146" s="118">
        <f t="shared" si="196"/>
        <v>0</v>
      </c>
      <c r="DA146" s="119" t="str">
        <f t="shared" si="197"/>
        <v/>
      </c>
    </row>
    <row r="147" spans="40:105" x14ac:dyDescent="0.2">
      <c r="AN147" s="118">
        <f t="shared" si="176"/>
        <v>0</v>
      </c>
      <c r="AO147" s="118">
        <f t="shared" si="177"/>
        <v>0</v>
      </c>
      <c r="AP147" s="118">
        <f t="shared" si="178"/>
        <v>0</v>
      </c>
      <c r="AQ147" s="118">
        <f t="shared" si="179"/>
        <v>0</v>
      </c>
      <c r="AR147" s="118">
        <f t="shared" si="180"/>
        <v>0</v>
      </c>
      <c r="AS147" s="118">
        <f t="shared" si="181"/>
        <v>0</v>
      </c>
      <c r="AT147" s="118">
        <f t="shared" si="182"/>
        <v>0</v>
      </c>
      <c r="AU147" s="118">
        <f t="shared" si="183"/>
        <v>0</v>
      </c>
      <c r="AV147" s="118">
        <f t="shared" si="184"/>
        <v>0</v>
      </c>
      <c r="AW147" s="118">
        <f t="shared" si="185"/>
        <v>0</v>
      </c>
      <c r="AX147" s="119" t="str">
        <f t="shared" si="186"/>
        <v/>
      </c>
      <c r="CQ147" s="118">
        <f t="shared" si="187"/>
        <v>0</v>
      </c>
      <c r="CR147" s="118">
        <f t="shared" si="188"/>
        <v>0</v>
      </c>
      <c r="CS147" s="118">
        <f t="shared" si="189"/>
        <v>0</v>
      </c>
      <c r="CT147" s="118">
        <f t="shared" si="190"/>
        <v>0</v>
      </c>
      <c r="CU147" s="118">
        <f t="shared" si="191"/>
        <v>0</v>
      </c>
      <c r="CV147" s="118">
        <f t="shared" si="192"/>
        <v>0</v>
      </c>
      <c r="CW147" s="118">
        <f t="shared" si="193"/>
        <v>0</v>
      </c>
      <c r="CX147" s="118">
        <f t="shared" si="194"/>
        <v>0</v>
      </c>
      <c r="CY147" s="118">
        <f t="shared" si="195"/>
        <v>0</v>
      </c>
      <c r="CZ147" s="118">
        <f t="shared" si="196"/>
        <v>0</v>
      </c>
      <c r="DA147" s="119" t="str">
        <f t="shared" si="197"/>
        <v/>
      </c>
    </row>
    <row r="148" spans="40:105" x14ac:dyDescent="0.2">
      <c r="AN148" s="118">
        <f t="shared" si="176"/>
        <v>0</v>
      </c>
      <c r="AO148" s="118">
        <f t="shared" si="177"/>
        <v>0</v>
      </c>
      <c r="AP148" s="118">
        <f t="shared" si="178"/>
        <v>0</v>
      </c>
      <c r="AQ148" s="118">
        <f t="shared" si="179"/>
        <v>0</v>
      </c>
      <c r="AR148" s="118">
        <f t="shared" si="180"/>
        <v>0</v>
      </c>
      <c r="AS148" s="118">
        <f t="shared" si="181"/>
        <v>0</v>
      </c>
      <c r="AT148" s="118">
        <f t="shared" si="182"/>
        <v>0</v>
      </c>
      <c r="AU148" s="118">
        <f t="shared" si="183"/>
        <v>0</v>
      </c>
      <c r="AV148" s="118">
        <f t="shared" si="184"/>
        <v>0</v>
      </c>
      <c r="AW148" s="118">
        <f t="shared" si="185"/>
        <v>0</v>
      </c>
      <c r="AX148" s="119" t="str">
        <f t="shared" si="186"/>
        <v/>
      </c>
      <c r="CQ148" s="118">
        <f t="shared" si="187"/>
        <v>0</v>
      </c>
      <c r="CR148" s="118">
        <f t="shared" si="188"/>
        <v>0</v>
      </c>
      <c r="CS148" s="118">
        <f t="shared" si="189"/>
        <v>0</v>
      </c>
      <c r="CT148" s="118">
        <f t="shared" si="190"/>
        <v>0</v>
      </c>
      <c r="CU148" s="118">
        <f t="shared" si="191"/>
        <v>0</v>
      </c>
      <c r="CV148" s="118">
        <f t="shared" si="192"/>
        <v>0</v>
      </c>
      <c r="CW148" s="118">
        <f t="shared" si="193"/>
        <v>0</v>
      </c>
      <c r="CX148" s="118">
        <f t="shared" si="194"/>
        <v>0</v>
      </c>
      <c r="CY148" s="118">
        <f t="shared" si="195"/>
        <v>0</v>
      </c>
      <c r="CZ148" s="118">
        <f t="shared" si="196"/>
        <v>0</v>
      </c>
      <c r="DA148" s="119" t="str">
        <f t="shared" si="197"/>
        <v/>
      </c>
    </row>
    <row r="149" spans="40:105" x14ac:dyDescent="0.2">
      <c r="AN149" s="118">
        <f t="shared" ref="AN149:AN164" si="198">IF(I149&gt;0,VLOOKUP(I149&amp;"-"&amp;J149&amp;"-"&amp;K149,LocCost,2,0),0)</f>
        <v>0</v>
      </c>
      <c r="AO149" s="118">
        <f t="shared" ref="AO149:AO164" si="199">IF(L149&gt;0,VLOOKUP(L149&amp;"-"&amp;M149&amp;"-"&amp;N149,LocCost,2,0),0)</f>
        <v>0</v>
      </c>
      <c r="AP149" s="118">
        <f t="shared" ref="AP149:AP164" si="200">IF(O149&gt;0,VLOOKUP(O149&amp;"-"&amp;P149&amp;"-"&amp;Q149,LocCost,2,0),0)</f>
        <v>0</v>
      </c>
      <c r="AQ149" s="118">
        <f t="shared" ref="AQ149:AQ164" si="201">IF(R149&gt;0,VLOOKUP(R149&amp;"-"&amp;S149&amp;"-"&amp;T149,LocCost,2,0),0)</f>
        <v>0</v>
      </c>
      <c r="AR149" s="118">
        <f t="shared" ref="AR149:AR164" si="202">IF(U149&gt;0,VLOOKUP(U149&amp;"-"&amp;V149&amp;"-"&amp;W149,LocCost,2,0),0)</f>
        <v>0</v>
      </c>
      <c r="AS149" s="118">
        <f t="shared" ref="AS149:AS164" si="203">IF(X149&gt;0,VLOOKUP(X149&amp;"-"&amp;Y149&amp;"-"&amp;Z149,LocCost,2,0),0)</f>
        <v>0</v>
      </c>
      <c r="AT149" s="118">
        <f t="shared" ref="AT149:AT164" si="204">IF(AA149&gt;0,VLOOKUP(AA149&amp;"-"&amp;AB149&amp;"-"&amp;AC149,LocCost,2,0),0)</f>
        <v>0</v>
      </c>
      <c r="AU149" s="118">
        <f t="shared" ref="AU149:AU164" si="205">IF(AD149&gt;0,VLOOKUP(AD149&amp;"-"&amp;AE149&amp;"-"&amp;AF149,LocCost,2,0),0)</f>
        <v>0</v>
      </c>
      <c r="AV149" s="118">
        <f t="shared" ref="AV149:AV164" si="206">IF(AG149&gt;0,VLOOKUP(AG149&amp;"-"&amp;AH149&amp;"-"&amp;AI149,LocCost,2,0),0)</f>
        <v>0</v>
      </c>
      <c r="AW149" s="118">
        <f t="shared" ref="AW149:AW164" si="207">IF(AJ149&gt;0,VLOOKUP(AJ149&amp;"-"&amp;AK149&amp;"-"&amp;AL149,LocCost,2,0),0)</f>
        <v>0</v>
      </c>
      <c r="AX149" s="119" t="str">
        <f t="shared" ref="AX149:AX164" si="208">IF(C149&gt;0,SUM(AN149:AW149),"")</f>
        <v/>
      </c>
      <c r="CQ149" s="118">
        <f t="shared" ref="CQ149:CQ164" si="209">IF(BL149&gt;0,VLOOKUP(BL149&amp;"-"&amp;BM149&amp;"-"&amp;BN149,LocCost,2,0),0)</f>
        <v>0</v>
      </c>
      <c r="CR149" s="118">
        <f t="shared" ref="CR149:CR164" si="210">IF(BO149&gt;0,VLOOKUP(BO149&amp;"-"&amp;BP149&amp;"-"&amp;BQ149,LocCost,2,0),0)</f>
        <v>0</v>
      </c>
      <c r="CS149" s="118">
        <f t="shared" ref="CS149:CS164" si="211">IF(BR149&gt;0,VLOOKUP(BR149&amp;"-"&amp;BS149&amp;"-"&amp;BT149,LocCost,2,0),0)</f>
        <v>0</v>
      </c>
      <c r="CT149" s="118">
        <f t="shared" ref="CT149:CT164" si="212">IF(BU149&gt;0,VLOOKUP(BU149&amp;"-"&amp;BV149&amp;"-"&amp;BW149,LocCost,2,0),0)</f>
        <v>0</v>
      </c>
      <c r="CU149" s="118">
        <f t="shared" ref="CU149:CU164" si="213">IF(BX149&gt;0,VLOOKUP(BX149&amp;"-"&amp;BY149&amp;"-"&amp;BZ149,LocCost,2,0),0)</f>
        <v>0</v>
      </c>
      <c r="CV149" s="118">
        <f t="shared" ref="CV149:CV164" si="214">IF(CA149&gt;0,VLOOKUP(CA149&amp;"-"&amp;CB149&amp;"-"&amp;CC149,LocCost,2,0),0)</f>
        <v>0</v>
      </c>
      <c r="CW149" s="118">
        <f t="shared" ref="CW149:CW164" si="215">IF(CD149&gt;0,VLOOKUP(CD149&amp;"-"&amp;CE149&amp;"-"&amp;CF149,LocCost,2,0),0)</f>
        <v>0</v>
      </c>
      <c r="CX149" s="118">
        <f t="shared" ref="CX149:CX164" si="216">IF(CG149&gt;0,VLOOKUP(CG149&amp;"-"&amp;CH149&amp;"-"&amp;CI149,LocCost,2,0),0)</f>
        <v>0</v>
      </c>
      <c r="CY149" s="118">
        <f t="shared" ref="CY149:CY164" si="217">IF(CJ149&gt;0,VLOOKUP(CJ149&amp;"-"&amp;CK149&amp;"-"&amp;CL149,LocCost,2,0),0)</f>
        <v>0</v>
      </c>
      <c r="CZ149" s="118">
        <f t="shared" ref="CZ149:CZ164" si="218">IF(CM149&gt;0,VLOOKUP(CM149&amp;"-"&amp;CN149&amp;"-"&amp;CO149,LocCost,2,0),0)</f>
        <v>0</v>
      </c>
      <c r="DA149" s="119" t="str">
        <f t="shared" ref="DA149:DA164" si="219">IF(BF149&gt;0,SUM(CQ149:CZ149),"")</f>
        <v/>
      </c>
    </row>
    <row r="150" spans="40:105" x14ac:dyDescent="0.2">
      <c r="AN150" s="118">
        <f t="shared" si="198"/>
        <v>0</v>
      </c>
      <c r="AO150" s="118">
        <f t="shared" si="199"/>
        <v>0</v>
      </c>
      <c r="AP150" s="118">
        <f t="shared" si="200"/>
        <v>0</v>
      </c>
      <c r="AQ150" s="118">
        <f t="shared" si="201"/>
        <v>0</v>
      </c>
      <c r="AR150" s="118">
        <f t="shared" si="202"/>
        <v>0</v>
      </c>
      <c r="AS150" s="118">
        <f t="shared" si="203"/>
        <v>0</v>
      </c>
      <c r="AT150" s="118">
        <f t="shared" si="204"/>
        <v>0</v>
      </c>
      <c r="AU150" s="118">
        <f t="shared" si="205"/>
        <v>0</v>
      </c>
      <c r="AV150" s="118">
        <f t="shared" si="206"/>
        <v>0</v>
      </c>
      <c r="AW150" s="118">
        <f t="shared" si="207"/>
        <v>0</v>
      </c>
      <c r="AX150" s="119" t="str">
        <f t="shared" si="208"/>
        <v/>
      </c>
      <c r="CQ150" s="118">
        <f t="shared" si="209"/>
        <v>0</v>
      </c>
      <c r="CR150" s="118">
        <f t="shared" si="210"/>
        <v>0</v>
      </c>
      <c r="CS150" s="118">
        <f t="shared" si="211"/>
        <v>0</v>
      </c>
      <c r="CT150" s="118">
        <f t="shared" si="212"/>
        <v>0</v>
      </c>
      <c r="CU150" s="118">
        <f t="shared" si="213"/>
        <v>0</v>
      </c>
      <c r="CV150" s="118">
        <f t="shared" si="214"/>
        <v>0</v>
      </c>
      <c r="CW150" s="118">
        <f t="shared" si="215"/>
        <v>0</v>
      </c>
      <c r="CX150" s="118">
        <f t="shared" si="216"/>
        <v>0</v>
      </c>
      <c r="CY150" s="118">
        <f t="shared" si="217"/>
        <v>0</v>
      </c>
      <c r="CZ150" s="118">
        <f t="shared" si="218"/>
        <v>0</v>
      </c>
      <c r="DA150" s="119" t="str">
        <f t="shared" si="219"/>
        <v/>
      </c>
    </row>
    <row r="151" spans="40:105" x14ac:dyDescent="0.2">
      <c r="AN151" s="118">
        <f t="shared" si="198"/>
        <v>0</v>
      </c>
      <c r="AO151" s="118">
        <f t="shared" si="199"/>
        <v>0</v>
      </c>
      <c r="AP151" s="118">
        <f t="shared" si="200"/>
        <v>0</v>
      </c>
      <c r="AQ151" s="118">
        <f t="shared" si="201"/>
        <v>0</v>
      </c>
      <c r="AR151" s="118">
        <f t="shared" si="202"/>
        <v>0</v>
      </c>
      <c r="AS151" s="118">
        <f t="shared" si="203"/>
        <v>0</v>
      </c>
      <c r="AT151" s="118">
        <f t="shared" si="204"/>
        <v>0</v>
      </c>
      <c r="AU151" s="118">
        <f t="shared" si="205"/>
        <v>0</v>
      </c>
      <c r="AV151" s="118">
        <f t="shared" si="206"/>
        <v>0</v>
      </c>
      <c r="AW151" s="118">
        <f t="shared" si="207"/>
        <v>0</v>
      </c>
      <c r="AX151" s="119" t="str">
        <f t="shared" si="208"/>
        <v/>
      </c>
      <c r="CQ151" s="118">
        <f t="shared" si="209"/>
        <v>0</v>
      </c>
      <c r="CR151" s="118">
        <f t="shared" si="210"/>
        <v>0</v>
      </c>
      <c r="CS151" s="118">
        <f t="shared" si="211"/>
        <v>0</v>
      </c>
      <c r="CT151" s="118">
        <f t="shared" si="212"/>
        <v>0</v>
      </c>
      <c r="CU151" s="118">
        <f t="shared" si="213"/>
        <v>0</v>
      </c>
      <c r="CV151" s="118">
        <f t="shared" si="214"/>
        <v>0</v>
      </c>
      <c r="CW151" s="118">
        <f t="shared" si="215"/>
        <v>0</v>
      </c>
      <c r="CX151" s="118">
        <f t="shared" si="216"/>
        <v>0</v>
      </c>
      <c r="CY151" s="118">
        <f t="shared" si="217"/>
        <v>0</v>
      </c>
      <c r="CZ151" s="118">
        <f t="shared" si="218"/>
        <v>0</v>
      </c>
      <c r="DA151" s="119" t="str">
        <f t="shared" si="219"/>
        <v/>
      </c>
    </row>
    <row r="152" spans="40:105" x14ac:dyDescent="0.2">
      <c r="AN152" s="118">
        <f t="shared" si="198"/>
        <v>0</v>
      </c>
      <c r="AO152" s="118">
        <f t="shared" si="199"/>
        <v>0</v>
      </c>
      <c r="AP152" s="118">
        <f t="shared" si="200"/>
        <v>0</v>
      </c>
      <c r="AQ152" s="118">
        <f t="shared" si="201"/>
        <v>0</v>
      </c>
      <c r="AR152" s="118">
        <f t="shared" si="202"/>
        <v>0</v>
      </c>
      <c r="AS152" s="118">
        <f t="shared" si="203"/>
        <v>0</v>
      </c>
      <c r="AT152" s="118">
        <f t="shared" si="204"/>
        <v>0</v>
      </c>
      <c r="AU152" s="118">
        <f t="shared" si="205"/>
        <v>0</v>
      </c>
      <c r="AV152" s="118">
        <f t="shared" si="206"/>
        <v>0</v>
      </c>
      <c r="AW152" s="118">
        <f t="shared" si="207"/>
        <v>0</v>
      </c>
      <c r="AX152" s="119" t="str">
        <f t="shared" si="208"/>
        <v/>
      </c>
      <c r="CQ152" s="118">
        <f t="shared" si="209"/>
        <v>0</v>
      </c>
      <c r="CR152" s="118">
        <f t="shared" si="210"/>
        <v>0</v>
      </c>
      <c r="CS152" s="118">
        <f t="shared" si="211"/>
        <v>0</v>
      </c>
      <c r="CT152" s="118">
        <f t="shared" si="212"/>
        <v>0</v>
      </c>
      <c r="CU152" s="118">
        <f t="shared" si="213"/>
        <v>0</v>
      </c>
      <c r="CV152" s="118">
        <f t="shared" si="214"/>
        <v>0</v>
      </c>
      <c r="CW152" s="118">
        <f t="shared" si="215"/>
        <v>0</v>
      </c>
      <c r="CX152" s="118">
        <f t="shared" si="216"/>
        <v>0</v>
      </c>
      <c r="CY152" s="118">
        <f t="shared" si="217"/>
        <v>0</v>
      </c>
      <c r="CZ152" s="118">
        <f t="shared" si="218"/>
        <v>0</v>
      </c>
      <c r="DA152" s="119" t="str">
        <f t="shared" si="219"/>
        <v/>
      </c>
    </row>
    <row r="153" spans="40:105" x14ac:dyDescent="0.2">
      <c r="AN153" s="118">
        <f t="shared" si="198"/>
        <v>0</v>
      </c>
      <c r="AO153" s="118">
        <f t="shared" si="199"/>
        <v>0</v>
      </c>
      <c r="AP153" s="118">
        <f t="shared" si="200"/>
        <v>0</v>
      </c>
      <c r="AQ153" s="118">
        <f t="shared" si="201"/>
        <v>0</v>
      </c>
      <c r="AR153" s="118">
        <f t="shared" si="202"/>
        <v>0</v>
      </c>
      <c r="AS153" s="118">
        <f t="shared" si="203"/>
        <v>0</v>
      </c>
      <c r="AT153" s="118">
        <f t="shared" si="204"/>
        <v>0</v>
      </c>
      <c r="AU153" s="118">
        <f t="shared" si="205"/>
        <v>0</v>
      </c>
      <c r="AV153" s="118">
        <f t="shared" si="206"/>
        <v>0</v>
      </c>
      <c r="AW153" s="118">
        <f t="shared" si="207"/>
        <v>0</v>
      </c>
      <c r="AX153" s="119" t="str">
        <f t="shared" si="208"/>
        <v/>
      </c>
      <c r="CQ153" s="118">
        <f t="shared" si="209"/>
        <v>0</v>
      </c>
      <c r="CR153" s="118">
        <f t="shared" si="210"/>
        <v>0</v>
      </c>
      <c r="CS153" s="118">
        <f t="shared" si="211"/>
        <v>0</v>
      </c>
      <c r="CT153" s="118">
        <f t="shared" si="212"/>
        <v>0</v>
      </c>
      <c r="CU153" s="118">
        <f t="shared" si="213"/>
        <v>0</v>
      </c>
      <c r="CV153" s="118">
        <f t="shared" si="214"/>
        <v>0</v>
      </c>
      <c r="CW153" s="118">
        <f t="shared" si="215"/>
        <v>0</v>
      </c>
      <c r="CX153" s="118">
        <f t="shared" si="216"/>
        <v>0</v>
      </c>
      <c r="CY153" s="118">
        <f t="shared" si="217"/>
        <v>0</v>
      </c>
      <c r="CZ153" s="118">
        <f t="shared" si="218"/>
        <v>0</v>
      </c>
      <c r="DA153" s="119" t="str">
        <f t="shared" si="219"/>
        <v/>
      </c>
    </row>
    <row r="154" spans="40:105" x14ac:dyDescent="0.2">
      <c r="AN154" s="118">
        <f t="shared" si="198"/>
        <v>0</v>
      </c>
      <c r="AO154" s="118">
        <f t="shared" si="199"/>
        <v>0</v>
      </c>
      <c r="AP154" s="118">
        <f t="shared" si="200"/>
        <v>0</v>
      </c>
      <c r="AQ154" s="118">
        <f t="shared" si="201"/>
        <v>0</v>
      </c>
      <c r="AR154" s="118">
        <f t="shared" si="202"/>
        <v>0</v>
      </c>
      <c r="AS154" s="118">
        <f t="shared" si="203"/>
        <v>0</v>
      </c>
      <c r="AT154" s="118">
        <f t="shared" si="204"/>
        <v>0</v>
      </c>
      <c r="AU154" s="118">
        <f t="shared" si="205"/>
        <v>0</v>
      </c>
      <c r="AV154" s="118">
        <f t="shared" si="206"/>
        <v>0</v>
      </c>
      <c r="AW154" s="118">
        <f t="shared" si="207"/>
        <v>0</v>
      </c>
      <c r="AX154" s="119" t="str">
        <f t="shared" si="208"/>
        <v/>
      </c>
      <c r="CQ154" s="118">
        <f t="shared" si="209"/>
        <v>0</v>
      </c>
      <c r="CR154" s="118">
        <f t="shared" si="210"/>
        <v>0</v>
      </c>
      <c r="CS154" s="118">
        <f t="shared" si="211"/>
        <v>0</v>
      </c>
      <c r="CT154" s="118">
        <f t="shared" si="212"/>
        <v>0</v>
      </c>
      <c r="CU154" s="118">
        <f t="shared" si="213"/>
        <v>0</v>
      </c>
      <c r="CV154" s="118">
        <f t="shared" si="214"/>
        <v>0</v>
      </c>
      <c r="CW154" s="118">
        <f t="shared" si="215"/>
        <v>0</v>
      </c>
      <c r="CX154" s="118">
        <f t="shared" si="216"/>
        <v>0</v>
      </c>
      <c r="CY154" s="118">
        <f t="shared" si="217"/>
        <v>0</v>
      </c>
      <c r="CZ154" s="118">
        <f t="shared" si="218"/>
        <v>0</v>
      </c>
      <c r="DA154" s="119" t="str">
        <f t="shared" si="219"/>
        <v/>
      </c>
    </row>
    <row r="155" spans="40:105" x14ac:dyDescent="0.2">
      <c r="AN155" s="118">
        <f t="shared" si="198"/>
        <v>0</v>
      </c>
      <c r="AO155" s="118">
        <f t="shared" si="199"/>
        <v>0</v>
      </c>
      <c r="AP155" s="118">
        <f t="shared" si="200"/>
        <v>0</v>
      </c>
      <c r="AQ155" s="118">
        <f t="shared" si="201"/>
        <v>0</v>
      </c>
      <c r="AR155" s="118">
        <f t="shared" si="202"/>
        <v>0</v>
      </c>
      <c r="AS155" s="118">
        <f t="shared" si="203"/>
        <v>0</v>
      </c>
      <c r="AT155" s="118">
        <f t="shared" si="204"/>
        <v>0</v>
      </c>
      <c r="AU155" s="118">
        <f t="shared" si="205"/>
        <v>0</v>
      </c>
      <c r="AV155" s="118">
        <f t="shared" si="206"/>
        <v>0</v>
      </c>
      <c r="AW155" s="118">
        <f t="shared" si="207"/>
        <v>0</v>
      </c>
      <c r="AX155" s="119" t="str">
        <f t="shared" si="208"/>
        <v/>
      </c>
      <c r="CQ155" s="118">
        <f t="shared" si="209"/>
        <v>0</v>
      </c>
      <c r="CR155" s="118">
        <f t="shared" si="210"/>
        <v>0</v>
      </c>
      <c r="CS155" s="118">
        <f t="shared" si="211"/>
        <v>0</v>
      </c>
      <c r="CT155" s="118">
        <f t="shared" si="212"/>
        <v>0</v>
      </c>
      <c r="CU155" s="118">
        <f t="shared" si="213"/>
        <v>0</v>
      </c>
      <c r="CV155" s="118">
        <f t="shared" si="214"/>
        <v>0</v>
      </c>
      <c r="CW155" s="118">
        <f t="shared" si="215"/>
        <v>0</v>
      </c>
      <c r="CX155" s="118">
        <f t="shared" si="216"/>
        <v>0</v>
      </c>
      <c r="CY155" s="118">
        <f t="shared" si="217"/>
        <v>0</v>
      </c>
      <c r="CZ155" s="118">
        <f t="shared" si="218"/>
        <v>0</v>
      </c>
      <c r="DA155" s="119" t="str">
        <f t="shared" si="219"/>
        <v/>
      </c>
    </row>
    <row r="156" spans="40:105" x14ac:dyDescent="0.2">
      <c r="AN156" s="118">
        <f t="shared" si="198"/>
        <v>0</v>
      </c>
      <c r="AO156" s="118">
        <f t="shared" si="199"/>
        <v>0</v>
      </c>
      <c r="AP156" s="118">
        <f t="shared" si="200"/>
        <v>0</v>
      </c>
      <c r="AQ156" s="118">
        <f t="shared" si="201"/>
        <v>0</v>
      </c>
      <c r="AR156" s="118">
        <f t="shared" si="202"/>
        <v>0</v>
      </c>
      <c r="AS156" s="118">
        <f t="shared" si="203"/>
        <v>0</v>
      </c>
      <c r="AT156" s="118">
        <f t="shared" si="204"/>
        <v>0</v>
      </c>
      <c r="AU156" s="118">
        <f t="shared" si="205"/>
        <v>0</v>
      </c>
      <c r="AV156" s="118">
        <f t="shared" si="206"/>
        <v>0</v>
      </c>
      <c r="AW156" s="118">
        <f t="shared" si="207"/>
        <v>0</v>
      </c>
      <c r="AX156" s="119" t="str">
        <f t="shared" si="208"/>
        <v/>
      </c>
      <c r="CQ156" s="118">
        <f t="shared" si="209"/>
        <v>0</v>
      </c>
      <c r="CR156" s="118">
        <f t="shared" si="210"/>
        <v>0</v>
      </c>
      <c r="CS156" s="118">
        <f t="shared" si="211"/>
        <v>0</v>
      </c>
      <c r="CT156" s="118">
        <f t="shared" si="212"/>
        <v>0</v>
      </c>
      <c r="CU156" s="118">
        <f t="shared" si="213"/>
        <v>0</v>
      </c>
      <c r="CV156" s="118">
        <f t="shared" si="214"/>
        <v>0</v>
      </c>
      <c r="CW156" s="118">
        <f t="shared" si="215"/>
        <v>0</v>
      </c>
      <c r="CX156" s="118">
        <f t="shared" si="216"/>
        <v>0</v>
      </c>
      <c r="CY156" s="118">
        <f t="shared" si="217"/>
        <v>0</v>
      </c>
      <c r="CZ156" s="118">
        <f t="shared" si="218"/>
        <v>0</v>
      </c>
      <c r="DA156" s="119" t="str">
        <f t="shared" si="219"/>
        <v/>
      </c>
    </row>
    <row r="157" spans="40:105" x14ac:dyDescent="0.2">
      <c r="AN157" s="118">
        <f t="shared" si="198"/>
        <v>0</v>
      </c>
      <c r="AO157" s="118">
        <f t="shared" si="199"/>
        <v>0</v>
      </c>
      <c r="AP157" s="118">
        <f t="shared" si="200"/>
        <v>0</v>
      </c>
      <c r="AQ157" s="118">
        <f t="shared" si="201"/>
        <v>0</v>
      </c>
      <c r="AR157" s="118">
        <f t="shared" si="202"/>
        <v>0</v>
      </c>
      <c r="AS157" s="118">
        <f t="shared" si="203"/>
        <v>0</v>
      </c>
      <c r="AT157" s="118">
        <f t="shared" si="204"/>
        <v>0</v>
      </c>
      <c r="AU157" s="118">
        <f t="shared" si="205"/>
        <v>0</v>
      </c>
      <c r="AV157" s="118">
        <f t="shared" si="206"/>
        <v>0</v>
      </c>
      <c r="AW157" s="118">
        <f t="shared" si="207"/>
        <v>0</v>
      </c>
      <c r="AX157" s="119" t="str">
        <f t="shared" si="208"/>
        <v/>
      </c>
      <c r="CQ157" s="118">
        <f t="shared" si="209"/>
        <v>0</v>
      </c>
      <c r="CR157" s="118">
        <f t="shared" si="210"/>
        <v>0</v>
      </c>
      <c r="CS157" s="118">
        <f t="shared" si="211"/>
        <v>0</v>
      </c>
      <c r="CT157" s="118">
        <f t="shared" si="212"/>
        <v>0</v>
      </c>
      <c r="CU157" s="118">
        <f t="shared" si="213"/>
        <v>0</v>
      </c>
      <c r="CV157" s="118">
        <f t="shared" si="214"/>
        <v>0</v>
      </c>
      <c r="CW157" s="118">
        <f t="shared" si="215"/>
        <v>0</v>
      </c>
      <c r="CX157" s="118">
        <f t="shared" si="216"/>
        <v>0</v>
      </c>
      <c r="CY157" s="118">
        <f t="shared" si="217"/>
        <v>0</v>
      </c>
      <c r="CZ157" s="118">
        <f t="shared" si="218"/>
        <v>0</v>
      </c>
      <c r="DA157" s="119" t="str">
        <f t="shared" si="219"/>
        <v/>
      </c>
    </row>
    <row r="158" spans="40:105" x14ac:dyDescent="0.2">
      <c r="AN158" s="118">
        <f t="shared" si="198"/>
        <v>0</v>
      </c>
      <c r="AO158" s="118">
        <f t="shared" si="199"/>
        <v>0</v>
      </c>
      <c r="AP158" s="118">
        <f t="shared" si="200"/>
        <v>0</v>
      </c>
      <c r="AQ158" s="118">
        <f t="shared" si="201"/>
        <v>0</v>
      </c>
      <c r="AR158" s="118">
        <f t="shared" si="202"/>
        <v>0</v>
      </c>
      <c r="AS158" s="118">
        <f t="shared" si="203"/>
        <v>0</v>
      </c>
      <c r="AT158" s="118">
        <f t="shared" si="204"/>
        <v>0</v>
      </c>
      <c r="AU158" s="118">
        <f t="shared" si="205"/>
        <v>0</v>
      </c>
      <c r="AV158" s="118">
        <f t="shared" si="206"/>
        <v>0</v>
      </c>
      <c r="AW158" s="118">
        <f t="shared" si="207"/>
        <v>0</v>
      </c>
      <c r="AX158" s="119" t="str">
        <f t="shared" si="208"/>
        <v/>
      </c>
      <c r="CQ158" s="118">
        <f t="shared" si="209"/>
        <v>0</v>
      </c>
      <c r="CR158" s="118">
        <f t="shared" si="210"/>
        <v>0</v>
      </c>
      <c r="CS158" s="118">
        <f t="shared" si="211"/>
        <v>0</v>
      </c>
      <c r="CT158" s="118">
        <f t="shared" si="212"/>
        <v>0</v>
      </c>
      <c r="CU158" s="118">
        <f t="shared" si="213"/>
        <v>0</v>
      </c>
      <c r="CV158" s="118">
        <f t="shared" si="214"/>
        <v>0</v>
      </c>
      <c r="CW158" s="118">
        <f t="shared" si="215"/>
        <v>0</v>
      </c>
      <c r="CX158" s="118">
        <f t="shared" si="216"/>
        <v>0</v>
      </c>
      <c r="CY158" s="118">
        <f t="shared" si="217"/>
        <v>0</v>
      </c>
      <c r="CZ158" s="118">
        <f t="shared" si="218"/>
        <v>0</v>
      </c>
      <c r="DA158" s="119" t="str">
        <f t="shared" si="219"/>
        <v/>
      </c>
    </row>
    <row r="159" spans="40:105" x14ac:dyDescent="0.2">
      <c r="AN159" s="118">
        <f t="shared" si="198"/>
        <v>0</v>
      </c>
      <c r="AO159" s="118">
        <f t="shared" si="199"/>
        <v>0</v>
      </c>
      <c r="AP159" s="118">
        <f t="shared" si="200"/>
        <v>0</v>
      </c>
      <c r="AQ159" s="118">
        <f t="shared" si="201"/>
        <v>0</v>
      </c>
      <c r="AR159" s="118">
        <f t="shared" si="202"/>
        <v>0</v>
      </c>
      <c r="AS159" s="118">
        <f t="shared" si="203"/>
        <v>0</v>
      </c>
      <c r="AT159" s="118">
        <f t="shared" si="204"/>
        <v>0</v>
      </c>
      <c r="AU159" s="118">
        <f t="shared" si="205"/>
        <v>0</v>
      </c>
      <c r="AV159" s="118">
        <f t="shared" si="206"/>
        <v>0</v>
      </c>
      <c r="AW159" s="118">
        <f t="shared" si="207"/>
        <v>0</v>
      </c>
      <c r="AX159" s="119" t="str">
        <f t="shared" si="208"/>
        <v/>
      </c>
      <c r="CQ159" s="118">
        <f t="shared" si="209"/>
        <v>0</v>
      </c>
      <c r="CR159" s="118">
        <f t="shared" si="210"/>
        <v>0</v>
      </c>
      <c r="CS159" s="118">
        <f t="shared" si="211"/>
        <v>0</v>
      </c>
      <c r="CT159" s="118">
        <f t="shared" si="212"/>
        <v>0</v>
      </c>
      <c r="CU159" s="118">
        <f t="shared" si="213"/>
        <v>0</v>
      </c>
      <c r="CV159" s="118">
        <f t="shared" si="214"/>
        <v>0</v>
      </c>
      <c r="CW159" s="118">
        <f t="shared" si="215"/>
        <v>0</v>
      </c>
      <c r="CX159" s="118">
        <f t="shared" si="216"/>
        <v>0</v>
      </c>
      <c r="CY159" s="118">
        <f t="shared" si="217"/>
        <v>0</v>
      </c>
      <c r="CZ159" s="118">
        <f t="shared" si="218"/>
        <v>0</v>
      </c>
      <c r="DA159" s="119" t="str">
        <f t="shared" si="219"/>
        <v/>
      </c>
    </row>
    <row r="160" spans="40:105" x14ac:dyDescent="0.2">
      <c r="AN160" s="118">
        <f t="shared" si="198"/>
        <v>0</v>
      </c>
      <c r="AO160" s="118">
        <f t="shared" si="199"/>
        <v>0</v>
      </c>
      <c r="AP160" s="118">
        <f t="shared" si="200"/>
        <v>0</v>
      </c>
      <c r="AQ160" s="118">
        <f t="shared" si="201"/>
        <v>0</v>
      </c>
      <c r="AR160" s="118">
        <f t="shared" si="202"/>
        <v>0</v>
      </c>
      <c r="AS160" s="118">
        <f t="shared" si="203"/>
        <v>0</v>
      </c>
      <c r="AT160" s="118">
        <f t="shared" si="204"/>
        <v>0</v>
      </c>
      <c r="AU160" s="118">
        <f t="shared" si="205"/>
        <v>0</v>
      </c>
      <c r="AV160" s="118">
        <f t="shared" si="206"/>
        <v>0</v>
      </c>
      <c r="AW160" s="118">
        <f t="shared" si="207"/>
        <v>0</v>
      </c>
      <c r="AX160" s="119" t="str">
        <f t="shared" si="208"/>
        <v/>
      </c>
      <c r="CQ160" s="118">
        <f t="shared" si="209"/>
        <v>0</v>
      </c>
      <c r="CR160" s="118">
        <f t="shared" si="210"/>
        <v>0</v>
      </c>
      <c r="CS160" s="118">
        <f t="shared" si="211"/>
        <v>0</v>
      </c>
      <c r="CT160" s="118">
        <f t="shared" si="212"/>
        <v>0</v>
      </c>
      <c r="CU160" s="118">
        <f t="shared" si="213"/>
        <v>0</v>
      </c>
      <c r="CV160" s="118">
        <f t="shared" si="214"/>
        <v>0</v>
      </c>
      <c r="CW160" s="118">
        <f t="shared" si="215"/>
        <v>0</v>
      </c>
      <c r="CX160" s="118">
        <f t="shared" si="216"/>
        <v>0</v>
      </c>
      <c r="CY160" s="118">
        <f t="shared" si="217"/>
        <v>0</v>
      </c>
      <c r="CZ160" s="118">
        <f t="shared" si="218"/>
        <v>0</v>
      </c>
      <c r="DA160" s="119" t="str">
        <f t="shared" si="219"/>
        <v/>
      </c>
    </row>
    <row r="161" spans="40:105" x14ac:dyDescent="0.2">
      <c r="AN161" s="118">
        <f t="shared" si="198"/>
        <v>0</v>
      </c>
      <c r="AO161" s="118">
        <f t="shared" si="199"/>
        <v>0</v>
      </c>
      <c r="AP161" s="118">
        <f t="shared" si="200"/>
        <v>0</v>
      </c>
      <c r="AQ161" s="118">
        <f t="shared" si="201"/>
        <v>0</v>
      </c>
      <c r="AR161" s="118">
        <f t="shared" si="202"/>
        <v>0</v>
      </c>
      <c r="AS161" s="118">
        <f t="shared" si="203"/>
        <v>0</v>
      </c>
      <c r="AT161" s="118">
        <f t="shared" si="204"/>
        <v>0</v>
      </c>
      <c r="AU161" s="118">
        <f t="shared" si="205"/>
        <v>0</v>
      </c>
      <c r="AV161" s="118">
        <f t="shared" si="206"/>
        <v>0</v>
      </c>
      <c r="AW161" s="118">
        <f t="shared" si="207"/>
        <v>0</v>
      </c>
      <c r="AX161" s="119" t="str">
        <f t="shared" si="208"/>
        <v/>
      </c>
      <c r="CQ161" s="118">
        <f t="shared" si="209"/>
        <v>0</v>
      </c>
      <c r="CR161" s="118">
        <f t="shared" si="210"/>
        <v>0</v>
      </c>
      <c r="CS161" s="118">
        <f t="shared" si="211"/>
        <v>0</v>
      </c>
      <c r="CT161" s="118">
        <f t="shared" si="212"/>
        <v>0</v>
      </c>
      <c r="CU161" s="118">
        <f t="shared" si="213"/>
        <v>0</v>
      </c>
      <c r="CV161" s="118">
        <f t="shared" si="214"/>
        <v>0</v>
      </c>
      <c r="CW161" s="118">
        <f t="shared" si="215"/>
        <v>0</v>
      </c>
      <c r="CX161" s="118">
        <f t="shared" si="216"/>
        <v>0</v>
      </c>
      <c r="CY161" s="118">
        <f t="shared" si="217"/>
        <v>0</v>
      </c>
      <c r="CZ161" s="118">
        <f t="shared" si="218"/>
        <v>0</v>
      </c>
      <c r="DA161" s="119" t="str">
        <f t="shared" si="219"/>
        <v/>
      </c>
    </row>
    <row r="162" spans="40:105" x14ac:dyDescent="0.2">
      <c r="AN162" s="118">
        <f t="shared" si="198"/>
        <v>0</v>
      </c>
      <c r="AO162" s="118">
        <f t="shared" si="199"/>
        <v>0</v>
      </c>
      <c r="AP162" s="118">
        <f t="shared" si="200"/>
        <v>0</v>
      </c>
      <c r="AQ162" s="118">
        <f t="shared" si="201"/>
        <v>0</v>
      </c>
      <c r="AR162" s="118">
        <f t="shared" si="202"/>
        <v>0</v>
      </c>
      <c r="AS162" s="118">
        <f t="shared" si="203"/>
        <v>0</v>
      </c>
      <c r="AT162" s="118">
        <f t="shared" si="204"/>
        <v>0</v>
      </c>
      <c r="AU162" s="118">
        <f t="shared" si="205"/>
        <v>0</v>
      </c>
      <c r="AV162" s="118">
        <f t="shared" si="206"/>
        <v>0</v>
      </c>
      <c r="AW162" s="118">
        <f t="shared" si="207"/>
        <v>0</v>
      </c>
      <c r="AX162" s="119" t="str">
        <f t="shared" si="208"/>
        <v/>
      </c>
      <c r="CQ162" s="118">
        <f t="shared" si="209"/>
        <v>0</v>
      </c>
      <c r="CR162" s="118">
        <f t="shared" si="210"/>
        <v>0</v>
      </c>
      <c r="CS162" s="118">
        <f t="shared" si="211"/>
        <v>0</v>
      </c>
      <c r="CT162" s="118">
        <f t="shared" si="212"/>
        <v>0</v>
      </c>
      <c r="CU162" s="118">
        <f t="shared" si="213"/>
        <v>0</v>
      </c>
      <c r="CV162" s="118">
        <f t="shared" si="214"/>
        <v>0</v>
      </c>
      <c r="CW162" s="118">
        <f t="shared" si="215"/>
        <v>0</v>
      </c>
      <c r="CX162" s="118">
        <f t="shared" si="216"/>
        <v>0</v>
      </c>
      <c r="CY162" s="118">
        <f t="shared" si="217"/>
        <v>0</v>
      </c>
      <c r="CZ162" s="118">
        <f t="shared" si="218"/>
        <v>0</v>
      </c>
      <c r="DA162" s="119" t="str">
        <f t="shared" si="219"/>
        <v/>
      </c>
    </row>
    <row r="163" spans="40:105" x14ac:dyDescent="0.2">
      <c r="AN163" s="118">
        <f t="shared" si="198"/>
        <v>0</v>
      </c>
      <c r="AO163" s="118">
        <f t="shared" si="199"/>
        <v>0</v>
      </c>
      <c r="AP163" s="118">
        <f t="shared" si="200"/>
        <v>0</v>
      </c>
      <c r="AQ163" s="118">
        <f t="shared" si="201"/>
        <v>0</v>
      </c>
      <c r="AR163" s="118">
        <f t="shared" si="202"/>
        <v>0</v>
      </c>
      <c r="AS163" s="118">
        <f t="shared" si="203"/>
        <v>0</v>
      </c>
      <c r="AT163" s="118">
        <f t="shared" si="204"/>
        <v>0</v>
      </c>
      <c r="AU163" s="118">
        <f t="shared" si="205"/>
        <v>0</v>
      </c>
      <c r="AV163" s="118">
        <f t="shared" si="206"/>
        <v>0</v>
      </c>
      <c r="AW163" s="118">
        <f t="shared" si="207"/>
        <v>0</v>
      </c>
      <c r="AX163" s="119" t="str">
        <f t="shared" si="208"/>
        <v/>
      </c>
      <c r="CQ163" s="118">
        <f t="shared" si="209"/>
        <v>0</v>
      </c>
      <c r="CR163" s="118">
        <f t="shared" si="210"/>
        <v>0</v>
      </c>
      <c r="CS163" s="118">
        <f t="shared" si="211"/>
        <v>0</v>
      </c>
      <c r="CT163" s="118">
        <f t="shared" si="212"/>
        <v>0</v>
      </c>
      <c r="CU163" s="118">
        <f t="shared" si="213"/>
        <v>0</v>
      </c>
      <c r="CV163" s="118">
        <f t="shared" si="214"/>
        <v>0</v>
      </c>
      <c r="CW163" s="118">
        <f t="shared" si="215"/>
        <v>0</v>
      </c>
      <c r="CX163" s="118">
        <f t="shared" si="216"/>
        <v>0</v>
      </c>
      <c r="CY163" s="118">
        <f t="shared" si="217"/>
        <v>0</v>
      </c>
      <c r="CZ163" s="118">
        <f t="shared" si="218"/>
        <v>0</v>
      </c>
      <c r="DA163" s="119" t="str">
        <f t="shared" si="219"/>
        <v/>
      </c>
    </row>
    <row r="164" spans="40:105" x14ac:dyDescent="0.2">
      <c r="AN164" s="118">
        <f t="shared" si="198"/>
        <v>0</v>
      </c>
      <c r="AO164" s="118">
        <f t="shared" si="199"/>
        <v>0</v>
      </c>
      <c r="AP164" s="118">
        <f t="shared" si="200"/>
        <v>0</v>
      </c>
      <c r="AQ164" s="118">
        <f t="shared" si="201"/>
        <v>0</v>
      </c>
      <c r="AR164" s="118">
        <f t="shared" si="202"/>
        <v>0</v>
      </c>
      <c r="AS164" s="118">
        <f t="shared" si="203"/>
        <v>0</v>
      </c>
      <c r="AT164" s="118">
        <f t="shared" si="204"/>
        <v>0</v>
      </c>
      <c r="AU164" s="118">
        <f t="shared" si="205"/>
        <v>0</v>
      </c>
      <c r="AV164" s="118">
        <f t="shared" si="206"/>
        <v>0</v>
      </c>
      <c r="AW164" s="118">
        <f t="shared" si="207"/>
        <v>0</v>
      </c>
      <c r="AX164" s="119" t="str">
        <f t="shared" si="208"/>
        <v/>
      </c>
      <c r="CQ164" s="118">
        <f t="shared" si="209"/>
        <v>0</v>
      </c>
      <c r="CR164" s="118">
        <f t="shared" si="210"/>
        <v>0</v>
      </c>
      <c r="CS164" s="118">
        <f t="shared" si="211"/>
        <v>0</v>
      </c>
      <c r="CT164" s="118">
        <f t="shared" si="212"/>
        <v>0</v>
      </c>
      <c r="CU164" s="118">
        <f t="shared" si="213"/>
        <v>0</v>
      </c>
      <c r="CV164" s="118">
        <f t="shared" si="214"/>
        <v>0</v>
      </c>
      <c r="CW164" s="118">
        <f t="shared" si="215"/>
        <v>0</v>
      </c>
      <c r="CX164" s="118">
        <f t="shared" si="216"/>
        <v>0</v>
      </c>
      <c r="CY164" s="118">
        <f t="shared" si="217"/>
        <v>0</v>
      </c>
      <c r="CZ164" s="118">
        <f t="shared" si="218"/>
        <v>0</v>
      </c>
      <c r="DA164" s="119" t="str">
        <f t="shared" si="219"/>
        <v/>
      </c>
    </row>
    <row r="165" spans="40:105" x14ac:dyDescent="0.2">
      <c r="AN165" s="118">
        <f t="shared" ref="AN165:AN180" si="220">IF(I165&gt;0,VLOOKUP(I165&amp;"-"&amp;J165&amp;"-"&amp;K165,LocCost,2,0),0)</f>
        <v>0</v>
      </c>
      <c r="AO165" s="118">
        <f t="shared" ref="AO165:AO180" si="221">IF(L165&gt;0,VLOOKUP(L165&amp;"-"&amp;M165&amp;"-"&amp;N165,LocCost,2,0),0)</f>
        <v>0</v>
      </c>
      <c r="AP165" s="118">
        <f t="shared" ref="AP165:AP180" si="222">IF(O165&gt;0,VLOOKUP(O165&amp;"-"&amp;P165&amp;"-"&amp;Q165,LocCost,2,0),0)</f>
        <v>0</v>
      </c>
      <c r="AQ165" s="118">
        <f t="shared" ref="AQ165:AQ180" si="223">IF(R165&gt;0,VLOOKUP(R165&amp;"-"&amp;S165&amp;"-"&amp;T165,LocCost,2,0),0)</f>
        <v>0</v>
      </c>
      <c r="AR165" s="118">
        <f t="shared" ref="AR165:AR180" si="224">IF(U165&gt;0,VLOOKUP(U165&amp;"-"&amp;V165&amp;"-"&amp;W165,LocCost,2,0),0)</f>
        <v>0</v>
      </c>
      <c r="AS165" s="118">
        <f t="shared" ref="AS165:AS180" si="225">IF(X165&gt;0,VLOOKUP(X165&amp;"-"&amp;Y165&amp;"-"&amp;Z165,LocCost,2,0),0)</f>
        <v>0</v>
      </c>
      <c r="AT165" s="118">
        <f t="shared" ref="AT165:AT180" si="226">IF(AA165&gt;0,VLOOKUP(AA165&amp;"-"&amp;AB165&amp;"-"&amp;AC165,LocCost,2,0),0)</f>
        <v>0</v>
      </c>
      <c r="AU165" s="118">
        <f t="shared" ref="AU165:AU180" si="227">IF(AD165&gt;0,VLOOKUP(AD165&amp;"-"&amp;AE165&amp;"-"&amp;AF165,LocCost,2,0),0)</f>
        <v>0</v>
      </c>
      <c r="AV165" s="118">
        <f t="shared" ref="AV165:AV180" si="228">IF(AG165&gt;0,VLOOKUP(AG165&amp;"-"&amp;AH165&amp;"-"&amp;AI165,LocCost,2,0),0)</f>
        <v>0</v>
      </c>
      <c r="AW165" s="118">
        <f t="shared" ref="AW165:AW180" si="229">IF(AJ165&gt;0,VLOOKUP(AJ165&amp;"-"&amp;AK165&amp;"-"&amp;AL165,LocCost,2,0),0)</f>
        <v>0</v>
      </c>
      <c r="AX165" s="119" t="str">
        <f t="shared" ref="AX165:AX180" si="230">IF(C165&gt;0,SUM(AN165:AW165),"")</f>
        <v/>
      </c>
      <c r="CQ165" s="118">
        <f t="shared" ref="CQ165:CQ180" si="231">IF(BL165&gt;0,VLOOKUP(BL165&amp;"-"&amp;BM165&amp;"-"&amp;BN165,LocCost,2,0),0)</f>
        <v>0</v>
      </c>
      <c r="CR165" s="118">
        <f t="shared" ref="CR165:CR180" si="232">IF(BO165&gt;0,VLOOKUP(BO165&amp;"-"&amp;BP165&amp;"-"&amp;BQ165,LocCost,2,0),0)</f>
        <v>0</v>
      </c>
      <c r="CS165" s="118">
        <f t="shared" ref="CS165:CS180" si="233">IF(BR165&gt;0,VLOOKUP(BR165&amp;"-"&amp;BS165&amp;"-"&amp;BT165,LocCost,2,0),0)</f>
        <v>0</v>
      </c>
      <c r="CT165" s="118">
        <f t="shared" ref="CT165:CT180" si="234">IF(BU165&gt;0,VLOOKUP(BU165&amp;"-"&amp;BV165&amp;"-"&amp;BW165,LocCost,2,0),0)</f>
        <v>0</v>
      </c>
      <c r="CU165" s="118">
        <f t="shared" ref="CU165:CU180" si="235">IF(BX165&gt;0,VLOOKUP(BX165&amp;"-"&amp;BY165&amp;"-"&amp;BZ165,LocCost,2,0),0)</f>
        <v>0</v>
      </c>
      <c r="CV165" s="118">
        <f t="shared" ref="CV165:CV180" si="236">IF(CA165&gt;0,VLOOKUP(CA165&amp;"-"&amp;CB165&amp;"-"&amp;CC165,LocCost,2,0),0)</f>
        <v>0</v>
      </c>
      <c r="CW165" s="118">
        <f t="shared" ref="CW165:CW180" si="237">IF(CD165&gt;0,VLOOKUP(CD165&amp;"-"&amp;CE165&amp;"-"&amp;CF165,LocCost,2,0),0)</f>
        <v>0</v>
      </c>
      <c r="CX165" s="118">
        <f t="shared" ref="CX165:CX180" si="238">IF(CG165&gt;0,VLOOKUP(CG165&amp;"-"&amp;CH165&amp;"-"&amp;CI165,LocCost,2,0),0)</f>
        <v>0</v>
      </c>
      <c r="CY165" s="118">
        <f t="shared" ref="CY165:CY180" si="239">IF(CJ165&gt;0,VLOOKUP(CJ165&amp;"-"&amp;CK165&amp;"-"&amp;CL165,LocCost,2,0),0)</f>
        <v>0</v>
      </c>
      <c r="CZ165" s="118">
        <f t="shared" ref="CZ165:CZ180" si="240">IF(CM165&gt;0,VLOOKUP(CM165&amp;"-"&amp;CN165&amp;"-"&amp;CO165,LocCost,2,0),0)</f>
        <v>0</v>
      </c>
      <c r="DA165" s="119" t="str">
        <f t="shared" ref="DA165:DA180" si="241">IF(BF165&gt;0,SUM(CQ165:CZ165),"")</f>
        <v/>
      </c>
    </row>
    <row r="166" spans="40:105" x14ac:dyDescent="0.2">
      <c r="AN166" s="118">
        <f t="shared" si="220"/>
        <v>0</v>
      </c>
      <c r="AO166" s="118">
        <f t="shared" si="221"/>
        <v>0</v>
      </c>
      <c r="AP166" s="118">
        <f t="shared" si="222"/>
        <v>0</v>
      </c>
      <c r="AQ166" s="118">
        <f t="shared" si="223"/>
        <v>0</v>
      </c>
      <c r="AR166" s="118">
        <f t="shared" si="224"/>
        <v>0</v>
      </c>
      <c r="AS166" s="118">
        <f t="shared" si="225"/>
        <v>0</v>
      </c>
      <c r="AT166" s="118">
        <f t="shared" si="226"/>
        <v>0</v>
      </c>
      <c r="AU166" s="118">
        <f t="shared" si="227"/>
        <v>0</v>
      </c>
      <c r="AV166" s="118">
        <f t="shared" si="228"/>
        <v>0</v>
      </c>
      <c r="AW166" s="118">
        <f t="shared" si="229"/>
        <v>0</v>
      </c>
      <c r="AX166" s="119" t="str">
        <f t="shared" si="230"/>
        <v/>
      </c>
      <c r="CQ166" s="118">
        <f t="shared" si="231"/>
        <v>0</v>
      </c>
      <c r="CR166" s="118">
        <f t="shared" si="232"/>
        <v>0</v>
      </c>
      <c r="CS166" s="118">
        <f t="shared" si="233"/>
        <v>0</v>
      </c>
      <c r="CT166" s="118">
        <f t="shared" si="234"/>
        <v>0</v>
      </c>
      <c r="CU166" s="118">
        <f t="shared" si="235"/>
        <v>0</v>
      </c>
      <c r="CV166" s="118">
        <f t="shared" si="236"/>
        <v>0</v>
      </c>
      <c r="CW166" s="118">
        <f t="shared" si="237"/>
        <v>0</v>
      </c>
      <c r="CX166" s="118">
        <f t="shared" si="238"/>
        <v>0</v>
      </c>
      <c r="CY166" s="118">
        <f t="shared" si="239"/>
        <v>0</v>
      </c>
      <c r="CZ166" s="118">
        <f t="shared" si="240"/>
        <v>0</v>
      </c>
      <c r="DA166" s="119" t="str">
        <f t="shared" si="241"/>
        <v/>
      </c>
    </row>
    <row r="167" spans="40:105" x14ac:dyDescent="0.2">
      <c r="AN167" s="118">
        <f t="shared" si="220"/>
        <v>0</v>
      </c>
      <c r="AO167" s="118">
        <f t="shared" si="221"/>
        <v>0</v>
      </c>
      <c r="AP167" s="118">
        <f t="shared" si="222"/>
        <v>0</v>
      </c>
      <c r="AQ167" s="118">
        <f t="shared" si="223"/>
        <v>0</v>
      </c>
      <c r="AR167" s="118">
        <f t="shared" si="224"/>
        <v>0</v>
      </c>
      <c r="AS167" s="118">
        <f t="shared" si="225"/>
        <v>0</v>
      </c>
      <c r="AT167" s="118">
        <f t="shared" si="226"/>
        <v>0</v>
      </c>
      <c r="AU167" s="118">
        <f t="shared" si="227"/>
        <v>0</v>
      </c>
      <c r="AV167" s="118">
        <f t="shared" si="228"/>
        <v>0</v>
      </c>
      <c r="AW167" s="118">
        <f t="shared" si="229"/>
        <v>0</v>
      </c>
      <c r="AX167" s="119" t="str">
        <f t="shared" si="230"/>
        <v/>
      </c>
      <c r="CQ167" s="118">
        <f t="shared" si="231"/>
        <v>0</v>
      </c>
      <c r="CR167" s="118">
        <f t="shared" si="232"/>
        <v>0</v>
      </c>
      <c r="CS167" s="118">
        <f t="shared" si="233"/>
        <v>0</v>
      </c>
      <c r="CT167" s="118">
        <f t="shared" si="234"/>
        <v>0</v>
      </c>
      <c r="CU167" s="118">
        <f t="shared" si="235"/>
        <v>0</v>
      </c>
      <c r="CV167" s="118">
        <f t="shared" si="236"/>
        <v>0</v>
      </c>
      <c r="CW167" s="118">
        <f t="shared" si="237"/>
        <v>0</v>
      </c>
      <c r="CX167" s="118">
        <f t="shared" si="238"/>
        <v>0</v>
      </c>
      <c r="CY167" s="118">
        <f t="shared" si="239"/>
        <v>0</v>
      </c>
      <c r="CZ167" s="118">
        <f t="shared" si="240"/>
        <v>0</v>
      </c>
      <c r="DA167" s="119" t="str">
        <f t="shared" si="241"/>
        <v/>
      </c>
    </row>
    <row r="168" spans="40:105" x14ac:dyDescent="0.2">
      <c r="AN168" s="118">
        <f t="shared" si="220"/>
        <v>0</v>
      </c>
      <c r="AO168" s="118">
        <f t="shared" si="221"/>
        <v>0</v>
      </c>
      <c r="AP168" s="118">
        <f t="shared" si="222"/>
        <v>0</v>
      </c>
      <c r="AQ168" s="118">
        <f t="shared" si="223"/>
        <v>0</v>
      </c>
      <c r="AR168" s="118">
        <f t="shared" si="224"/>
        <v>0</v>
      </c>
      <c r="AS168" s="118">
        <f t="shared" si="225"/>
        <v>0</v>
      </c>
      <c r="AT168" s="118">
        <f t="shared" si="226"/>
        <v>0</v>
      </c>
      <c r="AU168" s="118">
        <f t="shared" si="227"/>
        <v>0</v>
      </c>
      <c r="AV168" s="118">
        <f t="shared" si="228"/>
        <v>0</v>
      </c>
      <c r="AW168" s="118">
        <f t="shared" si="229"/>
        <v>0</v>
      </c>
      <c r="AX168" s="119" t="str">
        <f t="shared" si="230"/>
        <v/>
      </c>
      <c r="CQ168" s="118">
        <f t="shared" si="231"/>
        <v>0</v>
      </c>
      <c r="CR168" s="118">
        <f t="shared" si="232"/>
        <v>0</v>
      </c>
      <c r="CS168" s="118">
        <f t="shared" si="233"/>
        <v>0</v>
      </c>
      <c r="CT168" s="118">
        <f t="shared" si="234"/>
        <v>0</v>
      </c>
      <c r="CU168" s="118">
        <f t="shared" si="235"/>
        <v>0</v>
      </c>
      <c r="CV168" s="118">
        <f t="shared" si="236"/>
        <v>0</v>
      </c>
      <c r="CW168" s="118">
        <f t="shared" si="237"/>
        <v>0</v>
      </c>
      <c r="CX168" s="118">
        <f t="shared" si="238"/>
        <v>0</v>
      </c>
      <c r="CY168" s="118">
        <f t="shared" si="239"/>
        <v>0</v>
      </c>
      <c r="CZ168" s="118">
        <f t="shared" si="240"/>
        <v>0</v>
      </c>
      <c r="DA168" s="119" t="str">
        <f t="shared" si="241"/>
        <v/>
      </c>
    </row>
    <row r="169" spans="40:105" x14ac:dyDescent="0.2">
      <c r="AN169" s="118">
        <f t="shared" si="220"/>
        <v>0</v>
      </c>
      <c r="AO169" s="118">
        <f t="shared" si="221"/>
        <v>0</v>
      </c>
      <c r="AP169" s="118">
        <f t="shared" si="222"/>
        <v>0</v>
      </c>
      <c r="AQ169" s="118">
        <f t="shared" si="223"/>
        <v>0</v>
      </c>
      <c r="AR169" s="118">
        <f t="shared" si="224"/>
        <v>0</v>
      </c>
      <c r="AS169" s="118">
        <f t="shared" si="225"/>
        <v>0</v>
      </c>
      <c r="AT169" s="118">
        <f t="shared" si="226"/>
        <v>0</v>
      </c>
      <c r="AU169" s="118">
        <f t="shared" si="227"/>
        <v>0</v>
      </c>
      <c r="AV169" s="118">
        <f t="shared" si="228"/>
        <v>0</v>
      </c>
      <c r="AW169" s="118">
        <f t="shared" si="229"/>
        <v>0</v>
      </c>
      <c r="AX169" s="119" t="str">
        <f t="shared" si="230"/>
        <v/>
      </c>
      <c r="CQ169" s="118">
        <f t="shared" si="231"/>
        <v>0</v>
      </c>
      <c r="CR169" s="118">
        <f t="shared" si="232"/>
        <v>0</v>
      </c>
      <c r="CS169" s="118">
        <f t="shared" si="233"/>
        <v>0</v>
      </c>
      <c r="CT169" s="118">
        <f t="shared" si="234"/>
        <v>0</v>
      </c>
      <c r="CU169" s="118">
        <f t="shared" si="235"/>
        <v>0</v>
      </c>
      <c r="CV169" s="118">
        <f t="shared" si="236"/>
        <v>0</v>
      </c>
      <c r="CW169" s="118">
        <f t="shared" si="237"/>
        <v>0</v>
      </c>
      <c r="CX169" s="118">
        <f t="shared" si="238"/>
        <v>0</v>
      </c>
      <c r="CY169" s="118">
        <f t="shared" si="239"/>
        <v>0</v>
      </c>
      <c r="CZ169" s="118">
        <f t="shared" si="240"/>
        <v>0</v>
      </c>
      <c r="DA169" s="119" t="str">
        <f t="shared" si="241"/>
        <v/>
      </c>
    </row>
    <row r="170" spans="40:105" x14ac:dyDescent="0.2">
      <c r="AN170" s="118">
        <f t="shared" si="220"/>
        <v>0</v>
      </c>
      <c r="AO170" s="118">
        <f t="shared" si="221"/>
        <v>0</v>
      </c>
      <c r="AP170" s="118">
        <f t="shared" si="222"/>
        <v>0</v>
      </c>
      <c r="AQ170" s="118">
        <f t="shared" si="223"/>
        <v>0</v>
      </c>
      <c r="AR170" s="118">
        <f t="shared" si="224"/>
        <v>0</v>
      </c>
      <c r="AS170" s="118">
        <f t="shared" si="225"/>
        <v>0</v>
      </c>
      <c r="AT170" s="118">
        <f t="shared" si="226"/>
        <v>0</v>
      </c>
      <c r="AU170" s="118">
        <f t="shared" si="227"/>
        <v>0</v>
      </c>
      <c r="AV170" s="118">
        <f t="shared" si="228"/>
        <v>0</v>
      </c>
      <c r="AW170" s="118">
        <f t="shared" si="229"/>
        <v>0</v>
      </c>
      <c r="AX170" s="119" t="str">
        <f t="shared" si="230"/>
        <v/>
      </c>
      <c r="CQ170" s="118">
        <f t="shared" si="231"/>
        <v>0</v>
      </c>
      <c r="CR170" s="118">
        <f t="shared" si="232"/>
        <v>0</v>
      </c>
      <c r="CS170" s="118">
        <f t="shared" si="233"/>
        <v>0</v>
      </c>
      <c r="CT170" s="118">
        <f t="shared" si="234"/>
        <v>0</v>
      </c>
      <c r="CU170" s="118">
        <f t="shared" si="235"/>
        <v>0</v>
      </c>
      <c r="CV170" s="118">
        <f t="shared" si="236"/>
        <v>0</v>
      </c>
      <c r="CW170" s="118">
        <f t="shared" si="237"/>
        <v>0</v>
      </c>
      <c r="CX170" s="118">
        <f t="shared" si="238"/>
        <v>0</v>
      </c>
      <c r="CY170" s="118">
        <f t="shared" si="239"/>
        <v>0</v>
      </c>
      <c r="CZ170" s="118">
        <f t="shared" si="240"/>
        <v>0</v>
      </c>
      <c r="DA170" s="119" t="str">
        <f t="shared" si="241"/>
        <v/>
      </c>
    </row>
    <row r="171" spans="40:105" x14ac:dyDescent="0.2">
      <c r="AN171" s="118">
        <f t="shared" si="220"/>
        <v>0</v>
      </c>
      <c r="AO171" s="118">
        <f t="shared" si="221"/>
        <v>0</v>
      </c>
      <c r="AP171" s="118">
        <f t="shared" si="222"/>
        <v>0</v>
      </c>
      <c r="AQ171" s="118">
        <f t="shared" si="223"/>
        <v>0</v>
      </c>
      <c r="AR171" s="118">
        <f t="shared" si="224"/>
        <v>0</v>
      </c>
      <c r="AS171" s="118">
        <f t="shared" si="225"/>
        <v>0</v>
      </c>
      <c r="AT171" s="118">
        <f t="shared" si="226"/>
        <v>0</v>
      </c>
      <c r="AU171" s="118">
        <f t="shared" si="227"/>
        <v>0</v>
      </c>
      <c r="AV171" s="118">
        <f t="shared" si="228"/>
        <v>0</v>
      </c>
      <c r="AW171" s="118">
        <f t="shared" si="229"/>
        <v>0</v>
      </c>
      <c r="AX171" s="119" t="str">
        <f t="shared" si="230"/>
        <v/>
      </c>
      <c r="CQ171" s="118">
        <f t="shared" si="231"/>
        <v>0</v>
      </c>
      <c r="CR171" s="118">
        <f t="shared" si="232"/>
        <v>0</v>
      </c>
      <c r="CS171" s="118">
        <f t="shared" si="233"/>
        <v>0</v>
      </c>
      <c r="CT171" s="118">
        <f t="shared" si="234"/>
        <v>0</v>
      </c>
      <c r="CU171" s="118">
        <f t="shared" si="235"/>
        <v>0</v>
      </c>
      <c r="CV171" s="118">
        <f t="shared" si="236"/>
        <v>0</v>
      </c>
      <c r="CW171" s="118">
        <f t="shared" si="237"/>
        <v>0</v>
      </c>
      <c r="CX171" s="118">
        <f t="shared" si="238"/>
        <v>0</v>
      </c>
      <c r="CY171" s="118">
        <f t="shared" si="239"/>
        <v>0</v>
      </c>
      <c r="CZ171" s="118">
        <f t="shared" si="240"/>
        <v>0</v>
      </c>
      <c r="DA171" s="119" t="str">
        <f t="shared" si="241"/>
        <v/>
      </c>
    </row>
    <row r="172" spans="40:105" x14ac:dyDescent="0.2">
      <c r="AN172" s="118">
        <f t="shared" si="220"/>
        <v>0</v>
      </c>
      <c r="AO172" s="118">
        <f t="shared" si="221"/>
        <v>0</v>
      </c>
      <c r="AP172" s="118">
        <f t="shared" si="222"/>
        <v>0</v>
      </c>
      <c r="AQ172" s="118">
        <f t="shared" si="223"/>
        <v>0</v>
      </c>
      <c r="AR172" s="118">
        <f t="shared" si="224"/>
        <v>0</v>
      </c>
      <c r="AS172" s="118">
        <f t="shared" si="225"/>
        <v>0</v>
      </c>
      <c r="AT172" s="118">
        <f t="shared" si="226"/>
        <v>0</v>
      </c>
      <c r="AU172" s="118">
        <f t="shared" si="227"/>
        <v>0</v>
      </c>
      <c r="AV172" s="118">
        <f t="shared" si="228"/>
        <v>0</v>
      </c>
      <c r="AW172" s="118">
        <f t="shared" si="229"/>
        <v>0</v>
      </c>
      <c r="AX172" s="119" t="str">
        <f t="shared" si="230"/>
        <v/>
      </c>
      <c r="CQ172" s="118">
        <f t="shared" si="231"/>
        <v>0</v>
      </c>
      <c r="CR172" s="118">
        <f t="shared" si="232"/>
        <v>0</v>
      </c>
      <c r="CS172" s="118">
        <f t="shared" si="233"/>
        <v>0</v>
      </c>
      <c r="CT172" s="118">
        <f t="shared" si="234"/>
        <v>0</v>
      </c>
      <c r="CU172" s="118">
        <f t="shared" si="235"/>
        <v>0</v>
      </c>
      <c r="CV172" s="118">
        <f t="shared" si="236"/>
        <v>0</v>
      </c>
      <c r="CW172" s="118">
        <f t="shared" si="237"/>
        <v>0</v>
      </c>
      <c r="CX172" s="118">
        <f t="shared" si="238"/>
        <v>0</v>
      </c>
      <c r="CY172" s="118">
        <f t="shared" si="239"/>
        <v>0</v>
      </c>
      <c r="CZ172" s="118">
        <f t="shared" si="240"/>
        <v>0</v>
      </c>
      <c r="DA172" s="119" t="str">
        <f t="shared" si="241"/>
        <v/>
      </c>
    </row>
    <row r="173" spans="40:105" x14ac:dyDescent="0.2">
      <c r="AN173" s="118">
        <f t="shared" si="220"/>
        <v>0</v>
      </c>
      <c r="AO173" s="118">
        <f t="shared" si="221"/>
        <v>0</v>
      </c>
      <c r="AP173" s="118">
        <f t="shared" si="222"/>
        <v>0</v>
      </c>
      <c r="AQ173" s="118">
        <f t="shared" si="223"/>
        <v>0</v>
      </c>
      <c r="AR173" s="118">
        <f t="shared" si="224"/>
        <v>0</v>
      </c>
      <c r="AS173" s="118">
        <f t="shared" si="225"/>
        <v>0</v>
      </c>
      <c r="AT173" s="118">
        <f t="shared" si="226"/>
        <v>0</v>
      </c>
      <c r="AU173" s="118">
        <f t="shared" si="227"/>
        <v>0</v>
      </c>
      <c r="AV173" s="118">
        <f t="shared" si="228"/>
        <v>0</v>
      </c>
      <c r="AW173" s="118">
        <f t="shared" si="229"/>
        <v>0</v>
      </c>
      <c r="AX173" s="119" t="str">
        <f t="shared" si="230"/>
        <v/>
      </c>
      <c r="CQ173" s="118">
        <f t="shared" si="231"/>
        <v>0</v>
      </c>
      <c r="CR173" s="118">
        <f t="shared" si="232"/>
        <v>0</v>
      </c>
      <c r="CS173" s="118">
        <f t="shared" si="233"/>
        <v>0</v>
      </c>
      <c r="CT173" s="118">
        <f t="shared" si="234"/>
        <v>0</v>
      </c>
      <c r="CU173" s="118">
        <f t="shared" si="235"/>
        <v>0</v>
      </c>
      <c r="CV173" s="118">
        <f t="shared" si="236"/>
        <v>0</v>
      </c>
      <c r="CW173" s="118">
        <f t="shared" si="237"/>
        <v>0</v>
      </c>
      <c r="CX173" s="118">
        <f t="shared" si="238"/>
        <v>0</v>
      </c>
      <c r="CY173" s="118">
        <f t="shared" si="239"/>
        <v>0</v>
      </c>
      <c r="CZ173" s="118">
        <f t="shared" si="240"/>
        <v>0</v>
      </c>
      <c r="DA173" s="119" t="str">
        <f t="shared" si="241"/>
        <v/>
      </c>
    </row>
    <row r="174" spans="40:105" x14ac:dyDescent="0.2">
      <c r="AN174" s="118">
        <f t="shared" si="220"/>
        <v>0</v>
      </c>
      <c r="AO174" s="118">
        <f t="shared" si="221"/>
        <v>0</v>
      </c>
      <c r="AP174" s="118">
        <f t="shared" si="222"/>
        <v>0</v>
      </c>
      <c r="AQ174" s="118">
        <f t="shared" si="223"/>
        <v>0</v>
      </c>
      <c r="AR174" s="118">
        <f t="shared" si="224"/>
        <v>0</v>
      </c>
      <c r="AS174" s="118">
        <f t="shared" si="225"/>
        <v>0</v>
      </c>
      <c r="AT174" s="118">
        <f t="shared" si="226"/>
        <v>0</v>
      </c>
      <c r="AU174" s="118">
        <f t="shared" si="227"/>
        <v>0</v>
      </c>
      <c r="AV174" s="118">
        <f t="shared" si="228"/>
        <v>0</v>
      </c>
      <c r="AW174" s="118">
        <f t="shared" si="229"/>
        <v>0</v>
      </c>
      <c r="AX174" s="119" t="str">
        <f t="shared" si="230"/>
        <v/>
      </c>
      <c r="CQ174" s="118">
        <f t="shared" si="231"/>
        <v>0</v>
      </c>
      <c r="CR174" s="118">
        <f t="shared" si="232"/>
        <v>0</v>
      </c>
      <c r="CS174" s="118">
        <f t="shared" si="233"/>
        <v>0</v>
      </c>
      <c r="CT174" s="118">
        <f t="shared" si="234"/>
        <v>0</v>
      </c>
      <c r="CU174" s="118">
        <f t="shared" si="235"/>
        <v>0</v>
      </c>
      <c r="CV174" s="118">
        <f t="shared" si="236"/>
        <v>0</v>
      </c>
      <c r="CW174" s="118">
        <f t="shared" si="237"/>
        <v>0</v>
      </c>
      <c r="CX174" s="118">
        <f t="shared" si="238"/>
        <v>0</v>
      </c>
      <c r="CY174" s="118">
        <f t="shared" si="239"/>
        <v>0</v>
      </c>
      <c r="CZ174" s="118">
        <f t="shared" si="240"/>
        <v>0</v>
      </c>
      <c r="DA174" s="119" t="str">
        <f t="shared" si="241"/>
        <v/>
      </c>
    </row>
    <row r="175" spans="40:105" x14ac:dyDescent="0.2">
      <c r="AN175" s="118">
        <f t="shared" si="220"/>
        <v>0</v>
      </c>
      <c r="AO175" s="118">
        <f t="shared" si="221"/>
        <v>0</v>
      </c>
      <c r="AP175" s="118">
        <f t="shared" si="222"/>
        <v>0</v>
      </c>
      <c r="AQ175" s="118">
        <f t="shared" si="223"/>
        <v>0</v>
      </c>
      <c r="AR175" s="118">
        <f t="shared" si="224"/>
        <v>0</v>
      </c>
      <c r="AS175" s="118">
        <f t="shared" si="225"/>
        <v>0</v>
      </c>
      <c r="AT175" s="118">
        <f t="shared" si="226"/>
        <v>0</v>
      </c>
      <c r="AU175" s="118">
        <f t="shared" si="227"/>
        <v>0</v>
      </c>
      <c r="AV175" s="118">
        <f t="shared" si="228"/>
        <v>0</v>
      </c>
      <c r="AW175" s="118">
        <f t="shared" si="229"/>
        <v>0</v>
      </c>
      <c r="AX175" s="119" t="str">
        <f t="shared" si="230"/>
        <v/>
      </c>
      <c r="CQ175" s="118">
        <f t="shared" si="231"/>
        <v>0</v>
      </c>
      <c r="CR175" s="118">
        <f t="shared" si="232"/>
        <v>0</v>
      </c>
      <c r="CS175" s="118">
        <f t="shared" si="233"/>
        <v>0</v>
      </c>
      <c r="CT175" s="118">
        <f t="shared" si="234"/>
        <v>0</v>
      </c>
      <c r="CU175" s="118">
        <f t="shared" si="235"/>
        <v>0</v>
      </c>
      <c r="CV175" s="118">
        <f t="shared" si="236"/>
        <v>0</v>
      </c>
      <c r="CW175" s="118">
        <f t="shared" si="237"/>
        <v>0</v>
      </c>
      <c r="CX175" s="118">
        <f t="shared" si="238"/>
        <v>0</v>
      </c>
      <c r="CY175" s="118">
        <f t="shared" si="239"/>
        <v>0</v>
      </c>
      <c r="CZ175" s="118">
        <f t="shared" si="240"/>
        <v>0</v>
      </c>
      <c r="DA175" s="119" t="str">
        <f t="shared" si="241"/>
        <v/>
      </c>
    </row>
    <row r="176" spans="40:105" x14ac:dyDescent="0.2">
      <c r="AN176" s="118">
        <f t="shared" si="220"/>
        <v>0</v>
      </c>
      <c r="AO176" s="118">
        <f t="shared" si="221"/>
        <v>0</v>
      </c>
      <c r="AP176" s="118">
        <f t="shared" si="222"/>
        <v>0</v>
      </c>
      <c r="AQ176" s="118">
        <f t="shared" si="223"/>
        <v>0</v>
      </c>
      <c r="AR176" s="118">
        <f t="shared" si="224"/>
        <v>0</v>
      </c>
      <c r="AS176" s="118">
        <f t="shared" si="225"/>
        <v>0</v>
      </c>
      <c r="AT176" s="118">
        <f t="shared" si="226"/>
        <v>0</v>
      </c>
      <c r="AU176" s="118">
        <f t="shared" si="227"/>
        <v>0</v>
      </c>
      <c r="AV176" s="118">
        <f t="shared" si="228"/>
        <v>0</v>
      </c>
      <c r="AW176" s="118">
        <f t="shared" si="229"/>
        <v>0</v>
      </c>
      <c r="AX176" s="119" t="str">
        <f t="shared" si="230"/>
        <v/>
      </c>
      <c r="CQ176" s="118">
        <f t="shared" si="231"/>
        <v>0</v>
      </c>
      <c r="CR176" s="118">
        <f t="shared" si="232"/>
        <v>0</v>
      </c>
      <c r="CS176" s="118">
        <f t="shared" si="233"/>
        <v>0</v>
      </c>
      <c r="CT176" s="118">
        <f t="shared" si="234"/>
        <v>0</v>
      </c>
      <c r="CU176" s="118">
        <f t="shared" si="235"/>
        <v>0</v>
      </c>
      <c r="CV176" s="118">
        <f t="shared" si="236"/>
        <v>0</v>
      </c>
      <c r="CW176" s="118">
        <f t="shared" si="237"/>
        <v>0</v>
      </c>
      <c r="CX176" s="118">
        <f t="shared" si="238"/>
        <v>0</v>
      </c>
      <c r="CY176" s="118">
        <f t="shared" si="239"/>
        <v>0</v>
      </c>
      <c r="CZ176" s="118">
        <f t="shared" si="240"/>
        <v>0</v>
      </c>
      <c r="DA176" s="119" t="str">
        <f t="shared" si="241"/>
        <v/>
      </c>
    </row>
    <row r="177" spans="40:105" x14ac:dyDescent="0.2">
      <c r="AN177" s="118">
        <f t="shared" si="220"/>
        <v>0</v>
      </c>
      <c r="AO177" s="118">
        <f t="shared" si="221"/>
        <v>0</v>
      </c>
      <c r="AP177" s="118">
        <f t="shared" si="222"/>
        <v>0</v>
      </c>
      <c r="AQ177" s="118">
        <f t="shared" si="223"/>
        <v>0</v>
      </c>
      <c r="AR177" s="118">
        <f t="shared" si="224"/>
        <v>0</v>
      </c>
      <c r="AS177" s="118">
        <f t="shared" si="225"/>
        <v>0</v>
      </c>
      <c r="AT177" s="118">
        <f t="shared" si="226"/>
        <v>0</v>
      </c>
      <c r="AU177" s="118">
        <f t="shared" si="227"/>
        <v>0</v>
      </c>
      <c r="AV177" s="118">
        <f t="shared" si="228"/>
        <v>0</v>
      </c>
      <c r="AW177" s="118">
        <f t="shared" si="229"/>
        <v>0</v>
      </c>
      <c r="AX177" s="119" t="str">
        <f t="shared" si="230"/>
        <v/>
      </c>
      <c r="CQ177" s="118">
        <f t="shared" si="231"/>
        <v>0</v>
      </c>
      <c r="CR177" s="118">
        <f t="shared" si="232"/>
        <v>0</v>
      </c>
      <c r="CS177" s="118">
        <f t="shared" si="233"/>
        <v>0</v>
      </c>
      <c r="CT177" s="118">
        <f t="shared" si="234"/>
        <v>0</v>
      </c>
      <c r="CU177" s="118">
        <f t="shared" si="235"/>
        <v>0</v>
      </c>
      <c r="CV177" s="118">
        <f t="shared" si="236"/>
        <v>0</v>
      </c>
      <c r="CW177" s="118">
        <f t="shared" si="237"/>
        <v>0</v>
      </c>
      <c r="CX177" s="118">
        <f t="shared" si="238"/>
        <v>0</v>
      </c>
      <c r="CY177" s="118">
        <f t="shared" si="239"/>
        <v>0</v>
      </c>
      <c r="CZ177" s="118">
        <f t="shared" si="240"/>
        <v>0</v>
      </c>
      <c r="DA177" s="119" t="str">
        <f t="shared" si="241"/>
        <v/>
      </c>
    </row>
    <row r="178" spans="40:105" x14ac:dyDescent="0.2">
      <c r="AN178" s="118">
        <f t="shared" si="220"/>
        <v>0</v>
      </c>
      <c r="AO178" s="118">
        <f t="shared" si="221"/>
        <v>0</v>
      </c>
      <c r="AP178" s="118">
        <f t="shared" si="222"/>
        <v>0</v>
      </c>
      <c r="AQ178" s="118">
        <f t="shared" si="223"/>
        <v>0</v>
      </c>
      <c r="AR178" s="118">
        <f t="shared" si="224"/>
        <v>0</v>
      </c>
      <c r="AS178" s="118">
        <f t="shared" si="225"/>
        <v>0</v>
      </c>
      <c r="AT178" s="118">
        <f t="shared" si="226"/>
        <v>0</v>
      </c>
      <c r="AU178" s="118">
        <f t="shared" si="227"/>
        <v>0</v>
      </c>
      <c r="AV178" s="118">
        <f t="shared" si="228"/>
        <v>0</v>
      </c>
      <c r="AW178" s="118">
        <f t="shared" si="229"/>
        <v>0</v>
      </c>
      <c r="AX178" s="119" t="str">
        <f t="shared" si="230"/>
        <v/>
      </c>
      <c r="CQ178" s="118">
        <f t="shared" si="231"/>
        <v>0</v>
      </c>
      <c r="CR178" s="118">
        <f t="shared" si="232"/>
        <v>0</v>
      </c>
      <c r="CS178" s="118">
        <f t="shared" si="233"/>
        <v>0</v>
      </c>
      <c r="CT178" s="118">
        <f t="shared" si="234"/>
        <v>0</v>
      </c>
      <c r="CU178" s="118">
        <f t="shared" si="235"/>
        <v>0</v>
      </c>
      <c r="CV178" s="118">
        <f t="shared" si="236"/>
        <v>0</v>
      </c>
      <c r="CW178" s="118">
        <f t="shared" si="237"/>
        <v>0</v>
      </c>
      <c r="CX178" s="118">
        <f t="shared" si="238"/>
        <v>0</v>
      </c>
      <c r="CY178" s="118">
        <f t="shared" si="239"/>
        <v>0</v>
      </c>
      <c r="CZ178" s="118">
        <f t="shared" si="240"/>
        <v>0</v>
      </c>
      <c r="DA178" s="119" t="str">
        <f t="shared" si="241"/>
        <v/>
      </c>
    </row>
    <row r="179" spans="40:105" x14ac:dyDescent="0.2">
      <c r="AN179" s="118">
        <f t="shared" si="220"/>
        <v>0</v>
      </c>
      <c r="AO179" s="118">
        <f t="shared" si="221"/>
        <v>0</v>
      </c>
      <c r="AP179" s="118">
        <f t="shared" si="222"/>
        <v>0</v>
      </c>
      <c r="AQ179" s="118">
        <f t="shared" si="223"/>
        <v>0</v>
      </c>
      <c r="AR179" s="118">
        <f t="shared" si="224"/>
        <v>0</v>
      </c>
      <c r="AS179" s="118">
        <f t="shared" si="225"/>
        <v>0</v>
      </c>
      <c r="AT179" s="118">
        <f t="shared" si="226"/>
        <v>0</v>
      </c>
      <c r="AU179" s="118">
        <f t="shared" si="227"/>
        <v>0</v>
      </c>
      <c r="AV179" s="118">
        <f t="shared" si="228"/>
        <v>0</v>
      </c>
      <c r="AW179" s="118">
        <f t="shared" si="229"/>
        <v>0</v>
      </c>
      <c r="AX179" s="119" t="str">
        <f t="shared" si="230"/>
        <v/>
      </c>
      <c r="CQ179" s="118">
        <f t="shared" si="231"/>
        <v>0</v>
      </c>
      <c r="CR179" s="118">
        <f t="shared" si="232"/>
        <v>0</v>
      </c>
      <c r="CS179" s="118">
        <f t="shared" si="233"/>
        <v>0</v>
      </c>
      <c r="CT179" s="118">
        <f t="shared" si="234"/>
        <v>0</v>
      </c>
      <c r="CU179" s="118">
        <f t="shared" si="235"/>
        <v>0</v>
      </c>
      <c r="CV179" s="118">
        <f t="shared" si="236"/>
        <v>0</v>
      </c>
      <c r="CW179" s="118">
        <f t="shared" si="237"/>
        <v>0</v>
      </c>
      <c r="CX179" s="118">
        <f t="shared" si="238"/>
        <v>0</v>
      </c>
      <c r="CY179" s="118">
        <f t="shared" si="239"/>
        <v>0</v>
      </c>
      <c r="CZ179" s="118">
        <f t="shared" si="240"/>
        <v>0</v>
      </c>
      <c r="DA179" s="119" t="str">
        <f t="shared" si="241"/>
        <v/>
      </c>
    </row>
    <row r="180" spans="40:105" x14ac:dyDescent="0.2">
      <c r="AN180" s="118">
        <f t="shared" si="220"/>
        <v>0</v>
      </c>
      <c r="AO180" s="118">
        <f t="shared" si="221"/>
        <v>0</v>
      </c>
      <c r="AP180" s="118">
        <f t="shared" si="222"/>
        <v>0</v>
      </c>
      <c r="AQ180" s="118">
        <f t="shared" si="223"/>
        <v>0</v>
      </c>
      <c r="AR180" s="118">
        <f t="shared" si="224"/>
        <v>0</v>
      </c>
      <c r="AS180" s="118">
        <f t="shared" si="225"/>
        <v>0</v>
      </c>
      <c r="AT180" s="118">
        <f t="shared" si="226"/>
        <v>0</v>
      </c>
      <c r="AU180" s="118">
        <f t="shared" si="227"/>
        <v>0</v>
      </c>
      <c r="AV180" s="118">
        <f t="shared" si="228"/>
        <v>0</v>
      </c>
      <c r="AW180" s="118">
        <f t="shared" si="229"/>
        <v>0</v>
      </c>
      <c r="AX180" s="119" t="str">
        <f t="shared" si="230"/>
        <v/>
      </c>
      <c r="CQ180" s="118">
        <f t="shared" si="231"/>
        <v>0</v>
      </c>
      <c r="CR180" s="118">
        <f t="shared" si="232"/>
        <v>0</v>
      </c>
      <c r="CS180" s="118">
        <f t="shared" si="233"/>
        <v>0</v>
      </c>
      <c r="CT180" s="118">
        <f t="shared" si="234"/>
        <v>0</v>
      </c>
      <c r="CU180" s="118">
        <f t="shared" si="235"/>
        <v>0</v>
      </c>
      <c r="CV180" s="118">
        <f t="shared" si="236"/>
        <v>0</v>
      </c>
      <c r="CW180" s="118">
        <f t="shared" si="237"/>
        <v>0</v>
      </c>
      <c r="CX180" s="118">
        <f t="shared" si="238"/>
        <v>0</v>
      </c>
      <c r="CY180" s="118">
        <f t="shared" si="239"/>
        <v>0</v>
      </c>
      <c r="CZ180" s="118">
        <f t="shared" si="240"/>
        <v>0</v>
      </c>
      <c r="DA180" s="119" t="str">
        <f t="shared" si="241"/>
        <v/>
      </c>
    </row>
    <row r="181" spans="40:105" x14ac:dyDescent="0.2">
      <c r="AN181" s="118">
        <f t="shared" ref="AN181:AN196" si="242">IF(I181&gt;0,VLOOKUP(I181&amp;"-"&amp;J181&amp;"-"&amp;K181,LocCost,2,0),0)</f>
        <v>0</v>
      </c>
      <c r="AO181" s="118">
        <f t="shared" ref="AO181:AO196" si="243">IF(L181&gt;0,VLOOKUP(L181&amp;"-"&amp;M181&amp;"-"&amp;N181,LocCost,2,0),0)</f>
        <v>0</v>
      </c>
      <c r="AP181" s="118">
        <f t="shared" ref="AP181:AP196" si="244">IF(O181&gt;0,VLOOKUP(O181&amp;"-"&amp;P181&amp;"-"&amp;Q181,LocCost,2,0),0)</f>
        <v>0</v>
      </c>
      <c r="AQ181" s="118">
        <f t="shared" ref="AQ181:AQ196" si="245">IF(R181&gt;0,VLOOKUP(R181&amp;"-"&amp;S181&amp;"-"&amp;T181,LocCost,2,0),0)</f>
        <v>0</v>
      </c>
      <c r="AR181" s="118">
        <f t="shared" ref="AR181:AR196" si="246">IF(U181&gt;0,VLOOKUP(U181&amp;"-"&amp;V181&amp;"-"&amp;W181,LocCost,2,0),0)</f>
        <v>0</v>
      </c>
      <c r="AS181" s="118">
        <f t="shared" ref="AS181:AS196" si="247">IF(X181&gt;0,VLOOKUP(X181&amp;"-"&amp;Y181&amp;"-"&amp;Z181,LocCost,2,0),0)</f>
        <v>0</v>
      </c>
      <c r="AT181" s="118">
        <f t="shared" ref="AT181:AT196" si="248">IF(AA181&gt;0,VLOOKUP(AA181&amp;"-"&amp;AB181&amp;"-"&amp;AC181,LocCost,2,0),0)</f>
        <v>0</v>
      </c>
      <c r="AU181" s="118">
        <f t="shared" ref="AU181:AU196" si="249">IF(AD181&gt;0,VLOOKUP(AD181&amp;"-"&amp;AE181&amp;"-"&amp;AF181,LocCost,2,0),0)</f>
        <v>0</v>
      </c>
      <c r="AV181" s="118">
        <f t="shared" ref="AV181:AV196" si="250">IF(AG181&gt;0,VLOOKUP(AG181&amp;"-"&amp;AH181&amp;"-"&amp;AI181,LocCost,2,0),0)</f>
        <v>0</v>
      </c>
      <c r="AW181" s="118">
        <f t="shared" ref="AW181:AW196" si="251">IF(AJ181&gt;0,VLOOKUP(AJ181&amp;"-"&amp;AK181&amp;"-"&amp;AL181,LocCost,2,0),0)</f>
        <v>0</v>
      </c>
      <c r="AX181" s="119" t="str">
        <f t="shared" ref="AX181:AX196" si="252">IF(C181&gt;0,SUM(AN181:AW181),"")</f>
        <v/>
      </c>
      <c r="CQ181" s="118">
        <f t="shared" ref="CQ181:CQ196" si="253">IF(BL181&gt;0,VLOOKUP(BL181&amp;"-"&amp;BM181&amp;"-"&amp;BN181,LocCost,2,0),0)</f>
        <v>0</v>
      </c>
      <c r="CR181" s="118">
        <f t="shared" ref="CR181:CR196" si="254">IF(BO181&gt;0,VLOOKUP(BO181&amp;"-"&amp;BP181&amp;"-"&amp;BQ181,LocCost,2,0),0)</f>
        <v>0</v>
      </c>
      <c r="CS181" s="118">
        <f t="shared" ref="CS181:CS196" si="255">IF(BR181&gt;0,VLOOKUP(BR181&amp;"-"&amp;BS181&amp;"-"&amp;BT181,LocCost,2,0),0)</f>
        <v>0</v>
      </c>
      <c r="CT181" s="118">
        <f t="shared" ref="CT181:CT196" si="256">IF(BU181&gt;0,VLOOKUP(BU181&amp;"-"&amp;BV181&amp;"-"&amp;BW181,LocCost,2,0),0)</f>
        <v>0</v>
      </c>
      <c r="CU181" s="118">
        <f t="shared" ref="CU181:CU196" si="257">IF(BX181&gt;0,VLOOKUP(BX181&amp;"-"&amp;BY181&amp;"-"&amp;BZ181,LocCost,2,0),0)</f>
        <v>0</v>
      </c>
      <c r="CV181" s="118">
        <f t="shared" ref="CV181:CV196" si="258">IF(CA181&gt;0,VLOOKUP(CA181&amp;"-"&amp;CB181&amp;"-"&amp;CC181,LocCost,2,0),0)</f>
        <v>0</v>
      </c>
      <c r="CW181" s="118">
        <f t="shared" ref="CW181:CW196" si="259">IF(CD181&gt;0,VLOOKUP(CD181&amp;"-"&amp;CE181&amp;"-"&amp;CF181,LocCost,2,0),0)</f>
        <v>0</v>
      </c>
      <c r="CX181" s="118">
        <f t="shared" ref="CX181:CX196" si="260">IF(CG181&gt;0,VLOOKUP(CG181&amp;"-"&amp;CH181&amp;"-"&amp;CI181,LocCost,2,0),0)</f>
        <v>0</v>
      </c>
      <c r="CY181" s="118">
        <f t="shared" ref="CY181:CY196" si="261">IF(CJ181&gt;0,VLOOKUP(CJ181&amp;"-"&amp;CK181&amp;"-"&amp;CL181,LocCost,2,0),0)</f>
        <v>0</v>
      </c>
      <c r="CZ181" s="118">
        <f t="shared" ref="CZ181:CZ196" si="262">IF(CM181&gt;0,VLOOKUP(CM181&amp;"-"&amp;CN181&amp;"-"&amp;CO181,LocCost,2,0),0)</f>
        <v>0</v>
      </c>
      <c r="DA181" s="119" t="str">
        <f t="shared" ref="DA181:DA196" si="263">IF(BF181&gt;0,SUM(CQ181:CZ181),"")</f>
        <v/>
      </c>
    </row>
    <row r="182" spans="40:105" x14ac:dyDescent="0.2">
      <c r="AN182" s="118">
        <f t="shared" si="242"/>
        <v>0</v>
      </c>
      <c r="AO182" s="118">
        <f t="shared" si="243"/>
        <v>0</v>
      </c>
      <c r="AP182" s="118">
        <f t="shared" si="244"/>
        <v>0</v>
      </c>
      <c r="AQ182" s="118">
        <f t="shared" si="245"/>
        <v>0</v>
      </c>
      <c r="AR182" s="118">
        <f t="shared" si="246"/>
        <v>0</v>
      </c>
      <c r="AS182" s="118">
        <f t="shared" si="247"/>
        <v>0</v>
      </c>
      <c r="AT182" s="118">
        <f t="shared" si="248"/>
        <v>0</v>
      </c>
      <c r="AU182" s="118">
        <f t="shared" si="249"/>
        <v>0</v>
      </c>
      <c r="AV182" s="118">
        <f t="shared" si="250"/>
        <v>0</v>
      </c>
      <c r="AW182" s="118">
        <f t="shared" si="251"/>
        <v>0</v>
      </c>
      <c r="AX182" s="119" t="str">
        <f t="shared" si="252"/>
        <v/>
      </c>
      <c r="CQ182" s="118">
        <f t="shared" si="253"/>
        <v>0</v>
      </c>
      <c r="CR182" s="118">
        <f t="shared" si="254"/>
        <v>0</v>
      </c>
      <c r="CS182" s="118">
        <f t="shared" si="255"/>
        <v>0</v>
      </c>
      <c r="CT182" s="118">
        <f t="shared" si="256"/>
        <v>0</v>
      </c>
      <c r="CU182" s="118">
        <f t="shared" si="257"/>
        <v>0</v>
      </c>
      <c r="CV182" s="118">
        <f t="shared" si="258"/>
        <v>0</v>
      </c>
      <c r="CW182" s="118">
        <f t="shared" si="259"/>
        <v>0</v>
      </c>
      <c r="CX182" s="118">
        <f t="shared" si="260"/>
        <v>0</v>
      </c>
      <c r="CY182" s="118">
        <f t="shared" si="261"/>
        <v>0</v>
      </c>
      <c r="CZ182" s="118">
        <f t="shared" si="262"/>
        <v>0</v>
      </c>
      <c r="DA182" s="119" t="str">
        <f t="shared" si="263"/>
        <v/>
      </c>
    </row>
    <row r="183" spans="40:105" x14ac:dyDescent="0.2">
      <c r="AN183" s="118">
        <f t="shared" si="242"/>
        <v>0</v>
      </c>
      <c r="AO183" s="118">
        <f t="shared" si="243"/>
        <v>0</v>
      </c>
      <c r="AP183" s="118">
        <f t="shared" si="244"/>
        <v>0</v>
      </c>
      <c r="AQ183" s="118">
        <f t="shared" si="245"/>
        <v>0</v>
      </c>
      <c r="AR183" s="118">
        <f t="shared" si="246"/>
        <v>0</v>
      </c>
      <c r="AS183" s="118">
        <f t="shared" si="247"/>
        <v>0</v>
      </c>
      <c r="AT183" s="118">
        <f t="shared" si="248"/>
        <v>0</v>
      </c>
      <c r="AU183" s="118">
        <f t="shared" si="249"/>
        <v>0</v>
      </c>
      <c r="AV183" s="118">
        <f t="shared" si="250"/>
        <v>0</v>
      </c>
      <c r="AW183" s="118">
        <f t="shared" si="251"/>
        <v>0</v>
      </c>
      <c r="AX183" s="119" t="str">
        <f t="shared" si="252"/>
        <v/>
      </c>
      <c r="CQ183" s="118">
        <f t="shared" si="253"/>
        <v>0</v>
      </c>
      <c r="CR183" s="118">
        <f t="shared" si="254"/>
        <v>0</v>
      </c>
      <c r="CS183" s="118">
        <f t="shared" si="255"/>
        <v>0</v>
      </c>
      <c r="CT183" s="118">
        <f t="shared" si="256"/>
        <v>0</v>
      </c>
      <c r="CU183" s="118">
        <f t="shared" si="257"/>
        <v>0</v>
      </c>
      <c r="CV183" s="118">
        <f t="shared" si="258"/>
        <v>0</v>
      </c>
      <c r="CW183" s="118">
        <f t="shared" si="259"/>
        <v>0</v>
      </c>
      <c r="CX183" s="118">
        <f t="shared" si="260"/>
        <v>0</v>
      </c>
      <c r="CY183" s="118">
        <f t="shared" si="261"/>
        <v>0</v>
      </c>
      <c r="CZ183" s="118">
        <f t="shared" si="262"/>
        <v>0</v>
      </c>
      <c r="DA183" s="119" t="str">
        <f t="shared" si="263"/>
        <v/>
      </c>
    </row>
    <row r="184" spans="40:105" x14ac:dyDescent="0.2">
      <c r="AN184" s="118">
        <f t="shared" si="242"/>
        <v>0</v>
      </c>
      <c r="AO184" s="118">
        <f t="shared" si="243"/>
        <v>0</v>
      </c>
      <c r="AP184" s="118">
        <f t="shared" si="244"/>
        <v>0</v>
      </c>
      <c r="AQ184" s="118">
        <f t="shared" si="245"/>
        <v>0</v>
      </c>
      <c r="AR184" s="118">
        <f t="shared" si="246"/>
        <v>0</v>
      </c>
      <c r="AS184" s="118">
        <f t="shared" si="247"/>
        <v>0</v>
      </c>
      <c r="AT184" s="118">
        <f t="shared" si="248"/>
        <v>0</v>
      </c>
      <c r="AU184" s="118">
        <f t="shared" si="249"/>
        <v>0</v>
      </c>
      <c r="AV184" s="118">
        <f t="shared" si="250"/>
        <v>0</v>
      </c>
      <c r="AW184" s="118">
        <f t="shared" si="251"/>
        <v>0</v>
      </c>
      <c r="AX184" s="119" t="str">
        <f t="shared" si="252"/>
        <v/>
      </c>
      <c r="CQ184" s="118">
        <f t="shared" si="253"/>
        <v>0</v>
      </c>
      <c r="CR184" s="118">
        <f t="shared" si="254"/>
        <v>0</v>
      </c>
      <c r="CS184" s="118">
        <f t="shared" si="255"/>
        <v>0</v>
      </c>
      <c r="CT184" s="118">
        <f t="shared" si="256"/>
        <v>0</v>
      </c>
      <c r="CU184" s="118">
        <f t="shared" si="257"/>
        <v>0</v>
      </c>
      <c r="CV184" s="118">
        <f t="shared" si="258"/>
        <v>0</v>
      </c>
      <c r="CW184" s="118">
        <f t="shared" si="259"/>
        <v>0</v>
      </c>
      <c r="CX184" s="118">
        <f t="shared" si="260"/>
        <v>0</v>
      </c>
      <c r="CY184" s="118">
        <f t="shared" si="261"/>
        <v>0</v>
      </c>
      <c r="CZ184" s="118">
        <f t="shared" si="262"/>
        <v>0</v>
      </c>
      <c r="DA184" s="119" t="str">
        <f t="shared" si="263"/>
        <v/>
      </c>
    </row>
    <row r="185" spans="40:105" x14ac:dyDescent="0.2">
      <c r="AN185" s="118">
        <f t="shared" si="242"/>
        <v>0</v>
      </c>
      <c r="AO185" s="118">
        <f t="shared" si="243"/>
        <v>0</v>
      </c>
      <c r="AP185" s="118">
        <f t="shared" si="244"/>
        <v>0</v>
      </c>
      <c r="AQ185" s="118">
        <f t="shared" si="245"/>
        <v>0</v>
      </c>
      <c r="AR185" s="118">
        <f t="shared" si="246"/>
        <v>0</v>
      </c>
      <c r="AS185" s="118">
        <f t="shared" si="247"/>
        <v>0</v>
      </c>
      <c r="AT185" s="118">
        <f t="shared" si="248"/>
        <v>0</v>
      </c>
      <c r="AU185" s="118">
        <f t="shared" si="249"/>
        <v>0</v>
      </c>
      <c r="AV185" s="118">
        <f t="shared" si="250"/>
        <v>0</v>
      </c>
      <c r="AW185" s="118">
        <f t="shared" si="251"/>
        <v>0</v>
      </c>
      <c r="AX185" s="119" t="str">
        <f t="shared" si="252"/>
        <v/>
      </c>
      <c r="CQ185" s="118">
        <f t="shared" si="253"/>
        <v>0</v>
      </c>
      <c r="CR185" s="118">
        <f t="shared" si="254"/>
        <v>0</v>
      </c>
      <c r="CS185" s="118">
        <f t="shared" si="255"/>
        <v>0</v>
      </c>
      <c r="CT185" s="118">
        <f t="shared" si="256"/>
        <v>0</v>
      </c>
      <c r="CU185" s="118">
        <f t="shared" si="257"/>
        <v>0</v>
      </c>
      <c r="CV185" s="118">
        <f t="shared" si="258"/>
        <v>0</v>
      </c>
      <c r="CW185" s="118">
        <f t="shared" si="259"/>
        <v>0</v>
      </c>
      <c r="CX185" s="118">
        <f t="shared" si="260"/>
        <v>0</v>
      </c>
      <c r="CY185" s="118">
        <f t="shared" si="261"/>
        <v>0</v>
      </c>
      <c r="CZ185" s="118">
        <f t="shared" si="262"/>
        <v>0</v>
      </c>
      <c r="DA185" s="119" t="str">
        <f t="shared" si="263"/>
        <v/>
      </c>
    </row>
    <row r="186" spans="40:105" x14ac:dyDescent="0.2">
      <c r="AN186" s="118">
        <f t="shared" si="242"/>
        <v>0</v>
      </c>
      <c r="AO186" s="118">
        <f t="shared" si="243"/>
        <v>0</v>
      </c>
      <c r="AP186" s="118">
        <f t="shared" si="244"/>
        <v>0</v>
      </c>
      <c r="AQ186" s="118">
        <f t="shared" si="245"/>
        <v>0</v>
      </c>
      <c r="AR186" s="118">
        <f t="shared" si="246"/>
        <v>0</v>
      </c>
      <c r="AS186" s="118">
        <f t="shared" si="247"/>
        <v>0</v>
      </c>
      <c r="AT186" s="118">
        <f t="shared" si="248"/>
        <v>0</v>
      </c>
      <c r="AU186" s="118">
        <f t="shared" si="249"/>
        <v>0</v>
      </c>
      <c r="AV186" s="118">
        <f t="shared" si="250"/>
        <v>0</v>
      </c>
      <c r="AW186" s="118">
        <f t="shared" si="251"/>
        <v>0</v>
      </c>
      <c r="AX186" s="119" t="str">
        <f t="shared" si="252"/>
        <v/>
      </c>
      <c r="CQ186" s="118">
        <f t="shared" si="253"/>
        <v>0</v>
      </c>
      <c r="CR186" s="118">
        <f t="shared" si="254"/>
        <v>0</v>
      </c>
      <c r="CS186" s="118">
        <f t="shared" si="255"/>
        <v>0</v>
      </c>
      <c r="CT186" s="118">
        <f t="shared" si="256"/>
        <v>0</v>
      </c>
      <c r="CU186" s="118">
        <f t="shared" si="257"/>
        <v>0</v>
      </c>
      <c r="CV186" s="118">
        <f t="shared" si="258"/>
        <v>0</v>
      </c>
      <c r="CW186" s="118">
        <f t="shared" si="259"/>
        <v>0</v>
      </c>
      <c r="CX186" s="118">
        <f t="shared" si="260"/>
        <v>0</v>
      </c>
      <c r="CY186" s="118">
        <f t="shared" si="261"/>
        <v>0</v>
      </c>
      <c r="CZ186" s="118">
        <f t="shared" si="262"/>
        <v>0</v>
      </c>
      <c r="DA186" s="119" t="str">
        <f t="shared" si="263"/>
        <v/>
      </c>
    </row>
    <row r="187" spans="40:105" x14ac:dyDescent="0.2">
      <c r="AN187" s="118">
        <f t="shared" si="242"/>
        <v>0</v>
      </c>
      <c r="AO187" s="118">
        <f t="shared" si="243"/>
        <v>0</v>
      </c>
      <c r="AP187" s="118">
        <f t="shared" si="244"/>
        <v>0</v>
      </c>
      <c r="AQ187" s="118">
        <f t="shared" si="245"/>
        <v>0</v>
      </c>
      <c r="AR187" s="118">
        <f t="shared" si="246"/>
        <v>0</v>
      </c>
      <c r="AS187" s="118">
        <f t="shared" si="247"/>
        <v>0</v>
      </c>
      <c r="AT187" s="118">
        <f t="shared" si="248"/>
        <v>0</v>
      </c>
      <c r="AU187" s="118">
        <f t="shared" si="249"/>
        <v>0</v>
      </c>
      <c r="AV187" s="118">
        <f t="shared" si="250"/>
        <v>0</v>
      </c>
      <c r="AW187" s="118">
        <f t="shared" si="251"/>
        <v>0</v>
      </c>
      <c r="AX187" s="119" t="str">
        <f t="shared" si="252"/>
        <v/>
      </c>
      <c r="CQ187" s="118">
        <f t="shared" si="253"/>
        <v>0</v>
      </c>
      <c r="CR187" s="118">
        <f t="shared" si="254"/>
        <v>0</v>
      </c>
      <c r="CS187" s="118">
        <f t="shared" si="255"/>
        <v>0</v>
      </c>
      <c r="CT187" s="118">
        <f t="shared" si="256"/>
        <v>0</v>
      </c>
      <c r="CU187" s="118">
        <f t="shared" si="257"/>
        <v>0</v>
      </c>
      <c r="CV187" s="118">
        <f t="shared" si="258"/>
        <v>0</v>
      </c>
      <c r="CW187" s="118">
        <f t="shared" si="259"/>
        <v>0</v>
      </c>
      <c r="CX187" s="118">
        <f t="shared" si="260"/>
        <v>0</v>
      </c>
      <c r="CY187" s="118">
        <f t="shared" si="261"/>
        <v>0</v>
      </c>
      <c r="CZ187" s="118">
        <f t="shared" si="262"/>
        <v>0</v>
      </c>
      <c r="DA187" s="119" t="str">
        <f t="shared" si="263"/>
        <v/>
      </c>
    </row>
    <row r="188" spans="40:105" x14ac:dyDescent="0.2">
      <c r="AN188" s="118">
        <f t="shared" si="242"/>
        <v>0</v>
      </c>
      <c r="AO188" s="118">
        <f t="shared" si="243"/>
        <v>0</v>
      </c>
      <c r="AP188" s="118">
        <f t="shared" si="244"/>
        <v>0</v>
      </c>
      <c r="AQ188" s="118">
        <f t="shared" si="245"/>
        <v>0</v>
      </c>
      <c r="AR188" s="118">
        <f t="shared" si="246"/>
        <v>0</v>
      </c>
      <c r="AS188" s="118">
        <f t="shared" si="247"/>
        <v>0</v>
      </c>
      <c r="AT188" s="118">
        <f t="shared" si="248"/>
        <v>0</v>
      </c>
      <c r="AU188" s="118">
        <f t="shared" si="249"/>
        <v>0</v>
      </c>
      <c r="AV188" s="118">
        <f t="shared" si="250"/>
        <v>0</v>
      </c>
      <c r="AW188" s="118">
        <f t="shared" si="251"/>
        <v>0</v>
      </c>
      <c r="AX188" s="119" t="str">
        <f t="shared" si="252"/>
        <v/>
      </c>
      <c r="CQ188" s="118">
        <f t="shared" si="253"/>
        <v>0</v>
      </c>
      <c r="CR188" s="118">
        <f t="shared" si="254"/>
        <v>0</v>
      </c>
      <c r="CS188" s="118">
        <f t="shared" si="255"/>
        <v>0</v>
      </c>
      <c r="CT188" s="118">
        <f t="shared" si="256"/>
        <v>0</v>
      </c>
      <c r="CU188" s="118">
        <f t="shared" si="257"/>
        <v>0</v>
      </c>
      <c r="CV188" s="118">
        <f t="shared" si="258"/>
        <v>0</v>
      </c>
      <c r="CW188" s="118">
        <f t="shared" si="259"/>
        <v>0</v>
      </c>
      <c r="CX188" s="118">
        <f t="shared" si="260"/>
        <v>0</v>
      </c>
      <c r="CY188" s="118">
        <f t="shared" si="261"/>
        <v>0</v>
      </c>
      <c r="CZ188" s="118">
        <f t="shared" si="262"/>
        <v>0</v>
      </c>
      <c r="DA188" s="119" t="str">
        <f t="shared" si="263"/>
        <v/>
      </c>
    </row>
    <row r="189" spans="40:105" x14ac:dyDescent="0.2">
      <c r="AN189" s="118">
        <f t="shared" si="242"/>
        <v>0</v>
      </c>
      <c r="AO189" s="118">
        <f t="shared" si="243"/>
        <v>0</v>
      </c>
      <c r="AP189" s="118">
        <f t="shared" si="244"/>
        <v>0</v>
      </c>
      <c r="AQ189" s="118">
        <f t="shared" si="245"/>
        <v>0</v>
      </c>
      <c r="AR189" s="118">
        <f t="shared" si="246"/>
        <v>0</v>
      </c>
      <c r="AS189" s="118">
        <f t="shared" si="247"/>
        <v>0</v>
      </c>
      <c r="AT189" s="118">
        <f t="shared" si="248"/>
        <v>0</v>
      </c>
      <c r="AU189" s="118">
        <f t="shared" si="249"/>
        <v>0</v>
      </c>
      <c r="AV189" s="118">
        <f t="shared" si="250"/>
        <v>0</v>
      </c>
      <c r="AW189" s="118">
        <f t="shared" si="251"/>
        <v>0</v>
      </c>
      <c r="AX189" s="119" t="str">
        <f t="shared" si="252"/>
        <v/>
      </c>
      <c r="CQ189" s="118">
        <f t="shared" si="253"/>
        <v>0</v>
      </c>
      <c r="CR189" s="118">
        <f t="shared" si="254"/>
        <v>0</v>
      </c>
      <c r="CS189" s="118">
        <f t="shared" si="255"/>
        <v>0</v>
      </c>
      <c r="CT189" s="118">
        <f t="shared" si="256"/>
        <v>0</v>
      </c>
      <c r="CU189" s="118">
        <f t="shared" si="257"/>
        <v>0</v>
      </c>
      <c r="CV189" s="118">
        <f t="shared" si="258"/>
        <v>0</v>
      </c>
      <c r="CW189" s="118">
        <f t="shared" si="259"/>
        <v>0</v>
      </c>
      <c r="CX189" s="118">
        <f t="shared" si="260"/>
        <v>0</v>
      </c>
      <c r="CY189" s="118">
        <f t="shared" si="261"/>
        <v>0</v>
      </c>
      <c r="CZ189" s="118">
        <f t="shared" si="262"/>
        <v>0</v>
      </c>
      <c r="DA189" s="119" t="str">
        <f t="shared" si="263"/>
        <v/>
      </c>
    </row>
    <row r="190" spans="40:105" x14ac:dyDescent="0.2">
      <c r="AN190" s="118">
        <f t="shared" si="242"/>
        <v>0</v>
      </c>
      <c r="AO190" s="118">
        <f t="shared" si="243"/>
        <v>0</v>
      </c>
      <c r="AP190" s="118">
        <f t="shared" si="244"/>
        <v>0</v>
      </c>
      <c r="AQ190" s="118">
        <f t="shared" si="245"/>
        <v>0</v>
      </c>
      <c r="AR190" s="118">
        <f t="shared" si="246"/>
        <v>0</v>
      </c>
      <c r="AS190" s="118">
        <f t="shared" si="247"/>
        <v>0</v>
      </c>
      <c r="AT190" s="118">
        <f t="shared" si="248"/>
        <v>0</v>
      </c>
      <c r="AU190" s="118">
        <f t="shared" si="249"/>
        <v>0</v>
      </c>
      <c r="AV190" s="118">
        <f t="shared" si="250"/>
        <v>0</v>
      </c>
      <c r="AW190" s="118">
        <f t="shared" si="251"/>
        <v>0</v>
      </c>
      <c r="AX190" s="119" t="str">
        <f t="shared" si="252"/>
        <v/>
      </c>
      <c r="CQ190" s="118">
        <f t="shared" si="253"/>
        <v>0</v>
      </c>
      <c r="CR190" s="118">
        <f t="shared" si="254"/>
        <v>0</v>
      </c>
      <c r="CS190" s="118">
        <f t="shared" si="255"/>
        <v>0</v>
      </c>
      <c r="CT190" s="118">
        <f t="shared" si="256"/>
        <v>0</v>
      </c>
      <c r="CU190" s="118">
        <f t="shared" si="257"/>
        <v>0</v>
      </c>
      <c r="CV190" s="118">
        <f t="shared" si="258"/>
        <v>0</v>
      </c>
      <c r="CW190" s="118">
        <f t="shared" si="259"/>
        <v>0</v>
      </c>
      <c r="CX190" s="118">
        <f t="shared" si="260"/>
        <v>0</v>
      </c>
      <c r="CY190" s="118">
        <f t="shared" si="261"/>
        <v>0</v>
      </c>
      <c r="CZ190" s="118">
        <f t="shared" si="262"/>
        <v>0</v>
      </c>
      <c r="DA190" s="119" t="str">
        <f t="shared" si="263"/>
        <v/>
      </c>
    </row>
    <row r="191" spans="40:105" x14ac:dyDescent="0.2">
      <c r="AN191" s="118">
        <f t="shared" si="242"/>
        <v>0</v>
      </c>
      <c r="AO191" s="118">
        <f t="shared" si="243"/>
        <v>0</v>
      </c>
      <c r="AP191" s="118">
        <f t="shared" si="244"/>
        <v>0</v>
      </c>
      <c r="AQ191" s="118">
        <f t="shared" si="245"/>
        <v>0</v>
      </c>
      <c r="AR191" s="118">
        <f t="shared" si="246"/>
        <v>0</v>
      </c>
      <c r="AS191" s="118">
        <f t="shared" si="247"/>
        <v>0</v>
      </c>
      <c r="AT191" s="118">
        <f t="shared" si="248"/>
        <v>0</v>
      </c>
      <c r="AU191" s="118">
        <f t="shared" si="249"/>
        <v>0</v>
      </c>
      <c r="AV191" s="118">
        <f t="shared" si="250"/>
        <v>0</v>
      </c>
      <c r="AW191" s="118">
        <f t="shared" si="251"/>
        <v>0</v>
      </c>
      <c r="AX191" s="119" t="str">
        <f t="shared" si="252"/>
        <v/>
      </c>
      <c r="CQ191" s="118">
        <f t="shared" si="253"/>
        <v>0</v>
      </c>
      <c r="CR191" s="118">
        <f t="shared" si="254"/>
        <v>0</v>
      </c>
      <c r="CS191" s="118">
        <f t="shared" si="255"/>
        <v>0</v>
      </c>
      <c r="CT191" s="118">
        <f t="shared" si="256"/>
        <v>0</v>
      </c>
      <c r="CU191" s="118">
        <f t="shared" si="257"/>
        <v>0</v>
      </c>
      <c r="CV191" s="118">
        <f t="shared" si="258"/>
        <v>0</v>
      </c>
      <c r="CW191" s="118">
        <f t="shared" si="259"/>
        <v>0</v>
      </c>
      <c r="CX191" s="118">
        <f t="shared" si="260"/>
        <v>0</v>
      </c>
      <c r="CY191" s="118">
        <f t="shared" si="261"/>
        <v>0</v>
      </c>
      <c r="CZ191" s="118">
        <f t="shared" si="262"/>
        <v>0</v>
      </c>
      <c r="DA191" s="119" t="str">
        <f t="shared" si="263"/>
        <v/>
      </c>
    </row>
    <row r="192" spans="40:105" x14ac:dyDescent="0.2">
      <c r="AN192" s="118">
        <f t="shared" si="242"/>
        <v>0</v>
      </c>
      <c r="AO192" s="118">
        <f t="shared" si="243"/>
        <v>0</v>
      </c>
      <c r="AP192" s="118">
        <f t="shared" si="244"/>
        <v>0</v>
      </c>
      <c r="AQ192" s="118">
        <f t="shared" si="245"/>
        <v>0</v>
      </c>
      <c r="AR192" s="118">
        <f t="shared" si="246"/>
        <v>0</v>
      </c>
      <c r="AS192" s="118">
        <f t="shared" si="247"/>
        <v>0</v>
      </c>
      <c r="AT192" s="118">
        <f t="shared" si="248"/>
        <v>0</v>
      </c>
      <c r="AU192" s="118">
        <f t="shared" si="249"/>
        <v>0</v>
      </c>
      <c r="AV192" s="118">
        <f t="shared" si="250"/>
        <v>0</v>
      </c>
      <c r="AW192" s="118">
        <f t="shared" si="251"/>
        <v>0</v>
      </c>
      <c r="AX192" s="119" t="str">
        <f t="shared" si="252"/>
        <v/>
      </c>
      <c r="CQ192" s="118">
        <f t="shared" si="253"/>
        <v>0</v>
      </c>
      <c r="CR192" s="118">
        <f t="shared" si="254"/>
        <v>0</v>
      </c>
      <c r="CS192" s="118">
        <f t="shared" si="255"/>
        <v>0</v>
      </c>
      <c r="CT192" s="118">
        <f t="shared" si="256"/>
        <v>0</v>
      </c>
      <c r="CU192" s="118">
        <f t="shared" si="257"/>
        <v>0</v>
      </c>
      <c r="CV192" s="118">
        <f t="shared" si="258"/>
        <v>0</v>
      </c>
      <c r="CW192" s="118">
        <f t="shared" si="259"/>
        <v>0</v>
      </c>
      <c r="CX192" s="118">
        <f t="shared" si="260"/>
        <v>0</v>
      </c>
      <c r="CY192" s="118">
        <f t="shared" si="261"/>
        <v>0</v>
      </c>
      <c r="CZ192" s="118">
        <f t="shared" si="262"/>
        <v>0</v>
      </c>
      <c r="DA192" s="119" t="str">
        <f t="shared" si="263"/>
        <v/>
      </c>
    </row>
    <row r="193" spans="40:105" x14ac:dyDescent="0.2">
      <c r="AN193" s="118">
        <f t="shared" si="242"/>
        <v>0</v>
      </c>
      <c r="AO193" s="118">
        <f t="shared" si="243"/>
        <v>0</v>
      </c>
      <c r="AP193" s="118">
        <f t="shared" si="244"/>
        <v>0</v>
      </c>
      <c r="AQ193" s="118">
        <f t="shared" si="245"/>
        <v>0</v>
      </c>
      <c r="AR193" s="118">
        <f t="shared" si="246"/>
        <v>0</v>
      </c>
      <c r="AS193" s="118">
        <f t="shared" si="247"/>
        <v>0</v>
      </c>
      <c r="AT193" s="118">
        <f t="shared" si="248"/>
        <v>0</v>
      </c>
      <c r="AU193" s="118">
        <f t="shared" si="249"/>
        <v>0</v>
      </c>
      <c r="AV193" s="118">
        <f t="shared" si="250"/>
        <v>0</v>
      </c>
      <c r="AW193" s="118">
        <f t="shared" si="251"/>
        <v>0</v>
      </c>
      <c r="AX193" s="119" t="str">
        <f t="shared" si="252"/>
        <v/>
      </c>
      <c r="CQ193" s="118">
        <f t="shared" si="253"/>
        <v>0</v>
      </c>
      <c r="CR193" s="118">
        <f t="shared" si="254"/>
        <v>0</v>
      </c>
      <c r="CS193" s="118">
        <f t="shared" si="255"/>
        <v>0</v>
      </c>
      <c r="CT193" s="118">
        <f t="shared" si="256"/>
        <v>0</v>
      </c>
      <c r="CU193" s="118">
        <f t="shared" si="257"/>
        <v>0</v>
      </c>
      <c r="CV193" s="118">
        <f t="shared" si="258"/>
        <v>0</v>
      </c>
      <c r="CW193" s="118">
        <f t="shared" si="259"/>
        <v>0</v>
      </c>
      <c r="CX193" s="118">
        <f t="shared" si="260"/>
        <v>0</v>
      </c>
      <c r="CY193" s="118">
        <f t="shared" si="261"/>
        <v>0</v>
      </c>
      <c r="CZ193" s="118">
        <f t="shared" si="262"/>
        <v>0</v>
      </c>
      <c r="DA193" s="119" t="str">
        <f t="shared" si="263"/>
        <v/>
      </c>
    </row>
    <row r="194" spans="40:105" x14ac:dyDescent="0.2">
      <c r="AN194" s="118">
        <f t="shared" si="242"/>
        <v>0</v>
      </c>
      <c r="AO194" s="118">
        <f t="shared" si="243"/>
        <v>0</v>
      </c>
      <c r="AP194" s="118">
        <f t="shared" si="244"/>
        <v>0</v>
      </c>
      <c r="AQ194" s="118">
        <f t="shared" si="245"/>
        <v>0</v>
      </c>
      <c r="AR194" s="118">
        <f t="shared" si="246"/>
        <v>0</v>
      </c>
      <c r="AS194" s="118">
        <f t="shared" si="247"/>
        <v>0</v>
      </c>
      <c r="AT194" s="118">
        <f t="shared" si="248"/>
        <v>0</v>
      </c>
      <c r="AU194" s="118">
        <f t="shared" si="249"/>
        <v>0</v>
      </c>
      <c r="AV194" s="118">
        <f t="shared" si="250"/>
        <v>0</v>
      </c>
      <c r="AW194" s="118">
        <f t="shared" si="251"/>
        <v>0</v>
      </c>
      <c r="AX194" s="119" t="str">
        <f t="shared" si="252"/>
        <v/>
      </c>
      <c r="CQ194" s="118">
        <f t="shared" si="253"/>
        <v>0</v>
      </c>
      <c r="CR194" s="118">
        <f t="shared" si="254"/>
        <v>0</v>
      </c>
      <c r="CS194" s="118">
        <f t="shared" si="255"/>
        <v>0</v>
      </c>
      <c r="CT194" s="118">
        <f t="shared" si="256"/>
        <v>0</v>
      </c>
      <c r="CU194" s="118">
        <f t="shared" si="257"/>
        <v>0</v>
      </c>
      <c r="CV194" s="118">
        <f t="shared" si="258"/>
        <v>0</v>
      </c>
      <c r="CW194" s="118">
        <f t="shared" si="259"/>
        <v>0</v>
      </c>
      <c r="CX194" s="118">
        <f t="shared" si="260"/>
        <v>0</v>
      </c>
      <c r="CY194" s="118">
        <f t="shared" si="261"/>
        <v>0</v>
      </c>
      <c r="CZ194" s="118">
        <f t="shared" si="262"/>
        <v>0</v>
      </c>
      <c r="DA194" s="119" t="str">
        <f t="shared" si="263"/>
        <v/>
      </c>
    </row>
    <row r="195" spans="40:105" x14ac:dyDescent="0.2">
      <c r="AN195" s="118">
        <f t="shared" si="242"/>
        <v>0</v>
      </c>
      <c r="AO195" s="118">
        <f t="shared" si="243"/>
        <v>0</v>
      </c>
      <c r="AP195" s="118">
        <f t="shared" si="244"/>
        <v>0</v>
      </c>
      <c r="AQ195" s="118">
        <f t="shared" si="245"/>
        <v>0</v>
      </c>
      <c r="AR195" s="118">
        <f t="shared" si="246"/>
        <v>0</v>
      </c>
      <c r="AS195" s="118">
        <f t="shared" si="247"/>
        <v>0</v>
      </c>
      <c r="AT195" s="118">
        <f t="shared" si="248"/>
        <v>0</v>
      </c>
      <c r="AU195" s="118">
        <f t="shared" si="249"/>
        <v>0</v>
      </c>
      <c r="AV195" s="118">
        <f t="shared" si="250"/>
        <v>0</v>
      </c>
      <c r="AW195" s="118">
        <f t="shared" si="251"/>
        <v>0</v>
      </c>
      <c r="AX195" s="119" t="str">
        <f t="shared" si="252"/>
        <v/>
      </c>
      <c r="CQ195" s="118">
        <f t="shared" si="253"/>
        <v>0</v>
      </c>
      <c r="CR195" s="118">
        <f t="shared" si="254"/>
        <v>0</v>
      </c>
      <c r="CS195" s="118">
        <f t="shared" si="255"/>
        <v>0</v>
      </c>
      <c r="CT195" s="118">
        <f t="shared" si="256"/>
        <v>0</v>
      </c>
      <c r="CU195" s="118">
        <f t="shared" si="257"/>
        <v>0</v>
      </c>
      <c r="CV195" s="118">
        <f t="shared" si="258"/>
        <v>0</v>
      </c>
      <c r="CW195" s="118">
        <f t="shared" si="259"/>
        <v>0</v>
      </c>
      <c r="CX195" s="118">
        <f t="shared" si="260"/>
        <v>0</v>
      </c>
      <c r="CY195" s="118">
        <f t="shared" si="261"/>
        <v>0</v>
      </c>
      <c r="CZ195" s="118">
        <f t="shared" si="262"/>
        <v>0</v>
      </c>
      <c r="DA195" s="119" t="str">
        <f t="shared" si="263"/>
        <v/>
      </c>
    </row>
    <row r="196" spans="40:105" x14ac:dyDescent="0.2">
      <c r="AN196" s="118">
        <f t="shared" si="242"/>
        <v>0</v>
      </c>
      <c r="AO196" s="118">
        <f t="shared" si="243"/>
        <v>0</v>
      </c>
      <c r="AP196" s="118">
        <f t="shared" si="244"/>
        <v>0</v>
      </c>
      <c r="AQ196" s="118">
        <f t="shared" si="245"/>
        <v>0</v>
      </c>
      <c r="AR196" s="118">
        <f t="shared" si="246"/>
        <v>0</v>
      </c>
      <c r="AS196" s="118">
        <f t="shared" si="247"/>
        <v>0</v>
      </c>
      <c r="AT196" s="118">
        <f t="shared" si="248"/>
        <v>0</v>
      </c>
      <c r="AU196" s="118">
        <f t="shared" si="249"/>
        <v>0</v>
      </c>
      <c r="AV196" s="118">
        <f t="shared" si="250"/>
        <v>0</v>
      </c>
      <c r="AW196" s="118">
        <f t="shared" si="251"/>
        <v>0</v>
      </c>
      <c r="AX196" s="119" t="str">
        <f t="shared" si="252"/>
        <v/>
      </c>
      <c r="CQ196" s="118">
        <f t="shared" si="253"/>
        <v>0</v>
      </c>
      <c r="CR196" s="118">
        <f t="shared" si="254"/>
        <v>0</v>
      </c>
      <c r="CS196" s="118">
        <f t="shared" si="255"/>
        <v>0</v>
      </c>
      <c r="CT196" s="118">
        <f t="shared" si="256"/>
        <v>0</v>
      </c>
      <c r="CU196" s="118">
        <f t="shared" si="257"/>
        <v>0</v>
      </c>
      <c r="CV196" s="118">
        <f t="shared" si="258"/>
        <v>0</v>
      </c>
      <c r="CW196" s="118">
        <f t="shared" si="259"/>
        <v>0</v>
      </c>
      <c r="CX196" s="118">
        <f t="shared" si="260"/>
        <v>0</v>
      </c>
      <c r="CY196" s="118">
        <f t="shared" si="261"/>
        <v>0</v>
      </c>
      <c r="CZ196" s="118">
        <f t="shared" si="262"/>
        <v>0</v>
      </c>
      <c r="DA196" s="119" t="str">
        <f t="shared" si="263"/>
        <v/>
      </c>
    </row>
    <row r="197" spans="40:105" x14ac:dyDescent="0.2">
      <c r="AN197" s="118">
        <f t="shared" ref="AN197:AN212" si="264">IF(I197&gt;0,VLOOKUP(I197&amp;"-"&amp;J197&amp;"-"&amp;K197,LocCost,2,0),0)</f>
        <v>0</v>
      </c>
      <c r="AO197" s="118">
        <f t="shared" ref="AO197:AO212" si="265">IF(L197&gt;0,VLOOKUP(L197&amp;"-"&amp;M197&amp;"-"&amp;N197,LocCost,2,0),0)</f>
        <v>0</v>
      </c>
      <c r="AP197" s="118">
        <f t="shared" ref="AP197:AP212" si="266">IF(O197&gt;0,VLOOKUP(O197&amp;"-"&amp;P197&amp;"-"&amp;Q197,LocCost,2,0),0)</f>
        <v>0</v>
      </c>
      <c r="AQ197" s="118">
        <f t="shared" ref="AQ197:AQ212" si="267">IF(R197&gt;0,VLOOKUP(R197&amp;"-"&amp;S197&amp;"-"&amp;T197,LocCost,2,0),0)</f>
        <v>0</v>
      </c>
      <c r="AR197" s="118">
        <f t="shared" ref="AR197:AR212" si="268">IF(U197&gt;0,VLOOKUP(U197&amp;"-"&amp;V197&amp;"-"&amp;W197,LocCost,2,0),0)</f>
        <v>0</v>
      </c>
      <c r="AS197" s="118">
        <f t="shared" ref="AS197:AS212" si="269">IF(X197&gt;0,VLOOKUP(X197&amp;"-"&amp;Y197&amp;"-"&amp;Z197,LocCost,2,0),0)</f>
        <v>0</v>
      </c>
      <c r="AT197" s="118">
        <f t="shared" ref="AT197:AT212" si="270">IF(AA197&gt;0,VLOOKUP(AA197&amp;"-"&amp;AB197&amp;"-"&amp;AC197,LocCost,2,0),0)</f>
        <v>0</v>
      </c>
      <c r="AU197" s="118">
        <f t="shared" ref="AU197:AU212" si="271">IF(AD197&gt;0,VLOOKUP(AD197&amp;"-"&amp;AE197&amp;"-"&amp;AF197,LocCost,2,0),0)</f>
        <v>0</v>
      </c>
      <c r="AV197" s="118">
        <f t="shared" ref="AV197:AV212" si="272">IF(AG197&gt;0,VLOOKUP(AG197&amp;"-"&amp;AH197&amp;"-"&amp;AI197,LocCost,2,0),0)</f>
        <v>0</v>
      </c>
      <c r="AW197" s="118">
        <f t="shared" ref="AW197:AW212" si="273">IF(AJ197&gt;0,VLOOKUP(AJ197&amp;"-"&amp;AK197&amp;"-"&amp;AL197,LocCost,2,0),0)</f>
        <v>0</v>
      </c>
      <c r="AX197" s="119" t="str">
        <f t="shared" ref="AX197:AX212" si="274">IF(C197&gt;0,SUM(AN197:AW197),"")</f>
        <v/>
      </c>
      <c r="CQ197" s="118">
        <f t="shared" ref="CQ197:CQ212" si="275">IF(BL197&gt;0,VLOOKUP(BL197&amp;"-"&amp;BM197&amp;"-"&amp;BN197,LocCost,2,0),0)</f>
        <v>0</v>
      </c>
      <c r="CR197" s="118">
        <f t="shared" ref="CR197:CR212" si="276">IF(BO197&gt;0,VLOOKUP(BO197&amp;"-"&amp;BP197&amp;"-"&amp;BQ197,LocCost,2,0),0)</f>
        <v>0</v>
      </c>
      <c r="CS197" s="118">
        <f t="shared" ref="CS197:CS212" si="277">IF(BR197&gt;0,VLOOKUP(BR197&amp;"-"&amp;BS197&amp;"-"&amp;BT197,LocCost,2,0),0)</f>
        <v>0</v>
      </c>
      <c r="CT197" s="118">
        <f t="shared" ref="CT197:CT212" si="278">IF(BU197&gt;0,VLOOKUP(BU197&amp;"-"&amp;BV197&amp;"-"&amp;BW197,LocCost,2,0),0)</f>
        <v>0</v>
      </c>
      <c r="CU197" s="118">
        <f t="shared" ref="CU197:CU212" si="279">IF(BX197&gt;0,VLOOKUP(BX197&amp;"-"&amp;BY197&amp;"-"&amp;BZ197,LocCost,2,0),0)</f>
        <v>0</v>
      </c>
      <c r="CV197" s="118">
        <f t="shared" ref="CV197:CV212" si="280">IF(CA197&gt;0,VLOOKUP(CA197&amp;"-"&amp;CB197&amp;"-"&amp;CC197,LocCost,2,0),0)</f>
        <v>0</v>
      </c>
      <c r="CW197" s="118">
        <f t="shared" ref="CW197:CW212" si="281">IF(CD197&gt;0,VLOOKUP(CD197&amp;"-"&amp;CE197&amp;"-"&amp;CF197,LocCost,2,0),0)</f>
        <v>0</v>
      </c>
      <c r="CX197" s="118">
        <f t="shared" ref="CX197:CX212" si="282">IF(CG197&gt;0,VLOOKUP(CG197&amp;"-"&amp;CH197&amp;"-"&amp;CI197,LocCost,2,0),0)</f>
        <v>0</v>
      </c>
      <c r="CY197" s="118">
        <f t="shared" ref="CY197:CY212" si="283">IF(CJ197&gt;0,VLOOKUP(CJ197&amp;"-"&amp;CK197&amp;"-"&amp;CL197,LocCost,2,0),0)</f>
        <v>0</v>
      </c>
      <c r="CZ197" s="118">
        <f t="shared" ref="CZ197:CZ212" si="284">IF(CM197&gt;0,VLOOKUP(CM197&amp;"-"&amp;CN197&amp;"-"&amp;CO197,LocCost,2,0),0)</f>
        <v>0</v>
      </c>
      <c r="DA197" s="119" t="str">
        <f t="shared" ref="DA197:DA212" si="285">IF(BF197&gt;0,SUM(CQ197:CZ197),"")</f>
        <v/>
      </c>
    </row>
    <row r="198" spans="40:105" x14ac:dyDescent="0.2">
      <c r="AN198" s="118">
        <f t="shared" si="264"/>
        <v>0</v>
      </c>
      <c r="AO198" s="118">
        <f t="shared" si="265"/>
        <v>0</v>
      </c>
      <c r="AP198" s="118">
        <f t="shared" si="266"/>
        <v>0</v>
      </c>
      <c r="AQ198" s="118">
        <f t="shared" si="267"/>
        <v>0</v>
      </c>
      <c r="AR198" s="118">
        <f t="shared" si="268"/>
        <v>0</v>
      </c>
      <c r="AS198" s="118">
        <f t="shared" si="269"/>
        <v>0</v>
      </c>
      <c r="AT198" s="118">
        <f t="shared" si="270"/>
        <v>0</v>
      </c>
      <c r="AU198" s="118">
        <f t="shared" si="271"/>
        <v>0</v>
      </c>
      <c r="AV198" s="118">
        <f t="shared" si="272"/>
        <v>0</v>
      </c>
      <c r="AW198" s="118">
        <f t="shared" si="273"/>
        <v>0</v>
      </c>
      <c r="AX198" s="119" t="str">
        <f t="shared" si="274"/>
        <v/>
      </c>
      <c r="CQ198" s="118">
        <f t="shared" si="275"/>
        <v>0</v>
      </c>
      <c r="CR198" s="118">
        <f t="shared" si="276"/>
        <v>0</v>
      </c>
      <c r="CS198" s="118">
        <f t="shared" si="277"/>
        <v>0</v>
      </c>
      <c r="CT198" s="118">
        <f t="shared" si="278"/>
        <v>0</v>
      </c>
      <c r="CU198" s="118">
        <f t="shared" si="279"/>
        <v>0</v>
      </c>
      <c r="CV198" s="118">
        <f t="shared" si="280"/>
        <v>0</v>
      </c>
      <c r="CW198" s="118">
        <f t="shared" si="281"/>
        <v>0</v>
      </c>
      <c r="CX198" s="118">
        <f t="shared" si="282"/>
        <v>0</v>
      </c>
      <c r="CY198" s="118">
        <f t="shared" si="283"/>
        <v>0</v>
      </c>
      <c r="CZ198" s="118">
        <f t="shared" si="284"/>
        <v>0</v>
      </c>
      <c r="DA198" s="119" t="str">
        <f t="shared" si="285"/>
        <v/>
      </c>
    </row>
    <row r="199" spans="40:105" x14ac:dyDescent="0.2">
      <c r="AN199" s="118">
        <f t="shared" si="264"/>
        <v>0</v>
      </c>
      <c r="AO199" s="118">
        <f t="shared" si="265"/>
        <v>0</v>
      </c>
      <c r="AP199" s="118">
        <f t="shared" si="266"/>
        <v>0</v>
      </c>
      <c r="AQ199" s="118">
        <f t="shared" si="267"/>
        <v>0</v>
      </c>
      <c r="AR199" s="118">
        <f t="shared" si="268"/>
        <v>0</v>
      </c>
      <c r="AS199" s="118">
        <f t="shared" si="269"/>
        <v>0</v>
      </c>
      <c r="AT199" s="118">
        <f t="shared" si="270"/>
        <v>0</v>
      </c>
      <c r="AU199" s="118">
        <f t="shared" si="271"/>
        <v>0</v>
      </c>
      <c r="AV199" s="118">
        <f t="shared" si="272"/>
        <v>0</v>
      </c>
      <c r="AW199" s="118">
        <f t="shared" si="273"/>
        <v>0</v>
      </c>
      <c r="AX199" s="119" t="str">
        <f t="shared" si="274"/>
        <v/>
      </c>
      <c r="CQ199" s="118">
        <f t="shared" si="275"/>
        <v>0</v>
      </c>
      <c r="CR199" s="118">
        <f t="shared" si="276"/>
        <v>0</v>
      </c>
      <c r="CS199" s="118">
        <f t="shared" si="277"/>
        <v>0</v>
      </c>
      <c r="CT199" s="118">
        <f t="shared" si="278"/>
        <v>0</v>
      </c>
      <c r="CU199" s="118">
        <f t="shared" si="279"/>
        <v>0</v>
      </c>
      <c r="CV199" s="118">
        <f t="shared" si="280"/>
        <v>0</v>
      </c>
      <c r="CW199" s="118">
        <f t="shared" si="281"/>
        <v>0</v>
      </c>
      <c r="CX199" s="118">
        <f t="shared" si="282"/>
        <v>0</v>
      </c>
      <c r="CY199" s="118">
        <f t="shared" si="283"/>
        <v>0</v>
      </c>
      <c r="CZ199" s="118">
        <f t="shared" si="284"/>
        <v>0</v>
      </c>
      <c r="DA199" s="119" t="str">
        <f t="shared" si="285"/>
        <v/>
      </c>
    </row>
    <row r="200" spans="40:105" x14ac:dyDescent="0.2">
      <c r="AN200" s="118">
        <f t="shared" si="264"/>
        <v>0</v>
      </c>
      <c r="AO200" s="118">
        <f t="shared" si="265"/>
        <v>0</v>
      </c>
      <c r="AP200" s="118">
        <f t="shared" si="266"/>
        <v>0</v>
      </c>
      <c r="AQ200" s="118">
        <f t="shared" si="267"/>
        <v>0</v>
      </c>
      <c r="AR200" s="118">
        <f t="shared" si="268"/>
        <v>0</v>
      </c>
      <c r="AS200" s="118">
        <f t="shared" si="269"/>
        <v>0</v>
      </c>
      <c r="AT200" s="118">
        <f t="shared" si="270"/>
        <v>0</v>
      </c>
      <c r="AU200" s="118">
        <f t="shared" si="271"/>
        <v>0</v>
      </c>
      <c r="AV200" s="118">
        <f t="shared" si="272"/>
        <v>0</v>
      </c>
      <c r="AW200" s="118">
        <f t="shared" si="273"/>
        <v>0</v>
      </c>
      <c r="AX200" s="119" t="str">
        <f t="shared" si="274"/>
        <v/>
      </c>
      <c r="CQ200" s="118">
        <f t="shared" si="275"/>
        <v>0</v>
      </c>
      <c r="CR200" s="118">
        <f t="shared" si="276"/>
        <v>0</v>
      </c>
      <c r="CS200" s="118">
        <f t="shared" si="277"/>
        <v>0</v>
      </c>
      <c r="CT200" s="118">
        <f t="shared" si="278"/>
        <v>0</v>
      </c>
      <c r="CU200" s="118">
        <f t="shared" si="279"/>
        <v>0</v>
      </c>
      <c r="CV200" s="118">
        <f t="shared" si="280"/>
        <v>0</v>
      </c>
      <c r="CW200" s="118">
        <f t="shared" si="281"/>
        <v>0</v>
      </c>
      <c r="CX200" s="118">
        <f t="shared" si="282"/>
        <v>0</v>
      </c>
      <c r="CY200" s="118">
        <f t="shared" si="283"/>
        <v>0</v>
      </c>
      <c r="CZ200" s="118">
        <f t="shared" si="284"/>
        <v>0</v>
      </c>
      <c r="DA200" s="119" t="str">
        <f t="shared" si="285"/>
        <v/>
      </c>
    </row>
    <row r="201" spans="40:105" x14ac:dyDescent="0.2">
      <c r="AN201" s="118">
        <f t="shared" si="264"/>
        <v>0</v>
      </c>
      <c r="AO201" s="118">
        <f t="shared" si="265"/>
        <v>0</v>
      </c>
      <c r="AP201" s="118">
        <f t="shared" si="266"/>
        <v>0</v>
      </c>
      <c r="AQ201" s="118">
        <f t="shared" si="267"/>
        <v>0</v>
      </c>
      <c r="AR201" s="118">
        <f t="shared" si="268"/>
        <v>0</v>
      </c>
      <c r="AS201" s="118">
        <f t="shared" si="269"/>
        <v>0</v>
      </c>
      <c r="AT201" s="118">
        <f t="shared" si="270"/>
        <v>0</v>
      </c>
      <c r="AU201" s="118">
        <f t="shared" si="271"/>
        <v>0</v>
      </c>
      <c r="AV201" s="118">
        <f t="shared" si="272"/>
        <v>0</v>
      </c>
      <c r="AW201" s="118">
        <f t="shared" si="273"/>
        <v>0</v>
      </c>
      <c r="AX201" s="119" t="str">
        <f t="shared" si="274"/>
        <v/>
      </c>
      <c r="CQ201" s="118">
        <f t="shared" si="275"/>
        <v>0</v>
      </c>
      <c r="CR201" s="118">
        <f t="shared" si="276"/>
        <v>0</v>
      </c>
      <c r="CS201" s="118">
        <f t="shared" si="277"/>
        <v>0</v>
      </c>
      <c r="CT201" s="118">
        <f t="shared" si="278"/>
        <v>0</v>
      </c>
      <c r="CU201" s="118">
        <f t="shared" si="279"/>
        <v>0</v>
      </c>
      <c r="CV201" s="118">
        <f t="shared" si="280"/>
        <v>0</v>
      </c>
      <c r="CW201" s="118">
        <f t="shared" si="281"/>
        <v>0</v>
      </c>
      <c r="CX201" s="118">
        <f t="shared" si="282"/>
        <v>0</v>
      </c>
      <c r="CY201" s="118">
        <f t="shared" si="283"/>
        <v>0</v>
      </c>
      <c r="CZ201" s="118">
        <f t="shared" si="284"/>
        <v>0</v>
      </c>
      <c r="DA201" s="119" t="str">
        <f t="shared" si="285"/>
        <v/>
      </c>
    </row>
    <row r="202" spans="40:105" x14ac:dyDescent="0.2">
      <c r="AN202" s="118">
        <f t="shared" si="264"/>
        <v>0</v>
      </c>
      <c r="AO202" s="118">
        <f t="shared" si="265"/>
        <v>0</v>
      </c>
      <c r="AP202" s="118">
        <f t="shared" si="266"/>
        <v>0</v>
      </c>
      <c r="AQ202" s="118">
        <f t="shared" si="267"/>
        <v>0</v>
      </c>
      <c r="AR202" s="118">
        <f t="shared" si="268"/>
        <v>0</v>
      </c>
      <c r="AS202" s="118">
        <f t="shared" si="269"/>
        <v>0</v>
      </c>
      <c r="AT202" s="118">
        <f t="shared" si="270"/>
        <v>0</v>
      </c>
      <c r="AU202" s="118">
        <f t="shared" si="271"/>
        <v>0</v>
      </c>
      <c r="AV202" s="118">
        <f t="shared" si="272"/>
        <v>0</v>
      </c>
      <c r="AW202" s="118">
        <f t="shared" si="273"/>
        <v>0</v>
      </c>
      <c r="AX202" s="119" t="str">
        <f t="shared" si="274"/>
        <v/>
      </c>
      <c r="CQ202" s="118">
        <f t="shared" si="275"/>
        <v>0</v>
      </c>
      <c r="CR202" s="118">
        <f t="shared" si="276"/>
        <v>0</v>
      </c>
      <c r="CS202" s="118">
        <f t="shared" si="277"/>
        <v>0</v>
      </c>
      <c r="CT202" s="118">
        <f t="shared" si="278"/>
        <v>0</v>
      </c>
      <c r="CU202" s="118">
        <f t="shared" si="279"/>
        <v>0</v>
      </c>
      <c r="CV202" s="118">
        <f t="shared" si="280"/>
        <v>0</v>
      </c>
      <c r="CW202" s="118">
        <f t="shared" si="281"/>
        <v>0</v>
      </c>
      <c r="CX202" s="118">
        <f t="shared" si="282"/>
        <v>0</v>
      </c>
      <c r="CY202" s="118">
        <f t="shared" si="283"/>
        <v>0</v>
      </c>
      <c r="CZ202" s="118">
        <f t="shared" si="284"/>
        <v>0</v>
      </c>
      <c r="DA202" s="119" t="str">
        <f t="shared" si="285"/>
        <v/>
      </c>
    </row>
    <row r="203" spans="40:105" x14ac:dyDescent="0.2">
      <c r="AN203" s="118">
        <f t="shared" si="264"/>
        <v>0</v>
      </c>
      <c r="AO203" s="118">
        <f t="shared" si="265"/>
        <v>0</v>
      </c>
      <c r="AP203" s="118">
        <f t="shared" si="266"/>
        <v>0</v>
      </c>
      <c r="AQ203" s="118">
        <f t="shared" si="267"/>
        <v>0</v>
      </c>
      <c r="AR203" s="118">
        <f t="shared" si="268"/>
        <v>0</v>
      </c>
      <c r="AS203" s="118">
        <f t="shared" si="269"/>
        <v>0</v>
      </c>
      <c r="AT203" s="118">
        <f t="shared" si="270"/>
        <v>0</v>
      </c>
      <c r="AU203" s="118">
        <f t="shared" si="271"/>
        <v>0</v>
      </c>
      <c r="AV203" s="118">
        <f t="shared" si="272"/>
        <v>0</v>
      </c>
      <c r="AW203" s="118">
        <f t="shared" si="273"/>
        <v>0</v>
      </c>
      <c r="AX203" s="119" t="str">
        <f t="shared" si="274"/>
        <v/>
      </c>
      <c r="CQ203" s="118">
        <f t="shared" si="275"/>
        <v>0</v>
      </c>
      <c r="CR203" s="118">
        <f t="shared" si="276"/>
        <v>0</v>
      </c>
      <c r="CS203" s="118">
        <f t="shared" si="277"/>
        <v>0</v>
      </c>
      <c r="CT203" s="118">
        <f t="shared" si="278"/>
        <v>0</v>
      </c>
      <c r="CU203" s="118">
        <f t="shared" si="279"/>
        <v>0</v>
      </c>
      <c r="CV203" s="118">
        <f t="shared" si="280"/>
        <v>0</v>
      </c>
      <c r="CW203" s="118">
        <f t="shared" si="281"/>
        <v>0</v>
      </c>
      <c r="CX203" s="118">
        <f t="shared" si="282"/>
        <v>0</v>
      </c>
      <c r="CY203" s="118">
        <f t="shared" si="283"/>
        <v>0</v>
      </c>
      <c r="CZ203" s="118">
        <f t="shared" si="284"/>
        <v>0</v>
      </c>
      <c r="DA203" s="119" t="str">
        <f t="shared" si="285"/>
        <v/>
      </c>
    </row>
    <row r="204" spans="40:105" x14ac:dyDescent="0.2">
      <c r="AN204" s="118">
        <f t="shared" si="264"/>
        <v>0</v>
      </c>
      <c r="AO204" s="118">
        <f t="shared" si="265"/>
        <v>0</v>
      </c>
      <c r="AP204" s="118">
        <f t="shared" si="266"/>
        <v>0</v>
      </c>
      <c r="AQ204" s="118">
        <f t="shared" si="267"/>
        <v>0</v>
      </c>
      <c r="AR204" s="118">
        <f t="shared" si="268"/>
        <v>0</v>
      </c>
      <c r="AS204" s="118">
        <f t="shared" si="269"/>
        <v>0</v>
      </c>
      <c r="AT204" s="118">
        <f t="shared" si="270"/>
        <v>0</v>
      </c>
      <c r="AU204" s="118">
        <f t="shared" si="271"/>
        <v>0</v>
      </c>
      <c r="AV204" s="118">
        <f t="shared" si="272"/>
        <v>0</v>
      </c>
      <c r="AW204" s="118">
        <f t="shared" si="273"/>
        <v>0</v>
      </c>
      <c r="AX204" s="119" t="str">
        <f t="shared" si="274"/>
        <v/>
      </c>
      <c r="CQ204" s="118">
        <f t="shared" si="275"/>
        <v>0</v>
      </c>
      <c r="CR204" s="118">
        <f t="shared" si="276"/>
        <v>0</v>
      </c>
      <c r="CS204" s="118">
        <f t="shared" si="277"/>
        <v>0</v>
      </c>
      <c r="CT204" s="118">
        <f t="shared" si="278"/>
        <v>0</v>
      </c>
      <c r="CU204" s="118">
        <f t="shared" si="279"/>
        <v>0</v>
      </c>
      <c r="CV204" s="118">
        <f t="shared" si="280"/>
        <v>0</v>
      </c>
      <c r="CW204" s="118">
        <f t="shared" si="281"/>
        <v>0</v>
      </c>
      <c r="CX204" s="118">
        <f t="shared" si="282"/>
        <v>0</v>
      </c>
      <c r="CY204" s="118">
        <f t="shared" si="283"/>
        <v>0</v>
      </c>
      <c r="CZ204" s="118">
        <f t="shared" si="284"/>
        <v>0</v>
      </c>
      <c r="DA204" s="119" t="str">
        <f t="shared" si="285"/>
        <v/>
      </c>
    </row>
    <row r="205" spans="40:105" x14ac:dyDescent="0.2">
      <c r="AN205" s="118">
        <f t="shared" si="264"/>
        <v>0</v>
      </c>
      <c r="AO205" s="118">
        <f t="shared" si="265"/>
        <v>0</v>
      </c>
      <c r="AP205" s="118">
        <f t="shared" si="266"/>
        <v>0</v>
      </c>
      <c r="AQ205" s="118">
        <f t="shared" si="267"/>
        <v>0</v>
      </c>
      <c r="AR205" s="118">
        <f t="shared" si="268"/>
        <v>0</v>
      </c>
      <c r="AS205" s="118">
        <f t="shared" si="269"/>
        <v>0</v>
      </c>
      <c r="AT205" s="118">
        <f t="shared" si="270"/>
        <v>0</v>
      </c>
      <c r="AU205" s="118">
        <f t="shared" si="271"/>
        <v>0</v>
      </c>
      <c r="AV205" s="118">
        <f t="shared" si="272"/>
        <v>0</v>
      </c>
      <c r="AW205" s="118">
        <f t="shared" si="273"/>
        <v>0</v>
      </c>
      <c r="AX205" s="119" t="str">
        <f t="shared" si="274"/>
        <v/>
      </c>
      <c r="CQ205" s="118">
        <f t="shared" si="275"/>
        <v>0</v>
      </c>
      <c r="CR205" s="118">
        <f t="shared" si="276"/>
        <v>0</v>
      </c>
      <c r="CS205" s="118">
        <f t="shared" si="277"/>
        <v>0</v>
      </c>
      <c r="CT205" s="118">
        <f t="shared" si="278"/>
        <v>0</v>
      </c>
      <c r="CU205" s="118">
        <f t="shared" si="279"/>
        <v>0</v>
      </c>
      <c r="CV205" s="118">
        <f t="shared" si="280"/>
        <v>0</v>
      </c>
      <c r="CW205" s="118">
        <f t="shared" si="281"/>
        <v>0</v>
      </c>
      <c r="CX205" s="118">
        <f t="shared" si="282"/>
        <v>0</v>
      </c>
      <c r="CY205" s="118">
        <f t="shared" si="283"/>
        <v>0</v>
      </c>
      <c r="CZ205" s="118">
        <f t="shared" si="284"/>
        <v>0</v>
      </c>
      <c r="DA205" s="119" t="str">
        <f t="shared" si="285"/>
        <v/>
      </c>
    </row>
    <row r="206" spans="40:105" x14ac:dyDescent="0.2">
      <c r="AN206" s="118">
        <f t="shared" si="264"/>
        <v>0</v>
      </c>
      <c r="AO206" s="118">
        <f t="shared" si="265"/>
        <v>0</v>
      </c>
      <c r="AP206" s="118">
        <f t="shared" si="266"/>
        <v>0</v>
      </c>
      <c r="AQ206" s="118">
        <f t="shared" si="267"/>
        <v>0</v>
      </c>
      <c r="AR206" s="118">
        <f t="shared" si="268"/>
        <v>0</v>
      </c>
      <c r="AS206" s="118">
        <f t="shared" si="269"/>
        <v>0</v>
      </c>
      <c r="AT206" s="118">
        <f t="shared" si="270"/>
        <v>0</v>
      </c>
      <c r="AU206" s="118">
        <f t="shared" si="271"/>
        <v>0</v>
      </c>
      <c r="AV206" s="118">
        <f t="shared" si="272"/>
        <v>0</v>
      </c>
      <c r="AW206" s="118">
        <f t="shared" si="273"/>
        <v>0</v>
      </c>
      <c r="AX206" s="119" t="str">
        <f t="shared" si="274"/>
        <v/>
      </c>
      <c r="CQ206" s="118">
        <f t="shared" si="275"/>
        <v>0</v>
      </c>
      <c r="CR206" s="118">
        <f t="shared" si="276"/>
        <v>0</v>
      </c>
      <c r="CS206" s="118">
        <f t="shared" si="277"/>
        <v>0</v>
      </c>
      <c r="CT206" s="118">
        <f t="shared" si="278"/>
        <v>0</v>
      </c>
      <c r="CU206" s="118">
        <f t="shared" si="279"/>
        <v>0</v>
      </c>
      <c r="CV206" s="118">
        <f t="shared" si="280"/>
        <v>0</v>
      </c>
      <c r="CW206" s="118">
        <f t="shared" si="281"/>
        <v>0</v>
      </c>
      <c r="CX206" s="118">
        <f t="shared" si="282"/>
        <v>0</v>
      </c>
      <c r="CY206" s="118">
        <f t="shared" si="283"/>
        <v>0</v>
      </c>
      <c r="CZ206" s="118">
        <f t="shared" si="284"/>
        <v>0</v>
      </c>
      <c r="DA206" s="119" t="str">
        <f t="shared" si="285"/>
        <v/>
      </c>
    </row>
    <row r="207" spans="40:105" x14ac:dyDescent="0.2">
      <c r="AN207" s="118">
        <f t="shared" si="264"/>
        <v>0</v>
      </c>
      <c r="AO207" s="118">
        <f t="shared" si="265"/>
        <v>0</v>
      </c>
      <c r="AP207" s="118">
        <f t="shared" si="266"/>
        <v>0</v>
      </c>
      <c r="AQ207" s="118">
        <f t="shared" si="267"/>
        <v>0</v>
      </c>
      <c r="AR207" s="118">
        <f t="shared" si="268"/>
        <v>0</v>
      </c>
      <c r="AS207" s="118">
        <f t="shared" si="269"/>
        <v>0</v>
      </c>
      <c r="AT207" s="118">
        <f t="shared" si="270"/>
        <v>0</v>
      </c>
      <c r="AU207" s="118">
        <f t="shared" si="271"/>
        <v>0</v>
      </c>
      <c r="AV207" s="118">
        <f t="shared" si="272"/>
        <v>0</v>
      </c>
      <c r="AW207" s="118">
        <f t="shared" si="273"/>
        <v>0</v>
      </c>
      <c r="AX207" s="119" t="str">
        <f t="shared" si="274"/>
        <v/>
      </c>
      <c r="CQ207" s="118">
        <f t="shared" si="275"/>
        <v>0</v>
      </c>
      <c r="CR207" s="118">
        <f t="shared" si="276"/>
        <v>0</v>
      </c>
      <c r="CS207" s="118">
        <f t="shared" si="277"/>
        <v>0</v>
      </c>
      <c r="CT207" s="118">
        <f t="shared" si="278"/>
        <v>0</v>
      </c>
      <c r="CU207" s="118">
        <f t="shared" si="279"/>
        <v>0</v>
      </c>
      <c r="CV207" s="118">
        <f t="shared" si="280"/>
        <v>0</v>
      </c>
      <c r="CW207" s="118">
        <f t="shared" si="281"/>
        <v>0</v>
      </c>
      <c r="CX207" s="118">
        <f t="shared" si="282"/>
        <v>0</v>
      </c>
      <c r="CY207" s="118">
        <f t="shared" si="283"/>
        <v>0</v>
      </c>
      <c r="CZ207" s="118">
        <f t="shared" si="284"/>
        <v>0</v>
      </c>
      <c r="DA207" s="119" t="str">
        <f t="shared" si="285"/>
        <v/>
      </c>
    </row>
    <row r="208" spans="40:105" x14ac:dyDescent="0.2">
      <c r="AN208" s="118">
        <f t="shared" si="264"/>
        <v>0</v>
      </c>
      <c r="AO208" s="118">
        <f t="shared" si="265"/>
        <v>0</v>
      </c>
      <c r="AP208" s="118">
        <f t="shared" si="266"/>
        <v>0</v>
      </c>
      <c r="AQ208" s="118">
        <f t="shared" si="267"/>
        <v>0</v>
      </c>
      <c r="AR208" s="118">
        <f t="shared" si="268"/>
        <v>0</v>
      </c>
      <c r="AS208" s="118">
        <f t="shared" si="269"/>
        <v>0</v>
      </c>
      <c r="AT208" s="118">
        <f t="shared" si="270"/>
        <v>0</v>
      </c>
      <c r="AU208" s="118">
        <f t="shared" si="271"/>
        <v>0</v>
      </c>
      <c r="AV208" s="118">
        <f t="shared" si="272"/>
        <v>0</v>
      </c>
      <c r="AW208" s="118">
        <f t="shared" si="273"/>
        <v>0</v>
      </c>
      <c r="AX208" s="119" t="str">
        <f t="shared" si="274"/>
        <v/>
      </c>
      <c r="CQ208" s="118">
        <f t="shared" si="275"/>
        <v>0</v>
      </c>
      <c r="CR208" s="118">
        <f t="shared" si="276"/>
        <v>0</v>
      </c>
      <c r="CS208" s="118">
        <f t="shared" si="277"/>
        <v>0</v>
      </c>
      <c r="CT208" s="118">
        <f t="shared" si="278"/>
        <v>0</v>
      </c>
      <c r="CU208" s="118">
        <f t="shared" si="279"/>
        <v>0</v>
      </c>
      <c r="CV208" s="118">
        <f t="shared" si="280"/>
        <v>0</v>
      </c>
      <c r="CW208" s="118">
        <f t="shared" si="281"/>
        <v>0</v>
      </c>
      <c r="CX208" s="118">
        <f t="shared" si="282"/>
        <v>0</v>
      </c>
      <c r="CY208" s="118">
        <f t="shared" si="283"/>
        <v>0</v>
      </c>
      <c r="CZ208" s="118">
        <f t="shared" si="284"/>
        <v>0</v>
      </c>
      <c r="DA208" s="119" t="str">
        <f t="shared" si="285"/>
        <v/>
      </c>
    </row>
    <row r="209" spans="40:105" x14ac:dyDescent="0.2">
      <c r="AN209" s="118">
        <f t="shared" si="264"/>
        <v>0</v>
      </c>
      <c r="AO209" s="118">
        <f t="shared" si="265"/>
        <v>0</v>
      </c>
      <c r="AP209" s="118">
        <f t="shared" si="266"/>
        <v>0</v>
      </c>
      <c r="AQ209" s="118">
        <f t="shared" si="267"/>
        <v>0</v>
      </c>
      <c r="AR209" s="118">
        <f t="shared" si="268"/>
        <v>0</v>
      </c>
      <c r="AS209" s="118">
        <f t="shared" si="269"/>
        <v>0</v>
      </c>
      <c r="AT209" s="118">
        <f t="shared" si="270"/>
        <v>0</v>
      </c>
      <c r="AU209" s="118">
        <f t="shared" si="271"/>
        <v>0</v>
      </c>
      <c r="AV209" s="118">
        <f t="shared" si="272"/>
        <v>0</v>
      </c>
      <c r="AW209" s="118">
        <f t="shared" si="273"/>
        <v>0</v>
      </c>
      <c r="AX209" s="119" t="str">
        <f t="shared" si="274"/>
        <v/>
      </c>
      <c r="CQ209" s="118">
        <f t="shared" si="275"/>
        <v>0</v>
      </c>
      <c r="CR209" s="118">
        <f t="shared" si="276"/>
        <v>0</v>
      </c>
      <c r="CS209" s="118">
        <f t="shared" si="277"/>
        <v>0</v>
      </c>
      <c r="CT209" s="118">
        <f t="shared" si="278"/>
        <v>0</v>
      </c>
      <c r="CU209" s="118">
        <f t="shared" si="279"/>
        <v>0</v>
      </c>
      <c r="CV209" s="118">
        <f t="shared" si="280"/>
        <v>0</v>
      </c>
      <c r="CW209" s="118">
        <f t="shared" si="281"/>
        <v>0</v>
      </c>
      <c r="CX209" s="118">
        <f t="shared" si="282"/>
        <v>0</v>
      </c>
      <c r="CY209" s="118">
        <f t="shared" si="283"/>
        <v>0</v>
      </c>
      <c r="CZ209" s="118">
        <f t="shared" si="284"/>
        <v>0</v>
      </c>
      <c r="DA209" s="119" t="str">
        <f t="shared" si="285"/>
        <v/>
      </c>
    </row>
    <row r="210" spans="40:105" x14ac:dyDescent="0.2">
      <c r="AN210" s="118">
        <f t="shared" si="264"/>
        <v>0</v>
      </c>
      <c r="AO210" s="118">
        <f t="shared" si="265"/>
        <v>0</v>
      </c>
      <c r="AP210" s="118">
        <f t="shared" si="266"/>
        <v>0</v>
      </c>
      <c r="AQ210" s="118">
        <f t="shared" si="267"/>
        <v>0</v>
      </c>
      <c r="AR210" s="118">
        <f t="shared" si="268"/>
        <v>0</v>
      </c>
      <c r="AS210" s="118">
        <f t="shared" si="269"/>
        <v>0</v>
      </c>
      <c r="AT210" s="118">
        <f t="shared" si="270"/>
        <v>0</v>
      </c>
      <c r="AU210" s="118">
        <f t="shared" si="271"/>
        <v>0</v>
      </c>
      <c r="AV210" s="118">
        <f t="shared" si="272"/>
        <v>0</v>
      </c>
      <c r="AW210" s="118">
        <f t="shared" si="273"/>
        <v>0</v>
      </c>
      <c r="AX210" s="119" t="str">
        <f t="shared" si="274"/>
        <v/>
      </c>
      <c r="CQ210" s="118">
        <f t="shared" si="275"/>
        <v>0</v>
      </c>
      <c r="CR210" s="118">
        <f t="shared" si="276"/>
        <v>0</v>
      </c>
      <c r="CS210" s="118">
        <f t="shared" si="277"/>
        <v>0</v>
      </c>
      <c r="CT210" s="118">
        <f t="shared" si="278"/>
        <v>0</v>
      </c>
      <c r="CU210" s="118">
        <f t="shared" si="279"/>
        <v>0</v>
      </c>
      <c r="CV210" s="118">
        <f t="shared" si="280"/>
        <v>0</v>
      </c>
      <c r="CW210" s="118">
        <f t="shared" si="281"/>
        <v>0</v>
      </c>
      <c r="CX210" s="118">
        <f t="shared" si="282"/>
        <v>0</v>
      </c>
      <c r="CY210" s="118">
        <f t="shared" si="283"/>
        <v>0</v>
      </c>
      <c r="CZ210" s="118">
        <f t="shared" si="284"/>
        <v>0</v>
      </c>
      <c r="DA210" s="119" t="str">
        <f t="shared" si="285"/>
        <v/>
      </c>
    </row>
    <row r="211" spans="40:105" x14ac:dyDescent="0.2">
      <c r="AN211" s="118">
        <f t="shared" si="264"/>
        <v>0</v>
      </c>
      <c r="AO211" s="118">
        <f t="shared" si="265"/>
        <v>0</v>
      </c>
      <c r="AP211" s="118">
        <f t="shared" si="266"/>
        <v>0</v>
      </c>
      <c r="AQ211" s="118">
        <f t="shared" si="267"/>
        <v>0</v>
      </c>
      <c r="AR211" s="118">
        <f t="shared" si="268"/>
        <v>0</v>
      </c>
      <c r="AS211" s="118">
        <f t="shared" si="269"/>
        <v>0</v>
      </c>
      <c r="AT211" s="118">
        <f t="shared" si="270"/>
        <v>0</v>
      </c>
      <c r="AU211" s="118">
        <f t="shared" si="271"/>
        <v>0</v>
      </c>
      <c r="AV211" s="118">
        <f t="shared" si="272"/>
        <v>0</v>
      </c>
      <c r="AW211" s="118">
        <f t="shared" si="273"/>
        <v>0</v>
      </c>
      <c r="AX211" s="119" t="str">
        <f t="shared" si="274"/>
        <v/>
      </c>
      <c r="CQ211" s="118">
        <f t="shared" si="275"/>
        <v>0</v>
      </c>
      <c r="CR211" s="118">
        <f t="shared" si="276"/>
        <v>0</v>
      </c>
      <c r="CS211" s="118">
        <f t="shared" si="277"/>
        <v>0</v>
      </c>
      <c r="CT211" s="118">
        <f t="shared" si="278"/>
        <v>0</v>
      </c>
      <c r="CU211" s="118">
        <f t="shared" si="279"/>
        <v>0</v>
      </c>
      <c r="CV211" s="118">
        <f t="shared" si="280"/>
        <v>0</v>
      </c>
      <c r="CW211" s="118">
        <f t="shared" si="281"/>
        <v>0</v>
      </c>
      <c r="CX211" s="118">
        <f t="shared" si="282"/>
        <v>0</v>
      </c>
      <c r="CY211" s="118">
        <f t="shared" si="283"/>
        <v>0</v>
      </c>
      <c r="CZ211" s="118">
        <f t="shared" si="284"/>
        <v>0</v>
      </c>
      <c r="DA211" s="119" t="str">
        <f t="shared" si="285"/>
        <v/>
      </c>
    </row>
    <row r="212" spans="40:105" x14ac:dyDescent="0.2">
      <c r="AN212" s="118">
        <f t="shared" si="264"/>
        <v>0</v>
      </c>
      <c r="AO212" s="118">
        <f t="shared" si="265"/>
        <v>0</v>
      </c>
      <c r="AP212" s="118">
        <f t="shared" si="266"/>
        <v>0</v>
      </c>
      <c r="AQ212" s="118">
        <f t="shared" si="267"/>
        <v>0</v>
      </c>
      <c r="AR212" s="118">
        <f t="shared" si="268"/>
        <v>0</v>
      </c>
      <c r="AS212" s="118">
        <f t="shared" si="269"/>
        <v>0</v>
      </c>
      <c r="AT212" s="118">
        <f t="shared" si="270"/>
        <v>0</v>
      </c>
      <c r="AU212" s="118">
        <f t="shared" si="271"/>
        <v>0</v>
      </c>
      <c r="AV212" s="118">
        <f t="shared" si="272"/>
        <v>0</v>
      </c>
      <c r="AW212" s="118">
        <f t="shared" si="273"/>
        <v>0</v>
      </c>
      <c r="AX212" s="119" t="str">
        <f t="shared" si="274"/>
        <v/>
      </c>
      <c r="CQ212" s="118">
        <f t="shared" si="275"/>
        <v>0</v>
      </c>
      <c r="CR212" s="118">
        <f t="shared" si="276"/>
        <v>0</v>
      </c>
      <c r="CS212" s="118">
        <f t="shared" si="277"/>
        <v>0</v>
      </c>
      <c r="CT212" s="118">
        <f t="shared" si="278"/>
        <v>0</v>
      </c>
      <c r="CU212" s="118">
        <f t="shared" si="279"/>
        <v>0</v>
      </c>
      <c r="CV212" s="118">
        <f t="shared" si="280"/>
        <v>0</v>
      </c>
      <c r="CW212" s="118">
        <f t="shared" si="281"/>
        <v>0</v>
      </c>
      <c r="CX212" s="118">
        <f t="shared" si="282"/>
        <v>0</v>
      </c>
      <c r="CY212" s="118">
        <f t="shared" si="283"/>
        <v>0</v>
      </c>
      <c r="CZ212" s="118">
        <f t="shared" si="284"/>
        <v>0</v>
      </c>
      <c r="DA212" s="119" t="str">
        <f t="shared" si="285"/>
        <v/>
      </c>
    </row>
    <row r="213" spans="40:105" x14ac:dyDescent="0.2">
      <c r="AN213" s="118">
        <f t="shared" ref="AN213:AN228" si="286">IF(I213&gt;0,VLOOKUP(I213&amp;"-"&amp;J213&amp;"-"&amp;K213,LocCost,2,0),0)</f>
        <v>0</v>
      </c>
      <c r="AO213" s="118">
        <f t="shared" ref="AO213:AO228" si="287">IF(L213&gt;0,VLOOKUP(L213&amp;"-"&amp;M213&amp;"-"&amp;N213,LocCost,2,0),0)</f>
        <v>0</v>
      </c>
      <c r="AP213" s="118">
        <f t="shared" ref="AP213:AP228" si="288">IF(O213&gt;0,VLOOKUP(O213&amp;"-"&amp;P213&amp;"-"&amp;Q213,LocCost,2,0),0)</f>
        <v>0</v>
      </c>
      <c r="AQ213" s="118">
        <f t="shared" ref="AQ213:AQ228" si="289">IF(R213&gt;0,VLOOKUP(R213&amp;"-"&amp;S213&amp;"-"&amp;T213,LocCost,2,0),0)</f>
        <v>0</v>
      </c>
      <c r="AR213" s="118">
        <f t="shared" ref="AR213:AR228" si="290">IF(U213&gt;0,VLOOKUP(U213&amp;"-"&amp;V213&amp;"-"&amp;W213,LocCost,2,0),0)</f>
        <v>0</v>
      </c>
      <c r="AS213" s="118">
        <f t="shared" ref="AS213:AS228" si="291">IF(X213&gt;0,VLOOKUP(X213&amp;"-"&amp;Y213&amp;"-"&amp;Z213,LocCost,2,0),0)</f>
        <v>0</v>
      </c>
      <c r="AT213" s="118">
        <f t="shared" ref="AT213:AT228" si="292">IF(AA213&gt;0,VLOOKUP(AA213&amp;"-"&amp;AB213&amp;"-"&amp;AC213,LocCost,2,0),0)</f>
        <v>0</v>
      </c>
      <c r="AU213" s="118">
        <f t="shared" ref="AU213:AU228" si="293">IF(AD213&gt;0,VLOOKUP(AD213&amp;"-"&amp;AE213&amp;"-"&amp;AF213,LocCost,2,0),0)</f>
        <v>0</v>
      </c>
      <c r="AV213" s="118">
        <f t="shared" ref="AV213:AV228" si="294">IF(AG213&gt;0,VLOOKUP(AG213&amp;"-"&amp;AH213&amp;"-"&amp;AI213,LocCost,2,0),0)</f>
        <v>0</v>
      </c>
      <c r="AW213" s="118">
        <f t="shared" ref="AW213:AW228" si="295">IF(AJ213&gt;0,VLOOKUP(AJ213&amp;"-"&amp;AK213&amp;"-"&amp;AL213,LocCost,2,0),0)</f>
        <v>0</v>
      </c>
      <c r="AX213" s="119" t="str">
        <f t="shared" ref="AX213:AX228" si="296">IF(C213&gt;0,SUM(AN213:AW213),"")</f>
        <v/>
      </c>
      <c r="CQ213" s="118">
        <f t="shared" ref="CQ213:CQ228" si="297">IF(BL213&gt;0,VLOOKUP(BL213&amp;"-"&amp;BM213&amp;"-"&amp;BN213,LocCost,2,0),0)</f>
        <v>0</v>
      </c>
      <c r="CR213" s="118">
        <f t="shared" ref="CR213:CR228" si="298">IF(BO213&gt;0,VLOOKUP(BO213&amp;"-"&amp;BP213&amp;"-"&amp;BQ213,LocCost,2,0),0)</f>
        <v>0</v>
      </c>
      <c r="CS213" s="118">
        <f t="shared" ref="CS213:CS228" si="299">IF(BR213&gt;0,VLOOKUP(BR213&amp;"-"&amp;BS213&amp;"-"&amp;BT213,LocCost,2,0),0)</f>
        <v>0</v>
      </c>
      <c r="CT213" s="118">
        <f t="shared" ref="CT213:CT228" si="300">IF(BU213&gt;0,VLOOKUP(BU213&amp;"-"&amp;BV213&amp;"-"&amp;BW213,LocCost,2,0),0)</f>
        <v>0</v>
      </c>
      <c r="CU213" s="118">
        <f t="shared" ref="CU213:CU228" si="301">IF(BX213&gt;0,VLOOKUP(BX213&amp;"-"&amp;BY213&amp;"-"&amp;BZ213,LocCost,2,0),0)</f>
        <v>0</v>
      </c>
      <c r="CV213" s="118">
        <f t="shared" ref="CV213:CV228" si="302">IF(CA213&gt;0,VLOOKUP(CA213&amp;"-"&amp;CB213&amp;"-"&amp;CC213,LocCost,2,0),0)</f>
        <v>0</v>
      </c>
      <c r="CW213" s="118">
        <f t="shared" ref="CW213:CW228" si="303">IF(CD213&gt;0,VLOOKUP(CD213&amp;"-"&amp;CE213&amp;"-"&amp;CF213,LocCost,2,0),0)</f>
        <v>0</v>
      </c>
      <c r="CX213" s="118">
        <f t="shared" ref="CX213:CX228" si="304">IF(CG213&gt;0,VLOOKUP(CG213&amp;"-"&amp;CH213&amp;"-"&amp;CI213,LocCost,2,0),0)</f>
        <v>0</v>
      </c>
      <c r="CY213" s="118">
        <f t="shared" ref="CY213:CY228" si="305">IF(CJ213&gt;0,VLOOKUP(CJ213&amp;"-"&amp;CK213&amp;"-"&amp;CL213,LocCost,2,0),0)</f>
        <v>0</v>
      </c>
      <c r="CZ213" s="118">
        <f t="shared" ref="CZ213:CZ228" si="306">IF(CM213&gt;0,VLOOKUP(CM213&amp;"-"&amp;CN213&amp;"-"&amp;CO213,LocCost,2,0),0)</f>
        <v>0</v>
      </c>
      <c r="DA213" s="119" t="str">
        <f t="shared" ref="DA213:DA228" si="307">IF(BF213&gt;0,SUM(CQ213:CZ213),"")</f>
        <v/>
      </c>
    </row>
    <row r="214" spans="40:105" x14ac:dyDescent="0.2">
      <c r="AN214" s="118">
        <f t="shared" si="286"/>
        <v>0</v>
      </c>
      <c r="AO214" s="118">
        <f t="shared" si="287"/>
        <v>0</v>
      </c>
      <c r="AP214" s="118">
        <f t="shared" si="288"/>
        <v>0</v>
      </c>
      <c r="AQ214" s="118">
        <f t="shared" si="289"/>
        <v>0</v>
      </c>
      <c r="AR214" s="118">
        <f t="shared" si="290"/>
        <v>0</v>
      </c>
      <c r="AS214" s="118">
        <f t="shared" si="291"/>
        <v>0</v>
      </c>
      <c r="AT214" s="118">
        <f t="shared" si="292"/>
        <v>0</v>
      </c>
      <c r="AU214" s="118">
        <f t="shared" si="293"/>
        <v>0</v>
      </c>
      <c r="AV214" s="118">
        <f t="shared" si="294"/>
        <v>0</v>
      </c>
      <c r="AW214" s="118">
        <f t="shared" si="295"/>
        <v>0</v>
      </c>
      <c r="AX214" s="119" t="str">
        <f t="shared" si="296"/>
        <v/>
      </c>
      <c r="CQ214" s="118">
        <f t="shared" si="297"/>
        <v>0</v>
      </c>
      <c r="CR214" s="118">
        <f t="shared" si="298"/>
        <v>0</v>
      </c>
      <c r="CS214" s="118">
        <f t="shared" si="299"/>
        <v>0</v>
      </c>
      <c r="CT214" s="118">
        <f t="shared" si="300"/>
        <v>0</v>
      </c>
      <c r="CU214" s="118">
        <f t="shared" si="301"/>
        <v>0</v>
      </c>
      <c r="CV214" s="118">
        <f t="shared" si="302"/>
        <v>0</v>
      </c>
      <c r="CW214" s="118">
        <f t="shared" si="303"/>
        <v>0</v>
      </c>
      <c r="CX214" s="118">
        <f t="shared" si="304"/>
        <v>0</v>
      </c>
      <c r="CY214" s="118">
        <f t="shared" si="305"/>
        <v>0</v>
      </c>
      <c r="CZ214" s="118">
        <f t="shared" si="306"/>
        <v>0</v>
      </c>
      <c r="DA214" s="119" t="str">
        <f t="shared" si="307"/>
        <v/>
      </c>
    </row>
    <row r="215" spans="40:105" x14ac:dyDescent="0.2">
      <c r="AN215" s="118">
        <f t="shared" si="286"/>
        <v>0</v>
      </c>
      <c r="AO215" s="118">
        <f t="shared" si="287"/>
        <v>0</v>
      </c>
      <c r="AP215" s="118">
        <f t="shared" si="288"/>
        <v>0</v>
      </c>
      <c r="AQ215" s="118">
        <f t="shared" si="289"/>
        <v>0</v>
      </c>
      <c r="AR215" s="118">
        <f t="shared" si="290"/>
        <v>0</v>
      </c>
      <c r="AS215" s="118">
        <f t="shared" si="291"/>
        <v>0</v>
      </c>
      <c r="AT215" s="118">
        <f t="shared" si="292"/>
        <v>0</v>
      </c>
      <c r="AU215" s="118">
        <f t="shared" si="293"/>
        <v>0</v>
      </c>
      <c r="AV215" s="118">
        <f t="shared" si="294"/>
        <v>0</v>
      </c>
      <c r="AW215" s="118">
        <f t="shared" si="295"/>
        <v>0</v>
      </c>
      <c r="AX215" s="119" t="str">
        <f t="shared" si="296"/>
        <v/>
      </c>
      <c r="CQ215" s="118">
        <f t="shared" si="297"/>
        <v>0</v>
      </c>
      <c r="CR215" s="118">
        <f t="shared" si="298"/>
        <v>0</v>
      </c>
      <c r="CS215" s="118">
        <f t="shared" si="299"/>
        <v>0</v>
      </c>
      <c r="CT215" s="118">
        <f t="shared" si="300"/>
        <v>0</v>
      </c>
      <c r="CU215" s="118">
        <f t="shared" si="301"/>
        <v>0</v>
      </c>
      <c r="CV215" s="118">
        <f t="shared" si="302"/>
        <v>0</v>
      </c>
      <c r="CW215" s="118">
        <f t="shared" si="303"/>
        <v>0</v>
      </c>
      <c r="CX215" s="118">
        <f t="shared" si="304"/>
        <v>0</v>
      </c>
      <c r="CY215" s="118">
        <f t="shared" si="305"/>
        <v>0</v>
      </c>
      <c r="CZ215" s="118">
        <f t="shared" si="306"/>
        <v>0</v>
      </c>
      <c r="DA215" s="119" t="str">
        <f t="shared" si="307"/>
        <v/>
      </c>
    </row>
    <row r="216" spans="40:105" x14ac:dyDescent="0.2">
      <c r="AN216" s="118">
        <f t="shared" si="286"/>
        <v>0</v>
      </c>
      <c r="AO216" s="118">
        <f t="shared" si="287"/>
        <v>0</v>
      </c>
      <c r="AP216" s="118">
        <f t="shared" si="288"/>
        <v>0</v>
      </c>
      <c r="AQ216" s="118">
        <f t="shared" si="289"/>
        <v>0</v>
      </c>
      <c r="AR216" s="118">
        <f t="shared" si="290"/>
        <v>0</v>
      </c>
      <c r="AS216" s="118">
        <f t="shared" si="291"/>
        <v>0</v>
      </c>
      <c r="AT216" s="118">
        <f t="shared" si="292"/>
        <v>0</v>
      </c>
      <c r="AU216" s="118">
        <f t="shared" si="293"/>
        <v>0</v>
      </c>
      <c r="AV216" s="118">
        <f t="shared" si="294"/>
        <v>0</v>
      </c>
      <c r="AW216" s="118">
        <f t="shared" si="295"/>
        <v>0</v>
      </c>
      <c r="AX216" s="119" t="str">
        <f t="shared" si="296"/>
        <v/>
      </c>
      <c r="CQ216" s="118">
        <f t="shared" si="297"/>
        <v>0</v>
      </c>
      <c r="CR216" s="118">
        <f t="shared" si="298"/>
        <v>0</v>
      </c>
      <c r="CS216" s="118">
        <f t="shared" si="299"/>
        <v>0</v>
      </c>
      <c r="CT216" s="118">
        <f t="shared" si="300"/>
        <v>0</v>
      </c>
      <c r="CU216" s="118">
        <f t="shared" si="301"/>
        <v>0</v>
      </c>
      <c r="CV216" s="118">
        <f t="shared" si="302"/>
        <v>0</v>
      </c>
      <c r="CW216" s="118">
        <f t="shared" si="303"/>
        <v>0</v>
      </c>
      <c r="CX216" s="118">
        <f t="shared" si="304"/>
        <v>0</v>
      </c>
      <c r="CY216" s="118">
        <f t="shared" si="305"/>
        <v>0</v>
      </c>
      <c r="CZ216" s="118">
        <f t="shared" si="306"/>
        <v>0</v>
      </c>
      <c r="DA216" s="119" t="str">
        <f t="shared" si="307"/>
        <v/>
      </c>
    </row>
    <row r="217" spans="40:105" x14ac:dyDescent="0.2">
      <c r="AN217" s="118">
        <f t="shared" si="286"/>
        <v>0</v>
      </c>
      <c r="AO217" s="118">
        <f t="shared" si="287"/>
        <v>0</v>
      </c>
      <c r="AP217" s="118">
        <f t="shared" si="288"/>
        <v>0</v>
      </c>
      <c r="AQ217" s="118">
        <f t="shared" si="289"/>
        <v>0</v>
      </c>
      <c r="AR217" s="118">
        <f t="shared" si="290"/>
        <v>0</v>
      </c>
      <c r="AS217" s="118">
        <f t="shared" si="291"/>
        <v>0</v>
      </c>
      <c r="AT217" s="118">
        <f t="shared" si="292"/>
        <v>0</v>
      </c>
      <c r="AU217" s="118">
        <f t="shared" si="293"/>
        <v>0</v>
      </c>
      <c r="AV217" s="118">
        <f t="shared" si="294"/>
        <v>0</v>
      </c>
      <c r="AW217" s="118">
        <f t="shared" si="295"/>
        <v>0</v>
      </c>
      <c r="AX217" s="119" t="str">
        <f t="shared" si="296"/>
        <v/>
      </c>
      <c r="CQ217" s="118">
        <f t="shared" si="297"/>
        <v>0</v>
      </c>
      <c r="CR217" s="118">
        <f t="shared" si="298"/>
        <v>0</v>
      </c>
      <c r="CS217" s="118">
        <f t="shared" si="299"/>
        <v>0</v>
      </c>
      <c r="CT217" s="118">
        <f t="shared" si="300"/>
        <v>0</v>
      </c>
      <c r="CU217" s="118">
        <f t="shared" si="301"/>
        <v>0</v>
      </c>
      <c r="CV217" s="118">
        <f t="shared" si="302"/>
        <v>0</v>
      </c>
      <c r="CW217" s="118">
        <f t="shared" si="303"/>
        <v>0</v>
      </c>
      <c r="CX217" s="118">
        <f t="shared" si="304"/>
        <v>0</v>
      </c>
      <c r="CY217" s="118">
        <f t="shared" si="305"/>
        <v>0</v>
      </c>
      <c r="CZ217" s="118">
        <f t="shared" si="306"/>
        <v>0</v>
      </c>
      <c r="DA217" s="119" t="str">
        <f t="shared" si="307"/>
        <v/>
      </c>
    </row>
    <row r="218" spans="40:105" x14ac:dyDescent="0.2">
      <c r="AN218" s="118">
        <f t="shared" si="286"/>
        <v>0</v>
      </c>
      <c r="AO218" s="118">
        <f t="shared" si="287"/>
        <v>0</v>
      </c>
      <c r="AP218" s="118">
        <f t="shared" si="288"/>
        <v>0</v>
      </c>
      <c r="AQ218" s="118">
        <f t="shared" si="289"/>
        <v>0</v>
      </c>
      <c r="AR218" s="118">
        <f t="shared" si="290"/>
        <v>0</v>
      </c>
      <c r="AS218" s="118">
        <f t="shared" si="291"/>
        <v>0</v>
      </c>
      <c r="AT218" s="118">
        <f t="shared" si="292"/>
        <v>0</v>
      </c>
      <c r="AU218" s="118">
        <f t="shared" si="293"/>
        <v>0</v>
      </c>
      <c r="AV218" s="118">
        <f t="shared" si="294"/>
        <v>0</v>
      </c>
      <c r="AW218" s="118">
        <f t="shared" si="295"/>
        <v>0</v>
      </c>
      <c r="AX218" s="119" t="str">
        <f t="shared" si="296"/>
        <v/>
      </c>
      <c r="CQ218" s="118">
        <f t="shared" si="297"/>
        <v>0</v>
      </c>
      <c r="CR218" s="118">
        <f t="shared" si="298"/>
        <v>0</v>
      </c>
      <c r="CS218" s="118">
        <f t="shared" si="299"/>
        <v>0</v>
      </c>
      <c r="CT218" s="118">
        <f t="shared" si="300"/>
        <v>0</v>
      </c>
      <c r="CU218" s="118">
        <f t="shared" si="301"/>
        <v>0</v>
      </c>
      <c r="CV218" s="118">
        <f t="shared" si="302"/>
        <v>0</v>
      </c>
      <c r="CW218" s="118">
        <f t="shared" si="303"/>
        <v>0</v>
      </c>
      <c r="CX218" s="118">
        <f t="shared" si="304"/>
        <v>0</v>
      </c>
      <c r="CY218" s="118">
        <f t="shared" si="305"/>
        <v>0</v>
      </c>
      <c r="CZ218" s="118">
        <f t="shared" si="306"/>
        <v>0</v>
      </c>
      <c r="DA218" s="119" t="str">
        <f t="shared" si="307"/>
        <v/>
      </c>
    </row>
    <row r="219" spans="40:105" x14ac:dyDescent="0.2">
      <c r="AN219" s="118">
        <f t="shared" si="286"/>
        <v>0</v>
      </c>
      <c r="AO219" s="118">
        <f t="shared" si="287"/>
        <v>0</v>
      </c>
      <c r="AP219" s="118">
        <f t="shared" si="288"/>
        <v>0</v>
      </c>
      <c r="AQ219" s="118">
        <f t="shared" si="289"/>
        <v>0</v>
      </c>
      <c r="AR219" s="118">
        <f t="shared" si="290"/>
        <v>0</v>
      </c>
      <c r="AS219" s="118">
        <f t="shared" si="291"/>
        <v>0</v>
      </c>
      <c r="AT219" s="118">
        <f t="shared" si="292"/>
        <v>0</v>
      </c>
      <c r="AU219" s="118">
        <f t="shared" si="293"/>
        <v>0</v>
      </c>
      <c r="AV219" s="118">
        <f t="shared" si="294"/>
        <v>0</v>
      </c>
      <c r="AW219" s="118">
        <f t="shared" si="295"/>
        <v>0</v>
      </c>
      <c r="AX219" s="119" t="str">
        <f t="shared" si="296"/>
        <v/>
      </c>
      <c r="CQ219" s="118">
        <f t="shared" si="297"/>
        <v>0</v>
      </c>
      <c r="CR219" s="118">
        <f t="shared" si="298"/>
        <v>0</v>
      </c>
      <c r="CS219" s="118">
        <f t="shared" si="299"/>
        <v>0</v>
      </c>
      <c r="CT219" s="118">
        <f t="shared" si="300"/>
        <v>0</v>
      </c>
      <c r="CU219" s="118">
        <f t="shared" si="301"/>
        <v>0</v>
      </c>
      <c r="CV219" s="118">
        <f t="shared" si="302"/>
        <v>0</v>
      </c>
      <c r="CW219" s="118">
        <f t="shared" si="303"/>
        <v>0</v>
      </c>
      <c r="CX219" s="118">
        <f t="shared" si="304"/>
        <v>0</v>
      </c>
      <c r="CY219" s="118">
        <f t="shared" si="305"/>
        <v>0</v>
      </c>
      <c r="CZ219" s="118">
        <f t="shared" si="306"/>
        <v>0</v>
      </c>
      <c r="DA219" s="119" t="str">
        <f t="shared" si="307"/>
        <v/>
      </c>
    </row>
    <row r="220" spans="40:105" x14ac:dyDescent="0.2">
      <c r="AN220" s="118">
        <f t="shared" si="286"/>
        <v>0</v>
      </c>
      <c r="AO220" s="118">
        <f t="shared" si="287"/>
        <v>0</v>
      </c>
      <c r="AP220" s="118">
        <f t="shared" si="288"/>
        <v>0</v>
      </c>
      <c r="AQ220" s="118">
        <f t="shared" si="289"/>
        <v>0</v>
      </c>
      <c r="AR220" s="118">
        <f t="shared" si="290"/>
        <v>0</v>
      </c>
      <c r="AS220" s="118">
        <f t="shared" si="291"/>
        <v>0</v>
      </c>
      <c r="AT220" s="118">
        <f t="shared" si="292"/>
        <v>0</v>
      </c>
      <c r="AU220" s="118">
        <f t="shared" si="293"/>
        <v>0</v>
      </c>
      <c r="AV220" s="118">
        <f t="shared" si="294"/>
        <v>0</v>
      </c>
      <c r="AW220" s="118">
        <f t="shared" si="295"/>
        <v>0</v>
      </c>
      <c r="AX220" s="119" t="str">
        <f t="shared" si="296"/>
        <v/>
      </c>
      <c r="CQ220" s="118">
        <f t="shared" si="297"/>
        <v>0</v>
      </c>
      <c r="CR220" s="118">
        <f t="shared" si="298"/>
        <v>0</v>
      </c>
      <c r="CS220" s="118">
        <f t="shared" si="299"/>
        <v>0</v>
      </c>
      <c r="CT220" s="118">
        <f t="shared" si="300"/>
        <v>0</v>
      </c>
      <c r="CU220" s="118">
        <f t="shared" si="301"/>
        <v>0</v>
      </c>
      <c r="CV220" s="118">
        <f t="shared" si="302"/>
        <v>0</v>
      </c>
      <c r="CW220" s="118">
        <f t="shared" si="303"/>
        <v>0</v>
      </c>
      <c r="CX220" s="118">
        <f t="shared" si="304"/>
        <v>0</v>
      </c>
      <c r="CY220" s="118">
        <f t="shared" si="305"/>
        <v>0</v>
      </c>
      <c r="CZ220" s="118">
        <f t="shared" si="306"/>
        <v>0</v>
      </c>
      <c r="DA220" s="119" t="str">
        <f t="shared" si="307"/>
        <v/>
      </c>
    </row>
    <row r="221" spans="40:105" x14ac:dyDescent="0.2">
      <c r="AN221" s="118">
        <f t="shared" si="286"/>
        <v>0</v>
      </c>
      <c r="AO221" s="118">
        <f t="shared" si="287"/>
        <v>0</v>
      </c>
      <c r="AP221" s="118">
        <f t="shared" si="288"/>
        <v>0</v>
      </c>
      <c r="AQ221" s="118">
        <f t="shared" si="289"/>
        <v>0</v>
      </c>
      <c r="AR221" s="118">
        <f t="shared" si="290"/>
        <v>0</v>
      </c>
      <c r="AS221" s="118">
        <f t="shared" si="291"/>
        <v>0</v>
      </c>
      <c r="AT221" s="118">
        <f t="shared" si="292"/>
        <v>0</v>
      </c>
      <c r="AU221" s="118">
        <f t="shared" si="293"/>
        <v>0</v>
      </c>
      <c r="AV221" s="118">
        <f t="shared" si="294"/>
        <v>0</v>
      </c>
      <c r="AW221" s="118">
        <f t="shared" si="295"/>
        <v>0</v>
      </c>
      <c r="AX221" s="119" t="str">
        <f t="shared" si="296"/>
        <v/>
      </c>
      <c r="CQ221" s="118">
        <f t="shared" si="297"/>
        <v>0</v>
      </c>
      <c r="CR221" s="118">
        <f t="shared" si="298"/>
        <v>0</v>
      </c>
      <c r="CS221" s="118">
        <f t="shared" si="299"/>
        <v>0</v>
      </c>
      <c r="CT221" s="118">
        <f t="shared" si="300"/>
        <v>0</v>
      </c>
      <c r="CU221" s="118">
        <f t="shared" si="301"/>
        <v>0</v>
      </c>
      <c r="CV221" s="118">
        <f t="shared" si="302"/>
        <v>0</v>
      </c>
      <c r="CW221" s="118">
        <f t="shared" si="303"/>
        <v>0</v>
      </c>
      <c r="CX221" s="118">
        <f t="shared" si="304"/>
        <v>0</v>
      </c>
      <c r="CY221" s="118">
        <f t="shared" si="305"/>
        <v>0</v>
      </c>
      <c r="CZ221" s="118">
        <f t="shared" si="306"/>
        <v>0</v>
      </c>
      <c r="DA221" s="119" t="str">
        <f t="shared" si="307"/>
        <v/>
      </c>
    </row>
    <row r="222" spans="40:105" x14ac:dyDescent="0.2">
      <c r="AN222" s="118">
        <f t="shared" si="286"/>
        <v>0</v>
      </c>
      <c r="AO222" s="118">
        <f t="shared" si="287"/>
        <v>0</v>
      </c>
      <c r="AP222" s="118">
        <f t="shared" si="288"/>
        <v>0</v>
      </c>
      <c r="AQ222" s="118">
        <f t="shared" si="289"/>
        <v>0</v>
      </c>
      <c r="AR222" s="118">
        <f t="shared" si="290"/>
        <v>0</v>
      </c>
      <c r="AS222" s="118">
        <f t="shared" si="291"/>
        <v>0</v>
      </c>
      <c r="AT222" s="118">
        <f t="shared" si="292"/>
        <v>0</v>
      </c>
      <c r="AU222" s="118">
        <f t="shared" si="293"/>
        <v>0</v>
      </c>
      <c r="AV222" s="118">
        <f t="shared" si="294"/>
        <v>0</v>
      </c>
      <c r="AW222" s="118">
        <f t="shared" si="295"/>
        <v>0</v>
      </c>
      <c r="AX222" s="119" t="str">
        <f t="shared" si="296"/>
        <v/>
      </c>
      <c r="CQ222" s="118">
        <f t="shared" si="297"/>
        <v>0</v>
      </c>
      <c r="CR222" s="118">
        <f t="shared" si="298"/>
        <v>0</v>
      </c>
      <c r="CS222" s="118">
        <f t="shared" si="299"/>
        <v>0</v>
      </c>
      <c r="CT222" s="118">
        <f t="shared" si="300"/>
        <v>0</v>
      </c>
      <c r="CU222" s="118">
        <f t="shared" si="301"/>
        <v>0</v>
      </c>
      <c r="CV222" s="118">
        <f t="shared" si="302"/>
        <v>0</v>
      </c>
      <c r="CW222" s="118">
        <f t="shared" si="303"/>
        <v>0</v>
      </c>
      <c r="CX222" s="118">
        <f t="shared" si="304"/>
        <v>0</v>
      </c>
      <c r="CY222" s="118">
        <f t="shared" si="305"/>
        <v>0</v>
      </c>
      <c r="CZ222" s="118">
        <f t="shared" si="306"/>
        <v>0</v>
      </c>
      <c r="DA222" s="119" t="str">
        <f t="shared" si="307"/>
        <v/>
      </c>
    </row>
    <row r="223" spans="40:105" x14ac:dyDescent="0.2">
      <c r="AN223" s="118">
        <f t="shared" si="286"/>
        <v>0</v>
      </c>
      <c r="AO223" s="118">
        <f t="shared" si="287"/>
        <v>0</v>
      </c>
      <c r="AP223" s="118">
        <f t="shared" si="288"/>
        <v>0</v>
      </c>
      <c r="AQ223" s="118">
        <f t="shared" si="289"/>
        <v>0</v>
      </c>
      <c r="AR223" s="118">
        <f t="shared" si="290"/>
        <v>0</v>
      </c>
      <c r="AS223" s="118">
        <f t="shared" si="291"/>
        <v>0</v>
      </c>
      <c r="AT223" s="118">
        <f t="shared" si="292"/>
        <v>0</v>
      </c>
      <c r="AU223" s="118">
        <f t="shared" si="293"/>
        <v>0</v>
      </c>
      <c r="AV223" s="118">
        <f t="shared" si="294"/>
        <v>0</v>
      </c>
      <c r="AW223" s="118">
        <f t="shared" si="295"/>
        <v>0</v>
      </c>
      <c r="AX223" s="119" t="str">
        <f t="shared" si="296"/>
        <v/>
      </c>
      <c r="CQ223" s="118">
        <f t="shared" si="297"/>
        <v>0</v>
      </c>
      <c r="CR223" s="118">
        <f t="shared" si="298"/>
        <v>0</v>
      </c>
      <c r="CS223" s="118">
        <f t="shared" si="299"/>
        <v>0</v>
      </c>
      <c r="CT223" s="118">
        <f t="shared" si="300"/>
        <v>0</v>
      </c>
      <c r="CU223" s="118">
        <f t="shared" si="301"/>
        <v>0</v>
      </c>
      <c r="CV223" s="118">
        <f t="shared" si="302"/>
        <v>0</v>
      </c>
      <c r="CW223" s="118">
        <f t="shared" si="303"/>
        <v>0</v>
      </c>
      <c r="CX223" s="118">
        <f t="shared" si="304"/>
        <v>0</v>
      </c>
      <c r="CY223" s="118">
        <f t="shared" si="305"/>
        <v>0</v>
      </c>
      <c r="CZ223" s="118">
        <f t="shared" si="306"/>
        <v>0</v>
      </c>
      <c r="DA223" s="119" t="str">
        <f t="shared" si="307"/>
        <v/>
      </c>
    </row>
    <row r="224" spans="40:105" x14ac:dyDescent="0.2">
      <c r="AN224" s="118">
        <f t="shared" si="286"/>
        <v>0</v>
      </c>
      <c r="AO224" s="118">
        <f t="shared" si="287"/>
        <v>0</v>
      </c>
      <c r="AP224" s="118">
        <f t="shared" si="288"/>
        <v>0</v>
      </c>
      <c r="AQ224" s="118">
        <f t="shared" si="289"/>
        <v>0</v>
      </c>
      <c r="AR224" s="118">
        <f t="shared" si="290"/>
        <v>0</v>
      </c>
      <c r="AS224" s="118">
        <f t="shared" si="291"/>
        <v>0</v>
      </c>
      <c r="AT224" s="118">
        <f t="shared" si="292"/>
        <v>0</v>
      </c>
      <c r="AU224" s="118">
        <f t="shared" si="293"/>
        <v>0</v>
      </c>
      <c r="AV224" s="118">
        <f t="shared" si="294"/>
        <v>0</v>
      </c>
      <c r="AW224" s="118">
        <f t="shared" si="295"/>
        <v>0</v>
      </c>
      <c r="AX224" s="119" t="str">
        <f t="shared" si="296"/>
        <v/>
      </c>
      <c r="CQ224" s="118">
        <f t="shared" si="297"/>
        <v>0</v>
      </c>
      <c r="CR224" s="118">
        <f t="shared" si="298"/>
        <v>0</v>
      </c>
      <c r="CS224" s="118">
        <f t="shared" si="299"/>
        <v>0</v>
      </c>
      <c r="CT224" s="118">
        <f t="shared" si="300"/>
        <v>0</v>
      </c>
      <c r="CU224" s="118">
        <f t="shared" si="301"/>
        <v>0</v>
      </c>
      <c r="CV224" s="118">
        <f t="shared" si="302"/>
        <v>0</v>
      </c>
      <c r="CW224" s="118">
        <f t="shared" si="303"/>
        <v>0</v>
      </c>
      <c r="CX224" s="118">
        <f t="shared" si="304"/>
        <v>0</v>
      </c>
      <c r="CY224" s="118">
        <f t="shared" si="305"/>
        <v>0</v>
      </c>
      <c r="CZ224" s="118">
        <f t="shared" si="306"/>
        <v>0</v>
      </c>
      <c r="DA224" s="119" t="str">
        <f t="shared" si="307"/>
        <v/>
      </c>
    </row>
    <row r="225" spans="40:105" x14ac:dyDescent="0.2">
      <c r="AN225" s="118">
        <f t="shared" si="286"/>
        <v>0</v>
      </c>
      <c r="AO225" s="118">
        <f t="shared" si="287"/>
        <v>0</v>
      </c>
      <c r="AP225" s="118">
        <f t="shared" si="288"/>
        <v>0</v>
      </c>
      <c r="AQ225" s="118">
        <f t="shared" si="289"/>
        <v>0</v>
      </c>
      <c r="AR225" s="118">
        <f t="shared" si="290"/>
        <v>0</v>
      </c>
      <c r="AS225" s="118">
        <f t="shared" si="291"/>
        <v>0</v>
      </c>
      <c r="AT225" s="118">
        <f t="shared" si="292"/>
        <v>0</v>
      </c>
      <c r="AU225" s="118">
        <f t="shared" si="293"/>
        <v>0</v>
      </c>
      <c r="AV225" s="118">
        <f t="shared" si="294"/>
        <v>0</v>
      </c>
      <c r="AW225" s="118">
        <f t="shared" si="295"/>
        <v>0</v>
      </c>
      <c r="AX225" s="119" t="str">
        <f t="shared" si="296"/>
        <v/>
      </c>
      <c r="CQ225" s="118">
        <f t="shared" si="297"/>
        <v>0</v>
      </c>
      <c r="CR225" s="118">
        <f t="shared" si="298"/>
        <v>0</v>
      </c>
      <c r="CS225" s="118">
        <f t="shared" si="299"/>
        <v>0</v>
      </c>
      <c r="CT225" s="118">
        <f t="shared" si="300"/>
        <v>0</v>
      </c>
      <c r="CU225" s="118">
        <f t="shared" si="301"/>
        <v>0</v>
      </c>
      <c r="CV225" s="118">
        <f t="shared" si="302"/>
        <v>0</v>
      </c>
      <c r="CW225" s="118">
        <f t="shared" si="303"/>
        <v>0</v>
      </c>
      <c r="CX225" s="118">
        <f t="shared" si="304"/>
        <v>0</v>
      </c>
      <c r="CY225" s="118">
        <f t="shared" si="305"/>
        <v>0</v>
      </c>
      <c r="CZ225" s="118">
        <f t="shared" si="306"/>
        <v>0</v>
      </c>
      <c r="DA225" s="119" t="str">
        <f t="shared" si="307"/>
        <v/>
      </c>
    </row>
    <row r="226" spans="40:105" x14ac:dyDescent="0.2">
      <c r="AN226" s="118">
        <f t="shared" si="286"/>
        <v>0</v>
      </c>
      <c r="AO226" s="118">
        <f t="shared" si="287"/>
        <v>0</v>
      </c>
      <c r="AP226" s="118">
        <f t="shared" si="288"/>
        <v>0</v>
      </c>
      <c r="AQ226" s="118">
        <f t="shared" si="289"/>
        <v>0</v>
      </c>
      <c r="AR226" s="118">
        <f t="shared" si="290"/>
        <v>0</v>
      </c>
      <c r="AS226" s="118">
        <f t="shared" si="291"/>
        <v>0</v>
      </c>
      <c r="AT226" s="118">
        <f t="shared" si="292"/>
        <v>0</v>
      </c>
      <c r="AU226" s="118">
        <f t="shared" si="293"/>
        <v>0</v>
      </c>
      <c r="AV226" s="118">
        <f t="shared" si="294"/>
        <v>0</v>
      </c>
      <c r="AW226" s="118">
        <f t="shared" si="295"/>
        <v>0</v>
      </c>
      <c r="AX226" s="119" t="str">
        <f t="shared" si="296"/>
        <v/>
      </c>
      <c r="CQ226" s="118">
        <f t="shared" si="297"/>
        <v>0</v>
      </c>
      <c r="CR226" s="118">
        <f t="shared" si="298"/>
        <v>0</v>
      </c>
      <c r="CS226" s="118">
        <f t="shared" si="299"/>
        <v>0</v>
      </c>
      <c r="CT226" s="118">
        <f t="shared" si="300"/>
        <v>0</v>
      </c>
      <c r="CU226" s="118">
        <f t="shared" si="301"/>
        <v>0</v>
      </c>
      <c r="CV226" s="118">
        <f t="shared" si="302"/>
        <v>0</v>
      </c>
      <c r="CW226" s="118">
        <f t="shared" si="303"/>
        <v>0</v>
      </c>
      <c r="CX226" s="118">
        <f t="shared" si="304"/>
        <v>0</v>
      </c>
      <c r="CY226" s="118">
        <f t="shared" si="305"/>
        <v>0</v>
      </c>
      <c r="CZ226" s="118">
        <f t="shared" si="306"/>
        <v>0</v>
      </c>
      <c r="DA226" s="119" t="str">
        <f t="shared" si="307"/>
        <v/>
      </c>
    </row>
    <row r="227" spans="40:105" x14ac:dyDescent="0.2">
      <c r="AN227" s="118">
        <f t="shared" si="286"/>
        <v>0</v>
      </c>
      <c r="AO227" s="118">
        <f t="shared" si="287"/>
        <v>0</v>
      </c>
      <c r="AP227" s="118">
        <f t="shared" si="288"/>
        <v>0</v>
      </c>
      <c r="AQ227" s="118">
        <f t="shared" si="289"/>
        <v>0</v>
      </c>
      <c r="AR227" s="118">
        <f t="shared" si="290"/>
        <v>0</v>
      </c>
      <c r="AS227" s="118">
        <f t="shared" si="291"/>
        <v>0</v>
      </c>
      <c r="AT227" s="118">
        <f t="shared" si="292"/>
        <v>0</v>
      </c>
      <c r="AU227" s="118">
        <f t="shared" si="293"/>
        <v>0</v>
      </c>
      <c r="AV227" s="118">
        <f t="shared" si="294"/>
        <v>0</v>
      </c>
      <c r="AW227" s="118">
        <f t="shared" si="295"/>
        <v>0</v>
      </c>
      <c r="AX227" s="119" t="str">
        <f t="shared" si="296"/>
        <v/>
      </c>
      <c r="CQ227" s="118">
        <f t="shared" si="297"/>
        <v>0</v>
      </c>
      <c r="CR227" s="118">
        <f t="shared" si="298"/>
        <v>0</v>
      </c>
      <c r="CS227" s="118">
        <f t="shared" si="299"/>
        <v>0</v>
      </c>
      <c r="CT227" s="118">
        <f t="shared" si="300"/>
        <v>0</v>
      </c>
      <c r="CU227" s="118">
        <f t="shared" si="301"/>
        <v>0</v>
      </c>
      <c r="CV227" s="118">
        <f t="shared" si="302"/>
        <v>0</v>
      </c>
      <c r="CW227" s="118">
        <f t="shared" si="303"/>
        <v>0</v>
      </c>
      <c r="CX227" s="118">
        <f t="shared" si="304"/>
        <v>0</v>
      </c>
      <c r="CY227" s="118">
        <f t="shared" si="305"/>
        <v>0</v>
      </c>
      <c r="CZ227" s="118">
        <f t="shared" si="306"/>
        <v>0</v>
      </c>
      <c r="DA227" s="119" t="str">
        <f t="shared" si="307"/>
        <v/>
      </c>
    </row>
    <row r="228" spans="40:105" x14ac:dyDescent="0.2">
      <c r="AN228" s="118">
        <f t="shared" si="286"/>
        <v>0</v>
      </c>
      <c r="AO228" s="118">
        <f t="shared" si="287"/>
        <v>0</v>
      </c>
      <c r="AP228" s="118">
        <f t="shared" si="288"/>
        <v>0</v>
      </c>
      <c r="AQ228" s="118">
        <f t="shared" si="289"/>
        <v>0</v>
      </c>
      <c r="AR228" s="118">
        <f t="shared" si="290"/>
        <v>0</v>
      </c>
      <c r="AS228" s="118">
        <f t="shared" si="291"/>
        <v>0</v>
      </c>
      <c r="AT228" s="118">
        <f t="shared" si="292"/>
        <v>0</v>
      </c>
      <c r="AU228" s="118">
        <f t="shared" si="293"/>
        <v>0</v>
      </c>
      <c r="AV228" s="118">
        <f t="shared" si="294"/>
        <v>0</v>
      </c>
      <c r="AW228" s="118">
        <f t="shared" si="295"/>
        <v>0</v>
      </c>
      <c r="AX228" s="119" t="str">
        <f t="shared" si="296"/>
        <v/>
      </c>
      <c r="CQ228" s="118">
        <f t="shared" si="297"/>
        <v>0</v>
      </c>
      <c r="CR228" s="118">
        <f t="shared" si="298"/>
        <v>0</v>
      </c>
      <c r="CS228" s="118">
        <f t="shared" si="299"/>
        <v>0</v>
      </c>
      <c r="CT228" s="118">
        <f t="shared" si="300"/>
        <v>0</v>
      </c>
      <c r="CU228" s="118">
        <f t="shared" si="301"/>
        <v>0</v>
      </c>
      <c r="CV228" s="118">
        <f t="shared" si="302"/>
        <v>0</v>
      </c>
      <c r="CW228" s="118">
        <f t="shared" si="303"/>
        <v>0</v>
      </c>
      <c r="CX228" s="118">
        <f t="shared" si="304"/>
        <v>0</v>
      </c>
      <c r="CY228" s="118">
        <f t="shared" si="305"/>
        <v>0</v>
      </c>
      <c r="CZ228" s="118">
        <f t="shared" si="306"/>
        <v>0</v>
      </c>
      <c r="DA228" s="119" t="str">
        <f t="shared" si="307"/>
        <v/>
      </c>
    </row>
    <row r="229" spans="40:105" x14ac:dyDescent="0.2">
      <c r="AN229" s="118">
        <f t="shared" ref="AN229:AN244" si="308">IF(I229&gt;0,VLOOKUP(I229&amp;"-"&amp;J229&amp;"-"&amp;K229,LocCost,2,0),0)</f>
        <v>0</v>
      </c>
      <c r="AO229" s="118">
        <f t="shared" ref="AO229:AO244" si="309">IF(L229&gt;0,VLOOKUP(L229&amp;"-"&amp;M229&amp;"-"&amp;N229,LocCost,2,0),0)</f>
        <v>0</v>
      </c>
      <c r="AP229" s="118">
        <f t="shared" ref="AP229:AP244" si="310">IF(O229&gt;0,VLOOKUP(O229&amp;"-"&amp;P229&amp;"-"&amp;Q229,LocCost,2,0),0)</f>
        <v>0</v>
      </c>
      <c r="AQ229" s="118">
        <f t="shared" ref="AQ229:AQ244" si="311">IF(R229&gt;0,VLOOKUP(R229&amp;"-"&amp;S229&amp;"-"&amp;T229,LocCost,2,0),0)</f>
        <v>0</v>
      </c>
      <c r="AR229" s="118">
        <f t="shared" ref="AR229:AR244" si="312">IF(U229&gt;0,VLOOKUP(U229&amp;"-"&amp;V229&amp;"-"&amp;W229,LocCost,2,0),0)</f>
        <v>0</v>
      </c>
      <c r="AS229" s="118">
        <f t="shared" ref="AS229:AS244" si="313">IF(X229&gt;0,VLOOKUP(X229&amp;"-"&amp;Y229&amp;"-"&amp;Z229,LocCost,2,0),0)</f>
        <v>0</v>
      </c>
      <c r="AT229" s="118">
        <f t="shared" ref="AT229:AT244" si="314">IF(AA229&gt;0,VLOOKUP(AA229&amp;"-"&amp;AB229&amp;"-"&amp;AC229,LocCost,2,0),0)</f>
        <v>0</v>
      </c>
      <c r="AU229" s="118">
        <f t="shared" ref="AU229:AU244" si="315">IF(AD229&gt;0,VLOOKUP(AD229&amp;"-"&amp;AE229&amp;"-"&amp;AF229,LocCost,2,0),0)</f>
        <v>0</v>
      </c>
      <c r="AV229" s="118">
        <f t="shared" ref="AV229:AV244" si="316">IF(AG229&gt;0,VLOOKUP(AG229&amp;"-"&amp;AH229&amp;"-"&amp;AI229,LocCost,2,0),0)</f>
        <v>0</v>
      </c>
      <c r="AW229" s="118">
        <f t="shared" ref="AW229:AW244" si="317">IF(AJ229&gt;0,VLOOKUP(AJ229&amp;"-"&amp;AK229&amp;"-"&amp;AL229,LocCost,2,0),0)</f>
        <v>0</v>
      </c>
      <c r="AX229" s="119" t="str">
        <f t="shared" ref="AX229:AX244" si="318">IF(C229&gt;0,SUM(AN229:AW229),"")</f>
        <v/>
      </c>
      <c r="CQ229" s="118">
        <f t="shared" ref="CQ229:CQ244" si="319">IF(BL229&gt;0,VLOOKUP(BL229&amp;"-"&amp;BM229&amp;"-"&amp;BN229,LocCost,2,0),0)</f>
        <v>0</v>
      </c>
      <c r="CR229" s="118">
        <f t="shared" ref="CR229:CR244" si="320">IF(BO229&gt;0,VLOOKUP(BO229&amp;"-"&amp;BP229&amp;"-"&amp;BQ229,LocCost,2,0),0)</f>
        <v>0</v>
      </c>
      <c r="CS229" s="118">
        <f t="shared" ref="CS229:CS244" si="321">IF(BR229&gt;0,VLOOKUP(BR229&amp;"-"&amp;BS229&amp;"-"&amp;BT229,LocCost,2,0),0)</f>
        <v>0</v>
      </c>
      <c r="CT229" s="118">
        <f t="shared" ref="CT229:CT244" si="322">IF(BU229&gt;0,VLOOKUP(BU229&amp;"-"&amp;BV229&amp;"-"&amp;BW229,LocCost,2,0),0)</f>
        <v>0</v>
      </c>
      <c r="CU229" s="118">
        <f t="shared" ref="CU229:CU244" si="323">IF(BX229&gt;0,VLOOKUP(BX229&amp;"-"&amp;BY229&amp;"-"&amp;BZ229,LocCost,2,0),0)</f>
        <v>0</v>
      </c>
      <c r="CV229" s="118">
        <f t="shared" ref="CV229:CV244" si="324">IF(CA229&gt;0,VLOOKUP(CA229&amp;"-"&amp;CB229&amp;"-"&amp;CC229,LocCost,2,0),0)</f>
        <v>0</v>
      </c>
      <c r="CW229" s="118">
        <f t="shared" ref="CW229:CW244" si="325">IF(CD229&gt;0,VLOOKUP(CD229&amp;"-"&amp;CE229&amp;"-"&amp;CF229,LocCost,2,0),0)</f>
        <v>0</v>
      </c>
      <c r="CX229" s="118">
        <f t="shared" ref="CX229:CX244" si="326">IF(CG229&gt;0,VLOOKUP(CG229&amp;"-"&amp;CH229&amp;"-"&amp;CI229,LocCost,2,0),0)</f>
        <v>0</v>
      </c>
      <c r="CY229" s="118">
        <f t="shared" ref="CY229:CY244" si="327">IF(CJ229&gt;0,VLOOKUP(CJ229&amp;"-"&amp;CK229&amp;"-"&amp;CL229,LocCost,2,0),0)</f>
        <v>0</v>
      </c>
      <c r="CZ229" s="118">
        <f t="shared" ref="CZ229:CZ244" si="328">IF(CM229&gt;0,VLOOKUP(CM229&amp;"-"&amp;CN229&amp;"-"&amp;CO229,LocCost,2,0),0)</f>
        <v>0</v>
      </c>
      <c r="DA229" s="119" t="str">
        <f t="shared" ref="DA229:DA244" si="329">IF(BF229&gt;0,SUM(CQ229:CZ229),"")</f>
        <v/>
      </c>
    </row>
    <row r="230" spans="40:105" x14ac:dyDescent="0.2">
      <c r="AN230" s="118">
        <f t="shared" si="308"/>
        <v>0</v>
      </c>
      <c r="AO230" s="118">
        <f t="shared" si="309"/>
        <v>0</v>
      </c>
      <c r="AP230" s="118">
        <f t="shared" si="310"/>
        <v>0</v>
      </c>
      <c r="AQ230" s="118">
        <f t="shared" si="311"/>
        <v>0</v>
      </c>
      <c r="AR230" s="118">
        <f t="shared" si="312"/>
        <v>0</v>
      </c>
      <c r="AS230" s="118">
        <f t="shared" si="313"/>
        <v>0</v>
      </c>
      <c r="AT230" s="118">
        <f t="shared" si="314"/>
        <v>0</v>
      </c>
      <c r="AU230" s="118">
        <f t="shared" si="315"/>
        <v>0</v>
      </c>
      <c r="AV230" s="118">
        <f t="shared" si="316"/>
        <v>0</v>
      </c>
      <c r="AW230" s="118">
        <f t="shared" si="317"/>
        <v>0</v>
      </c>
      <c r="AX230" s="119" t="str">
        <f t="shared" si="318"/>
        <v/>
      </c>
      <c r="CQ230" s="118">
        <f t="shared" si="319"/>
        <v>0</v>
      </c>
      <c r="CR230" s="118">
        <f t="shared" si="320"/>
        <v>0</v>
      </c>
      <c r="CS230" s="118">
        <f t="shared" si="321"/>
        <v>0</v>
      </c>
      <c r="CT230" s="118">
        <f t="shared" si="322"/>
        <v>0</v>
      </c>
      <c r="CU230" s="118">
        <f t="shared" si="323"/>
        <v>0</v>
      </c>
      <c r="CV230" s="118">
        <f t="shared" si="324"/>
        <v>0</v>
      </c>
      <c r="CW230" s="118">
        <f t="shared" si="325"/>
        <v>0</v>
      </c>
      <c r="CX230" s="118">
        <f t="shared" si="326"/>
        <v>0</v>
      </c>
      <c r="CY230" s="118">
        <f t="shared" si="327"/>
        <v>0</v>
      </c>
      <c r="CZ230" s="118">
        <f t="shared" si="328"/>
        <v>0</v>
      </c>
      <c r="DA230" s="119" t="str">
        <f t="shared" si="329"/>
        <v/>
      </c>
    </row>
    <row r="231" spans="40:105" x14ac:dyDescent="0.2">
      <c r="AN231" s="118">
        <f t="shared" si="308"/>
        <v>0</v>
      </c>
      <c r="AO231" s="118">
        <f t="shared" si="309"/>
        <v>0</v>
      </c>
      <c r="AP231" s="118">
        <f t="shared" si="310"/>
        <v>0</v>
      </c>
      <c r="AQ231" s="118">
        <f t="shared" si="311"/>
        <v>0</v>
      </c>
      <c r="AR231" s="118">
        <f t="shared" si="312"/>
        <v>0</v>
      </c>
      <c r="AS231" s="118">
        <f t="shared" si="313"/>
        <v>0</v>
      </c>
      <c r="AT231" s="118">
        <f t="shared" si="314"/>
        <v>0</v>
      </c>
      <c r="AU231" s="118">
        <f t="shared" si="315"/>
        <v>0</v>
      </c>
      <c r="AV231" s="118">
        <f t="shared" si="316"/>
        <v>0</v>
      </c>
      <c r="AW231" s="118">
        <f t="shared" si="317"/>
        <v>0</v>
      </c>
      <c r="AX231" s="119" t="str">
        <f t="shared" si="318"/>
        <v/>
      </c>
      <c r="CQ231" s="118">
        <f t="shared" si="319"/>
        <v>0</v>
      </c>
      <c r="CR231" s="118">
        <f t="shared" si="320"/>
        <v>0</v>
      </c>
      <c r="CS231" s="118">
        <f t="shared" si="321"/>
        <v>0</v>
      </c>
      <c r="CT231" s="118">
        <f t="shared" si="322"/>
        <v>0</v>
      </c>
      <c r="CU231" s="118">
        <f t="shared" si="323"/>
        <v>0</v>
      </c>
      <c r="CV231" s="118">
        <f t="shared" si="324"/>
        <v>0</v>
      </c>
      <c r="CW231" s="118">
        <f t="shared" si="325"/>
        <v>0</v>
      </c>
      <c r="CX231" s="118">
        <f t="shared" si="326"/>
        <v>0</v>
      </c>
      <c r="CY231" s="118">
        <f t="shared" si="327"/>
        <v>0</v>
      </c>
      <c r="CZ231" s="118">
        <f t="shared" si="328"/>
        <v>0</v>
      </c>
      <c r="DA231" s="119" t="str">
        <f t="shared" si="329"/>
        <v/>
      </c>
    </row>
    <row r="232" spans="40:105" x14ac:dyDescent="0.2">
      <c r="AN232" s="118">
        <f t="shared" si="308"/>
        <v>0</v>
      </c>
      <c r="AO232" s="118">
        <f t="shared" si="309"/>
        <v>0</v>
      </c>
      <c r="AP232" s="118">
        <f t="shared" si="310"/>
        <v>0</v>
      </c>
      <c r="AQ232" s="118">
        <f t="shared" si="311"/>
        <v>0</v>
      </c>
      <c r="AR232" s="118">
        <f t="shared" si="312"/>
        <v>0</v>
      </c>
      <c r="AS232" s="118">
        <f t="shared" si="313"/>
        <v>0</v>
      </c>
      <c r="AT232" s="118">
        <f t="shared" si="314"/>
        <v>0</v>
      </c>
      <c r="AU232" s="118">
        <f t="shared" si="315"/>
        <v>0</v>
      </c>
      <c r="AV232" s="118">
        <f t="shared" si="316"/>
        <v>0</v>
      </c>
      <c r="AW232" s="118">
        <f t="shared" si="317"/>
        <v>0</v>
      </c>
      <c r="AX232" s="119" t="str">
        <f t="shared" si="318"/>
        <v/>
      </c>
      <c r="CQ232" s="118">
        <f t="shared" si="319"/>
        <v>0</v>
      </c>
      <c r="CR232" s="118">
        <f t="shared" si="320"/>
        <v>0</v>
      </c>
      <c r="CS232" s="118">
        <f t="shared" si="321"/>
        <v>0</v>
      </c>
      <c r="CT232" s="118">
        <f t="shared" si="322"/>
        <v>0</v>
      </c>
      <c r="CU232" s="118">
        <f t="shared" si="323"/>
        <v>0</v>
      </c>
      <c r="CV232" s="118">
        <f t="shared" si="324"/>
        <v>0</v>
      </c>
      <c r="CW232" s="118">
        <f t="shared" si="325"/>
        <v>0</v>
      </c>
      <c r="CX232" s="118">
        <f t="shared" si="326"/>
        <v>0</v>
      </c>
      <c r="CY232" s="118">
        <f t="shared" si="327"/>
        <v>0</v>
      </c>
      <c r="CZ232" s="118">
        <f t="shared" si="328"/>
        <v>0</v>
      </c>
      <c r="DA232" s="119" t="str">
        <f t="shared" si="329"/>
        <v/>
      </c>
    </row>
    <row r="233" spans="40:105" x14ac:dyDescent="0.2">
      <c r="AN233" s="118">
        <f t="shared" si="308"/>
        <v>0</v>
      </c>
      <c r="AO233" s="118">
        <f t="shared" si="309"/>
        <v>0</v>
      </c>
      <c r="AP233" s="118">
        <f t="shared" si="310"/>
        <v>0</v>
      </c>
      <c r="AQ233" s="118">
        <f t="shared" si="311"/>
        <v>0</v>
      </c>
      <c r="AR233" s="118">
        <f t="shared" si="312"/>
        <v>0</v>
      </c>
      <c r="AS233" s="118">
        <f t="shared" si="313"/>
        <v>0</v>
      </c>
      <c r="AT233" s="118">
        <f t="shared" si="314"/>
        <v>0</v>
      </c>
      <c r="AU233" s="118">
        <f t="shared" si="315"/>
        <v>0</v>
      </c>
      <c r="AV233" s="118">
        <f t="shared" si="316"/>
        <v>0</v>
      </c>
      <c r="AW233" s="118">
        <f t="shared" si="317"/>
        <v>0</v>
      </c>
      <c r="AX233" s="119" t="str">
        <f t="shared" si="318"/>
        <v/>
      </c>
      <c r="CQ233" s="118">
        <f t="shared" si="319"/>
        <v>0</v>
      </c>
      <c r="CR233" s="118">
        <f t="shared" si="320"/>
        <v>0</v>
      </c>
      <c r="CS233" s="118">
        <f t="shared" si="321"/>
        <v>0</v>
      </c>
      <c r="CT233" s="118">
        <f t="shared" si="322"/>
        <v>0</v>
      </c>
      <c r="CU233" s="118">
        <f t="shared" si="323"/>
        <v>0</v>
      </c>
      <c r="CV233" s="118">
        <f t="shared" si="324"/>
        <v>0</v>
      </c>
      <c r="CW233" s="118">
        <f t="shared" si="325"/>
        <v>0</v>
      </c>
      <c r="CX233" s="118">
        <f t="shared" si="326"/>
        <v>0</v>
      </c>
      <c r="CY233" s="118">
        <f t="shared" si="327"/>
        <v>0</v>
      </c>
      <c r="CZ233" s="118">
        <f t="shared" si="328"/>
        <v>0</v>
      </c>
      <c r="DA233" s="119" t="str">
        <f t="shared" si="329"/>
        <v/>
      </c>
    </row>
    <row r="234" spans="40:105" x14ac:dyDescent="0.2">
      <c r="AN234" s="118">
        <f t="shared" si="308"/>
        <v>0</v>
      </c>
      <c r="AO234" s="118">
        <f t="shared" si="309"/>
        <v>0</v>
      </c>
      <c r="AP234" s="118">
        <f t="shared" si="310"/>
        <v>0</v>
      </c>
      <c r="AQ234" s="118">
        <f t="shared" si="311"/>
        <v>0</v>
      </c>
      <c r="AR234" s="118">
        <f t="shared" si="312"/>
        <v>0</v>
      </c>
      <c r="AS234" s="118">
        <f t="shared" si="313"/>
        <v>0</v>
      </c>
      <c r="AT234" s="118">
        <f t="shared" si="314"/>
        <v>0</v>
      </c>
      <c r="AU234" s="118">
        <f t="shared" si="315"/>
        <v>0</v>
      </c>
      <c r="AV234" s="118">
        <f t="shared" si="316"/>
        <v>0</v>
      </c>
      <c r="AW234" s="118">
        <f t="shared" si="317"/>
        <v>0</v>
      </c>
      <c r="AX234" s="119" t="str">
        <f t="shared" si="318"/>
        <v/>
      </c>
      <c r="CQ234" s="118">
        <f t="shared" si="319"/>
        <v>0</v>
      </c>
      <c r="CR234" s="118">
        <f t="shared" si="320"/>
        <v>0</v>
      </c>
      <c r="CS234" s="118">
        <f t="shared" si="321"/>
        <v>0</v>
      </c>
      <c r="CT234" s="118">
        <f t="shared" si="322"/>
        <v>0</v>
      </c>
      <c r="CU234" s="118">
        <f t="shared" si="323"/>
        <v>0</v>
      </c>
      <c r="CV234" s="118">
        <f t="shared" si="324"/>
        <v>0</v>
      </c>
      <c r="CW234" s="118">
        <f t="shared" si="325"/>
        <v>0</v>
      </c>
      <c r="CX234" s="118">
        <f t="shared" si="326"/>
        <v>0</v>
      </c>
      <c r="CY234" s="118">
        <f t="shared" si="327"/>
        <v>0</v>
      </c>
      <c r="CZ234" s="118">
        <f t="shared" si="328"/>
        <v>0</v>
      </c>
      <c r="DA234" s="119" t="str">
        <f t="shared" si="329"/>
        <v/>
      </c>
    </row>
    <row r="235" spans="40:105" x14ac:dyDescent="0.2">
      <c r="AN235" s="118">
        <f t="shared" si="308"/>
        <v>0</v>
      </c>
      <c r="AO235" s="118">
        <f t="shared" si="309"/>
        <v>0</v>
      </c>
      <c r="AP235" s="118">
        <f t="shared" si="310"/>
        <v>0</v>
      </c>
      <c r="AQ235" s="118">
        <f t="shared" si="311"/>
        <v>0</v>
      </c>
      <c r="AR235" s="118">
        <f t="shared" si="312"/>
        <v>0</v>
      </c>
      <c r="AS235" s="118">
        <f t="shared" si="313"/>
        <v>0</v>
      </c>
      <c r="AT235" s="118">
        <f t="shared" si="314"/>
        <v>0</v>
      </c>
      <c r="AU235" s="118">
        <f t="shared" si="315"/>
        <v>0</v>
      </c>
      <c r="AV235" s="118">
        <f t="shared" si="316"/>
        <v>0</v>
      </c>
      <c r="AW235" s="118">
        <f t="shared" si="317"/>
        <v>0</v>
      </c>
      <c r="AX235" s="119" t="str">
        <f t="shared" si="318"/>
        <v/>
      </c>
      <c r="CQ235" s="118">
        <f t="shared" si="319"/>
        <v>0</v>
      </c>
      <c r="CR235" s="118">
        <f t="shared" si="320"/>
        <v>0</v>
      </c>
      <c r="CS235" s="118">
        <f t="shared" si="321"/>
        <v>0</v>
      </c>
      <c r="CT235" s="118">
        <f t="shared" si="322"/>
        <v>0</v>
      </c>
      <c r="CU235" s="118">
        <f t="shared" si="323"/>
        <v>0</v>
      </c>
      <c r="CV235" s="118">
        <f t="shared" si="324"/>
        <v>0</v>
      </c>
      <c r="CW235" s="118">
        <f t="shared" si="325"/>
        <v>0</v>
      </c>
      <c r="CX235" s="118">
        <f t="shared" si="326"/>
        <v>0</v>
      </c>
      <c r="CY235" s="118">
        <f t="shared" si="327"/>
        <v>0</v>
      </c>
      <c r="CZ235" s="118">
        <f t="shared" si="328"/>
        <v>0</v>
      </c>
      <c r="DA235" s="119" t="str">
        <f t="shared" si="329"/>
        <v/>
      </c>
    </row>
    <row r="236" spans="40:105" x14ac:dyDescent="0.2">
      <c r="AN236" s="118">
        <f t="shared" si="308"/>
        <v>0</v>
      </c>
      <c r="AO236" s="118">
        <f t="shared" si="309"/>
        <v>0</v>
      </c>
      <c r="AP236" s="118">
        <f t="shared" si="310"/>
        <v>0</v>
      </c>
      <c r="AQ236" s="118">
        <f t="shared" si="311"/>
        <v>0</v>
      </c>
      <c r="AR236" s="118">
        <f t="shared" si="312"/>
        <v>0</v>
      </c>
      <c r="AS236" s="118">
        <f t="shared" si="313"/>
        <v>0</v>
      </c>
      <c r="AT236" s="118">
        <f t="shared" si="314"/>
        <v>0</v>
      </c>
      <c r="AU236" s="118">
        <f t="shared" si="315"/>
        <v>0</v>
      </c>
      <c r="AV236" s="118">
        <f t="shared" si="316"/>
        <v>0</v>
      </c>
      <c r="AW236" s="118">
        <f t="shared" si="317"/>
        <v>0</v>
      </c>
      <c r="AX236" s="119" t="str">
        <f t="shared" si="318"/>
        <v/>
      </c>
      <c r="CQ236" s="118">
        <f t="shared" si="319"/>
        <v>0</v>
      </c>
      <c r="CR236" s="118">
        <f t="shared" si="320"/>
        <v>0</v>
      </c>
      <c r="CS236" s="118">
        <f t="shared" si="321"/>
        <v>0</v>
      </c>
      <c r="CT236" s="118">
        <f t="shared" si="322"/>
        <v>0</v>
      </c>
      <c r="CU236" s="118">
        <f t="shared" si="323"/>
        <v>0</v>
      </c>
      <c r="CV236" s="118">
        <f t="shared" si="324"/>
        <v>0</v>
      </c>
      <c r="CW236" s="118">
        <f t="shared" si="325"/>
        <v>0</v>
      </c>
      <c r="CX236" s="118">
        <f t="shared" si="326"/>
        <v>0</v>
      </c>
      <c r="CY236" s="118">
        <f t="shared" si="327"/>
        <v>0</v>
      </c>
      <c r="CZ236" s="118">
        <f t="shared" si="328"/>
        <v>0</v>
      </c>
      <c r="DA236" s="119" t="str">
        <f t="shared" si="329"/>
        <v/>
      </c>
    </row>
    <row r="237" spans="40:105" x14ac:dyDescent="0.2">
      <c r="AN237" s="118">
        <f t="shared" si="308"/>
        <v>0</v>
      </c>
      <c r="AO237" s="118">
        <f t="shared" si="309"/>
        <v>0</v>
      </c>
      <c r="AP237" s="118">
        <f t="shared" si="310"/>
        <v>0</v>
      </c>
      <c r="AQ237" s="118">
        <f t="shared" si="311"/>
        <v>0</v>
      </c>
      <c r="AR237" s="118">
        <f t="shared" si="312"/>
        <v>0</v>
      </c>
      <c r="AS237" s="118">
        <f t="shared" si="313"/>
        <v>0</v>
      </c>
      <c r="AT237" s="118">
        <f t="shared" si="314"/>
        <v>0</v>
      </c>
      <c r="AU237" s="118">
        <f t="shared" si="315"/>
        <v>0</v>
      </c>
      <c r="AV237" s="118">
        <f t="shared" si="316"/>
        <v>0</v>
      </c>
      <c r="AW237" s="118">
        <f t="shared" si="317"/>
        <v>0</v>
      </c>
      <c r="AX237" s="119" t="str">
        <f t="shared" si="318"/>
        <v/>
      </c>
      <c r="CQ237" s="118">
        <f t="shared" si="319"/>
        <v>0</v>
      </c>
      <c r="CR237" s="118">
        <f t="shared" si="320"/>
        <v>0</v>
      </c>
      <c r="CS237" s="118">
        <f t="shared" si="321"/>
        <v>0</v>
      </c>
      <c r="CT237" s="118">
        <f t="shared" si="322"/>
        <v>0</v>
      </c>
      <c r="CU237" s="118">
        <f t="shared" si="323"/>
        <v>0</v>
      </c>
      <c r="CV237" s="118">
        <f t="shared" si="324"/>
        <v>0</v>
      </c>
      <c r="CW237" s="118">
        <f t="shared" si="325"/>
        <v>0</v>
      </c>
      <c r="CX237" s="118">
        <f t="shared" si="326"/>
        <v>0</v>
      </c>
      <c r="CY237" s="118">
        <f t="shared" si="327"/>
        <v>0</v>
      </c>
      <c r="CZ237" s="118">
        <f t="shared" si="328"/>
        <v>0</v>
      </c>
      <c r="DA237" s="119" t="str">
        <f t="shared" si="329"/>
        <v/>
      </c>
    </row>
    <row r="238" spans="40:105" x14ac:dyDescent="0.2">
      <c r="AN238" s="118">
        <f t="shared" si="308"/>
        <v>0</v>
      </c>
      <c r="AO238" s="118">
        <f t="shared" si="309"/>
        <v>0</v>
      </c>
      <c r="AP238" s="118">
        <f t="shared" si="310"/>
        <v>0</v>
      </c>
      <c r="AQ238" s="118">
        <f t="shared" si="311"/>
        <v>0</v>
      </c>
      <c r="AR238" s="118">
        <f t="shared" si="312"/>
        <v>0</v>
      </c>
      <c r="AS238" s="118">
        <f t="shared" si="313"/>
        <v>0</v>
      </c>
      <c r="AT238" s="118">
        <f t="shared" si="314"/>
        <v>0</v>
      </c>
      <c r="AU238" s="118">
        <f t="shared" si="315"/>
        <v>0</v>
      </c>
      <c r="AV238" s="118">
        <f t="shared" si="316"/>
        <v>0</v>
      </c>
      <c r="AW238" s="118">
        <f t="shared" si="317"/>
        <v>0</v>
      </c>
      <c r="AX238" s="119" t="str">
        <f t="shared" si="318"/>
        <v/>
      </c>
      <c r="CQ238" s="118">
        <f t="shared" si="319"/>
        <v>0</v>
      </c>
      <c r="CR238" s="118">
        <f t="shared" si="320"/>
        <v>0</v>
      </c>
      <c r="CS238" s="118">
        <f t="shared" si="321"/>
        <v>0</v>
      </c>
      <c r="CT238" s="118">
        <f t="shared" si="322"/>
        <v>0</v>
      </c>
      <c r="CU238" s="118">
        <f t="shared" si="323"/>
        <v>0</v>
      </c>
      <c r="CV238" s="118">
        <f t="shared" si="324"/>
        <v>0</v>
      </c>
      <c r="CW238" s="118">
        <f t="shared" si="325"/>
        <v>0</v>
      </c>
      <c r="CX238" s="118">
        <f t="shared" si="326"/>
        <v>0</v>
      </c>
      <c r="CY238" s="118">
        <f t="shared" si="327"/>
        <v>0</v>
      </c>
      <c r="CZ238" s="118">
        <f t="shared" si="328"/>
        <v>0</v>
      </c>
      <c r="DA238" s="119" t="str">
        <f t="shared" si="329"/>
        <v/>
      </c>
    </row>
    <row r="239" spans="40:105" x14ac:dyDescent="0.2">
      <c r="AN239" s="118">
        <f t="shared" si="308"/>
        <v>0</v>
      </c>
      <c r="AO239" s="118">
        <f t="shared" si="309"/>
        <v>0</v>
      </c>
      <c r="AP239" s="118">
        <f t="shared" si="310"/>
        <v>0</v>
      </c>
      <c r="AQ239" s="118">
        <f t="shared" si="311"/>
        <v>0</v>
      </c>
      <c r="AR239" s="118">
        <f t="shared" si="312"/>
        <v>0</v>
      </c>
      <c r="AS239" s="118">
        <f t="shared" si="313"/>
        <v>0</v>
      </c>
      <c r="AT239" s="118">
        <f t="shared" si="314"/>
        <v>0</v>
      </c>
      <c r="AU239" s="118">
        <f t="shared" si="315"/>
        <v>0</v>
      </c>
      <c r="AV239" s="118">
        <f t="shared" si="316"/>
        <v>0</v>
      </c>
      <c r="AW239" s="118">
        <f t="shared" si="317"/>
        <v>0</v>
      </c>
      <c r="AX239" s="119" t="str">
        <f t="shared" si="318"/>
        <v/>
      </c>
      <c r="CQ239" s="118">
        <f t="shared" si="319"/>
        <v>0</v>
      </c>
      <c r="CR239" s="118">
        <f t="shared" si="320"/>
        <v>0</v>
      </c>
      <c r="CS239" s="118">
        <f t="shared" si="321"/>
        <v>0</v>
      </c>
      <c r="CT239" s="118">
        <f t="shared" si="322"/>
        <v>0</v>
      </c>
      <c r="CU239" s="118">
        <f t="shared" si="323"/>
        <v>0</v>
      </c>
      <c r="CV239" s="118">
        <f t="shared" si="324"/>
        <v>0</v>
      </c>
      <c r="CW239" s="118">
        <f t="shared" si="325"/>
        <v>0</v>
      </c>
      <c r="CX239" s="118">
        <f t="shared" si="326"/>
        <v>0</v>
      </c>
      <c r="CY239" s="118">
        <f t="shared" si="327"/>
        <v>0</v>
      </c>
      <c r="CZ239" s="118">
        <f t="shared" si="328"/>
        <v>0</v>
      </c>
      <c r="DA239" s="119" t="str">
        <f t="shared" si="329"/>
        <v/>
      </c>
    </row>
    <row r="240" spans="40:105" x14ac:dyDescent="0.2">
      <c r="AN240" s="118">
        <f t="shared" si="308"/>
        <v>0</v>
      </c>
      <c r="AO240" s="118">
        <f t="shared" si="309"/>
        <v>0</v>
      </c>
      <c r="AP240" s="118">
        <f t="shared" si="310"/>
        <v>0</v>
      </c>
      <c r="AQ240" s="118">
        <f t="shared" si="311"/>
        <v>0</v>
      </c>
      <c r="AR240" s="118">
        <f t="shared" si="312"/>
        <v>0</v>
      </c>
      <c r="AS240" s="118">
        <f t="shared" si="313"/>
        <v>0</v>
      </c>
      <c r="AT240" s="118">
        <f t="shared" si="314"/>
        <v>0</v>
      </c>
      <c r="AU240" s="118">
        <f t="shared" si="315"/>
        <v>0</v>
      </c>
      <c r="AV240" s="118">
        <f t="shared" si="316"/>
        <v>0</v>
      </c>
      <c r="AW240" s="118">
        <f t="shared" si="317"/>
        <v>0</v>
      </c>
      <c r="AX240" s="119" t="str">
        <f t="shared" si="318"/>
        <v/>
      </c>
      <c r="CQ240" s="118">
        <f t="shared" si="319"/>
        <v>0</v>
      </c>
      <c r="CR240" s="118">
        <f t="shared" si="320"/>
        <v>0</v>
      </c>
      <c r="CS240" s="118">
        <f t="shared" si="321"/>
        <v>0</v>
      </c>
      <c r="CT240" s="118">
        <f t="shared" si="322"/>
        <v>0</v>
      </c>
      <c r="CU240" s="118">
        <f t="shared" si="323"/>
        <v>0</v>
      </c>
      <c r="CV240" s="118">
        <f t="shared" si="324"/>
        <v>0</v>
      </c>
      <c r="CW240" s="118">
        <f t="shared" si="325"/>
        <v>0</v>
      </c>
      <c r="CX240" s="118">
        <f t="shared" si="326"/>
        <v>0</v>
      </c>
      <c r="CY240" s="118">
        <f t="shared" si="327"/>
        <v>0</v>
      </c>
      <c r="CZ240" s="118">
        <f t="shared" si="328"/>
        <v>0</v>
      </c>
      <c r="DA240" s="119" t="str">
        <f t="shared" si="329"/>
        <v/>
      </c>
    </row>
    <row r="241" spans="40:105" x14ac:dyDescent="0.2">
      <c r="AN241" s="118">
        <f t="shared" si="308"/>
        <v>0</v>
      </c>
      <c r="AO241" s="118">
        <f t="shared" si="309"/>
        <v>0</v>
      </c>
      <c r="AP241" s="118">
        <f t="shared" si="310"/>
        <v>0</v>
      </c>
      <c r="AQ241" s="118">
        <f t="shared" si="311"/>
        <v>0</v>
      </c>
      <c r="AR241" s="118">
        <f t="shared" si="312"/>
        <v>0</v>
      </c>
      <c r="AS241" s="118">
        <f t="shared" si="313"/>
        <v>0</v>
      </c>
      <c r="AT241" s="118">
        <f t="shared" si="314"/>
        <v>0</v>
      </c>
      <c r="AU241" s="118">
        <f t="shared" si="315"/>
        <v>0</v>
      </c>
      <c r="AV241" s="118">
        <f t="shared" si="316"/>
        <v>0</v>
      </c>
      <c r="AW241" s="118">
        <f t="shared" si="317"/>
        <v>0</v>
      </c>
      <c r="AX241" s="119" t="str">
        <f t="shared" si="318"/>
        <v/>
      </c>
      <c r="CQ241" s="118">
        <f t="shared" si="319"/>
        <v>0</v>
      </c>
      <c r="CR241" s="118">
        <f t="shared" si="320"/>
        <v>0</v>
      </c>
      <c r="CS241" s="118">
        <f t="shared" si="321"/>
        <v>0</v>
      </c>
      <c r="CT241" s="118">
        <f t="shared" si="322"/>
        <v>0</v>
      </c>
      <c r="CU241" s="118">
        <f t="shared" si="323"/>
        <v>0</v>
      </c>
      <c r="CV241" s="118">
        <f t="shared" si="324"/>
        <v>0</v>
      </c>
      <c r="CW241" s="118">
        <f t="shared" si="325"/>
        <v>0</v>
      </c>
      <c r="CX241" s="118">
        <f t="shared" si="326"/>
        <v>0</v>
      </c>
      <c r="CY241" s="118">
        <f t="shared" si="327"/>
        <v>0</v>
      </c>
      <c r="CZ241" s="118">
        <f t="shared" si="328"/>
        <v>0</v>
      </c>
      <c r="DA241" s="119" t="str">
        <f t="shared" si="329"/>
        <v/>
      </c>
    </row>
    <row r="242" spans="40:105" x14ac:dyDescent="0.2">
      <c r="AN242" s="118">
        <f t="shared" si="308"/>
        <v>0</v>
      </c>
      <c r="AO242" s="118">
        <f t="shared" si="309"/>
        <v>0</v>
      </c>
      <c r="AP242" s="118">
        <f t="shared" si="310"/>
        <v>0</v>
      </c>
      <c r="AQ242" s="118">
        <f t="shared" si="311"/>
        <v>0</v>
      </c>
      <c r="AR242" s="118">
        <f t="shared" si="312"/>
        <v>0</v>
      </c>
      <c r="AS242" s="118">
        <f t="shared" si="313"/>
        <v>0</v>
      </c>
      <c r="AT242" s="118">
        <f t="shared" si="314"/>
        <v>0</v>
      </c>
      <c r="AU242" s="118">
        <f t="shared" si="315"/>
        <v>0</v>
      </c>
      <c r="AV242" s="118">
        <f t="shared" si="316"/>
        <v>0</v>
      </c>
      <c r="AW242" s="118">
        <f t="shared" si="317"/>
        <v>0</v>
      </c>
      <c r="AX242" s="119" t="str">
        <f t="shared" si="318"/>
        <v/>
      </c>
      <c r="CQ242" s="118">
        <f t="shared" si="319"/>
        <v>0</v>
      </c>
      <c r="CR242" s="118">
        <f t="shared" si="320"/>
        <v>0</v>
      </c>
      <c r="CS242" s="118">
        <f t="shared" si="321"/>
        <v>0</v>
      </c>
      <c r="CT242" s="118">
        <f t="shared" si="322"/>
        <v>0</v>
      </c>
      <c r="CU242" s="118">
        <f t="shared" si="323"/>
        <v>0</v>
      </c>
      <c r="CV242" s="118">
        <f t="shared" si="324"/>
        <v>0</v>
      </c>
      <c r="CW242" s="118">
        <f t="shared" si="325"/>
        <v>0</v>
      </c>
      <c r="CX242" s="118">
        <f t="shared" si="326"/>
        <v>0</v>
      </c>
      <c r="CY242" s="118">
        <f t="shared" si="327"/>
        <v>0</v>
      </c>
      <c r="CZ242" s="118">
        <f t="shared" si="328"/>
        <v>0</v>
      </c>
      <c r="DA242" s="119" t="str">
        <f t="shared" si="329"/>
        <v/>
      </c>
    </row>
    <row r="243" spans="40:105" x14ac:dyDescent="0.2">
      <c r="AN243" s="118">
        <f t="shared" si="308"/>
        <v>0</v>
      </c>
      <c r="AO243" s="118">
        <f t="shared" si="309"/>
        <v>0</v>
      </c>
      <c r="AP243" s="118">
        <f t="shared" si="310"/>
        <v>0</v>
      </c>
      <c r="AQ243" s="118">
        <f t="shared" si="311"/>
        <v>0</v>
      </c>
      <c r="AR243" s="118">
        <f t="shared" si="312"/>
        <v>0</v>
      </c>
      <c r="AS243" s="118">
        <f t="shared" si="313"/>
        <v>0</v>
      </c>
      <c r="AT243" s="118">
        <f t="shared" si="314"/>
        <v>0</v>
      </c>
      <c r="AU243" s="118">
        <f t="shared" si="315"/>
        <v>0</v>
      </c>
      <c r="AV243" s="118">
        <f t="shared" si="316"/>
        <v>0</v>
      </c>
      <c r="AW243" s="118">
        <f t="shared" si="317"/>
        <v>0</v>
      </c>
      <c r="AX243" s="119" t="str">
        <f t="shared" si="318"/>
        <v/>
      </c>
      <c r="CQ243" s="118">
        <f t="shared" si="319"/>
        <v>0</v>
      </c>
      <c r="CR243" s="118">
        <f t="shared" si="320"/>
        <v>0</v>
      </c>
      <c r="CS243" s="118">
        <f t="shared" si="321"/>
        <v>0</v>
      </c>
      <c r="CT243" s="118">
        <f t="shared" si="322"/>
        <v>0</v>
      </c>
      <c r="CU243" s="118">
        <f t="shared" si="323"/>
        <v>0</v>
      </c>
      <c r="CV243" s="118">
        <f t="shared" si="324"/>
        <v>0</v>
      </c>
      <c r="CW243" s="118">
        <f t="shared" si="325"/>
        <v>0</v>
      </c>
      <c r="CX243" s="118">
        <f t="shared" si="326"/>
        <v>0</v>
      </c>
      <c r="CY243" s="118">
        <f t="shared" si="327"/>
        <v>0</v>
      </c>
      <c r="CZ243" s="118">
        <f t="shared" si="328"/>
        <v>0</v>
      </c>
      <c r="DA243" s="119" t="str">
        <f t="shared" si="329"/>
        <v/>
      </c>
    </row>
    <row r="244" spans="40:105" x14ac:dyDescent="0.2">
      <c r="AN244" s="118">
        <f t="shared" si="308"/>
        <v>0</v>
      </c>
      <c r="AO244" s="118">
        <f t="shared" si="309"/>
        <v>0</v>
      </c>
      <c r="AP244" s="118">
        <f t="shared" si="310"/>
        <v>0</v>
      </c>
      <c r="AQ244" s="118">
        <f t="shared" si="311"/>
        <v>0</v>
      </c>
      <c r="AR244" s="118">
        <f t="shared" si="312"/>
        <v>0</v>
      </c>
      <c r="AS244" s="118">
        <f t="shared" si="313"/>
        <v>0</v>
      </c>
      <c r="AT244" s="118">
        <f t="shared" si="314"/>
        <v>0</v>
      </c>
      <c r="AU244" s="118">
        <f t="shared" si="315"/>
        <v>0</v>
      </c>
      <c r="AV244" s="118">
        <f t="shared" si="316"/>
        <v>0</v>
      </c>
      <c r="AW244" s="118">
        <f t="shared" si="317"/>
        <v>0</v>
      </c>
      <c r="AX244" s="119" t="str">
        <f t="shared" si="318"/>
        <v/>
      </c>
      <c r="CQ244" s="118">
        <f t="shared" si="319"/>
        <v>0</v>
      </c>
      <c r="CR244" s="118">
        <f t="shared" si="320"/>
        <v>0</v>
      </c>
      <c r="CS244" s="118">
        <f t="shared" si="321"/>
        <v>0</v>
      </c>
      <c r="CT244" s="118">
        <f t="shared" si="322"/>
        <v>0</v>
      </c>
      <c r="CU244" s="118">
        <f t="shared" si="323"/>
        <v>0</v>
      </c>
      <c r="CV244" s="118">
        <f t="shared" si="324"/>
        <v>0</v>
      </c>
      <c r="CW244" s="118">
        <f t="shared" si="325"/>
        <v>0</v>
      </c>
      <c r="CX244" s="118">
        <f t="shared" si="326"/>
        <v>0</v>
      </c>
      <c r="CY244" s="118">
        <f t="shared" si="327"/>
        <v>0</v>
      </c>
      <c r="CZ244" s="118">
        <f t="shared" si="328"/>
        <v>0</v>
      </c>
      <c r="DA244" s="119" t="str">
        <f t="shared" si="329"/>
        <v/>
      </c>
    </row>
    <row r="245" spans="40:105" x14ac:dyDescent="0.2">
      <c r="AN245" s="118">
        <f t="shared" ref="AN245:AN260" si="330">IF(I245&gt;0,VLOOKUP(I245&amp;"-"&amp;J245&amp;"-"&amp;K245,LocCost,2,0),0)</f>
        <v>0</v>
      </c>
      <c r="AO245" s="118">
        <f t="shared" ref="AO245:AO260" si="331">IF(L245&gt;0,VLOOKUP(L245&amp;"-"&amp;M245&amp;"-"&amp;N245,LocCost,2,0),0)</f>
        <v>0</v>
      </c>
      <c r="AP245" s="118">
        <f t="shared" ref="AP245:AP260" si="332">IF(O245&gt;0,VLOOKUP(O245&amp;"-"&amp;P245&amp;"-"&amp;Q245,LocCost,2,0),0)</f>
        <v>0</v>
      </c>
      <c r="AQ245" s="118">
        <f t="shared" ref="AQ245:AQ260" si="333">IF(R245&gt;0,VLOOKUP(R245&amp;"-"&amp;S245&amp;"-"&amp;T245,LocCost,2,0),0)</f>
        <v>0</v>
      </c>
      <c r="AR245" s="118">
        <f t="shared" ref="AR245:AR260" si="334">IF(U245&gt;0,VLOOKUP(U245&amp;"-"&amp;V245&amp;"-"&amp;W245,LocCost,2,0),0)</f>
        <v>0</v>
      </c>
      <c r="AS245" s="118">
        <f t="shared" ref="AS245:AS260" si="335">IF(X245&gt;0,VLOOKUP(X245&amp;"-"&amp;Y245&amp;"-"&amp;Z245,LocCost,2,0),0)</f>
        <v>0</v>
      </c>
      <c r="AT245" s="118">
        <f t="shared" ref="AT245:AT260" si="336">IF(AA245&gt;0,VLOOKUP(AA245&amp;"-"&amp;AB245&amp;"-"&amp;AC245,LocCost,2,0),0)</f>
        <v>0</v>
      </c>
      <c r="AU245" s="118">
        <f t="shared" ref="AU245:AU260" si="337">IF(AD245&gt;0,VLOOKUP(AD245&amp;"-"&amp;AE245&amp;"-"&amp;AF245,LocCost,2,0),0)</f>
        <v>0</v>
      </c>
      <c r="AV245" s="118">
        <f t="shared" ref="AV245:AV260" si="338">IF(AG245&gt;0,VLOOKUP(AG245&amp;"-"&amp;AH245&amp;"-"&amp;AI245,LocCost,2,0),0)</f>
        <v>0</v>
      </c>
      <c r="AW245" s="118">
        <f t="shared" ref="AW245:AW260" si="339">IF(AJ245&gt;0,VLOOKUP(AJ245&amp;"-"&amp;AK245&amp;"-"&amp;AL245,LocCost,2,0),0)</f>
        <v>0</v>
      </c>
      <c r="AX245" s="119" t="str">
        <f t="shared" ref="AX245:AX260" si="340">IF(C245&gt;0,SUM(AN245:AW245),"")</f>
        <v/>
      </c>
      <c r="CQ245" s="118">
        <f t="shared" ref="CQ245:CQ260" si="341">IF(BL245&gt;0,VLOOKUP(BL245&amp;"-"&amp;BM245&amp;"-"&amp;BN245,LocCost,2,0),0)</f>
        <v>0</v>
      </c>
      <c r="CR245" s="118">
        <f t="shared" ref="CR245:CR260" si="342">IF(BO245&gt;0,VLOOKUP(BO245&amp;"-"&amp;BP245&amp;"-"&amp;BQ245,LocCost,2,0),0)</f>
        <v>0</v>
      </c>
      <c r="CS245" s="118">
        <f t="shared" ref="CS245:CS260" si="343">IF(BR245&gt;0,VLOOKUP(BR245&amp;"-"&amp;BS245&amp;"-"&amp;BT245,LocCost,2,0),0)</f>
        <v>0</v>
      </c>
      <c r="CT245" s="118">
        <f t="shared" ref="CT245:CT260" si="344">IF(BU245&gt;0,VLOOKUP(BU245&amp;"-"&amp;BV245&amp;"-"&amp;BW245,LocCost,2,0),0)</f>
        <v>0</v>
      </c>
      <c r="CU245" s="118">
        <f t="shared" ref="CU245:CU260" si="345">IF(BX245&gt;0,VLOOKUP(BX245&amp;"-"&amp;BY245&amp;"-"&amp;BZ245,LocCost,2,0),0)</f>
        <v>0</v>
      </c>
      <c r="CV245" s="118">
        <f t="shared" ref="CV245:CV260" si="346">IF(CA245&gt;0,VLOOKUP(CA245&amp;"-"&amp;CB245&amp;"-"&amp;CC245,LocCost,2,0),0)</f>
        <v>0</v>
      </c>
      <c r="CW245" s="118">
        <f t="shared" ref="CW245:CW260" si="347">IF(CD245&gt;0,VLOOKUP(CD245&amp;"-"&amp;CE245&amp;"-"&amp;CF245,LocCost,2,0),0)</f>
        <v>0</v>
      </c>
      <c r="CX245" s="118">
        <f t="shared" ref="CX245:CX260" si="348">IF(CG245&gt;0,VLOOKUP(CG245&amp;"-"&amp;CH245&amp;"-"&amp;CI245,LocCost,2,0),0)</f>
        <v>0</v>
      </c>
      <c r="CY245" s="118">
        <f t="shared" ref="CY245:CY260" si="349">IF(CJ245&gt;0,VLOOKUP(CJ245&amp;"-"&amp;CK245&amp;"-"&amp;CL245,LocCost,2,0),0)</f>
        <v>0</v>
      </c>
      <c r="CZ245" s="118">
        <f t="shared" ref="CZ245:CZ260" si="350">IF(CM245&gt;0,VLOOKUP(CM245&amp;"-"&amp;CN245&amp;"-"&amp;CO245,LocCost,2,0),0)</f>
        <v>0</v>
      </c>
      <c r="DA245" s="119" t="str">
        <f t="shared" ref="DA245:DA260" si="351">IF(BF245&gt;0,SUM(CQ245:CZ245),"")</f>
        <v/>
      </c>
    </row>
    <row r="246" spans="40:105" x14ac:dyDescent="0.2">
      <c r="AN246" s="118">
        <f t="shared" si="330"/>
        <v>0</v>
      </c>
      <c r="AO246" s="118">
        <f t="shared" si="331"/>
        <v>0</v>
      </c>
      <c r="AP246" s="118">
        <f t="shared" si="332"/>
        <v>0</v>
      </c>
      <c r="AQ246" s="118">
        <f t="shared" si="333"/>
        <v>0</v>
      </c>
      <c r="AR246" s="118">
        <f t="shared" si="334"/>
        <v>0</v>
      </c>
      <c r="AS246" s="118">
        <f t="shared" si="335"/>
        <v>0</v>
      </c>
      <c r="AT246" s="118">
        <f t="shared" si="336"/>
        <v>0</v>
      </c>
      <c r="AU246" s="118">
        <f t="shared" si="337"/>
        <v>0</v>
      </c>
      <c r="AV246" s="118">
        <f t="shared" si="338"/>
        <v>0</v>
      </c>
      <c r="AW246" s="118">
        <f t="shared" si="339"/>
        <v>0</v>
      </c>
      <c r="AX246" s="119" t="str">
        <f t="shared" si="340"/>
        <v/>
      </c>
      <c r="CQ246" s="118">
        <f t="shared" si="341"/>
        <v>0</v>
      </c>
      <c r="CR246" s="118">
        <f t="shared" si="342"/>
        <v>0</v>
      </c>
      <c r="CS246" s="118">
        <f t="shared" si="343"/>
        <v>0</v>
      </c>
      <c r="CT246" s="118">
        <f t="shared" si="344"/>
        <v>0</v>
      </c>
      <c r="CU246" s="118">
        <f t="shared" si="345"/>
        <v>0</v>
      </c>
      <c r="CV246" s="118">
        <f t="shared" si="346"/>
        <v>0</v>
      </c>
      <c r="CW246" s="118">
        <f t="shared" si="347"/>
        <v>0</v>
      </c>
      <c r="CX246" s="118">
        <f t="shared" si="348"/>
        <v>0</v>
      </c>
      <c r="CY246" s="118">
        <f t="shared" si="349"/>
        <v>0</v>
      </c>
      <c r="CZ246" s="118">
        <f t="shared" si="350"/>
        <v>0</v>
      </c>
      <c r="DA246" s="119" t="str">
        <f t="shared" si="351"/>
        <v/>
      </c>
    </row>
    <row r="247" spans="40:105" x14ac:dyDescent="0.2">
      <c r="AN247" s="118">
        <f t="shared" si="330"/>
        <v>0</v>
      </c>
      <c r="AO247" s="118">
        <f t="shared" si="331"/>
        <v>0</v>
      </c>
      <c r="AP247" s="118">
        <f t="shared" si="332"/>
        <v>0</v>
      </c>
      <c r="AQ247" s="118">
        <f t="shared" si="333"/>
        <v>0</v>
      </c>
      <c r="AR247" s="118">
        <f t="shared" si="334"/>
        <v>0</v>
      </c>
      <c r="AS247" s="118">
        <f t="shared" si="335"/>
        <v>0</v>
      </c>
      <c r="AT247" s="118">
        <f t="shared" si="336"/>
        <v>0</v>
      </c>
      <c r="AU247" s="118">
        <f t="shared" si="337"/>
        <v>0</v>
      </c>
      <c r="AV247" s="118">
        <f t="shared" si="338"/>
        <v>0</v>
      </c>
      <c r="AW247" s="118">
        <f t="shared" si="339"/>
        <v>0</v>
      </c>
      <c r="AX247" s="119" t="str">
        <f t="shared" si="340"/>
        <v/>
      </c>
      <c r="CQ247" s="118">
        <f t="shared" si="341"/>
        <v>0</v>
      </c>
      <c r="CR247" s="118">
        <f t="shared" si="342"/>
        <v>0</v>
      </c>
      <c r="CS247" s="118">
        <f t="shared" si="343"/>
        <v>0</v>
      </c>
      <c r="CT247" s="118">
        <f t="shared" si="344"/>
        <v>0</v>
      </c>
      <c r="CU247" s="118">
        <f t="shared" si="345"/>
        <v>0</v>
      </c>
      <c r="CV247" s="118">
        <f t="shared" si="346"/>
        <v>0</v>
      </c>
      <c r="CW247" s="118">
        <f t="shared" si="347"/>
        <v>0</v>
      </c>
      <c r="CX247" s="118">
        <f t="shared" si="348"/>
        <v>0</v>
      </c>
      <c r="CY247" s="118">
        <f t="shared" si="349"/>
        <v>0</v>
      </c>
      <c r="CZ247" s="118">
        <f t="shared" si="350"/>
        <v>0</v>
      </c>
      <c r="DA247" s="119" t="str">
        <f t="shared" si="351"/>
        <v/>
      </c>
    </row>
    <row r="248" spans="40:105" x14ac:dyDescent="0.2">
      <c r="AN248" s="118">
        <f t="shared" si="330"/>
        <v>0</v>
      </c>
      <c r="AO248" s="118">
        <f t="shared" si="331"/>
        <v>0</v>
      </c>
      <c r="AP248" s="118">
        <f t="shared" si="332"/>
        <v>0</v>
      </c>
      <c r="AQ248" s="118">
        <f t="shared" si="333"/>
        <v>0</v>
      </c>
      <c r="AR248" s="118">
        <f t="shared" si="334"/>
        <v>0</v>
      </c>
      <c r="AS248" s="118">
        <f t="shared" si="335"/>
        <v>0</v>
      </c>
      <c r="AT248" s="118">
        <f t="shared" si="336"/>
        <v>0</v>
      </c>
      <c r="AU248" s="118">
        <f t="shared" si="337"/>
        <v>0</v>
      </c>
      <c r="AV248" s="118">
        <f t="shared" si="338"/>
        <v>0</v>
      </c>
      <c r="AW248" s="118">
        <f t="shared" si="339"/>
        <v>0</v>
      </c>
      <c r="AX248" s="119" t="str">
        <f t="shared" si="340"/>
        <v/>
      </c>
      <c r="CQ248" s="118">
        <f t="shared" si="341"/>
        <v>0</v>
      </c>
      <c r="CR248" s="118">
        <f t="shared" si="342"/>
        <v>0</v>
      </c>
      <c r="CS248" s="118">
        <f t="shared" si="343"/>
        <v>0</v>
      </c>
      <c r="CT248" s="118">
        <f t="shared" si="344"/>
        <v>0</v>
      </c>
      <c r="CU248" s="118">
        <f t="shared" si="345"/>
        <v>0</v>
      </c>
      <c r="CV248" s="118">
        <f t="shared" si="346"/>
        <v>0</v>
      </c>
      <c r="CW248" s="118">
        <f t="shared" si="347"/>
        <v>0</v>
      </c>
      <c r="CX248" s="118">
        <f t="shared" si="348"/>
        <v>0</v>
      </c>
      <c r="CY248" s="118">
        <f t="shared" si="349"/>
        <v>0</v>
      </c>
      <c r="CZ248" s="118">
        <f t="shared" si="350"/>
        <v>0</v>
      </c>
      <c r="DA248" s="119" t="str">
        <f t="shared" si="351"/>
        <v/>
      </c>
    </row>
    <row r="249" spans="40:105" x14ac:dyDescent="0.2">
      <c r="AN249" s="118">
        <f t="shared" si="330"/>
        <v>0</v>
      </c>
      <c r="AO249" s="118">
        <f t="shared" si="331"/>
        <v>0</v>
      </c>
      <c r="AP249" s="118">
        <f t="shared" si="332"/>
        <v>0</v>
      </c>
      <c r="AQ249" s="118">
        <f t="shared" si="333"/>
        <v>0</v>
      </c>
      <c r="AR249" s="118">
        <f t="shared" si="334"/>
        <v>0</v>
      </c>
      <c r="AS249" s="118">
        <f t="shared" si="335"/>
        <v>0</v>
      </c>
      <c r="AT249" s="118">
        <f t="shared" si="336"/>
        <v>0</v>
      </c>
      <c r="AU249" s="118">
        <f t="shared" si="337"/>
        <v>0</v>
      </c>
      <c r="AV249" s="118">
        <f t="shared" si="338"/>
        <v>0</v>
      </c>
      <c r="AW249" s="118">
        <f t="shared" si="339"/>
        <v>0</v>
      </c>
      <c r="AX249" s="119" t="str">
        <f t="shared" si="340"/>
        <v/>
      </c>
      <c r="CQ249" s="118">
        <f t="shared" si="341"/>
        <v>0</v>
      </c>
      <c r="CR249" s="118">
        <f t="shared" si="342"/>
        <v>0</v>
      </c>
      <c r="CS249" s="118">
        <f t="shared" si="343"/>
        <v>0</v>
      </c>
      <c r="CT249" s="118">
        <f t="shared" si="344"/>
        <v>0</v>
      </c>
      <c r="CU249" s="118">
        <f t="shared" si="345"/>
        <v>0</v>
      </c>
      <c r="CV249" s="118">
        <f t="shared" si="346"/>
        <v>0</v>
      </c>
      <c r="CW249" s="118">
        <f t="shared" si="347"/>
        <v>0</v>
      </c>
      <c r="CX249" s="118">
        <f t="shared" si="348"/>
        <v>0</v>
      </c>
      <c r="CY249" s="118">
        <f t="shared" si="349"/>
        <v>0</v>
      </c>
      <c r="CZ249" s="118">
        <f t="shared" si="350"/>
        <v>0</v>
      </c>
      <c r="DA249" s="119" t="str">
        <f t="shared" si="351"/>
        <v/>
      </c>
    </row>
    <row r="250" spans="40:105" x14ac:dyDescent="0.2">
      <c r="AN250" s="118">
        <f t="shared" si="330"/>
        <v>0</v>
      </c>
      <c r="AO250" s="118">
        <f t="shared" si="331"/>
        <v>0</v>
      </c>
      <c r="AP250" s="118">
        <f t="shared" si="332"/>
        <v>0</v>
      </c>
      <c r="AQ250" s="118">
        <f t="shared" si="333"/>
        <v>0</v>
      </c>
      <c r="AR250" s="118">
        <f t="shared" si="334"/>
        <v>0</v>
      </c>
      <c r="AS250" s="118">
        <f t="shared" si="335"/>
        <v>0</v>
      </c>
      <c r="AT250" s="118">
        <f t="shared" si="336"/>
        <v>0</v>
      </c>
      <c r="AU250" s="118">
        <f t="shared" si="337"/>
        <v>0</v>
      </c>
      <c r="AV250" s="118">
        <f t="shared" si="338"/>
        <v>0</v>
      </c>
      <c r="AW250" s="118">
        <f t="shared" si="339"/>
        <v>0</v>
      </c>
      <c r="AX250" s="119" t="str">
        <f t="shared" si="340"/>
        <v/>
      </c>
      <c r="CQ250" s="118">
        <f t="shared" si="341"/>
        <v>0</v>
      </c>
      <c r="CR250" s="118">
        <f t="shared" si="342"/>
        <v>0</v>
      </c>
      <c r="CS250" s="118">
        <f t="shared" si="343"/>
        <v>0</v>
      </c>
      <c r="CT250" s="118">
        <f t="shared" si="344"/>
        <v>0</v>
      </c>
      <c r="CU250" s="118">
        <f t="shared" si="345"/>
        <v>0</v>
      </c>
      <c r="CV250" s="118">
        <f t="shared" si="346"/>
        <v>0</v>
      </c>
      <c r="CW250" s="118">
        <f t="shared" si="347"/>
        <v>0</v>
      </c>
      <c r="CX250" s="118">
        <f t="shared" si="348"/>
        <v>0</v>
      </c>
      <c r="CY250" s="118">
        <f t="shared" si="349"/>
        <v>0</v>
      </c>
      <c r="CZ250" s="118">
        <f t="shared" si="350"/>
        <v>0</v>
      </c>
      <c r="DA250" s="119" t="str">
        <f t="shared" si="351"/>
        <v/>
      </c>
    </row>
    <row r="251" spans="40:105" x14ac:dyDescent="0.2">
      <c r="AN251" s="118">
        <f t="shared" si="330"/>
        <v>0</v>
      </c>
      <c r="AO251" s="118">
        <f t="shared" si="331"/>
        <v>0</v>
      </c>
      <c r="AP251" s="118">
        <f t="shared" si="332"/>
        <v>0</v>
      </c>
      <c r="AQ251" s="118">
        <f t="shared" si="333"/>
        <v>0</v>
      </c>
      <c r="AR251" s="118">
        <f t="shared" si="334"/>
        <v>0</v>
      </c>
      <c r="AS251" s="118">
        <f t="shared" si="335"/>
        <v>0</v>
      </c>
      <c r="AT251" s="118">
        <f t="shared" si="336"/>
        <v>0</v>
      </c>
      <c r="AU251" s="118">
        <f t="shared" si="337"/>
        <v>0</v>
      </c>
      <c r="AV251" s="118">
        <f t="shared" si="338"/>
        <v>0</v>
      </c>
      <c r="AW251" s="118">
        <f t="shared" si="339"/>
        <v>0</v>
      </c>
      <c r="AX251" s="119" t="str">
        <f t="shared" si="340"/>
        <v/>
      </c>
      <c r="CQ251" s="118">
        <f t="shared" si="341"/>
        <v>0</v>
      </c>
      <c r="CR251" s="118">
        <f t="shared" si="342"/>
        <v>0</v>
      </c>
      <c r="CS251" s="118">
        <f t="shared" si="343"/>
        <v>0</v>
      </c>
      <c r="CT251" s="118">
        <f t="shared" si="344"/>
        <v>0</v>
      </c>
      <c r="CU251" s="118">
        <f t="shared" si="345"/>
        <v>0</v>
      </c>
      <c r="CV251" s="118">
        <f t="shared" si="346"/>
        <v>0</v>
      </c>
      <c r="CW251" s="118">
        <f t="shared" si="347"/>
        <v>0</v>
      </c>
      <c r="CX251" s="118">
        <f t="shared" si="348"/>
        <v>0</v>
      </c>
      <c r="CY251" s="118">
        <f t="shared" si="349"/>
        <v>0</v>
      </c>
      <c r="CZ251" s="118">
        <f t="shared" si="350"/>
        <v>0</v>
      </c>
      <c r="DA251" s="119" t="str">
        <f t="shared" si="351"/>
        <v/>
      </c>
    </row>
    <row r="252" spans="40:105" x14ac:dyDescent="0.2">
      <c r="AN252" s="118">
        <f t="shared" si="330"/>
        <v>0</v>
      </c>
      <c r="AO252" s="118">
        <f t="shared" si="331"/>
        <v>0</v>
      </c>
      <c r="AP252" s="118">
        <f t="shared" si="332"/>
        <v>0</v>
      </c>
      <c r="AQ252" s="118">
        <f t="shared" si="333"/>
        <v>0</v>
      </c>
      <c r="AR252" s="118">
        <f t="shared" si="334"/>
        <v>0</v>
      </c>
      <c r="AS252" s="118">
        <f t="shared" si="335"/>
        <v>0</v>
      </c>
      <c r="AT252" s="118">
        <f t="shared" si="336"/>
        <v>0</v>
      </c>
      <c r="AU252" s="118">
        <f t="shared" si="337"/>
        <v>0</v>
      </c>
      <c r="AV252" s="118">
        <f t="shared" si="338"/>
        <v>0</v>
      </c>
      <c r="AW252" s="118">
        <f t="shared" si="339"/>
        <v>0</v>
      </c>
      <c r="AX252" s="119" t="str">
        <f t="shared" si="340"/>
        <v/>
      </c>
      <c r="CQ252" s="118">
        <f t="shared" si="341"/>
        <v>0</v>
      </c>
      <c r="CR252" s="118">
        <f t="shared" si="342"/>
        <v>0</v>
      </c>
      <c r="CS252" s="118">
        <f t="shared" si="343"/>
        <v>0</v>
      </c>
      <c r="CT252" s="118">
        <f t="shared" si="344"/>
        <v>0</v>
      </c>
      <c r="CU252" s="118">
        <f t="shared" si="345"/>
        <v>0</v>
      </c>
      <c r="CV252" s="118">
        <f t="shared" si="346"/>
        <v>0</v>
      </c>
      <c r="CW252" s="118">
        <f t="shared" si="347"/>
        <v>0</v>
      </c>
      <c r="CX252" s="118">
        <f t="shared" si="348"/>
        <v>0</v>
      </c>
      <c r="CY252" s="118">
        <f t="shared" si="349"/>
        <v>0</v>
      </c>
      <c r="CZ252" s="118">
        <f t="shared" si="350"/>
        <v>0</v>
      </c>
      <c r="DA252" s="119" t="str">
        <f t="shared" si="351"/>
        <v/>
      </c>
    </row>
    <row r="253" spans="40:105" x14ac:dyDescent="0.2">
      <c r="AN253" s="118">
        <f t="shared" si="330"/>
        <v>0</v>
      </c>
      <c r="AO253" s="118">
        <f t="shared" si="331"/>
        <v>0</v>
      </c>
      <c r="AP253" s="118">
        <f t="shared" si="332"/>
        <v>0</v>
      </c>
      <c r="AQ253" s="118">
        <f t="shared" si="333"/>
        <v>0</v>
      </c>
      <c r="AR253" s="118">
        <f t="shared" si="334"/>
        <v>0</v>
      </c>
      <c r="AS253" s="118">
        <f t="shared" si="335"/>
        <v>0</v>
      </c>
      <c r="AT253" s="118">
        <f t="shared" si="336"/>
        <v>0</v>
      </c>
      <c r="AU253" s="118">
        <f t="shared" si="337"/>
        <v>0</v>
      </c>
      <c r="AV253" s="118">
        <f t="shared" si="338"/>
        <v>0</v>
      </c>
      <c r="AW253" s="118">
        <f t="shared" si="339"/>
        <v>0</v>
      </c>
      <c r="AX253" s="119" t="str">
        <f t="shared" si="340"/>
        <v/>
      </c>
      <c r="CQ253" s="118">
        <f t="shared" si="341"/>
        <v>0</v>
      </c>
      <c r="CR253" s="118">
        <f t="shared" si="342"/>
        <v>0</v>
      </c>
      <c r="CS253" s="118">
        <f t="shared" si="343"/>
        <v>0</v>
      </c>
      <c r="CT253" s="118">
        <f t="shared" si="344"/>
        <v>0</v>
      </c>
      <c r="CU253" s="118">
        <f t="shared" si="345"/>
        <v>0</v>
      </c>
      <c r="CV253" s="118">
        <f t="shared" si="346"/>
        <v>0</v>
      </c>
      <c r="CW253" s="118">
        <f t="shared" si="347"/>
        <v>0</v>
      </c>
      <c r="CX253" s="118">
        <f t="shared" si="348"/>
        <v>0</v>
      </c>
      <c r="CY253" s="118">
        <f t="shared" si="349"/>
        <v>0</v>
      </c>
      <c r="CZ253" s="118">
        <f t="shared" si="350"/>
        <v>0</v>
      </c>
      <c r="DA253" s="119" t="str">
        <f t="shared" si="351"/>
        <v/>
      </c>
    </row>
    <row r="254" spans="40:105" x14ac:dyDescent="0.2">
      <c r="AN254" s="118">
        <f t="shared" si="330"/>
        <v>0</v>
      </c>
      <c r="AO254" s="118">
        <f t="shared" si="331"/>
        <v>0</v>
      </c>
      <c r="AP254" s="118">
        <f t="shared" si="332"/>
        <v>0</v>
      </c>
      <c r="AQ254" s="118">
        <f t="shared" si="333"/>
        <v>0</v>
      </c>
      <c r="AR254" s="118">
        <f t="shared" si="334"/>
        <v>0</v>
      </c>
      <c r="AS254" s="118">
        <f t="shared" si="335"/>
        <v>0</v>
      </c>
      <c r="AT254" s="118">
        <f t="shared" si="336"/>
        <v>0</v>
      </c>
      <c r="AU254" s="118">
        <f t="shared" si="337"/>
        <v>0</v>
      </c>
      <c r="AV254" s="118">
        <f t="shared" si="338"/>
        <v>0</v>
      </c>
      <c r="AW254" s="118">
        <f t="shared" si="339"/>
        <v>0</v>
      </c>
      <c r="AX254" s="119" t="str">
        <f t="shared" si="340"/>
        <v/>
      </c>
      <c r="CQ254" s="118">
        <f t="shared" si="341"/>
        <v>0</v>
      </c>
      <c r="CR254" s="118">
        <f t="shared" si="342"/>
        <v>0</v>
      </c>
      <c r="CS254" s="118">
        <f t="shared" si="343"/>
        <v>0</v>
      </c>
      <c r="CT254" s="118">
        <f t="shared" si="344"/>
        <v>0</v>
      </c>
      <c r="CU254" s="118">
        <f t="shared" si="345"/>
        <v>0</v>
      </c>
      <c r="CV254" s="118">
        <f t="shared" si="346"/>
        <v>0</v>
      </c>
      <c r="CW254" s="118">
        <f t="shared" si="347"/>
        <v>0</v>
      </c>
      <c r="CX254" s="118">
        <f t="shared" si="348"/>
        <v>0</v>
      </c>
      <c r="CY254" s="118">
        <f t="shared" si="349"/>
        <v>0</v>
      </c>
      <c r="CZ254" s="118">
        <f t="shared" si="350"/>
        <v>0</v>
      </c>
      <c r="DA254" s="119" t="str">
        <f t="shared" si="351"/>
        <v/>
      </c>
    </row>
    <row r="255" spans="40:105" x14ac:dyDescent="0.2">
      <c r="AN255" s="118">
        <f t="shared" si="330"/>
        <v>0</v>
      </c>
      <c r="AO255" s="118">
        <f t="shared" si="331"/>
        <v>0</v>
      </c>
      <c r="AP255" s="118">
        <f t="shared" si="332"/>
        <v>0</v>
      </c>
      <c r="AQ255" s="118">
        <f t="shared" si="333"/>
        <v>0</v>
      </c>
      <c r="AR255" s="118">
        <f t="shared" si="334"/>
        <v>0</v>
      </c>
      <c r="AS255" s="118">
        <f t="shared" si="335"/>
        <v>0</v>
      </c>
      <c r="AT255" s="118">
        <f t="shared" si="336"/>
        <v>0</v>
      </c>
      <c r="AU255" s="118">
        <f t="shared" si="337"/>
        <v>0</v>
      </c>
      <c r="AV255" s="118">
        <f t="shared" si="338"/>
        <v>0</v>
      </c>
      <c r="AW255" s="118">
        <f t="shared" si="339"/>
        <v>0</v>
      </c>
      <c r="AX255" s="119" t="str">
        <f t="shared" si="340"/>
        <v/>
      </c>
      <c r="CQ255" s="118">
        <f t="shared" si="341"/>
        <v>0</v>
      </c>
      <c r="CR255" s="118">
        <f t="shared" si="342"/>
        <v>0</v>
      </c>
      <c r="CS255" s="118">
        <f t="shared" si="343"/>
        <v>0</v>
      </c>
      <c r="CT255" s="118">
        <f t="shared" si="344"/>
        <v>0</v>
      </c>
      <c r="CU255" s="118">
        <f t="shared" si="345"/>
        <v>0</v>
      </c>
      <c r="CV255" s="118">
        <f t="shared" si="346"/>
        <v>0</v>
      </c>
      <c r="CW255" s="118">
        <f t="shared" si="347"/>
        <v>0</v>
      </c>
      <c r="CX255" s="118">
        <f t="shared" si="348"/>
        <v>0</v>
      </c>
      <c r="CY255" s="118">
        <f t="shared" si="349"/>
        <v>0</v>
      </c>
      <c r="CZ255" s="118">
        <f t="shared" si="350"/>
        <v>0</v>
      </c>
      <c r="DA255" s="119" t="str">
        <f t="shared" si="351"/>
        <v/>
      </c>
    </row>
    <row r="256" spans="40:105" x14ac:dyDescent="0.2">
      <c r="AN256" s="118">
        <f t="shared" si="330"/>
        <v>0</v>
      </c>
      <c r="AO256" s="118">
        <f t="shared" si="331"/>
        <v>0</v>
      </c>
      <c r="AP256" s="118">
        <f t="shared" si="332"/>
        <v>0</v>
      </c>
      <c r="AQ256" s="118">
        <f t="shared" si="333"/>
        <v>0</v>
      </c>
      <c r="AR256" s="118">
        <f t="shared" si="334"/>
        <v>0</v>
      </c>
      <c r="AS256" s="118">
        <f t="shared" si="335"/>
        <v>0</v>
      </c>
      <c r="AT256" s="118">
        <f t="shared" si="336"/>
        <v>0</v>
      </c>
      <c r="AU256" s="118">
        <f t="shared" si="337"/>
        <v>0</v>
      </c>
      <c r="AV256" s="118">
        <f t="shared" si="338"/>
        <v>0</v>
      </c>
      <c r="AW256" s="118">
        <f t="shared" si="339"/>
        <v>0</v>
      </c>
      <c r="AX256" s="119" t="str">
        <f t="shared" si="340"/>
        <v/>
      </c>
      <c r="CQ256" s="118">
        <f t="shared" si="341"/>
        <v>0</v>
      </c>
      <c r="CR256" s="118">
        <f t="shared" si="342"/>
        <v>0</v>
      </c>
      <c r="CS256" s="118">
        <f t="shared" si="343"/>
        <v>0</v>
      </c>
      <c r="CT256" s="118">
        <f t="shared" si="344"/>
        <v>0</v>
      </c>
      <c r="CU256" s="118">
        <f t="shared" si="345"/>
        <v>0</v>
      </c>
      <c r="CV256" s="118">
        <f t="shared" si="346"/>
        <v>0</v>
      </c>
      <c r="CW256" s="118">
        <f t="shared" si="347"/>
        <v>0</v>
      </c>
      <c r="CX256" s="118">
        <f t="shared" si="348"/>
        <v>0</v>
      </c>
      <c r="CY256" s="118">
        <f t="shared" si="349"/>
        <v>0</v>
      </c>
      <c r="CZ256" s="118">
        <f t="shared" si="350"/>
        <v>0</v>
      </c>
      <c r="DA256" s="119" t="str">
        <f t="shared" si="351"/>
        <v/>
      </c>
    </row>
    <row r="257" spans="40:105" x14ac:dyDescent="0.2">
      <c r="AN257" s="118">
        <f t="shared" si="330"/>
        <v>0</v>
      </c>
      <c r="AO257" s="118">
        <f t="shared" si="331"/>
        <v>0</v>
      </c>
      <c r="AP257" s="118">
        <f t="shared" si="332"/>
        <v>0</v>
      </c>
      <c r="AQ257" s="118">
        <f t="shared" si="333"/>
        <v>0</v>
      </c>
      <c r="AR257" s="118">
        <f t="shared" si="334"/>
        <v>0</v>
      </c>
      <c r="AS257" s="118">
        <f t="shared" si="335"/>
        <v>0</v>
      </c>
      <c r="AT257" s="118">
        <f t="shared" si="336"/>
        <v>0</v>
      </c>
      <c r="AU257" s="118">
        <f t="shared" si="337"/>
        <v>0</v>
      </c>
      <c r="AV257" s="118">
        <f t="shared" si="338"/>
        <v>0</v>
      </c>
      <c r="AW257" s="118">
        <f t="shared" si="339"/>
        <v>0</v>
      </c>
      <c r="AX257" s="119" t="str">
        <f t="shared" si="340"/>
        <v/>
      </c>
      <c r="CQ257" s="118">
        <f t="shared" si="341"/>
        <v>0</v>
      </c>
      <c r="CR257" s="118">
        <f t="shared" si="342"/>
        <v>0</v>
      </c>
      <c r="CS257" s="118">
        <f t="shared" si="343"/>
        <v>0</v>
      </c>
      <c r="CT257" s="118">
        <f t="shared" si="344"/>
        <v>0</v>
      </c>
      <c r="CU257" s="118">
        <f t="shared" si="345"/>
        <v>0</v>
      </c>
      <c r="CV257" s="118">
        <f t="shared" si="346"/>
        <v>0</v>
      </c>
      <c r="CW257" s="118">
        <f t="shared" si="347"/>
        <v>0</v>
      </c>
      <c r="CX257" s="118">
        <f t="shared" si="348"/>
        <v>0</v>
      </c>
      <c r="CY257" s="118">
        <f t="shared" si="349"/>
        <v>0</v>
      </c>
      <c r="CZ257" s="118">
        <f t="shared" si="350"/>
        <v>0</v>
      </c>
      <c r="DA257" s="119" t="str">
        <f t="shared" si="351"/>
        <v/>
      </c>
    </row>
    <row r="258" spans="40:105" x14ac:dyDescent="0.2">
      <c r="AN258" s="118">
        <f t="shared" si="330"/>
        <v>0</v>
      </c>
      <c r="AO258" s="118">
        <f t="shared" si="331"/>
        <v>0</v>
      </c>
      <c r="AP258" s="118">
        <f t="shared" si="332"/>
        <v>0</v>
      </c>
      <c r="AQ258" s="118">
        <f t="shared" si="333"/>
        <v>0</v>
      </c>
      <c r="AR258" s="118">
        <f t="shared" si="334"/>
        <v>0</v>
      </c>
      <c r="AS258" s="118">
        <f t="shared" si="335"/>
        <v>0</v>
      </c>
      <c r="AT258" s="118">
        <f t="shared" si="336"/>
        <v>0</v>
      </c>
      <c r="AU258" s="118">
        <f t="shared" si="337"/>
        <v>0</v>
      </c>
      <c r="AV258" s="118">
        <f t="shared" si="338"/>
        <v>0</v>
      </c>
      <c r="AW258" s="118">
        <f t="shared" si="339"/>
        <v>0</v>
      </c>
      <c r="AX258" s="119" t="str">
        <f t="shared" si="340"/>
        <v/>
      </c>
      <c r="CQ258" s="118">
        <f t="shared" si="341"/>
        <v>0</v>
      </c>
      <c r="CR258" s="118">
        <f t="shared" si="342"/>
        <v>0</v>
      </c>
      <c r="CS258" s="118">
        <f t="shared" si="343"/>
        <v>0</v>
      </c>
      <c r="CT258" s="118">
        <f t="shared" si="344"/>
        <v>0</v>
      </c>
      <c r="CU258" s="118">
        <f t="shared" si="345"/>
        <v>0</v>
      </c>
      <c r="CV258" s="118">
        <f t="shared" si="346"/>
        <v>0</v>
      </c>
      <c r="CW258" s="118">
        <f t="shared" si="347"/>
        <v>0</v>
      </c>
      <c r="CX258" s="118">
        <f t="shared" si="348"/>
        <v>0</v>
      </c>
      <c r="CY258" s="118">
        <f t="shared" si="349"/>
        <v>0</v>
      </c>
      <c r="CZ258" s="118">
        <f t="shared" si="350"/>
        <v>0</v>
      </c>
      <c r="DA258" s="119" t="str">
        <f t="shared" si="351"/>
        <v/>
      </c>
    </row>
    <row r="259" spans="40:105" x14ac:dyDescent="0.2">
      <c r="AN259" s="118">
        <f t="shared" si="330"/>
        <v>0</v>
      </c>
      <c r="AO259" s="118">
        <f t="shared" si="331"/>
        <v>0</v>
      </c>
      <c r="AP259" s="118">
        <f t="shared" si="332"/>
        <v>0</v>
      </c>
      <c r="AQ259" s="118">
        <f t="shared" si="333"/>
        <v>0</v>
      </c>
      <c r="AR259" s="118">
        <f t="shared" si="334"/>
        <v>0</v>
      </c>
      <c r="AS259" s="118">
        <f t="shared" si="335"/>
        <v>0</v>
      </c>
      <c r="AT259" s="118">
        <f t="shared" si="336"/>
        <v>0</v>
      </c>
      <c r="AU259" s="118">
        <f t="shared" si="337"/>
        <v>0</v>
      </c>
      <c r="AV259" s="118">
        <f t="shared" si="338"/>
        <v>0</v>
      </c>
      <c r="AW259" s="118">
        <f t="shared" si="339"/>
        <v>0</v>
      </c>
      <c r="AX259" s="119" t="str">
        <f t="shared" si="340"/>
        <v/>
      </c>
      <c r="CQ259" s="118">
        <f t="shared" si="341"/>
        <v>0</v>
      </c>
      <c r="CR259" s="118">
        <f t="shared" si="342"/>
        <v>0</v>
      </c>
      <c r="CS259" s="118">
        <f t="shared" si="343"/>
        <v>0</v>
      </c>
      <c r="CT259" s="118">
        <f t="shared" si="344"/>
        <v>0</v>
      </c>
      <c r="CU259" s="118">
        <f t="shared" si="345"/>
        <v>0</v>
      </c>
      <c r="CV259" s="118">
        <f t="shared" si="346"/>
        <v>0</v>
      </c>
      <c r="CW259" s="118">
        <f t="shared" si="347"/>
        <v>0</v>
      </c>
      <c r="CX259" s="118">
        <f t="shared" si="348"/>
        <v>0</v>
      </c>
      <c r="CY259" s="118">
        <f t="shared" si="349"/>
        <v>0</v>
      </c>
      <c r="CZ259" s="118">
        <f t="shared" si="350"/>
        <v>0</v>
      </c>
      <c r="DA259" s="119" t="str">
        <f t="shared" si="351"/>
        <v/>
      </c>
    </row>
    <row r="260" spans="40:105" x14ac:dyDescent="0.2">
      <c r="AN260" s="118">
        <f t="shared" si="330"/>
        <v>0</v>
      </c>
      <c r="AO260" s="118">
        <f t="shared" si="331"/>
        <v>0</v>
      </c>
      <c r="AP260" s="118">
        <f t="shared" si="332"/>
        <v>0</v>
      </c>
      <c r="AQ260" s="118">
        <f t="shared" si="333"/>
        <v>0</v>
      </c>
      <c r="AR260" s="118">
        <f t="shared" si="334"/>
        <v>0</v>
      </c>
      <c r="AS260" s="118">
        <f t="shared" si="335"/>
        <v>0</v>
      </c>
      <c r="AT260" s="118">
        <f t="shared" si="336"/>
        <v>0</v>
      </c>
      <c r="AU260" s="118">
        <f t="shared" si="337"/>
        <v>0</v>
      </c>
      <c r="AV260" s="118">
        <f t="shared" si="338"/>
        <v>0</v>
      </c>
      <c r="AW260" s="118">
        <f t="shared" si="339"/>
        <v>0</v>
      </c>
      <c r="AX260" s="119" t="str">
        <f t="shared" si="340"/>
        <v/>
      </c>
      <c r="CQ260" s="118">
        <f t="shared" si="341"/>
        <v>0</v>
      </c>
      <c r="CR260" s="118">
        <f t="shared" si="342"/>
        <v>0</v>
      </c>
      <c r="CS260" s="118">
        <f t="shared" si="343"/>
        <v>0</v>
      </c>
      <c r="CT260" s="118">
        <f t="shared" si="344"/>
        <v>0</v>
      </c>
      <c r="CU260" s="118">
        <f t="shared" si="345"/>
        <v>0</v>
      </c>
      <c r="CV260" s="118">
        <f t="shared" si="346"/>
        <v>0</v>
      </c>
      <c r="CW260" s="118">
        <f t="shared" si="347"/>
        <v>0</v>
      </c>
      <c r="CX260" s="118">
        <f t="shared" si="348"/>
        <v>0</v>
      </c>
      <c r="CY260" s="118">
        <f t="shared" si="349"/>
        <v>0</v>
      </c>
      <c r="CZ260" s="118">
        <f t="shared" si="350"/>
        <v>0</v>
      </c>
      <c r="DA260" s="119" t="str">
        <f t="shared" si="351"/>
        <v/>
      </c>
    </row>
    <row r="261" spans="40:105" x14ac:dyDescent="0.2">
      <c r="AN261" s="118">
        <f t="shared" ref="AN261:AN276" si="352">IF(I261&gt;0,VLOOKUP(I261&amp;"-"&amp;J261&amp;"-"&amp;K261,LocCost,2,0),0)</f>
        <v>0</v>
      </c>
      <c r="AO261" s="118">
        <f t="shared" ref="AO261:AO276" si="353">IF(L261&gt;0,VLOOKUP(L261&amp;"-"&amp;M261&amp;"-"&amp;N261,LocCost,2,0),0)</f>
        <v>0</v>
      </c>
      <c r="AP261" s="118">
        <f t="shared" ref="AP261:AP276" si="354">IF(O261&gt;0,VLOOKUP(O261&amp;"-"&amp;P261&amp;"-"&amp;Q261,LocCost,2,0),0)</f>
        <v>0</v>
      </c>
      <c r="AQ261" s="118">
        <f t="shared" ref="AQ261:AQ276" si="355">IF(R261&gt;0,VLOOKUP(R261&amp;"-"&amp;S261&amp;"-"&amp;T261,LocCost,2,0),0)</f>
        <v>0</v>
      </c>
      <c r="AR261" s="118">
        <f t="shared" ref="AR261:AR276" si="356">IF(U261&gt;0,VLOOKUP(U261&amp;"-"&amp;V261&amp;"-"&amp;W261,LocCost,2,0),0)</f>
        <v>0</v>
      </c>
      <c r="AS261" s="118">
        <f t="shared" ref="AS261:AS276" si="357">IF(X261&gt;0,VLOOKUP(X261&amp;"-"&amp;Y261&amp;"-"&amp;Z261,LocCost,2,0),0)</f>
        <v>0</v>
      </c>
      <c r="AT261" s="118">
        <f t="shared" ref="AT261:AT276" si="358">IF(AA261&gt;0,VLOOKUP(AA261&amp;"-"&amp;AB261&amp;"-"&amp;AC261,LocCost,2,0),0)</f>
        <v>0</v>
      </c>
      <c r="AU261" s="118">
        <f t="shared" ref="AU261:AU276" si="359">IF(AD261&gt;0,VLOOKUP(AD261&amp;"-"&amp;AE261&amp;"-"&amp;AF261,LocCost,2,0),0)</f>
        <v>0</v>
      </c>
      <c r="AV261" s="118">
        <f t="shared" ref="AV261:AV276" si="360">IF(AG261&gt;0,VLOOKUP(AG261&amp;"-"&amp;AH261&amp;"-"&amp;AI261,LocCost,2,0),0)</f>
        <v>0</v>
      </c>
      <c r="AW261" s="118">
        <f t="shared" ref="AW261:AW276" si="361">IF(AJ261&gt;0,VLOOKUP(AJ261&amp;"-"&amp;AK261&amp;"-"&amp;AL261,LocCost,2,0),0)</f>
        <v>0</v>
      </c>
      <c r="AX261" s="119" t="str">
        <f t="shared" ref="AX261:AX276" si="362">IF(C261&gt;0,SUM(AN261:AW261),"")</f>
        <v/>
      </c>
      <c r="CQ261" s="118">
        <f t="shared" ref="CQ261:CQ276" si="363">IF(BL261&gt;0,VLOOKUP(BL261&amp;"-"&amp;BM261&amp;"-"&amp;BN261,LocCost,2,0),0)</f>
        <v>0</v>
      </c>
      <c r="CR261" s="118">
        <f t="shared" ref="CR261:CR276" si="364">IF(BO261&gt;0,VLOOKUP(BO261&amp;"-"&amp;BP261&amp;"-"&amp;BQ261,LocCost,2,0),0)</f>
        <v>0</v>
      </c>
      <c r="CS261" s="118">
        <f t="shared" ref="CS261:CS276" si="365">IF(BR261&gt;0,VLOOKUP(BR261&amp;"-"&amp;BS261&amp;"-"&amp;BT261,LocCost,2,0),0)</f>
        <v>0</v>
      </c>
      <c r="CT261" s="118">
        <f t="shared" ref="CT261:CT276" si="366">IF(BU261&gt;0,VLOOKUP(BU261&amp;"-"&amp;BV261&amp;"-"&amp;BW261,LocCost,2,0),0)</f>
        <v>0</v>
      </c>
      <c r="CU261" s="118">
        <f t="shared" ref="CU261:CU276" si="367">IF(BX261&gt;0,VLOOKUP(BX261&amp;"-"&amp;BY261&amp;"-"&amp;BZ261,LocCost,2,0),0)</f>
        <v>0</v>
      </c>
      <c r="CV261" s="118">
        <f t="shared" ref="CV261:CV276" si="368">IF(CA261&gt;0,VLOOKUP(CA261&amp;"-"&amp;CB261&amp;"-"&amp;CC261,LocCost,2,0),0)</f>
        <v>0</v>
      </c>
      <c r="CW261" s="118">
        <f t="shared" ref="CW261:CW276" si="369">IF(CD261&gt;0,VLOOKUP(CD261&amp;"-"&amp;CE261&amp;"-"&amp;CF261,LocCost,2,0),0)</f>
        <v>0</v>
      </c>
      <c r="CX261" s="118">
        <f t="shared" ref="CX261:CX276" si="370">IF(CG261&gt;0,VLOOKUP(CG261&amp;"-"&amp;CH261&amp;"-"&amp;CI261,LocCost,2,0),0)</f>
        <v>0</v>
      </c>
      <c r="CY261" s="118">
        <f t="shared" ref="CY261:CY276" si="371">IF(CJ261&gt;0,VLOOKUP(CJ261&amp;"-"&amp;CK261&amp;"-"&amp;CL261,LocCost,2,0),0)</f>
        <v>0</v>
      </c>
      <c r="CZ261" s="118">
        <f t="shared" ref="CZ261:CZ276" si="372">IF(CM261&gt;0,VLOOKUP(CM261&amp;"-"&amp;CN261&amp;"-"&amp;CO261,LocCost,2,0),0)</f>
        <v>0</v>
      </c>
      <c r="DA261" s="119" t="str">
        <f t="shared" ref="DA261:DA276" si="373">IF(BF261&gt;0,SUM(CQ261:CZ261),"")</f>
        <v/>
      </c>
    </row>
    <row r="262" spans="40:105" x14ac:dyDescent="0.2">
      <c r="AN262" s="118">
        <f t="shared" si="352"/>
        <v>0</v>
      </c>
      <c r="AO262" s="118">
        <f t="shared" si="353"/>
        <v>0</v>
      </c>
      <c r="AP262" s="118">
        <f t="shared" si="354"/>
        <v>0</v>
      </c>
      <c r="AQ262" s="118">
        <f t="shared" si="355"/>
        <v>0</v>
      </c>
      <c r="AR262" s="118">
        <f t="shared" si="356"/>
        <v>0</v>
      </c>
      <c r="AS262" s="118">
        <f t="shared" si="357"/>
        <v>0</v>
      </c>
      <c r="AT262" s="118">
        <f t="shared" si="358"/>
        <v>0</v>
      </c>
      <c r="AU262" s="118">
        <f t="shared" si="359"/>
        <v>0</v>
      </c>
      <c r="AV262" s="118">
        <f t="shared" si="360"/>
        <v>0</v>
      </c>
      <c r="AW262" s="118">
        <f t="shared" si="361"/>
        <v>0</v>
      </c>
      <c r="AX262" s="119" t="str">
        <f t="shared" si="362"/>
        <v/>
      </c>
      <c r="CQ262" s="118">
        <f t="shared" si="363"/>
        <v>0</v>
      </c>
      <c r="CR262" s="118">
        <f t="shared" si="364"/>
        <v>0</v>
      </c>
      <c r="CS262" s="118">
        <f t="shared" si="365"/>
        <v>0</v>
      </c>
      <c r="CT262" s="118">
        <f t="shared" si="366"/>
        <v>0</v>
      </c>
      <c r="CU262" s="118">
        <f t="shared" si="367"/>
        <v>0</v>
      </c>
      <c r="CV262" s="118">
        <f t="shared" si="368"/>
        <v>0</v>
      </c>
      <c r="CW262" s="118">
        <f t="shared" si="369"/>
        <v>0</v>
      </c>
      <c r="CX262" s="118">
        <f t="shared" si="370"/>
        <v>0</v>
      </c>
      <c r="CY262" s="118">
        <f t="shared" si="371"/>
        <v>0</v>
      </c>
      <c r="CZ262" s="118">
        <f t="shared" si="372"/>
        <v>0</v>
      </c>
      <c r="DA262" s="119" t="str">
        <f t="shared" si="373"/>
        <v/>
      </c>
    </row>
    <row r="263" spans="40:105" x14ac:dyDescent="0.2">
      <c r="AN263" s="118">
        <f t="shared" si="352"/>
        <v>0</v>
      </c>
      <c r="AO263" s="118">
        <f t="shared" si="353"/>
        <v>0</v>
      </c>
      <c r="AP263" s="118">
        <f t="shared" si="354"/>
        <v>0</v>
      </c>
      <c r="AQ263" s="118">
        <f t="shared" si="355"/>
        <v>0</v>
      </c>
      <c r="AR263" s="118">
        <f t="shared" si="356"/>
        <v>0</v>
      </c>
      <c r="AS263" s="118">
        <f t="shared" si="357"/>
        <v>0</v>
      </c>
      <c r="AT263" s="118">
        <f t="shared" si="358"/>
        <v>0</v>
      </c>
      <c r="AU263" s="118">
        <f t="shared" si="359"/>
        <v>0</v>
      </c>
      <c r="AV263" s="118">
        <f t="shared" si="360"/>
        <v>0</v>
      </c>
      <c r="AW263" s="118">
        <f t="shared" si="361"/>
        <v>0</v>
      </c>
      <c r="AX263" s="119" t="str">
        <f t="shared" si="362"/>
        <v/>
      </c>
      <c r="CQ263" s="118">
        <f t="shared" si="363"/>
        <v>0</v>
      </c>
      <c r="CR263" s="118">
        <f t="shared" si="364"/>
        <v>0</v>
      </c>
      <c r="CS263" s="118">
        <f t="shared" si="365"/>
        <v>0</v>
      </c>
      <c r="CT263" s="118">
        <f t="shared" si="366"/>
        <v>0</v>
      </c>
      <c r="CU263" s="118">
        <f t="shared" si="367"/>
        <v>0</v>
      </c>
      <c r="CV263" s="118">
        <f t="shared" si="368"/>
        <v>0</v>
      </c>
      <c r="CW263" s="118">
        <f t="shared" si="369"/>
        <v>0</v>
      </c>
      <c r="CX263" s="118">
        <f t="shared" si="370"/>
        <v>0</v>
      </c>
      <c r="CY263" s="118">
        <f t="shared" si="371"/>
        <v>0</v>
      </c>
      <c r="CZ263" s="118">
        <f t="shared" si="372"/>
        <v>0</v>
      </c>
      <c r="DA263" s="119" t="str">
        <f t="shared" si="373"/>
        <v/>
      </c>
    </row>
    <row r="264" spans="40:105" x14ac:dyDescent="0.2">
      <c r="AN264" s="118">
        <f t="shared" si="352"/>
        <v>0</v>
      </c>
      <c r="AO264" s="118">
        <f t="shared" si="353"/>
        <v>0</v>
      </c>
      <c r="AP264" s="118">
        <f t="shared" si="354"/>
        <v>0</v>
      </c>
      <c r="AQ264" s="118">
        <f t="shared" si="355"/>
        <v>0</v>
      </c>
      <c r="AR264" s="118">
        <f t="shared" si="356"/>
        <v>0</v>
      </c>
      <c r="AS264" s="118">
        <f t="shared" si="357"/>
        <v>0</v>
      </c>
      <c r="AT264" s="118">
        <f t="shared" si="358"/>
        <v>0</v>
      </c>
      <c r="AU264" s="118">
        <f t="shared" si="359"/>
        <v>0</v>
      </c>
      <c r="AV264" s="118">
        <f t="shared" si="360"/>
        <v>0</v>
      </c>
      <c r="AW264" s="118">
        <f t="shared" si="361"/>
        <v>0</v>
      </c>
      <c r="AX264" s="119" t="str">
        <f t="shared" si="362"/>
        <v/>
      </c>
      <c r="CQ264" s="118">
        <f t="shared" si="363"/>
        <v>0</v>
      </c>
      <c r="CR264" s="118">
        <f t="shared" si="364"/>
        <v>0</v>
      </c>
      <c r="CS264" s="118">
        <f t="shared" si="365"/>
        <v>0</v>
      </c>
      <c r="CT264" s="118">
        <f t="shared" si="366"/>
        <v>0</v>
      </c>
      <c r="CU264" s="118">
        <f t="shared" si="367"/>
        <v>0</v>
      </c>
      <c r="CV264" s="118">
        <f t="shared" si="368"/>
        <v>0</v>
      </c>
      <c r="CW264" s="118">
        <f t="shared" si="369"/>
        <v>0</v>
      </c>
      <c r="CX264" s="118">
        <f t="shared" si="370"/>
        <v>0</v>
      </c>
      <c r="CY264" s="118">
        <f t="shared" si="371"/>
        <v>0</v>
      </c>
      <c r="CZ264" s="118">
        <f t="shared" si="372"/>
        <v>0</v>
      </c>
      <c r="DA264" s="119" t="str">
        <f t="shared" si="373"/>
        <v/>
      </c>
    </row>
    <row r="265" spans="40:105" x14ac:dyDescent="0.2">
      <c r="AN265" s="118">
        <f t="shared" si="352"/>
        <v>0</v>
      </c>
      <c r="AO265" s="118">
        <f t="shared" si="353"/>
        <v>0</v>
      </c>
      <c r="AP265" s="118">
        <f t="shared" si="354"/>
        <v>0</v>
      </c>
      <c r="AQ265" s="118">
        <f t="shared" si="355"/>
        <v>0</v>
      </c>
      <c r="AR265" s="118">
        <f t="shared" si="356"/>
        <v>0</v>
      </c>
      <c r="AS265" s="118">
        <f t="shared" si="357"/>
        <v>0</v>
      </c>
      <c r="AT265" s="118">
        <f t="shared" si="358"/>
        <v>0</v>
      </c>
      <c r="AU265" s="118">
        <f t="shared" si="359"/>
        <v>0</v>
      </c>
      <c r="AV265" s="118">
        <f t="shared" si="360"/>
        <v>0</v>
      </c>
      <c r="AW265" s="118">
        <f t="shared" si="361"/>
        <v>0</v>
      </c>
      <c r="AX265" s="119" t="str">
        <f t="shared" si="362"/>
        <v/>
      </c>
      <c r="CQ265" s="118">
        <f t="shared" si="363"/>
        <v>0</v>
      </c>
      <c r="CR265" s="118">
        <f t="shared" si="364"/>
        <v>0</v>
      </c>
      <c r="CS265" s="118">
        <f t="shared" si="365"/>
        <v>0</v>
      </c>
      <c r="CT265" s="118">
        <f t="shared" si="366"/>
        <v>0</v>
      </c>
      <c r="CU265" s="118">
        <f t="shared" si="367"/>
        <v>0</v>
      </c>
      <c r="CV265" s="118">
        <f t="shared" si="368"/>
        <v>0</v>
      </c>
      <c r="CW265" s="118">
        <f t="shared" si="369"/>
        <v>0</v>
      </c>
      <c r="CX265" s="118">
        <f t="shared" si="370"/>
        <v>0</v>
      </c>
      <c r="CY265" s="118">
        <f t="shared" si="371"/>
        <v>0</v>
      </c>
      <c r="CZ265" s="118">
        <f t="shared" si="372"/>
        <v>0</v>
      </c>
      <c r="DA265" s="119" t="str">
        <f t="shared" si="373"/>
        <v/>
      </c>
    </row>
    <row r="266" spans="40:105" x14ac:dyDescent="0.2">
      <c r="AN266" s="118">
        <f t="shared" si="352"/>
        <v>0</v>
      </c>
      <c r="AO266" s="118">
        <f t="shared" si="353"/>
        <v>0</v>
      </c>
      <c r="AP266" s="118">
        <f t="shared" si="354"/>
        <v>0</v>
      </c>
      <c r="AQ266" s="118">
        <f t="shared" si="355"/>
        <v>0</v>
      </c>
      <c r="AR266" s="118">
        <f t="shared" si="356"/>
        <v>0</v>
      </c>
      <c r="AS266" s="118">
        <f t="shared" si="357"/>
        <v>0</v>
      </c>
      <c r="AT266" s="118">
        <f t="shared" si="358"/>
        <v>0</v>
      </c>
      <c r="AU266" s="118">
        <f t="shared" si="359"/>
        <v>0</v>
      </c>
      <c r="AV266" s="118">
        <f t="shared" si="360"/>
        <v>0</v>
      </c>
      <c r="AW266" s="118">
        <f t="shared" si="361"/>
        <v>0</v>
      </c>
      <c r="AX266" s="119" t="str">
        <f t="shared" si="362"/>
        <v/>
      </c>
      <c r="CQ266" s="118">
        <f t="shared" si="363"/>
        <v>0</v>
      </c>
      <c r="CR266" s="118">
        <f t="shared" si="364"/>
        <v>0</v>
      </c>
      <c r="CS266" s="118">
        <f t="shared" si="365"/>
        <v>0</v>
      </c>
      <c r="CT266" s="118">
        <f t="shared" si="366"/>
        <v>0</v>
      </c>
      <c r="CU266" s="118">
        <f t="shared" si="367"/>
        <v>0</v>
      </c>
      <c r="CV266" s="118">
        <f t="shared" si="368"/>
        <v>0</v>
      </c>
      <c r="CW266" s="118">
        <f t="shared" si="369"/>
        <v>0</v>
      </c>
      <c r="CX266" s="118">
        <f t="shared" si="370"/>
        <v>0</v>
      </c>
      <c r="CY266" s="118">
        <f t="shared" si="371"/>
        <v>0</v>
      </c>
      <c r="CZ266" s="118">
        <f t="shared" si="372"/>
        <v>0</v>
      </c>
      <c r="DA266" s="119" t="str">
        <f t="shared" si="373"/>
        <v/>
      </c>
    </row>
    <row r="267" spans="40:105" x14ac:dyDescent="0.2">
      <c r="AN267" s="118">
        <f t="shared" si="352"/>
        <v>0</v>
      </c>
      <c r="AO267" s="118">
        <f t="shared" si="353"/>
        <v>0</v>
      </c>
      <c r="AP267" s="118">
        <f t="shared" si="354"/>
        <v>0</v>
      </c>
      <c r="AQ267" s="118">
        <f t="shared" si="355"/>
        <v>0</v>
      </c>
      <c r="AR267" s="118">
        <f t="shared" si="356"/>
        <v>0</v>
      </c>
      <c r="AS267" s="118">
        <f t="shared" si="357"/>
        <v>0</v>
      </c>
      <c r="AT267" s="118">
        <f t="shared" si="358"/>
        <v>0</v>
      </c>
      <c r="AU267" s="118">
        <f t="shared" si="359"/>
        <v>0</v>
      </c>
      <c r="AV267" s="118">
        <f t="shared" si="360"/>
        <v>0</v>
      </c>
      <c r="AW267" s="118">
        <f t="shared" si="361"/>
        <v>0</v>
      </c>
      <c r="AX267" s="119" t="str">
        <f t="shared" si="362"/>
        <v/>
      </c>
      <c r="CQ267" s="118">
        <f t="shared" si="363"/>
        <v>0</v>
      </c>
      <c r="CR267" s="118">
        <f t="shared" si="364"/>
        <v>0</v>
      </c>
      <c r="CS267" s="118">
        <f t="shared" si="365"/>
        <v>0</v>
      </c>
      <c r="CT267" s="118">
        <f t="shared" si="366"/>
        <v>0</v>
      </c>
      <c r="CU267" s="118">
        <f t="shared" si="367"/>
        <v>0</v>
      </c>
      <c r="CV267" s="118">
        <f t="shared" si="368"/>
        <v>0</v>
      </c>
      <c r="CW267" s="118">
        <f t="shared" si="369"/>
        <v>0</v>
      </c>
      <c r="CX267" s="118">
        <f t="shared" si="370"/>
        <v>0</v>
      </c>
      <c r="CY267" s="118">
        <f t="shared" si="371"/>
        <v>0</v>
      </c>
      <c r="CZ267" s="118">
        <f t="shared" si="372"/>
        <v>0</v>
      </c>
      <c r="DA267" s="119" t="str">
        <f t="shared" si="373"/>
        <v/>
      </c>
    </row>
    <row r="268" spans="40:105" x14ac:dyDescent="0.2">
      <c r="AN268" s="118">
        <f t="shared" si="352"/>
        <v>0</v>
      </c>
      <c r="AO268" s="118">
        <f t="shared" si="353"/>
        <v>0</v>
      </c>
      <c r="AP268" s="118">
        <f t="shared" si="354"/>
        <v>0</v>
      </c>
      <c r="AQ268" s="118">
        <f t="shared" si="355"/>
        <v>0</v>
      </c>
      <c r="AR268" s="118">
        <f t="shared" si="356"/>
        <v>0</v>
      </c>
      <c r="AS268" s="118">
        <f t="shared" si="357"/>
        <v>0</v>
      </c>
      <c r="AT268" s="118">
        <f t="shared" si="358"/>
        <v>0</v>
      </c>
      <c r="AU268" s="118">
        <f t="shared" si="359"/>
        <v>0</v>
      </c>
      <c r="AV268" s="118">
        <f t="shared" si="360"/>
        <v>0</v>
      </c>
      <c r="AW268" s="118">
        <f t="shared" si="361"/>
        <v>0</v>
      </c>
      <c r="AX268" s="119" t="str">
        <f t="shared" si="362"/>
        <v/>
      </c>
      <c r="CQ268" s="118">
        <f t="shared" si="363"/>
        <v>0</v>
      </c>
      <c r="CR268" s="118">
        <f t="shared" si="364"/>
        <v>0</v>
      </c>
      <c r="CS268" s="118">
        <f t="shared" si="365"/>
        <v>0</v>
      </c>
      <c r="CT268" s="118">
        <f t="shared" si="366"/>
        <v>0</v>
      </c>
      <c r="CU268" s="118">
        <f t="shared" si="367"/>
        <v>0</v>
      </c>
      <c r="CV268" s="118">
        <f t="shared" si="368"/>
        <v>0</v>
      </c>
      <c r="CW268" s="118">
        <f t="shared" si="369"/>
        <v>0</v>
      </c>
      <c r="CX268" s="118">
        <f t="shared" si="370"/>
        <v>0</v>
      </c>
      <c r="CY268" s="118">
        <f t="shared" si="371"/>
        <v>0</v>
      </c>
      <c r="CZ268" s="118">
        <f t="shared" si="372"/>
        <v>0</v>
      </c>
      <c r="DA268" s="119" t="str">
        <f t="shared" si="373"/>
        <v/>
      </c>
    </row>
    <row r="269" spans="40:105" x14ac:dyDescent="0.2">
      <c r="AN269" s="118">
        <f t="shared" si="352"/>
        <v>0</v>
      </c>
      <c r="AO269" s="118">
        <f t="shared" si="353"/>
        <v>0</v>
      </c>
      <c r="AP269" s="118">
        <f t="shared" si="354"/>
        <v>0</v>
      </c>
      <c r="AQ269" s="118">
        <f t="shared" si="355"/>
        <v>0</v>
      </c>
      <c r="AR269" s="118">
        <f t="shared" si="356"/>
        <v>0</v>
      </c>
      <c r="AS269" s="118">
        <f t="shared" si="357"/>
        <v>0</v>
      </c>
      <c r="AT269" s="118">
        <f t="shared" si="358"/>
        <v>0</v>
      </c>
      <c r="AU269" s="118">
        <f t="shared" si="359"/>
        <v>0</v>
      </c>
      <c r="AV269" s="118">
        <f t="shared" si="360"/>
        <v>0</v>
      </c>
      <c r="AW269" s="118">
        <f t="shared" si="361"/>
        <v>0</v>
      </c>
      <c r="AX269" s="119" t="str">
        <f t="shared" si="362"/>
        <v/>
      </c>
      <c r="CQ269" s="118">
        <f t="shared" si="363"/>
        <v>0</v>
      </c>
      <c r="CR269" s="118">
        <f t="shared" si="364"/>
        <v>0</v>
      </c>
      <c r="CS269" s="118">
        <f t="shared" si="365"/>
        <v>0</v>
      </c>
      <c r="CT269" s="118">
        <f t="shared" si="366"/>
        <v>0</v>
      </c>
      <c r="CU269" s="118">
        <f t="shared" si="367"/>
        <v>0</v>
      </c>
      <c r="CV269" s="118">
        <f t="shared" si="368"/>
        <v>0</v>
      </c>
      <c r="CW269" s="118">
        <f t="shared" si="369"/>
        <v>0</v>
      </c>
      <c r="CX269" s="118">
        <f t="shared" si="370"/>
        <v>0</v>
      </c>
      <c r="CY269" s="118">
        <f t="shared" si="371"/>
        <v>0</v>
      </c>
      <c r="CZ269" s="118">
        <f t="shared" si="372"/>
        <v>0</v>
      </c>
      <c r="DA269" s="119" t="str">
        <f t="shared" si="373"/>
        <v/>
      </c>
    </row>
    <row r="270" spans="40:105" x14ac:dyDescent="0.2">
      <c r="AN270" s="118">
        <f t="shared" si="352"/>
        <v>0</v>
      </c>
      <c r="AO270" s="118">
        <f t="shared" si="353"/>
        <v>0</v>
      </c>
      <c r="AP270" s="118">
        <f t="shared" si="354"/>
        <v>0</v>
      </c>
      <c r="AQ270" s="118">
        <f t="shared" si="355"/>
        <v>0</v>
      </c>
      <c r="AR270" s="118">
        <f t="shared" si="356"/>
        <v>0</v>
      </c>
      <c r="AS270" s="118">
        <f t="shared" si="357"/>
        <v>0</v>
      </c>
      <c r="AT270" s="118">
        <f t="shared" si="358"/>
        <v>0</v>
      </c>
      <c r="AU270" s="118">
        <f t="shared" si="359"/>
        <v>0</v>
      </c>
      <c r="AV270" s="118">
        <f t="shared" si="360"/>
        <v>0</v>
      </c>
      <c r="AW270" s="118">
        <f t="shared" si="361"/>
        <v>0</v>
      </c>
      <c r="AX270" s="119" t="str">
        <f t="shared" si="362"/>
        <v/>
      </c>
      <c r="CQ270" s="118">
        <f t="shared" si="363"/>
        <v>0</v>
      </c>
      <c r="CR270" s="118">
        <f t="shared" si="364"/>
        <v>0</v>
      </c>
      <c r="CS270" s="118">
        <f t="shared" si="365"/>
        <v>0</v>
      </c>
      <c r="CT270" s="118">
        <f t="shared" si="366"/>
        <v>0</v>
      </c>
      <c r="CU270" s="118">
        <f t="shared" si="367"/>
        <v>0</v>
      </c>
      <c r="CV270" s="118">
        <f t="shared" si="368"/>
        <v>0</v>
      </c>
      <c r="CW270" s="118">
        <f t="shared" si="369"/>
        <v>0</v>
      </c>
      <c r="CX270" s="118">
        <f t="shared" si="370"/>
        <v>0</v>
      </c>
      <c r="CY270" s="118">
        <f t="shared" si="371"/>
        <v>0</v>
      </c>
      <c r="CZ270" s="118">
        <f t="shared" si="372"/>
        <v>0</v>
      </c>
      <c r="DA270" s="119" t="str">
        <f t="shared" si="373"/>
        <v/>
      </c>
    </row>
    <row r="271" spans="40:105" x14ac:dyDescent="0.2">
      <c r="AN271" s="118">
        <f t="shared" si="352"/>
        <v>0</v>
      </c>
      <c r="AO271" s="118">
        <f t="shared" si="353"/>
        <v>0</v>
      </c>
      <c r="AP271" s="118">
        <f t="shared" si="354"/>
        <v>0</v>
      </c>
      <c r="AQ271" s="118">
        <f t="shared" si="355"/>
        <v>0</v>
      </c>
      <c r="AR271" s="118">
        <f t="shared" si="356"/>
        <v>0</v>
      </c>
      <c r="AS271" s="118">
        <f t="shared" si="357"/>
        <v>0</v>
      </c>
      <c r="AT271" s="118">
        <f t="shared" si="358"/>
        <v>0</v>
      </c>
      <c r="AU271" s="118">
        <f t="shared" si="359"/>
        <v>0</v>
      </c>
      <c r="AV271" s="118">
        <f t="shared" si="360"/>
        <v>0</v>
      </c>
      <c r="AW271" s="118">
        <f t="shared" si="361"/>
        <v>0</v>
      </c>
      <c r="AX271" s="119" t="str">
        <f t="shared" si="362"/>
        <v/>
      </c>
      <c r="CQ271" s="118">
        <f t="shared" si="363"/>
        <v>0</v>
      </c>
      <c r="CR271" s="118">
        <f t="shared" si="364"/>
        <v>0</v>
      </c>
      <c r="CS271" s="118">
        <f t="shared" si="365"/>
        <v>0</v>
      </c>
      <c r="CT271" s="118">
        <f t="shared" si="366"/>
        <v>0</v>
      </c>
      <c r="CU271" s="118">
        <f t="shared" si="367"/>
        <v>0</v>
      </c>
      <c r="CV271" s="118">
        <f t="shared" si="368"/>
        <v>0</v>
      </c>
      <c r="CW271" s="118">
        <f t="shared" si="369"/>
        <v>0</v>
      </c>
      <c r="CX271" s="118">
        <f t="shared" si="370"/>
        <v>0</v>
      </c>
      <c r="CY271" s="118">
        <f t="shared" si="371"/>
        <v>0</v>
      </c>
      <c r="CZ271" s="118">
        <f t="shared" si="372"/>
        <v>0</v>
      </c>
      <c r="DA271" s="119" t="str">
        <f t="shared" si="373"/>
        <v/>
      </c>
    </row>
    <row r="272" spans="40:105" x14ac:dyDescent="0.2">
      <c r="AN272" s="118">
        <f t="shared" si="352"/>
        <v>0</v>
      </c>
      <c r="AO272" s="118">
        <f t="shared" si="353"/>
        <v>0</v>
      </c>
      <c r="AP272" s="118">
        <f t="shared" si="354"/>
        <v>0</v>
      </c>
      <c r="AQ272" s="118">
        <f t="shared" si="355"/>
        <v>0</v>
      </c>
      <c r="AR272" s="118">
        <f t="shared" si="356"/>
        <v>0</v>
      </c>
      <c r="AS272" s="118">
        <f t="shared" si="357"/>
        <v>0</v>
      </c>
      <c r="AT272" s="118">
        <f t="shared" si="358"/>
        <v>0</v>
      </c>
      <c r="AU272" s="118">
        <f t="shared" si="359"/>
        <v>0</v>
      </c>
      <c r="AV272" s="118">
        <f t="shared" si="360"/>
        <v>0</v>
      </c>
      <c r="AW272" s="118">
        <f t="shared" si="361"/>
        <v>0</v>
      </c>
      <c r="AX272" s="119" t="str">
        <f t="shared" si="362"/>
        <v/>
      </c>
      <c r="CQ272" s="118">
        <f t="shared" si="363"/>
        <v>0</v>
      </c>
      <c r="CR272" s="118">
        <f t="shared" si="364"/>
        <v>0</v>
      </c>
      <c r="CS272" s="118">
        <f t="shared" si="365"/>
        <v>0</v>
      </c>
      <c r="CT272" s="118">
        <f t="shared" si="366"/>
        <v>0</v>
      </c>
      <c r="CU272" s="118">
        <f t="shared" si="367"/>
        <v>0</v>
      </c>
      <c r="CV272" s="118">
        <f t="shared" si="368"/>
        <v>0</v>
      </c>
      <c r="CW272" s="118">
        <f t="shared" si="369"/>
        <v>0</v>
      </c>
      <c r="CX272" s="118">
        <f t="shared" si="370"/>
        <v>0</v>
      </c>
      <c r="CY272" s="118">
        <f t="shared" si="371"/>
        <v>0</v>
      </c>
      <c r="CZ272" s="118">
        <f t="shared" si="372"/>
        <v>0</v>
      </c>
      <c r="DA272" s="119" t="str">
        <f t="shared" si="373"/>
        <v/>
      </c>
    </row>
    <row r="273" spans="40:105" x14ac:dyDescent="0.2">
      <c r="AN273" s="118">
        <f t="shared" si="352"/>
        <v>0</v>
      </c>
      <c r="AO273" s="118">
        <f t="shared" si="353"/>
        <v>0</v>
      </c>
      <c r="AP273" s="118">
        <f t="shared" si="354"/>
        <v>0</v>
      </c>
      <c r="AQ273" s="118">
        <f t="shared" si="355"/>
        <v>0</v>
      </c>
      <c r="AR273" s="118">
        <f t="shared" si="356"/>
        <v>0</v>
      </c>
      <c r="AS273" s="118">
        <f t="shared" si="357"/>
        <v>0</v>
      </c>
      <c r="AT273" s="118">
        <f t="shared" si="358"/>
        <v>0</v>
      </c>
      <c r="AU273" s="118">
        <f t="shared" si="359"/>
        <v>0</v>
      </c>
      <c r="AV273" s="118">
        <f t="shared" si="360"/>
        <v>0</v>
      </c>
      <c r="AW273" s="118">
        <f t="shared" si="361"/>
        <v>0</v>
      </c>
      <c r="AX273" s="119" t="str">
        <f t="shared" si="362"/>
        <v/>
      </c>
      <c r="CQ273" s="118">
        <f t="shared" si="363"/>
        <v>0</v>
      </c>
      <c r="CR273" s="118">
        <f t="shared" si="364"/>
        <v>0</v>
      </c>
      <c r="CS273" s="118">
        <f t="shared" si="365"/>
        <v>0</v>
      </c>
      <c r="CT273" s="118">
        <f t="shared" si="366"/>
        <v>0</v>
      </c>
      <c r="CU273" s="118">
        <f t="shared" si="367"/>
        <v>0</v>
      </c>
      <c r="CV273" s="118">
        <f t="shared" si="368"/>
        <v>0</v>
      </c>
      <c r="CW273" s="118">
        <f t="shared" si="369"/>
        <v>0</v>
      </c>
      <c r="CX273" s="118">
        <f t="shared" si="370"/>
        <v>0</v>
      </c>
      <c r="CY273" s="118">
        <f t="shared" si="371"/>
        <v>0</v>
      </c>
      <c r="CZ273" s="118">
        <f t="shared" si="372"/>
        <v>0</v>
      </c>
      <c r="DA273" s="119" t="str">
        <f t="shared" si="373"/>
        <v/>
      </c>
    </row>
    <row r="274" spans="40:105" x14ac:dyDescent="0.2">
      <c r="AN274" s="118">
        <f t="shared" si="352"/>
        <v>0</v>
      </c>
      <c r="AO274" s="118">
        <f t="shared" si="353"/>
        <v>0</v>
      </c>
      <c r="AP274" s="118">
        <f t="shared" si="354"/>
        <v>0</v>
      </c>
      <c r="AQ274" s="118">
        <f t="shared" si="355"/>
        <v>0</v>
      </c>
      <c r="AR274" s="118">
        <f t="shared" si="356"/>
        <v>0</v>
      </c>
      <c r="AS274" s="118">
        <f t="shared" si="357"/>
        <v>0</v>
      </c>
      <c r="AT274" s="118">
        <f t="shared" si="358"/>
        <v>0</v>
      </c>
      <c r="AU274" s="118">
        <f t="shared" si="359"/>
        <v>0</v>
      </c>
      <c r="AV274" s="118">
        <f t="shared" si="360"/>
        <v>0</v>
      </c>
      <c r="AW274" s="118">
        <f t="shared" si="361"/>
        <v>0</v>
      </c>
      <c r="AX274" s="119" t="str">
        <f t="shared" si="362"/>
        <v/>
      </c>
      <c r="CQ274" s="118">
        <f t="shared" si="363"/>
        <v>0</v>
      </c>
      <c r="CR274" s="118">
        <f t="shared" si="364"/>
        <v>0</v>
      </c>
      <c r="CS274" s="118">
        <f t="shared" si="365"/>
        <v>0</v>
      </c>
      <c r="CT274" s="118">
        <f t="shared" si="366"/>
        <v>0</v>
      </c>
      <c r="CU274" s="118">
        <f t="shared" si="367"/>
        <v>0</v>
      </c>
      <c r="CV274" s="118">
        <f t="shared" si="368"/>
        <v>0</v>
      </c>
      <c r="CW274" s="118">
        <f t="shared" si="369"/>
        <v>0</v>
      </c>
      <c r="CX274" s="118">
        <f t="shared" si="370"/>
        <v>0</v>
      </c>
      <c r="CY274" s="118">
        <f t="shared" si="371"/>
        <v>0</v>
      </c>
      <c r="CZ274" s="118">
        <f t="shared" si="372"/>
        <v>0</v>
      </c>
      <c r="DA274" s="119" t="str">
        <f t="shared" si="373"/>
        <v/>
      </c>
    </row>
    <row r="275" spans="40:105" x14ac:dyDescent="0.2">
      <c r="AN275" s="118">
        <f t="shared" si="352"/>
        <v>0</v>
      </c>
      <c r="AO275" s="118">
        <f t="shared" si="353"/>
        <v>0</v>
      </c>
      <c r="AP275" s="118">
        <f t="shared" si="354"/>
        <v>0</v>
      </c>
      <c r="AQ275" s="118">
        <f t="shared" si="355"/>
        <v>0</v>
      </c>
      <c r="AR275" s="118">
        <f t="shared" si="356"/>
        <v>0</v>
      </c>
      <c r="AS275" s="118">
        <f t="shared" si="357"/>
        <v>0</v>
      </c>
      <c r="AT275" s="118">
        <f t="shared" si="358"/>
        <v>0</v>
      </c>
      <c r="AU275" s="118">
        <f t="shared" si="359"/>
        <v>0</v>
      </c>
      <c r="AV275" s="118">
        <f t="shared" si="360"/>
        <v>0</v>
      </c>
      <c r="AW275" s="118">
        <f t="shared" si="361"/>
        <v>0</v>
      </c>
      <c r="AX275" s="119" t="str">
        <f t="shared" si="362"/>
        <v/>
      </c>
      <c r="CQ275" s="118">
        <f t="shared" si="363"/>
        <v>0</v>
      </c>
      <c r="CR275" s="118">
        <f t="shared" si="364"/>
        <v>0</v>
      </c>
      <c r="CS275" s="118">
        <f t="shared" si="365"/>
        <v>0</v>
      </c>
      <c r="CT275" s="118">
        <f t="shared" si="366"/>
        <v>0</v>
      </c>
      <c r="CU275" s="118">
        <f t="shared" si="367"/>
        <v>0</v>
      </c>
      <c r="CV275" s="118">
        <f t="shared" si="368"/>
        <v>0</v>
      </c>
      <c r="CW275" s="118">
        <f t="shared" si="369"/>
        <v>0</v>
      </c>
      <c r="CX275" s="118">
        <f t="shared" si="370"/>
        <v>0</v>
      </c>
      <c r="CY275" s="118">
        <f t="shared" si="371"/>
        <v>0</v>
      </c>
      <c r="CZ275" s="118">
        <f t="shared" si="372"/>
        <v>0</v>
      </c>
      <c r="DA275" s="119" t="str">
        <f t="shared" si="373"/>
        <v/>
      </c>
    </row>
    <row r="276" spans="40:105" x14ac:dyDescent="0.2">
      <c r="AN276" s="118">
        <f t="shared" si="352"/>
        <v>0</v>
      </c>
      <c r="AO276" s="118">
        <f t="shared" si="353"/>
        <v>0</v>
      </c>
      <c r="AP276" s="118">
        <f t="shared" si="354"/>
        <v>0</v>
      </c>
      <c r="AQ276" s="118">
        <f t="shared" si="355"/>
        <v>0</v>
      </c>
      <c r="AR276" s="118">
        <f t="shared" si="356"/>
        <v>0</v>
      </c>
      <c r="AS276" s="118">
        <f t="shared" si="357"/>
        <v>0</v>
      </c>
      <c r="AT276" s="118">
        <f t="shared" si="358"/>
        <v>0</v>
      </c>
      <c r="AU276" s="118">
        <f t="shared" si="359"/>
        <v>0</v>
      </c>
      <c r="AV276" s="118">
        <f t="shared" si="360"/>
        <v>0</v>
      </c>
      <c r="AW276" s="118">
        <f t="shared" si="361"/>
        <v>0</v>
      </c>
      <c r="AX276" s="119" t="str">
        <f t="shared" si="362"/>
        <v/>
      </c>
      <c r="CQ276" s="118">
        <f t="shared" si="363"/>
        <v>0</v>
      </c>
      <c r="CR276" s="118">
        <f t="shared" si="364"/>
        <v>0</v>
      </c>
      <c r="CS276" s="118">
        <f t="shared" si="365"/>
        <v>0</v>
      </c>
      <c r="CT276" s="118">
        <f t="shared" si="366"/>
        <v>0</v>
      </c>
      <c r="CU276" s="118">
        <f t="shared" si="367"/>
        <v>0</v>
      </c>
      <c r="CV276" s="118">
        <f t="shared" si="368"/>
        <v>0</v>
      </c>
      <c r="CW276" s="118">
        <f t="shared" si="369"/>
        <v>0</v>
      </c>
      <c r="CX276" s="118">
        <f t="shared" si="370"/>
        <v>0</v>
      </c>
      <c r="CY276" s="118">
        <f t="shared" si="371"/>
        <v>0</v>
      </c>
      <c r="CZ276" s="118">
        <f t="shared" si="372"/>
        <v>0</v>
      </c>
      <c r="DA276" s="119" t="str">
        <f t="shared" si="373"/>
        <v/>
      </c>
    </row>
    <row r="277" spans="40:105" x14ac:dyDescent="0.2">
      <c r="AN277" s="118">
        <f t="shared" ref="AN277:AN292" si="374">IF(I277&gt;0,VLOOKUP(I277&amp;"-"&amp;J277&amp;"-"&amp;K277,LocCost,2,0),0)</f>
        <v>0</v>
      </c>
      <c r="AO277" s="118">
        <f t="shared" ref="AO277:AO292" si="375">IF(L277&gt;0,VLOOKUP(L277&amp;"-"&amp;M277&amp;"-"&amp;N277,LocCost,2,0),0)</f>
        <v>0</v>
      </c>
      <c r="AP277" s="118">
        <f t="shared" ref="AP277:AP292" si="376">IF(O277&gt;0,VLOOKUP(O277&amp;"-"&amp;P277&amp;"-"&amp;Q277,LocCost,2,0),0)</f>
        <v>0</v>
      </c>
      <c r="AQ277" s="118">
        <f t="shared" ref="AQ277:AQ292" si="377">IF(R277&gt;0,VLOOKUP(R277&amp;"-"&amp;S277&amp;"-"&amp;T277,LocCost,2,0),0)</f>
        <v>0</v>
      </c>
      <c r="AR277" s="118">
        <f t="shared" ref="AR277:AR292" si="378">IF(U277&gt;0,VLOOKUP(U277&amp;"-"&amp;V277&amp;"-"&amp;W277,LocCost,2,0),0)</f>
        <v>0</v>
      </c>
      <c r="AS277" s="118">
        <f t="shared" ref="AS277:AS292" si="379">IF(X277&gt;0,VLOOKUP(X277&amp;"-"&amp;Y277&amp;"-"&amp;Z277,LocCost,2,0),0)</f>
        <v>0</v>
      </c>
      <c r="AT277" s="118">
        <f t="shared" ref="AT277:AT292" si="380">IF(AA277&gt;0,VLOOKUP(AA277&amp;"-"&amp;AB277&amp;"-"&amp;AC277,LocCost,2,0),0)</f>
        <v>0</v>
      </c>
      <c r="AU277" s="118">
        <f t="shared" ref="AU277:AU292" si="381">IF(AD277&gt;0,VLOOKUP(AD277&amp;"-"&amp;AE277&amp;"-"&amp;AF277,LocCost,2,0),0)</f>
        <v>0</v>
      </c>
      <c r="AV277" s="118">
        <f t="shared" ref="AV277:AV292" si="382">IF(AG277&gt;0,VLOOKUP(AG277&amp;"-"&amp;AH277&amp;"-"&amp;AI277,LocCost,2,0),0)</f>
        <v>0</v>
      </c>
      <c r="AW277" s="118">
        <f t="shared" ref="AW277:AW292" si="383">IF(AJ277&gt;0,VLOOKUP(AJ277&amp;"-"&amp;AK277&amp;"-"&amp;AL277,LocCost,2,0),0)</f>
        <v>0</v>
      </c>
      <c r="AX277" s="119" t="str">
        <f t="shared" ref="AX277:AX292" si="384">IF(C277&gt;0,SUM(AN277:AW277),"")</f>
        <v/>
      </c>
      <c r="CQ277" s="118">
        <f t="shared" ref="CQ277:CQ292" si="385">IF(BL277&gt;0,VLOOKUP(BL277&amp;"-"&amp;BM277&amp;"-"&amp;BN277,LocCost,2,0),0)</f>
        <v>0</v>
      </c>
      <c r="CR277" s="118">
        <f t="shared" ref="CR277:CR292" si="386">IF(BO277&gt;0,VLOOKUP(BO277&amp;"-"&amp;BP277&amp;"-"&amp;BQ277,LocCost,2,0),0)</f>
        <v>0</v>
      </c>
      <c r="CS277" s="118">
        <f t="shared" ref="CS277:CS292" si="387">IF(BR277&gt;0,VLOOKUP(BR277&amp;"-"&amp;BS277&amp;"-"&amp;BT277,LocCost,2,0),0)</f>
        <v>0</v>
      </c>
      <c r="CT277" s="118">
        <f t="shared" ref="CT277:CT292" si="388">IF(BU277&gt;0,VLOOKUP(BU277&amp;"-"&amp;BV277&amp;"-"&amp;BW277,LocCost,2,0),0)</f>
        <v>0</v>
      </c>
      <c r="CU277" s="118">
        <f t="shared" ref="CU277:CU292" si="389">IF(BX277&gt;0,VLOOKUP(BX277&amp;"-"&amp;BY277&amp;"-"&amp;BZ277,LocCost,2,0),0)</f>
        <v>0</v>
      </c>
      <c r="CV277" s="118">
        <f t="shared" ref="CV277:CV292" si="390">IF(CA277&gt;0,VLOOKUP(CA277&amp;"-"&amp;CB277&amp;"-"&amp;CC277,LocCost,2,0),0)</f>
        <v>0</v>
      </c>
      <c r="CW277" s="118">
        <f t="shared" ref="CW277:CW292" si="391">IF(CD277&gt;0,VLOOKUP(CD277&amp;"-"&amp;CE277&amp;"-"&amp;CF277,LocCost,2,0),0)</f>
        <v>0</v>
      </c>
      <c r="CX277" s="118">
        <f t="shared" ref="CX277:CX292" si="392">IF(CG277&gt;0,VLOOKUP(CG277&amp;"-"&amp;CH277&amp;"-"&amp;CI277,LocCost,2,0),0)</f>
        <v>0</v>
      </c>
      <c r="CY277" s="118">
        <f t="shared" ref="CY277:CY292" si="393">IF(CJ277&gt;0,VLOOKUP(CJ277&amp;"-"&amp;CK277&amp;"-"&amp;CL277,LocCost,2,0),0)</f>
        <v>0</v>
      </c>
      <c r="CZ277" s="118">
        <f t="shared" ref="CZ277:CZ292" si="394">IF(CM277&gt;0,VLOOKUP(CM277&amp;"-"&amp;CN277&amp;"-"&amp;CO277,LocCost,2,0),0)</f>
        <v>0</v>
      </c>
      <c r="DA277" s="119" t="str">
        <f t="shared" ref="DA277:DA292" si="395">IF(BF277&gt;0,SUM(CQ277:CZ277),"")</f>
        <v/>
      </c>
    </row>
    <row r="278" spans="40:105" x14ac:dyDescent="0.2">
      <c r="AN278" s="118">
        <f t="shared" si="374"/>
        <v>0</v>
      </c>
      <c r="AO278" s="118">
        <f t="shared" si="375"/>
        <v>0</v>
      </c>
      <c r="AP278" s="118">
        <f t="shared" si="376"/>
        <v>0</v>
      </c>
      <c r="AQ278" s="118">
        <f t="shared" si="377"/>
        <v>0</v>
      </c>
      <c r="AR278" s="118">
        <f t="shared" si="378"/>
        <v>0</v>
      </c>
      <c r="AS278" s="118">
        <f t="shared" si="379"/>
        <v>0</v>
      </c>
      <c r="AT278" s="118">
        <f t="shared" si="380"/>
        <v>0</v>
      </c>
      <c r="AU278" s="118">
        <f t="shared" si="381"/>
        <v>0</v>
      </c>
      <c r="AV278" s="118">
        <f t="shared" si="382"/>
        <v>0</v>
      </c>
      <c r="AW278" s="118">
        <f t="shared" si="383"/>
        <v>0</v>
      </c>
      <c r="AX278" s="119" t="str">
        <f t="shared" si="384"/>
        <v/>
      </c>
      <c r="CQ278" s="118">
        <f t="shared" si="385"/>
        <v>0</v>
      </c>
      <c r="CR278" s="118">
        <f t="shared" si="386"/>
        <v>0</v>
      </c>
      <c r="CS278" s="118">
        <f t="shared" si="387"/>
        <v>0</v>
      </c>
      <c r="CT278" s="118">
        <f t="shared" si="388"/>
        <v>0</v>
      </c>
      <c r="CU278" s="118">
        <f t="shared" si="389"/>
        <v>0</v>
      </c>
      <c r="CV278" s="118">
        <f t="shared" si="390"/>
        <v>0</v>
      </c>
      <c r="CW278" s="118">
        <f t="shared" si="391"/>
        <v>0</v>
      </c>
      <c r="CX278" s="118">
        <f t="shared" si="392"/>
        <v>0</v>
      </c>
      <c r="CY278" s="118">
        <f t="shared" si="393"/>
        <v>0</v>
      </c>
      <c r="CZ278" s="118">
        <f t="shared" si="394"/>
        <v>0</v>
      </c>
      <c r="DA278" s="119" t="str">
        <f t="shared" si="395"/>
        <v/>
      </c>
    </row>
    <row r="279" spans="40:105" x14ac:dyDescent="0.2">
      <c r="AN279" s="118">
        <f t="shared" si="374"/>
        <v>0</v>
      </c>
      <c r="AO279" s="118">
        <f t="shared" si="375"/>
        <v>0</v>
      </c>
      <c r="AP279" s="118">
        <f t="shared" si="376"/>
        <v>0</v>
      </c>
      <c r="AQ279" s="118">
        <f t="shared" si="377"/>
        <v>0</v>
      </c>
      <c r="AR279" s="118">
        <f t="shared" si="378"/>
        <v>0</v>
      </c>
      <c r="AS279" s="118">
        <f t="shared" si="379"/>
        <v>0</v>
      </c>
      <c r="AT279" s="118">
        <f t="shared" si="380"/>
        <v>0</v>
      </c>
      <c r="AU279" s="118">
        <f t="shared" si="381"/>
        <v>0</v>
      </c>
      <c r="AV279" s="118">
        <f t="shared" si="382"/>
        <v>0</v>
      </c>
      <c r="AW279" s="118">
        <f t="shared" si="383"/>
        <v>0</v>
      </c>
      <c r="AX279" s="119" t="str">
        <f t="shared" si="384"/>
        <v/>
      </c>
      <c r="CQ279" s="118">
        <f t="shared" si="385"/>
        <v>0</v>
      </c>
      <c r="CR279" s="118">
        <f t="shared" si="386"/>
        <v>0</v>
      </c>
      <c r="CS279" s="118">
        <f t="shared" si="387"/>
        <v>0</v>
      </c>
      <c r="CT279" s="118">
        <f t="shared" si="388"/>
        <v>0</v>
      </c>
      <c r="CU279" s="118">
        <f t="shared" si="389"/>
        <v>0</v>
      </c>
      <c r="CV279" s="118">
        <f t="shared" si="390"/>
        <v>0</v>
      </c>
      <c r="CW279" s="118">
        <f t="shared" si="391"/>
        <v>0</v>
      </c>
      <c r="CX279" s="118">
        <f t="shared" si="392"/>
        <v>0</v>
      </c>
      <c r="CY279" s="118">
        <f t="shared" si="393"/>
        <v>0</v>
      </c>
      <c r="CZ279" s="118">
        <f t="shared" si="394"/>
        <v>0</v>
      </c>
      <c r="DA279" s="119" t="str">
        <f t="shared" si="395"/>
        <v/>
      </c>
    </row>
    <row r="280" spans="40:105" x14ac:dyDescent="0.2">
      <c r="AN280" s="118">
        <f t="shared" si="374"/>
        <v>0</v>
      </c>
      <c r="AO280" s="118">
        <f t="shared" si="375"/>
        <v>0</v>
      </c>
      <c r="AP280" s="118">
        <f t="shared" si="376"/>
        <v>0</v>
      </c>
      <c r="AQ280" s="118">
        <f t="shared" si="377"/>
        <v>0</v>
      </c>
      <c r="AR280" s="118">
        <f t="shared" si="378"/>
        <v>0</v>
      </c>
      <c r="AS280" s="118">
        <f t="shared" si="379"/>
        <v>0</v>
      </c>
      <c r="AT280" s="118">
        <f t="shared" si="380"/>
        <v>0</v>
      </c>
      <c r="AU280" s="118">
        <f t="shared" si="381"/>
        <v>0</v>
      </c>
      <c r="AV280" s="118">
        <f t="shared" si="382"/>
        <v>0</v>
      </c>
      <c r="AW280" s="118">
        <f t="shared" si="383"/>
        <v>0</v>
      </c>
      <c r="AX280" s="119" t="str">
        <f t="shared" si="384"/>
        <v/>
      </c>
      <c r="CQ280" s="118">
        <f t="shared" si="385"/>
        <v>0</v>
      </c>
      <c r="CR280" s="118">
        <f t="shared" si="386"/>
        <v>0</v>
      </c>
      <c r="CS280" s="118">
        <f t="shared" si="387"/>
        <v>0</v>
      </c>
      <c r="CT280" s="118">
        <f t="shared" si="388"/>
        <v>0</v>
      </c>
      <c r="CU280" s="118">
        <f t="shared" si="389"/>
        <v>0</v>
      </c>
      <c r="CV280" s="118">
        <f t="shared" si="390"/>
        <v>0</v>
      </c>
      <c r="CW280" s="118">
        <f t="shared" si="391"/>
        <v>0</v>
      </c>
      <c r="CX280" s="118">
        <f t="shared" si="392"/>
        <v>0</v>
      </c>
      <c r="CY280" s="118">
        <f t="shared" si="393"/>
        <v>0</v>
      </c>
      <c r="CZ280" s="118">
        <f t="shared" si="394"/>
        <v>0</v>
      </c>
      <c r="DA280" s="119" t="str">
        <f t="shared" si="395"/>
        <v/>
      </c>
    </row>
    <row r="281" spans="40:105" x14ac:dyDescent="0.2">
      <c r="AN281" s="118">
        <f t="shared" si="374"/>
        <v>0</v>
      </c>
      <c r="AO281" s="118">
        <f t="shared" si="375"/>
        <v>0</v>
      </c>
      <c r="AP281" s="118">
        <f t="shared" si="376"/>
        <v>0</v>
      </c>
      <c r="AQ281" s="118">
        <f t="shared" si="377"/>
        <v>0</v>
      </c>
      <c r="AR281" s="118">
        <f t="shared" si="378"/>
        <v>0</v>
      </c>
      <c r="AS281" s="118">
        <f t="shared" si="379"/>
        <v>0</v>
      </c>
      <c r="AT281" s="118">
        <f t="shared" si="380"/>
        <v>0</v>
      </c>
      <c r="AU281" s="118">
        <f t="shared" si="381"/>
        <v>0</v>
      </c>
      <c r="AV281" s="118">
        <f t="shared" si="382"/>
        <v>0</v>
      </c>
      <c r="AW281" s="118">
        <f t="shared" si="383"/>
        <v>0</v>
      </c>
      <c r="AX281" s="119" t="str">
        <f t="shared" si="384"/>
        <v/>
      </c>
      <c r="CQ281" s="118">
        <f t="shared" si="385"/>
        <v>0</v>
      </c>
      <c r="CR281" s="118">
        <f t="shared" si="386"/>
        <v>0</v>
      </c>
      <c r="CS281" s="118">
        <f t="shared" si="387"/>
        <v>0</v>
      </c>
      <c r="CT281" s="118">
        <f t="shared" si="388"/>
        <v>0</v>
      </c>
      <c r="CU281" s="118">
        <f t="shared" si="389"/>
        <v>0</v>
      </c>
      <c r="CV281" s="118">
        <f t="shared" si="390"/>
        <v>0</v>
      </c>
      <c r="CW281" s="118">
        <f t="shared" si="391"/>
        <v>0</v>
      </c>
      <c r="CX281" s="118">
        <f t="shared" si="392"/>
        <v>0</v>
      </c>
      <c r="CY281" s="118">
        <f t="shared" si="393"/>
        <v>0</v>
      </c>
      <c r="CZ281" s="118">
        <f t="shared" si="394"/>
        <v>0</v>
      </c>
      <c r="DA281" s="119" t="str">
        <f t="shared" si="395"/>
        <v/>
      </c>
    </row>
    <row r="282" spans="40:105" x14ac:dyDescent="0.2">
      <c r="AN282" s="118">
        <f t="shared" si="374"/>
        <v>0</v>
      </c>
      <c r="AO282" s="118">
        <f t="shared" si="375"/>
        <v>0</v>
      </c>
      <c r="AP282" s="118">
        <f t="shared" si="376"/>
        <v>0</v>
      </c>
      <c r="AQ282" s="118">
        <f t="shared" si="377"/>
        <v>0</v>
      </c>
      <c r="AR282" s="118">
        <f t="shared" si="378"/>
        <v>0</v>
      </c>
      <c r="AS282" s="118">
        <f t="shared" si="379"/>
        <v>0</v>
      </c>
      <c r="AT282" s="118">
        <f t="shared" si="380"/>
        <v>0</v>
      </c>
      <c r="AU282" s="118">
        <f t="shared" si="381"/>
        <v>0</v>
      </c>
      <c r="AV282" s="118">
        <f t="shared" si="382"/>
        <v>0</v>
      </c>
      <c r="AW282" s="118">
        <f t="shared" si="383"/>
        <v>0</v>
      </c>
      <c r="AX282" s="119" t="str">
        <f t="shared" si="384"/>
        <v/>
      </c>
      <c r="CQ282" s="118">
        <f t="shared" si="385"/>
        <v>0</v>
      </c>
      <c r="CR282" s="118">
        <f t="shared" si="386"/>
        <v>0</v>
      </c>
      <c r="CS282" s="118">
        <f t="shared" si="387"/>
        <v>0</v>
      </c>
      <c r="CT282" s="118">
        <f t="shared" si="388"/>
        <v>0</v>
      </c>
      <c r="CU282" s="118">
        <f t="shared" si="389"/>
        <v>0</v>
      </c>
      <c r="CV282" s="118">
        <f t="shared" si="390"/>
        <v>0</v>
      </c>
      <c r="CW282" s="118">
        <f t="shared" si="391"/>
        <v>0</v>
      </c>
      <c r="CX282" s="118">
        <f t="shared" si="392"/>
        <v>0</v>
      </c>
      <c r="CY282" s="118">
        <f t="shared" si="393"/>
        <v>0</v>
      </c>
      <c r="CZ282" s="118">
        <f t="shared" si="394"/>
        <v>0</v>
      </c>
      <c r="DA282" s="119" t="str">
        <f t="shared" si="395"/>
        <v/>
      </c>
    </row>
    <row r="283" spans="40:105" x14ac:dyDescent="0.2">
      <c r="AN283" s="118">
        <f t="shared" si="374"/>
        <v>0</v>
      </c>
      <c r="AO283" s="118">
        <f t="shared" si="375"/>
        <v>0</v>
      </c>
      <c r="AP283" s="118">
        <f t="shared" si="376"/>
        <v>0</v>
      </c>
      <c r="AQ283" s="118">
        <f t="shared" si="377"/>
        <v>0</v>
      </c>
      <c r="AR283" s="118">
        <f t="shared" si="378"/>
        <v>0</v>
      </c>
      <c r="AS283" s="118">
        <f t="shared" si="379"/>
        <v>0</v>
      </c>
      <c r="AT283" s="118">
        <f t="shared" si="380"/>
        <v>0</v>
      </c>
      <c r="AU283" s="118">
        <f t="shared" si="381"/>
        <v>0</v>
      </c>
      <c r="AV283" s="118">
        <f t="shared" si="382"/>
        <v>0</v>
      </c>
      <c r="AW283" s="118">
        <f t="shared" si="383"/>
        <v>0</v>
      </c>
      <c r="AX283" s="119" t="str">
        <f t="shared" si="384"/>
        <v/>
      </c>
      <c r="CQ283" s="118">
        <f t="shared" si="385"/>
        <v>0</v>
      </c>
      <c r="CR283" s="118">
        <f t="shared" si="386"/>
        <v>0</v>
      </c>
      <c r="CS283" s="118">
        <f t="shared" si="387"/>
        <v>0</v>
      </c>
      <c r="CT283" s="118">
        <f t="shared" si="388"/>
        <v>0</v>
      </c>
      <c r="CU283" s="118">
        <f t="shared" si="389"/>
        <v>0</v>
      </c>
      <c r="CV283" s="118">
        <f t="shared" si="390"/>
        <v>0</v>
      </c>
      <c r="CW283" s="118">
        <f t="shared" si="391"/>
        <v>0</v>
      </c>
      <c r="CX283" s="118">
        <f t="shared" si="392"/>
        <v>0</v>
      </c>
      <c r="CY283" s="118">
        <f t="shared" si="393"/>
        <v>0</v>
      </c>
      <c r="CZ283" s="118">
        <f t="shared" si="394"/>
        <v>0</v>
      </c>
      <c r="DA283" s="119" t="str">
        <f t="shared" si="395"/>
        <v/>
      </c>
    </row>
    <row r="284" spans="40:105" x14ac:dyDescent="0.2">
      <c r="AN284" s="118">
        <f t="shared" si="374"/>
        <v>0</v>
      </c>
      <c r="AO284" s="118">
        <f t="shared" si="375"/>
        <v>0</v>
      </c>
      <c r="AP284" s="118">
        <f t="shared" si="376"/>
        <v>0</v>
      </c>
      <c r="AQ284" s="118">
        <f t="shared" si="377"/>
        <v>0</v>
      </c>
      <c r="AR284" s="118">
        <f t="shared" si="378"/>
        <v>0</v>
      </c>
      <c r="AS284" s="118">
        <f t="shared" si="379"/>
        <v>0</v>
      </c>
      <c r="AT284" s="118">
        <f t="shared" si="380"/>
        <v>0</v>
      </c>
      <c r="AU284" s="118">
        <f t="shared" si="381"/>
        <v>0</v>
      </c>
      <c r="AV284" s="118">
        <f t="shared" si="382"/>
        <v>0</v>
      </c>
      <c r="AW284" s="118">
        <f t="shared" si="383"/>
        <v>0</v>
      </c>
      <c r="AX284" s="119" t="str">
        <f t="shared" si="384"/>
        <v/>
      </c>
      <c r="CQ284" s="118">
        <f t="shared" si="385"/>
        <v>0</v>
      </c>
      <c r="CR284" s="118">
        <f t="shared" si="386"/>
        <v>0</v>
      </c>
      <c r="CS284" s="118">
        <f t="shared" si="387"/>
        <v>0</v>
      </c>
      <c r="CT284" s="118">
        <f t="shared" si="388"/>
        <v>0</v>
      </c>
      <c r="CU284" s="118">
        <f t="shared" si="389"/>
        <v>0</v>
      </c>
      <c r="CV284" s="118">
        <f t="shared" si="390"/>
        <v>0</v>
      </c>
      <c r="CW284" s="118">
        <f t="shared" si="391"/>
        <v>0</v>
      </c>
      <c r="CX284" s="118">
        <f t="shared" si="392"/>
        <v>0</v>
      </c>
      <c r="CY284" s="118">
        <f t="shared" si="393"/>
        <v>0</v>
      </c>
      <c r="CZ284" s="118">
        <f t="shared" si="394"/>
        <v>0</v>
      </c>
      <c r="DA284" s="119" t="str">
        <f t="shared" si="395"/>
        <v/>
      </c>
    </row>
    <row r="285" spans="40:105" x14ac:dyDescent="0.2">
      <c r="AN285" s="118">
        <f t="shared" si="374"/>
        <v>0</v>
      </c>
      <c r="AO285" s="118">
        <f t="shared" si="375"/>
        <v>0</v>
      </c>
      <c r="AP285" s="118">
        <f t="shared" si="376"/>
        <v>0</v>
      </c>
      <c r="AQ285" s="118">
        <f t="shared" si="377"/>
        <v>0</v>
      </c>
      <c r="AR285" s="118">
        <f t="shared" si="378"/>
        <v>0</v>
      </c>
      <c r="AS285" s="118">
        <f t="shared" si="379"/>
        <v>0</v>
      </c>
      <c r="AT285" s="118">
        <f t="shared" si="380"/>
        <v>0</v>
      </c>
      <c r="AU285" s="118">
        <f t="shared" si="381"/>
        <v>0</v>
      </c>
      <c r="AV285" s="118">
        <f t="shared" si="382"/>
        <v>0</v>
      </c>
      <c r="AW285" s="118">
        <f t="shared" si="383"/>
        <v>0</v>
      </c>
      <c r="AX285" s="119" t="str">
        <f t="shared" si="384"/>
        <v/>
      </c>
      <c r="CQ285" s="118">
        <f t="shared" si="385"/>
        <v>0</v>
      </c>
      <c r="CR285" s="118">
        <f t="shared" si="386"/>
        <v>0</v>
      </c>
      <c r="CS285" s="118">
        <f t="shared" si="387"/>
        <v>0</v>
      </c>
      <c r="CT285" s="118">
        <f t="shared" si="388"/>
        <v>0</v>
      </c>
      <c r="CU285" s="118">
        <f t="shared" si="389"/>
        <v>0</v>
      </c>
      <c r="CV285" s="118">
        <f t="shared" si="390"/>
        <v>0</v>
      </c>
      <c r="CW285" s="118">
        <f t="shared" si="391"/>
        <v>0</v>
      </c>
      <c r="CX285" s="118">
        <f t="shared" si="392"/>
        <v>0</v>
      </c>
      <c r="CY285" s="118">
        <f t="shared" si="393"/>
        <v>0</v>
      </c>
      <c r="CZ285" s="118">
        <f t="shared" si="394"/>
        <v>0</v>
      </c>
      <c r="DA285" s="119" t="str">
        <f t="shared" si="395"/>
        <v/>
      </c>
    </row>
    <row r="286" spans="40:105" x14ac:dyDescent="0.2">
      <c r="AN286" s="118">
        <f t="shared" si="374"/>
        <v>0</v>
      </c>
      <c r="AO286" s="118">
        <f t="shared" si="375"/>
        <v>0</v>
      </c>
      <c r="AP286" s="118">
        <f t="shared" si="376"/>
        <v>0</v>
      </c>
      <c r="AQ286" s="118">
        <f t="shared" si="377"/>
        <v>0</v>
      </c>
      <c r="AR286" s="118">
        <f t="shared" si="378"/>
        <v>0</v>
      </c>
      <c r="AS286" s="118">
        <f t="shared" si="379"/>
        <v>0</v>
      </c>
      <c r="AT286" s="118">
        <f t="shared" si="380"/>
        <v>0</v>
      </c>
      <c r="AU286" s="118">
        <f t="shared" si="381"/>
        <v>0</v>
      </c>
      <c r="AV286" s="118">
        <f t="shared" si="382"/>
        <v>0</v>
      </c>
      <c r="AW286" s="118">
        <f t="shared" si="383"/>
        <v>0</v>
      </c>
      <c r="AX286" s="119" t="str">
        <f t="shared" si="384"/>
        <v/>
      </c>
      <c r="CQ286" s="118">
        <f t="shared" si="385"/>
        <v>0</v>
      </c>
      <c r="CR286" s="118">
        <f t="shared" si="386"/>
        <v>0</v>
      </c>
      <c r="CS286" s="118">
        <f t="shared" si="387"/>
        <v>0</v>
      </c>
      <c r="CT286" s="118">
        <f t="shared" si="388"/>
        <v>0</v>
      </c>
      <c r="CU286" s="118">
        <f t="shared" si="389"/>
        <v>0</v>
      </c>
      <c r="CV286" s="118">
        <f t="shared" si="390"/>
        <v>0</v>
      </c>
      <c r="CW286" s="118">
        <f t="shared" si="391"/>
        <v>0</v>
      </c>
      <c r="CX286" s="118">
        <f t="shared" si="392"/>
        <v>0</v>
      </c>
      <c r="CY286" s="118">
        <f t="shared" si="393"/>
        <v>0</v>
      </c>
      <c r="CZ286" s="118">
        <f t="shared" si="394"/>
        <v>0</v>
      </c>
      <c r="DA286" s="119" t="str">
        <f t="shared" si="395"/>
        <v/>
      </c>
    </row>
    <row r="287" spans="40:105" x14ac:dyDescent="0.2">
      <c r="AN287" s="118">
        <f t="shared" si="374"/>
        <v>0</v>
      </c>
      <c r="AO287" s="118">
        <f t="shared" si="375"/>
        <v>0</v>
      </c>
      <c r="AP287" s="118">
        <f t="shared" si="376"/>
        <v>0</v>
      </c>
      <c r="AQ287" s="118">
        <f t="shared" si="377"/>
        <v>0</v>
      </c>
      <c r="AR287" s="118">
        <f t="shared" si="378"/>
        <v>0</v>
      </c>
      <c r="AS287" s="118">
        <f t="shared" si="379"/>
        <v>0</v>
      </c>
      <c r="AT287" s="118">
        <f t="shared" si="380"/>
        <v>0</v>
      </c>
      <c r="AU287" s="118">
        <f t="shared" si="381"/>
        <v>0</v>
      </c>
      <c r="AV287" s="118">
        <f t="shared" si="382"/>
        <v>0</v>
      </c>
      <c r="AW287" s="118">
        <f t="shared" si="383"/>
        <v>0</v>
      </c>
      <c r="AX287" s="119" t="str">
        <f t="shared" si="384"/>
        <v/>
      </c>
      <c r="CQ287" s="118">
        <f t="shared" si="385"/>
        <v>0</v>
      </c>
      <c r="CR287" s="118">
        <f t="shared" si="386"/>
        <v>0</v>
      </c>
      <c r="CS287" s="118">
        <f t="shared" si="387"/>
        <v>0</v>
      </c>
      <c r="CT287" s="118">
        <f t="shared" si="388"/>
        <v>0</v>
      </c>
      <c r="CU287" s="118">
        <f t="shared" si="389"/>
        <v>0</v>
      </c>
      <c r="CV287" s="118">
        <f t="shared" si="390"/>
        <v>0</v>
      </c>
      <c r="CW287" s="118">
        <f t="shared" si="391"/>
        <v>0</v>
      </c>
      <c r="CX287" s="118">
        <f t="shared" si="392"/>
        <v>0</v>
      </c>
      <c r="CY287" s="118">
        <f t="shared" si="393"/>
        <v>0</v>
      </c>
      <c r="CZ287" s="118">
        <f t="shared" si="394"/>
        <v>0</v>
      </c>
      <c r="DA287" s="119" t="str">
        <f t="shared" si="395"/>
        <v/>
      </c>
    </row>
    <row r="288" spans="40:105" x14ac:dyDescent="0.2">
      <c r="AN288" s="118">
        <f t="shared" si="374"/>
        <v>0</v>
      </c>
      <c r="AO288" s="118">
        <f t="shared" si="375"/>
        <v>0</v>
      </c>
      <c r="AP288" s="118">
        <f t="shared" si="376"/>
        <v>0</v>
      </c>
      <c r="AQ288" s="118">
        <f t="shared" si="377"/>
        <v>0</v>
      </c>
      <c r="AR288" s="118">
        <f t="shared" si="378"/>
        <v>0</v>
      </c>
      <c r="AS288" s="118">
        <f t="shared" si="379"/>
        <v>0</v>
      </c>
      <c r="AT288" s="118">
        <f t="shared" si="380"/>
        <v>0</v>
      </c>
      <c r="AU288" s="118">
        <f t="shared" si="381"/>
        <v>0</v>
      </c>
      <c r="AV288" s="118">
        <f t="shared" si="382"/>
        <v>0</v>
      </c>
      <c r="AW288" s="118">
        <f t="shared" si="383"/>
        <v>0</v>
      </c>
      <c r="AX288" s="119" t="str">
        <f t="shared" si="384"/>
        <v/>
      </c>
      <c r="CQ288" s="118">
        <f t="shared" si="385"/>
        <v>0</v>
      </c>
      <c r="CR288" s="118">
        <f t="shared" si="386"/>
        <v>0</v>
      </c>
      <c r="CS288" s="118">
        <f t="shared" si="387"/>
        <v>0</v>
      </c>
      <c r="CT288" s="118">
        <f t="shared" si="388"/>
        <v>0</v>
      </c>
      <c r="CU288" s="118">
        <f t="shared" si="389"/>
        <v>0</v>
      </c>
      <c r="CV288" s="118">
        <f t="shared" si="390"/>
        <v>0</v>
      </c>
      <c r="CW288" s="118">
        <f t="shared" si="391"/>
        <v>0</v>
      </c>
      <c r="CX288" s="118">
        <f t="shared" si="392"/>
        <v>0</v>
      </c>
      <c r="CY288" s="118">
        <f t="shared" si="393"/>
        <v>0</v>
      </c>
      <c r="CZ288" s="118">
        <f t="shared" si="394"/>
        <v>0</v>
      </c>
      <c r="DA288" s="119" t="str">
        <f t="shared" si="395"/>
        <v/>
      </c>
    </row>
    <row r="289" spans="40:105" x14ac:dyDescent="0.2">
      <c r="AN289" s="118">
        <f t="shared" si="374"/>
        <v>0</v>
      </c>
      <c r="AO289" s="118">
        <f t="shared" si="375"/>
        <v>0</v>
      </c>
      <c r="AP289" s="118">
        <f t="shared" si="376"/>
        <v>0</v>
      </c>
      <c r="AQ289" s="118">
        <f t="shared" si="377"/>
        <v>0</v>
      </c>
      <c r="AR289" s="118">
        <f t="shared" si="378"/>
        <v>0</v>
      </c>
      <c r="AS289" s="118">
        <f t="shared" si="379"/>
        <v>0</v>
      </c>
      <c r="AT289" s="118">
        <f t="shared" si="380"/>
        <v>0</v>
      </c>
      <c r="AU289" s="118">
        <f t="shared" si="381"/>
        <v>0</v>
      </c>
      <c r="AV289" s="118">
        <f t="shared" si="382"/>
        <v>0</v>
      </c>
      <c r="AW289" s="118">
        <f t="shared" si="383"/>
        <v>0</v>
      </c>
      <c r="AX289" s="119" t="str">
        <f t="shared" si="384"/>
        <v/>
      </c>
      <c r="CQ289" s="118">
        <f t="shared" si="385"/>
        <v>0</v>
      </c>
      <c r="CR289" s="118">
        <f t="shared" si="386"/>
        <v>0</v>
      </c>
      <c r="CS289" s="118">
        <f t="shared" si="387"/>
        <v>0</v>
      </c>
      <c r="CT289" s="118">
        <f t="shared" si="388"/>
        <v>0</v>
      </c>
      <c r="CU289" s="118">
        <f t="shared" si="389"/>
        <v>0</v>
      </c>
      <c r="CV289" s="118">
        <f t="shared" si="390"/>
        <v>0</v>
      </c>
      <c r="CW289" s="118">
        <f t="shared" si="391"/>
        <v>0</v>
      </c>
      <c r="CX289" s="118">
        <f t="shared" si="392"/>
        <v>0</v>
      </c>
      <c r="CY289" s="118">
        <f t="shared" si="393"/>
        <v>0</v>
      </c>
      <c r="CZ289" s="118">
        <f t="shared" si="394"/>
        <v>0</v>
      </c>
      <c r="DA289" s="119" t="str">
        <f t="shared" si="395"/>
        <v/>
      </c>
    </row>
    <row r="290" spans="40:105" x14ac:dyDescent="0.2">
      <c r="AN290" s="118">
        <f t="shared" si="374"/>
        <v>0</v>
      </c>
      <c r="AO290" s="118">
        <f t="shared" si="375"/>
        <v>0</v>
      </c>
      <c r="AP290" s="118">
        <f t="shared" si="376"/>
        <v>0</v>
      </c>
      <c r="AQ290" s="118">
        <f t="shared" si="377"/>
        <v>0</v>
      </c>
      <c r="AR290" s="118">
        <f t="shared" si="378"/>
        <v>0</v>
      </c>
      <c r="AS290" s="118">
        <f t="shared" si="379"/>
        <v>0</v>
      </c>
      <c r="AT290" s="118">
        <f t="shared" si="380"/>
        <v>0</v>
      </c>
      <c r="AU290" s="118">
        <f t="shared" si="381"/>
        <v>0</v>
      </c>
      <c r="AV290" s="118">
        <f t="shared" si="382"/>
        <v>0</v>
      </c>
      <c r="AW290" s="118">
        <f t="shared" si="383"/>
        <v>0</v>
      </c>
      <c r="AX290" s="119" t="str">
        <f t="shared" si="384"/>
        <v/>
      </c>
      <c r="CQ290" s="118">
        <f t="shared" si="385"/>
        <v>0</v>
      </c>
      <c r="CR290" s="118">
        <f t="shared" si="386"/>
        <v>0</v>
      </c>
      <c r="CS290" s="118">
        <f t="shared" si="387"/>
        <v>0</v>
      </c>
      <c r="CT290" s="118">
        <f t="shared" si="388"/>
        <v>0</v>
      </c>
      <c r="CU290" s="118">
        <f t="shared" si="389"/>
        <v>0</v>
      </c>
      <c r="CV290" s="118">
        <f t="shared" si="390"/>
        <v>0</v>
      </c>
      <c r="CW290" s="118">
        <f t="shared" si="391"/>
        <v>0</v>
      </c>
      <c r="CX290" s="118">
        <f t="shared" si="392"/>
        <v>0</v>
      </c>
      <c r="CY290" s="118">
        <f t="shared" si="393"/>
        <v>0</v>
      </c>
      <c r="CZ290" s="118">
        <f t="shared" si="394"/>
        <v>0</v>
      </c>
      <c r="DA290" s="119" t="str">
        <f t="shared" si="395"/>
        <v/>
      </c>
    </row>
    <row r="291" spans="40:105" x14ac:dyDescent="0.2">
      <c r="AN291" s="118">
        <f t="shared" si="374"/>
        <v>0</v>
      </c>
      <c r="AO291" s="118">
        <f t="shared" si="375"/>
        <v>0</v>
      </c>
      <c r="AP291" s="118">
        <f t="shared" si="376"/>
        <v>0</v>
      </c>
      <c r="AQ291" s="118">
        <f t="shared" si="377"/>
        <v>0</v>
      </c>
      <c r="AR291" s="118">
        <f t="shared" si="378"/>
        <v>0</v>
      </c>
      <c r="AS291" s="118">
        <f t="shared" si="379"/>
        <v>0</v>
      </c>
      <c r="AT291" s="118">
        <f t="shared" si="380"/>
        <v>0</v>
      </c>
      <c r="AU291" s="118">
        <f t="shared" si="381"/>
        <v>0</v>
      </c>
      <c r="AV291" s="118">
        <f t="shared" si="382"/>
        <v>0</v>
      </c>
      <c r="AW291" s="118">
        <f t="shared" si="383"/>
        <v>0</v>
      </c>
      <c r="AX291" s="119" t="str">
        <f t="shared" si="384"/>
        <v/>
      </c>
      <c r="CQ291" s="118">
        <f t="shared" si="385"/>
        <v>0</v>
      </c>
      <c r="CR291" s="118">
        <f t="shared" si="386"/>
        <v>0</v>
      </c>
      <c r="CS291" s="118">
        <f t="shared" si="387"/>
        <v>0</v>
      </c>
      <c r="CT291" s="118">
        <f t="shared" si="388"/>
        <v>0</v>
      </c>
      <c r="CU291" s="118">
        <f t="shared" si="389"/>
        <v>0</v>
      </c>
      <c r="CV291" s="118">
        <f t="shared" si="390"/>
        <v>0</v>
      </c>
      <c r="CW291" s="118">
        <f t="shared" si="391"/>
        <v>0</v>
      </c>
      <c r="CX291" s="118">
        <f t="shared" si="392"/>
        <v>0</v>
      </c>
      <c r="CY291" s="118">
        <f t="shared" si="393"/>
        <v>0</v>
      </c>
      <c r="CZ291" s="118">
        <f t="shared" si="394"/>
        <v>0</v>
      </c>
      <c r="DA291" s="119" t="str">
        <f t="shared" si="395"/>
        <v/>
      </c>
    </row>
    <row r="292" spans="40:105" x14ac:dyDescent="0.2">
      <c r="AN292" s="118">
        <f t="shared" si="374"/>
        <v>0</v>
      </c>
      <c r="AO292" s="118">
        <f t="shared" si="375"/>
        <v>0</v>
      </c>
      <c r="AP292" s="118">
        <f t="shared" si="376"/>
        <v>0</v>
      </c>
      <c r="AQ292" s="118">
        <f t="shared" si="377"/>
        <v>0</v>
      </c>
      <c r="AR292" s="118">
        <f t="shared" si="378"/>
        <v>0</v>
      </c>
      <c r="AS292" s="118">
        <f t="shared" si="379"/>
        <v>0</v>
      </c>
      <c r="AT292" s="118">
        <f t="shared" si="380"/>
        <v>0</v>
      </c>
      <c r="AU292" s="118">
        <f t="shared" si="381"/>
        <v>0</v>
      </c>
      <c r="AV292" s="118">
        <f t="shared" si="382"/>
        <v>0</v>
      </c>
      <c r="AW292" s="118">
        <f t="shared" si="383"/>
        <v>0</v>
      </c>
      <c r="AX292" s="119" t="str">
        <f t="shared" si="384"/>
        <v/>
      </c>
      <c r="CQ292" s="118">
        <f t="shared" si="385"/>
        <v>0</v>
      </c>
      <c r="CR292" s="118">
        <f t="shared" si="386"/>
        <v>0</v>
      </c>
      <c r="CS292" s="118">
        <f t="shared" si="387"/>
        <v>0</v>
      </c>
      <c r="CT292" s="118">
        <f t="shared" si="388"/>
        <v>0</v>
      </c>
      <c r="CU292" s="118">
        <f t="shared" si="389"/>
        <v>0</v>
      </c>
      <c r="CV292" s="118">
        <f t="shared" si="390"/>
        <v>0</v>
      </c>
      <c r="CW292" s="118">
        <f t="shared" si="391"/>
        <v>0</v>
      </c>
      <c r="CX292" s="118">
        <f t="shared" si="392"/>
        <v>0</v>
      </c>
      <c r="CY292" s="118">
        <f t="shared" si="393"/>
        <v>0</v>
      </c>
      <c r="CZ292" s="118">
        <f t="shared" si="394"/>
        <v>0</v>
      </c>
      <c r="DA292" s="119" t="str">
        <f t="shared" si="395"/>
        <v/>
      </c>
    </row>
    <row r="293" spans="40:105" x14ac:dyDescent="0.2">
      <c r="AN293" s="118">
        <f t="shared" ref="AN293:AN308" si="396">IF(I293&gt;0,VLOOKUP(I293&amp;"-"&amp;J293&amp;"-"&amp;K293,LocCost,2,0),0)</f>
        <v>0</v>
      </c>
      <c r="AO293" s="118">
        <f t="shared" ref="AO293:AO308" si="397">IF(L293&gt;0,VLOOKUP(L293&amp;"-"&amp;M293&amp;"-"&amp;N293,LocCost,2,0),0)</f>
        <v>0</v>
      </c>
      <c r="AP293" s="118">
        <f t="shared" ref="AP293:AP308" si="398">IF(O293&gt;0,VLOOKUP(O293&amp;"-"&amp;P293&amp;"-"&amp;Q293,LocCost,2,0),0)</f>
        <v>0</v>
      </c>
      <c r="AQ293" s="118">
        <f t="shared" ref="AQ293:AQ308" si="399">IF(R293&gt;0,VLOOKUP(R293&amp;"-"&amp;S293&amp;"-"&amp;T293,LocCost,2,0),0)</f>
        <v>0</v>
      </c>
      <c r="AR293" s="118">
        <f t="shared" ref="AR293:AR308" si="400">IF(U293&gt;0,VLOOKUP(U293&amp;"-"&amp;V293&amp;"-"&amp;W293,LocCost,2,0),0)</f>
        <v>0</v>
      </c>
      <c r="AS293" s="118">
        <f t="shared" ref="AS293:AS308" si="401">IF(X293&gt;0,VLOOKUP(X293&amp;"-"&amp;Y293&amp;"-"&amp;Z293,LocCost,2,0),0)</f>
        <v>0</v>
      </c>
      <c r="AT293" s="118">
        <f t="shared" ref="AT293:AT308" si="402">IF(AA293&gt;0,VLOOKUP(AA293&amp;"-"&amp;AB293&amp;"-"&amp;AC293,LocCost,2,0),0)</f>
        <v>0</v>
      </c>
      <c r="AU293" s="118">
        <f t="shared" ref="AU293:AU308" si="403">IF(AD293&gt;0,VLOOKUP(AD293&amp;"-"&amp;AE293&amp;"-"&amp;AF293,LocCost,2,0),0)</f>
        <v>0</v>
      </c>
      <c r="AV293" s="118">
        <f t="shared" ref="AV293:AV308" si="404">IF(AG293&gt;0,VLOOKUP(AG293&amp;"-"&amp;AH293&amp;"-"&amp;AI293,LocCost,2,0),0)</f>
        <v>0</v>
      </c>
      <c r="AW293" s="118">
        <f t="shared" ref="AW293:AW308" si="405">IF(AJ293&gt;0,VLOOKUP(AJ293&amp;"-"&amp;AK293&amp;"-"&amp;AL293,LocCost,2,0),0)</f>
        <v>0</v>
      </c>
      <c r="AX293" s="119" t="str">
        <f t="shared" ref="AX293:AX308" si="406">IF(C293&gt;0,SUM(AN293:AW293),"")</f>
        <v/>
      </c>
      <c r="CQ293" s="118">
        <f t="shared" ref="CQ293:CQ308" si="407">IF(BL293&gt;0,VLOOKUP(BL293&amp;"-"&amp;BM293&amp;"-"&amp;BN293,LocCost,2,0),0)</f>
        <v>0</v>
      </c>
      <c r="CR293" s="118">
        <f t="shared" ref="CR293:CR308" si="408">IF(BO293&gt;0,VLOOKUP(BO293&amp;"-"&amp;BP293&amp;"-"&amp;BQ293,LocCost,2,0),0)</f>
        <v>0</v>
      </c>
      <c r="CS293" s="118">
        <f t="shared" ref="CS293:CS308" si="409">IF(BR293&gt;0,VLOOKUP(BR293&amp;"-"&amp;BS293&amp;"-"&amp;BT293,LocCost,2,0),0)</f>
        <v>0</v>
      </c>
      <c r="CT293" s="118">
        <f t="shared" ref="CT293:CT308" si="410">IF(BU293&gt;0,VLOOKUP(BU293&amp;"-"&amp;BV293&amp;"-"&amp;BW293,LocCost,2,0),0)</f>
        <v>0</v>
      </c>
      <c r="CU293" s="118">
        <f t="shared" ref="CU293:CU308" si="411">IF(BX293&gt;0,VLOOKUP(BX293&amp;"-"&amp;BY293&amp;"-"&amp;BZ293,LocCost,2,0),0)</f>
        <v>0</v>
      </c>
      <c r="CV293" s="118">
        <f t="shared" ref="CV293:CV308" si="412">IF(CA293&gt;0,VLOOKUP(CA293&amp;"-"&amp;CB293&amp;"-"&amp;CC293,LocCost,2,0),0)</f>
        <v>0</v>
      </c>
      <c r="CW293" s="118">
        <f t="shared" ref="CW293:CW308" si="413">IF(CD293&gt;0,VLOOKUP(CD293&amp;"-"&amp;CE293&amp;"-"&amp;CF293,LocCost,2,0),0)</f>
        <v>0</v>
      </c>
      <c r="CX293" s="118">
        <f t="shared" ref="CX293:CX308" si="414">IF(CG293&gt;0,VLOOKUP(CG293&amp;"-"&amp;CH293&amp;"-"&amp;CI293,LocCost,2,0),0)</f>
        <v>0</v>
      </c>
      <c r="CY293" s="118">
        <f t="shared" ref="CY293:CY308" si="415">IF(CJ293&gt;0,VLOOKUP(CJ293&amp;"-"&amp;CK293&amp;"-"&amp;CL293,LocCost,2,0),0)</f>
        <v>0</v>
      </c>
      <c r="CZ293" s="118">
        <f t="shared" ref="CZ293:CZ308" si="416">IF(CM293&gt;0,VLOOKUP(CM293&amp;"-"&amp;CN293&amp;"-"&amp;CO293,LocCost,2,0),0)</f>
        <v>0</v>
      </c>
      <c r="DA293" s="119" t="str">
        <f t="shared" ref="DA293:DA308" si="417">IF(BF293&gt;0,SUM(CQ293:CZ293),"")</f>
        <v/>
      </c>
    </row>
    <row r="294" spans="40:105" x14ac:dyDescent="0.2">
      <c r="AN294" s="118">
        <f t="shared" si="396"/>
        <v>0</v>
      </c>
      <c r="AO294" s="118">
        <f t="shared" si="397"/>
        <v>0</v>
      </c>
      <c r="AP294" s="118">
        <f t="shared" si="398"/>
        <v>0</v>
      </c>
      <c r="AQ294" s="118">
        <f t="shared" si="399"/>
        <v>0</v>
      </c>
      <c r="AR294" s="118">
        <f t="shared" si="400"/>
        <v>0</v>
      </c>
      <c r="AS294" s="118">
        <f t="shared" si="401"/>
        <v>0</v>
      </c>
      <c r="AT294" s="118">
        <f t="shared" si="402"/>
        <v>0</v>
      </c>
      <c r="AU294" s="118">
        <f t="shared" si="403"/>
        <v>0</v>
      </c>
      <c r="AV294" s="118">
        <f t="shared" si="404"/>
        <v>0</v>
      </c>
      <c r="AW294" s="118">
        <f t="shared" si="405"/>
        <v>0</v>
      </c>
      <c r="AX294" s="119" t="str">
        <f t="shared" si="406"/>
        <v/>
      </c>
      <c r="CQ294" s="118">
        <f t="shared" si="407"/>
        <v>0</v>
      </c>
      <c r="CR294" s="118">
        <f t="shared" si="408"/>
        <v>0</v>
      </c>
      <c r="CS294" s="118">
        <f t="shared" si="409"/>
        <v>0</v>
      </c>
      <c r="CT294" s="118">
        <f t="shared" si="410"/>
        <v>0</v>
      </c>
      <c r="CU294" s="118">
        <f t="shared" si="411"/>
        <v>0</v>
      </c>
      <c r="CV294" s="118">
        <f t="shared" si="412"/>
        <v>0</v>
      </c>
      <c r="CW294" s="118">
        <f t="shared" si="413"/>
        <v>0</v>
      </c>
      <c r="CX294" s="118">
        <f t="shared" si="414"/>
        <v>0</v>
      </c>
      <c r="CY294" s="118">
        <f t="shared" si="415"/>
        <v>0</v>
      </c>
      <c r="CZ294" s="118">
        <f t="shared" si="416"/>
        <v>0</v>
      </c>
      <c r="DA294" s="119" t="str">
        <f t="shared" si="417"/>
        <v/>
      </c>
    </row>
    <row r="295" spans="40:105" x14ac:dyDescent="0.2">
      <c r="AN295" s="118">
        <f t="shared" si="396"/>
        <v>0</v>
      </c>
      <c r="AO295" s="118">
        <f t="shared" si="397"/>
        <v>0</v>
      </c>
      <c r="AP295" s="118">
        <f t="shared" si="398"/>
        <v>0</v>
      </c>
      <c r="AQ295" s="118">
        <f t="shared" si="399"/>
        <v>0</v>
      </c>
      <c r="AR295" s="118">
        <f t="shared" si="400"/>
        <v>0</v>
      </c>
      <c r="AS295" s="118">
        <f t="shared" si="401"/>
        <v>0</v>
      </c>
      <c r="AT295" s="118">
        <f t="shared" si="402"/>
        <v>0</v>
      </c>
      <c r="AU295" s="118">
        <f t="shared" si="403"/>
        <v>0</v>
      </c>
      <c r="AV295" s="118">
        <f t="shared" si="404"/>
        <v>0</v>
      </c>
      <c r="AW295" s="118">
        <f t="shared" si="405"/>
        <v>0</v>
      </c>
      <c r="AX295" s="119" t="str">
        <f t="shared" si="406"/>
        <v/>
      </c>
      <c r="CQ295" s="118">
        <f t="shared" si="407"/>
        <v>0</v>
      </c>
      <c r="CR295" s="118">
        <f t="shared" si="408"/>
        <v>0</v>
      </c>
      <c r="CS295" s="118">
        <f t="shared" si="409"/>
        <v>0</v>
      </c>
      <c r="CT295" s="118">
        <f t="shared" si="410"/>
        <v>0</v>
      </c>
      <c r="CU295" s="118">
        <f t="shared" si="411"/>
        <v>0</v>
      </c>
      <c r="CV295" s="118">
        <f t="shared" si="412"/>
        <v>0</v>
      </c>
      <c r="CW295" s="118">
        <f t="shared" si="413"/>
        <v>0</v>
      </c>
      <c r="CX295" s="118">
        <f t="shared" si="414"/>
        <v>0</v>
      </c>
      <c r="CY295" s="118">
        <f t="shared" si="415"/>
        <v>0</v>
      </c>
      <c r="CZ295" s="118">
        <f t="shared" si="416"/>
        <v>0</v>
      </c>
      <c r="DA295" s="119" t="str">
        <f t="shared" si="417"/>
        <v/>
      </c>
    </row>
    <row r="296" spans="40:105" x14ac:dyDescent="0.2">
      <c r="AN296" s="118">
        <f t="shared" si="396"/>
        <v>0</v>
      </c>
      <c r="AO296" s="118">
        <f t="shared" si="397"/>
        <v>0</v>
      </c>
      <c r="AP296" s="118">
        <f t="shared" si="398"/>
        <v>0</v>
      </c>
      <c r="AQ296" s="118">
        <f t="shared" si="399"/>
        <v>0</v>
      </c>
      <c r="AR296" s="118">
        <f t="shared" si="400"/>
        <v>0</v>
      </c>
      <c r="AS296" s="118">
        <f t="shared" si="401"/>
        <v>0</v>
      </c>
      <c r="AT296" s="118">
        <f t="shared" si="402"/>
        <v>0</v>
      </c>
      <c r="AU296" s="118">
        <f t="shared" si="403"/>
        <v>0</v>
      </c>
      <c r="AV296" s="118">
        <f t="shared" si="404"/>
        <v>0</v>
      </c>
      <c r="AW296" s="118">
        <f t="shared" si="405"/>
        <v>0</v>
      </c>
      <c r="AX296" s="119" t="str">
        <f t="shared" si="406"/>
        <v/>
      </c>
      <c r="CQ296" s="118">
        <f t="shared" si="407"/>
        <v>0</v>
      </c>
      <c r="CR296" s="118">
        <f t="shared" si="408"/>
        <v>0</v>
      </c>
      <c r="CS296" s="118">
        <f t="shared" si="409"/>
        <v>0</v>
      </c>
      <c r="CT296" s="118">
        <f t="shared" si="410"/>
        <v>0</v>
      </c>
      <c r="CU296" s="118">
        <f t="shared" si="411"/>
        <v>0</v>
      </c>
      <c r="CV296" s="118">
        <f t="shared" si="412"/>
        <v>0</v>
      </c>
      <c r="CW296" s="118">
        <f t="shared" si="413"/>
        <v>0</v>
      </c>
      <c r="CX296" s="118">
        <f t="shared" si="414"/>
        <v>0</v>
      </c>
      <c r="CY296" s="118">
        <f t="shared" si="415"/>
        <v>0</v>
      </c>
      <c r="CZ296" s="118">
        <f t="shared" si="416"/>
        <v>0</v>
      </c>
      <c r="DA296" s="119" t="str">
        <f t="shared" si="417"/>
        <v/>
      </c>
    </row>
    <row r="297" spans="40:105" x14ac:dyDescent="0.2">
      <c r="AN297" s="118">
        <f t="shared" si="396"/>
        <v>0</v>
      </c>
      <c r="AO297" s="118">
        <f t="shared" si="397"/>
        <v>0</v>
      </c>
      <c r="AP297" s="118">
        <f t="shared" si="398"/>
        <v>0</v>
      </c>
      <c r="AQ297" s="118">
        <f t="shared" si="399"/>
        <v>0</v>
      </c>
      <c r="AR297" s="118">
        <f t="shared" si="400"/>
        <v>0</v>
      </c>
      <c r="AS297" s="118">
        <f t="shared" si="401"/>
        <v>0</v>
      </c>
      <c r="AT297" s="118">
        <f t="shared" si="402"/>
        <v>0</v>
      </c>
      <c r="AU297" s="118">
        <f t="shared" si="403"/>
        <v>0</v>
      </c>
      <c r="AV297" s="118">
        <f t="shared" si="404"/>
        <v>0</v>
      </c>
      <c r="AW297" s="118">
        <f t="shared" si="405"/>
        <v>0</v>
      </c>
      <c r="AX297" s="119" t="str">
        <f t="shared" si="406"/>
        <v/>
      </c>
      <c r="CQ297" s="118">
        <f t="shared" si="407"/>
        <v>0</v>
      </c>
      <c r="CR297" s="118">
        <f t="shared" si="408"/>
        <v>0</v>
      </c>
      <c r="CS297" s="118">
        <f t="shared" si="409"/>
        <v>0</v>
      </c>
      <c r="CT297" s="118">
        <f t="shared" si="410"/>
        <v>0</v>
      </c>
      <c r="CU297" s="118">
        <f t="shared" si="411"/>
        <v>0</v>
      </c>
      <c r="CV297" s="118">
        <f t="shared" si="412"/>
        <v>0</v>
      </c>
      <c r="CW297" s="118">
        <f t="shared" si="413"/>
        <v>0</v>
      </c>
      <c r="CX297" s="118">
        <f t="shared" si="414"/>
        <v>0</v>
      </c>
      <c r="CY297" s="118">
        <f t="shared" si="415"/>
        <v>0</v>
      </c>
      <c r="CZ297" s="118">
        <f t="shared" si="416"/>
        <v>0</v>
      </c>
      <c r="DA297" s="119" t="str">
        <f t="shared" si="417"/>
        <v/>
      </c>
    </row>
    <row r="298" spans="40:105" x14ac:dyDescent="0.2">
      <c r="AN298" s="118">
        <f t="shared" si="396"/>
        <v>0</v>
      </c>
      <c r="AO298" s="118">
        <f t="shared" si="397"/>
        <v>0</v>
      </c>
      <c r="AP298" s="118">
        <f t="shared" si="398"/>
        <v>0</v>
      </c>
      <c r="AQ298" s="118">
        <f t="shared" si="399"/>
        <v>0</v>
      </c>
      <c r="AR298" s="118">
        <f t="shared" si="400"/>
        <v>0</v>
      </c>
      <c r="AS298" s="118">
        <f t="shared" si="401"/>
        <v>0</v>
      </c>
      <c r="AT298" s="118">
        <f t="shared" si="402"/>
        <v>0</v>
      </c>
      <c r="AU298" s="118">
        <f t="shared" si="403"/>
        <v>0</v>
      </c>
      <c r="AV298" s="118">
        <f t="shared" si="404"/>
        <v>0</v>
      </c>
      <c r="AW298" s="118">
        <f t="shared" si="405"/>
        <v>0</v>
      </c>
      <c r="AX298" s="119" t="str">
        <f t="shared" si="406"/>
        <v/>
      </c>
      <c r="CQ298" s="118">
        <f t="shared" si="407"/>
        <v>0</v>
      </c>
      <c r="CR298" s="118">
        <f t="shared" si="408"/>
        <v>0</v>
      </c>
      <c r="CS298" s="118">
        <f t="shared" si="409"/>
        <v>0</v>
      </c>
      <c r="CT298" s="118">
        <f t="shared" si="410"/>
        <v>0</v>
      </c>
      <c r="CU298" s="118">
        <f t="shared" si="411"/>
        <v>0</v>
      </c>
      <c r="CV298" s="118">
        <f t="shared" si="412"/>
        <v>0</v>
      </c>
      <c r="CW298" s="118">
        <f t="shared" si="413"/>
        <v>0</v>
      </c>
      <c r="CX298" s="118">
        <f t="shared" si="414"/>
        <v>0</v>
      </c>
      <c r="CY298" s="118">
        <f t="shared" si="415"/>
        <v>0</v>
      </c>
      <c r="CZ298" s="118">
        <f t="shared" si="416"/>
        <v>0</v>
      </c>
      <c r="DA298" s="119" t="str">
        <f t="shared" si="417"/>
        <v/>
      </c>
    </row>
    <row r="299" spans="40:105" x14ac:dyDescent="0.2">
      <c r="AN299" s="118">
        <f t="shared" si="396"/>
        <v>0</v>
      </c>
      <c r="AO299" s="118">
        <f t="shared" si="397"/>
        <v>0</v>
      </c>
      <c r="AP299" s="118">
        <f t="shared" si="398"/>
        <v>0</v>
      </c>
      <c r="AQ299" s="118">
        <f t="shared" si="399"/>
        <v>0</v>
      </c>
      <c r="AR299" s="118">
        <f t="shared" si="400"/>
        <v>0</v>
      </c>
      <c r="AS299" s="118">
        <f t="shared" si="401"/>
        <v>0</v>
      </c>
      <c r="AT299" s="118">
        <f t="shared" si="402"/>
        <v>0</v>
      </c>
      <c r="AU299" s="118">
        <f t="shared" si="403"/>
        <v>0</v>
      </c>
      <c r="AV299" s="118">
        <f t="shared" si="404"/>
        <v>0</v>
      </c>
      <c r="AW299" s="118">
        <f t="shared" si="405"/>
        <v>0</v>
      </c>
      <c r="AX299" s="119" t="str">
        <f t="shared" si="406"/>
        <v/>
      </c>
      <c r="CQ299" s="118">
        <f t="shared" si="407"/>
        <v>0</v>
      </c>
      <c r="CR299" s="118">
        <f t="shared" si="408"/>
        <v>0</v>
      </c>
      <c r="CS299" s="118">
        <f t="shared" si="409"/>
        <v>0</v>
      </c>
      <c r="CT299" s="118">
        <f t="shared" si="410"/>
        <v>0</v>
      </c>
      <c r="CU299" s="118">
        <f t="shared" si="411"/>
        <v>0</v>
      </c>
      <c r="CV299" s="118">
        <f t="shared" si="412"/>
        <v>0</v>
      </c>
      <c r="CW299" s="118">
        <f t="shared" si="413"/>
        <v>0</v>
      </c>
      <c r="CX299" s="118">
        <f t="shared" si="414"/>
        <v>0</v>
      </c>
      <c r="CY299" s="118">
        <f t="shared" si="415"/>
        <v>0</v>
      </c>
      <c r="CZ299" s="118">
        <f t="shared" si="416"/>
        <v>0</v>
      </c>
      <c r="DA299" s="119" t="str">
        <f t="shared" si="417"/>
        <v/>
      </c>
    </row>
    <row r="300" spans="40:105" x14ac:dyDescent="0.2">
      <c r="AN300" s="118">
        <f t="shared" si="396"/>
        <v>0</v>
      </c>
      <c r="AO300" s="118">
        <f t="shared" si="397"/>
        <v>0</v>
      </c>
      <c r="AP300" s="118">
        <f t="shared" si="398"/>
        <v>0</v>
      </c>
      <c r="AQ300" s="118">
        <f t="shared" si="399"/>
        <v>0</v>
      </c>
      <c r="AR300" s="118">
        <f t="shared" si="400"/>
        <v>0</v>
      </c>
      <c r="AS300" s="118">
        <f t="shared" si="401"/>
        <v>0</v>
      </c>
      <c r="AT300" s="118">
        <f t="shared" si="402"/>
        <v>0</v>
      </c>
      <c r="AU300" s="118">
        <f t="shared" si="403"/>
        <v>0</v>
      </c>
      <c r="AV300" s="118">
        <f t="shared" si="404"/>
        <v>0</v>
      </c>
      <c r="AW300" s="118">
        <f t="shared" si="405"/>
        <v>0</v>
      </c>
      <c r="AX300" s="119" t="str">
        <f t="shared" si="406"/>
        <v/>
      </c>
      <c r="CQ300" s="118">
        <f t="shared" si="407"/>
        <v>0</v>
      </c>
      <c r="CR300" s="118">
        <f t="shared" si="408"/>
        <v>0</v>
      </c>
      <c r="CS300" s="118">
        <f t="shared" si="409"/>
        <v>0</v>
      </c>
      <c r="CT300" s="118">
        <f t="shared" si="410"/>
        <v>0</v>
      </c>
      <c r="CU300" s="118">
        <f t="shared" si="411"/>
        <v>0</v>
      </c>
      <c r="CV300" s="118">
        <f t="shared" si="412"/>
        <v>0</v>
      </c>
      <c r="CW300" s="118">
        <f t="shared" si="413"/>
        <v>0</v>
      </c>
      <c r="CX300" s="118">
        <f t="shared" si="414"/>
        <v>0</v>
      </c>
      <c r="CY300" s="118">
        <f t="shared" si="415"/>
        <v>0</v>
      </c>
      <c r="CZ300" s="118">
        <f t="shared" si="416"/>
        <v>0</v>
      </c>
      <c r="DA300" s="119" t="str">
        <f t="shared" si="417"/>
        <v/>
      </c>
    </row>
    <row r="301" spans="40:105" x14ac:dyDescent="0.2">
      <c r="AN301" s="118">
        <f t="shared" si="396"/>
        <v>0</v>
      </c>
      <c r="AO301" s="118">
        <f t="shared" si="397"/>
        <v>0</v>
      </c>
      <c r="AP301" s="118">
        <f t="shared" si="398"/>
        <v>0</v>
      </c>
      <c r="AQ301" s="118">
        <f t="shared" si="399"/>
        <v>0</v>
      </c>
      <c r="AR301" s="118">
        <f t="shared" si="400"/>
        <v>0</v>
      </c>
      <c r="AS301" s="118">
        <f t="shared" si="401"/>
        <v>0</v>
      </c>
      <c r="AT301" s="118">
        <f t="shared" si="402"/>
        <v>0</v>
      </c>
      <c r="AU301" s="118">
        <f t="shared" si="403"/>
        <v>0</v>
      </c>
      <c r="AV301" s="118">
        <f t="shared" si="404"/>
        <v>0</v>
      </c>
      <c r="AW301" s="118">
        <f t="shared" si="405"/>
        <v>0</v>
      </c>
      <c r="AX301" s="119" t="str">
        <f t="shared" si="406"/>
        <v/>
      </c>
      <c r="CQ301" s="118">
        <f t="shared" si="407"/>
        <v>0</v>
      </c>
      <c r="CR301" s="118">
        <f t="shared" si="408"/>
        <v>0</v>
      </c>
      <c r="CS301" s="118">
        <f t="shared" si="409"/>
        <v>0</v>
      </c>
      <c r="CT301" s="118">
        <f t="shared" si="410"/>
        <v>0</v>
      </c>
      <c r="CU301" s="118">
        <f t="shared" si="411"/>
        <v>0</v>
      </c>
      <c r="CV301" s="118">
        <f t="shared" si="412"/>
        <v>0</v>
      </c>
      <c r="CW301" s="118">
        <f t="shared" si="413"/>
        <v>0</v>
      </c>
      <c r="CX301" s="118">
        <f t="shared" si="414"/>
        <v>0</v>
      </c>
      <c r="CY301" s="118">
        <f t="shared" si="415"/>
        <v>0</v>
      </c>
      <c r="CZ301" s="118">
        <f t="shared" si="416"/>
        <v>0</v>
      </c>
      <c r="DA301" s="119" t="str">
        <f t="shared" si="417"/>
        <v/>
      </c>
    </row>
    <row r="302" spans="40:105" x14ac:dyDescent="0.2">
      <c r="AN302" s="118">
        <f t="shared" si="396"/>
        <v>0</v>
      </c>
      <c r="AO302" s="118">
        <f t="shared" si="397"/>
        <v>0</v>
      </c>
      <c r="AP302" s="118">
        <f t="shared" si="398"/>
        <v>0</v>
      </c>
      <c r="AQ302" s="118">
        <f t="shared" si="399"/>
        <v>0</v>
      </c>
      <c r="AR302" s="118">
        <f t="shared" si="400"/>
        <v>0</v>
      </c>
      <c r="AS302" s="118">
        <f t="shared" si="401"/>
        <v>0</v>
      </c>
      <c r="AT302" s="118">
        <f t="shared" si="402"/>
        <v>0</v>
      </c>
      <c r="AU302" s="118">
        <f t="shared" si="403"/>
        <v>0</v>
      </c>
      <c r="AV302" s="118">
        <f t="shared" si="404"/>
        <v>0</v>
      </c>
      <c r="AW302" s="118">
        <f t="shared" si="405"/>
        <v>0</v>
      </c>
      <c r="AX302" s="119" t="str">
        <f t="shared" si="406"/>
        <v/>
      </c>
      <c r="CQ302" s="118">
        <f t="shared" si="407"/>
        <v>0</v>
      </c>
      <c r="CR302" s="118">
        <f t="shared" si="408"/>
        <v>0</v>
      </c>
      <c r="CS302" s="118">
        <f t="shared" si="409"/>
        <v>0</v>
      </c>
      <c r="CT302" s="118">
        <f t="shared" si="410"/>
        <v>0</v>
      </c>
      <c r="CU302" s="118">
        <f t="shared" si="411"/>
        <v>0</v>
      </c>
      <c r="CV302" s="118">
        <f t="shared" si="412"/>
        <v>0</v>
      </c>
      <c r="CW302" s="118">
        <f t="shared" si="413"/>
        <v>0</v>
      </c>
      <c r="CX302" s="118">
        <f t="shared" si="414"/>
        <v>0</v>
      </c>
      <c r="CY302" s="118">
        <f t="shared" si="415"/>
        <v>0</v>
      </c>
      <c r="CZ302" s="118">
        <f t="shared" si="416"/>
        <v>0</v>
      </c>
      <c r="DA302" s="119" t="str">
        <f t="shared" si="417"/>
        <v/>
      </c>
    </row>
    <row r="303" spans="40:105" x14ac:dyDescent="0.2">
      <c r="AN303" s="118">
        <f t="shared" si="396"/>
        <v>0</v>
      </c>
      <c r="AO303" s="118">
        <f t="shared" si="397"/>
        <v>0</v>
      </c>
      <c r="AP303" s="118">
        <f t="shared" si="398"/>
        <v>0</v>
      </c>
      <c r="AQ303" s="118">
        <f t="shared" si="399"/>
        <v>0</v>
      </c>
      <c r="AR303" s="118">
        <f t="shared" si="400"/>
        <v>0</v>
      </c>
      <c r="AS303" s="118">
        <f t="shared" si="401"/>
        <v>0</v>
      </c>
      <c r="AT303" s="118">
        <f t="shared" si="402"/>
        <v>0</v>
      </c>
      <c r="AU303" s="118">
        <f t="shared" si="403"/>
        <v>0</v>
      </c>
      <c r="AV303" s="118">
        <f t="shared" si="404"/>
        <v>0</v>
      </c>
      <c r="AW303" s="118">
        <f t="shared" si="405"/>
        <v>0</v>
      </c>
      <c r="AX303" s="119" t="str">
        <f t="shared" si="406"/>
        <v/>
      </c>
      <c r="CQ303" s="118">
        <f t="shared" si="407"/>
        <v>0</v>
      </c>
      <c r="CR303" s="118">
        <f t="shared" si="408"/>
        <v>0</v>
      </c>
      <c r="CS303" s="118">
        <f t="shared" si="409"/>
        <v>0</v>
      </c>
      <c r="CT303" s="118">
        <f t="shared" si="410"/>
        <v>0</v>
      </c>
      <c r="CU303" s="118">
        <f t="shared" si="411"/>
        <v>0</v>
      </c>
      <c r="CV303" s="118">
        <f t="shared" si="412"/>
        <v>0</v>
      </c>
      <c r="CW303" s="118">
        <f t="shared" si="413"/>
        <v>0</v>
      </c>
      <c r="CX303" s="118">
        <f t="shared" si="414"/>
        <v>0</v>
      </c>
      <c r="CY303" s="118">
        <f t="shared" si="415"/>
        <v>0</v>
      </c>
      <c r="CZ303" s="118">
        <f t="shared" si="416"/>
        <v>0</v>
      </c>
      <c r="DA303" s="119" t="str">
        <f t="shared" si="417"/>
        <v/>
      </c>
    </row>
    <row r="304" spans="40:105" x14ac:dyDescent="0.2">
      <c r="AN304" s="118">
        <f t="shared" si="396"/>
        <v>0</v>
      </c>
      <c r="AO304" s="118">
        <f t="shared" si="397"/>
        <v>0</v>
      </c>
      <c r="AP304" s="118">
        <f t="shared" si="398"/>
        <v>0</v>
      </c>
      <c r="AQ304" s="118">
        <f t="shared" si="399"/>
        <v>0</v>
      </c>
      <c r="AR304" s="118">
        <f t="shared" si="400"/>
        <v>0</v>
      </c>
      <c r="AS304" s="118">
        <f t="shared" si="401"/>
        <v>0</v>
      </c>
      <c r="AT304" s="118">
        <f t="shared" si="402"/>
        <v>0</v>
      </c>
      <c r="AU304" s="118">
        <f t="shared" si="403"/>
        <v>0</v>
      </c>
      <c r="AV304" s="118">
        <f t="shared" si="404"/>
        <v>0</v>
      </c>
      <c r="AW304" s="118">
        <f t="shared" si="405"/>
        <v>0</v>
      </c>
      <c r="AX304" s="119" t="str">
        <f t="shared" si="406"/>
        <v/>
      </c>
      <c r="CQ304" s="118">
        <f t="shared" si="407"/>
        <v>0</v>
      </c>
      <c r="CR304" s="118">
        <f t="shared" si="408"/>
        <v>0</v>
      </c>
      <c r="CS304" s="118">
        <f t="shared" si="409"/>
        <v>0</v>
      </c>
      <c r="CT304" s="118">
        <f t="shared" si="410"/>
        <v>0</v>
      </c>
      <c r="CU304" s="118">
        <f t="shared" si="411"/>
        <v>0</v>
      </c>
      <c r="CV304" s="118">
        <f t="shared" si="412"/>
        <v>0</v>
      </c>
      <c r="CW304" s="118">
        <f t="shared" si="413"/>
        <v>0</v>
      </c>
      <c r="CX304" s="118">
        <f t="shared" si="414"/>
        <v>0</v>
      </c>
      <c r="CY304" s="118">
        <f t="shared" si="415"/>
        <v>0</v>
      </c>
      <c r="CZ304" s="118">
        <f t="shared" si="416"/>
        <v>0</v>
      </c>
      <c r="DA304" s="119" t="str">
        <f t="shared" si="417"/>
        <v/>
      </c>
    </row>
    <row r="305" spans="40:105" x14ac:dyDescent="0.2">
      <c r="AN305" s="118">
        <f t="shared" si="396"/>
        <v>0</v>
      </c>
      <c r="AO305" s="118">
        <f t="shared" si="397"/>
        <v>0</v>
      </c>
      <c r="AP305" s="118">
        <f t="shared" si="398"/>
        <v>0</v>
      </c>
      <c r="AQ305" s="118">
        <f t="shared" si="399"/>
        <v>0</v>
      </c>
      <c r="AR305" s="118">
        <f t="shared" si="400"/>
        <v>0</v>
      </c>
      <c r="AS305" s="118">
        <f t="shared" si="401"/>
        <v>0</v>
      </c>
      <c r="AT305" s="118">
        <f t="shared" si="402"/>
        <v>0</v>
      </c>
      <c r="AU305" s="118">
        <f t="shared" si="403"/>
        <v>0</v>
      </c>
      <c r="AV305" s="118">
        <f t="shared" si="404"/>
        <v>0</v>
      </c>
      <c r="AW305" s="118">
        <f t="shared" si="405"/>
        <v>0</v>
      </c>
      <c r="AX305" s="119" t="str">
        <f t="shared" si="406"/>
        <v/>
      </c>
      <c r="CQ305" s="118">
        <f t="shared" si="407"/>
        <v>0</v>
      </c>
      <c r="CR305" s="118">
        <f t="shared" si="408"/>
        <v>0</v>
      </c>
      <c r="CS305" s="118">
        <f t="shared" si="409"/>
        <v>0</v>
      </c>
      <c r="CT305" s="118">
        <f t="shared" si="410"/>
        <v>0</v>
      </c>
      <c r="CU305" s="118">
        <f t="shared" si="411"/>
        <v>0</v>
      </c>
      <c r="CV305" s="118">
        <f t="shared" si="412"/>
        <v>0</v>
      </c>
      <c r="CW305" s="118">
        <f t="shared" si="413"/>
        <v>0</v>
      </c>
      <c r="CX305" s="118">
        <f t="shared" si="414"/>
        <v>0</v>
      </c>
      <c r="CY305" s="118">
        <f t="shared" si="415"/>
        <v>0</v>
      </c>
      <c r="CZ305" s="118">
        <f t="shared" si="416"/>
        <v>0</v>
      </c>
      <c r="DA305" s="119" t="str">
        <f t="shared" si="417"/>
        <v/>
      </c>
    </row>
    <row r="306" spans="40:105" x14ac:dyDescent="0.2">
      <c r="AN306" s="118">
        <f t="shared" si="396"/>
        <v>0</v>
      </c>
      <c r="AO306" s="118">
        <f t="shared" si="397"/>
        <v>0</v>
      </c>
      <c r="AP306" s="118">
        <f t="shared" si="398"/>
        <v>0</v>
      </c>
      <c r="AQ306" s="118">
        <f t="shared" si="399"/>
        <v>0</v>
      </c>
      <c r="AR306" s="118">
        <f t="shared" si="400"/>
        <v>0</v>
      </c>
      <c r="AS306" s="118">
        <f t="shared" si="401"/>
        <v>0</v>
      </c>
      <c r="AT306" s="118">
        <f t="shared" si="402"/>
        <v>0</v>
      </c>
      <c r="AU306" s="118">
        <f t="shared" si="403"/>
        <v>0</v>
      </c>
      <c r="AV306" s="118">
        <f t="shared" si="404"/>
        <v>0</v>
      </c>
      <c r="AW306" s="118">
        <f t="shared" si="405"/>
        <v>0</v>
      </c>
      <c r="AX306" s="119" t="str">
        <f t="shared" si="406"/>
        <v/>
      </c>
      <c r="CQ306" s="118">
        <f t="shared" si="407"/>
        <v>0</v>
      </c>
      <c r="CR306" s="118">
        <f t="shared" si="408"/>
        <v>0</v>
      </c>
      <c r="CS306" s="118">
        <f t="shared" si="409"/>
        <v>0</v>
      </c>
      <c r="CT306" s="118">
        <f t="shared" si="410"/>
        <v>0</v>
      </c>
      <c r="CU306" s="118">
        <f t="shared" si="411"/>
        <v>0</v>
      </c>
      <c r="CV306" s="118">
        <f t="shared" si="412"/>
        <v>0</v>
      </c>
      <c r="CW306" s="118">
        <f t="shared" si="413"/>
        <v>0</v>
      </c>
      <c r="CX306" s="118">
        <f t="shared" si="414"/>
        <v>0</v>
      </c>
      <c r="CY306" s="118">
        <f t="shared" si="415"/>
        <v>0</v>
      </c>
      <c r="CZ306" s="118">
        <f t="shared" si="416"/>
        <v>0</v>
      </c>
      <c r="DA306" s="119" t="str">
        <f t="shared" si="417"/>
        <v/>
      </c>
    </row>
    <row r="307" spans="40:105" x14ac:dyDescent="0.2">
      <c r="AN307" s="118">
        <f t="shared" si="396"/>
        <v>0</v>
      </c>
      <c r="AO307" s="118">
        <f t="shared" si="397"/>
        <v>0</v>
      </c>
      <c r="AP307" s="118">
        <f t="shared" si="398"/>
        <v>0</v>
      </c>
      <c r="AQ307" s="118">
        <f t="shared" si="399"/>
        <v>0</v>
      </c>
      <c r="AR307" s="118">
        <f t="shared" si="400"/>
        <v>0</v>
      </c>
      <c r="AS307" s="118">
        <f t="shared" si="401"/>
        <v>0</v>
      </c>
      <c r="AT307" s="118">
        <f t="shared" si="402"/>
        <v>0</v>
      </c>
      <c r="AU307" s="118">
        <f t="shared" si="403"/>
        <v>0</v>
      </c>
      <c r="AV307" s="118">
        <f t="shared" si="404"/>
        <v>0</v>
      </c>
      <c r="AW307" s="118">
        <f t="shared" si="405"/>
        <v>0</v>
      </c>
      <c r="AX307" s="119" t="str">
        <f t="shared" si="406"/>
        <v/>
      </c>
      <c r="CQ307" s="118">
        <f t="shared" si="407"/>
        <v>0</v>
      </c>
      <c r="CR307" s="118">
        <f t="shared" si="408"/>
        <v>0</v>
      </c>
      <c r="CS307" s="118">
        <f t="shared" si="409"/>
        <v>0</v>
      </c>
      <c r="CT307" s="118">
        <f t="shared" si="410"/>
        <v>0</v>
      </c>
      <c r="CU307" s="118">
        <f t="shared" si="411"/>
        <v>0</v>
      </c>
      <c r="CV307" s="118">
        <f t="shared" si="412"/>
        <v>0</v>
      </c>
      <c r="CW307" s="118">
        <f t="shared" si="413"/>
        <v>0</v>
      </c>
      <c r="CX307" s="118">
        <f t="shared" si="414"/>
        <v>0</v>
      </c>
      <c r="CY307" s="118">
        <f t="shared" si="415"/>
        <v>0</v>
      </c>
      <c r="CZ307" s="118">
        <f t="shared" si="416"/>
        <v>0</v>
      </c>
      <c r="DA307" s="119" t="str">
        <f t="shared" si="417"/>
        <v/>
      </c>
    </row>
    <row r="308" spans="40:105" x14ac:dyDescent="0.2">
      <c r="AN308" s="118">
        <f t="shared" si="396"/>
        <v>0</v>
      </c>
      <c r="AO308" s="118">
        <f t="shared" si="397"/>
        <v>0</v>
      </c>
      <c r="AP308" s="118">
        <f t="shared" si="398"/>
        <v>0</v>
      </c>
      <c r="AQ308" s="118">
        <f t="shared" si="399"/>
        <v>0</v>
      </c>
      <c r="AR308" s="118">
        <f t="shared" si="400"/>
        <v>0</v>
      </c>
      <c r="AS308" s="118">
        <f t="shared" si="401"/>
        <v>0</v>
      </c>
      <c r="AT308" s="118">
        <f t="shared" si="402"/>
        <v>0</v>
      </c>
      <c r="AU308" s="118">
        <f t="shared" si="403"/>
        <v>0</v>
      </c>
      <c r="AV308" s="118">
        <f t="shared" si="404"/>
        <v>0</v>
      </c>
      <c r="AW308" s="118">
        <f t="shared" si="405"/>
        <v>0</v>
      </c>
      <c r="AX308" s="119" t="str">
        <f t="shared" si="406"/>
        <v/>
      </c>
      <c r="CQ308" s="118">
        <f t="shared" si="407"/>
        <v>0</v>
      </c>
      <c r="CR308" s="118">
        <f t="shared" si="408"/>
        <v>0</v>
      </c>
      <c r="CS308" s="118">
        <f t="shared" si="409"/>
        <v>0</v>
      </c>
      <c r="CT308" s="118">
        <f t="shared" si="410"/>
        <v>0</v>
      </c>
      <c r="CU308" s="118">
        <f t="shared" si="411"/>
        <v>0</v>
      </c>
      <c r="CV308" s="118">
        <f t="shared" si="412"/>
        <v>0</v>
      </c>
      <c r="CW308" s="118">
        <f t="shared" si="413"/>
        <v>0</v>
      </c>
      <c r="CX308" s="118">
        <f t="shared" si="414"/>
        <v>0</v>
      </c>
      <c r="CY308" s="118">
        <f t="shared" si="415"/>
        <v>0</v>
      </c>
      <c r="CZ308" s="118">
        <f t="shared" si="416"/>
        <v>0</v>
      </c>
      <c r="DA308" s="119" t="str">
        <f t="shared" si="417"/>
        <v/>
      </c>
    </row>
    <row r="309" spans="40:105" x14ac:dyDescent="0.2">
      <c r="AN309" s="118">
        <f t="shared" ref="AN309:AN324" si="418">IF(I309&gt;0,VLOOKUP(I309&amp;"-"&amp;J309&amp;"-"&amp;K309,LocCost,2,0),0)</f>
        <v>0</v>
      </c>
      <c r="AO309" s="118">
        <f t="shared" ref="AO309:AO324" si="419">IF(L309&gt;0,VLOOKUP(L309&amp;"-"&amp;M309&amp;"-"&amp;N309,LocCost,2,0),0)</f>
        <v>0</v>
      </c>
      <c r="AP309" s="118">
        <f t="shared" ref="AP309:AP324" si="420">IF(O309&gt;0,VLOOKUP(O309&amp;"-"&amp;P309&amp;"-"&amp;Q309,LocCost,2,0),0)</f>
        <v>0</v>
      </c>
      <c r="AQ309" s="118">
        <f t="shared" ref="AQ309:AQ324" si="421">IF(R309&gt;0,VLOOKUP(R309&amp;"-"&amp;S309&amp;"-"&amp;T309,LocCost,2,0),0)</f>
        <v>0</v>
      </c>
      <c r="AR309" s="118">
        <f t="shared" ref="AR309:AR324" si="422">IF(U309&gt;0,VLOOKUP(U309&amp;"-"&amp;V309&amp;"-"&amp;W309,LocCost,2,0),0)</f>
        <v>0</v>
      </c>
      <c r="AS309" s="118">
        <f t="shared" ref="AS309:AS324" si="423">IF(X309&gt;0,VLOOKUP(X309&amp;"-"&amp;Y309&amp;"-"&amp;Z309,LocCost,2,0),0)</f>
        <v>0</v>
      </c>
      <c r="AT309" s="118">
        <f t="shared" ref="AT309:AT324" si="424">IF(AA309&gt;0,VLOOKUP(AA309&amp;"-"&amp;AB309&amp;"-"&amp;AC309,LocCost,2,0),0)</f>
        <v>0</v>
      </c>
      <c r="AU309" s="118">
        <f t="shared" ref="AU309:AU324" si="425">IF(AD309&gt;0,VLOOKUP(AD309&amp;"-"&amp;AE309&amp;"-"&amp;AF309,LocCost,2,0),0)</f>
        <v>0</v>
      </c>
      <c r="AV309" s="118">
        <f t="shared" ref="AV309:AV324" si="426">IF(AG309&gt;0,VLOOKUP(AG309&amp;"-"&amp;AH309&amp;"-"&amp;AI309,LocCost,2,0),0)</f>
        <v>0</v>
      </c>
      <c r="AW309" s="118">
        <f t="shared" ref="AW309:AW324" si="427">IF(AJ309&gt;0,VLOOKUP(AJ309&amp;"-"&amp;AK309&amp;"-"&amp;AL309,LocCost,2,0),0)</f>
        <v>0</v>
      </c>
      <c r="AX309" s="119" t="str">
        <f t="shared" ref="AX309:AX324" si="428">IF(C309&gt;0,SUM(AN309:AW309),"")</f>
        <v/>
      </c>
      <c r="CQ309" s="118">
        <f t="shared" ref="CQ309:CQ324" si="429">IF(BL309&gt;0,VLOOKUP(BL309&amp;"-"&amp;BM309&amp;"-"&amp;BN309,LocCost,2,0),0)</f>
        <v>0</v>
      </c>
      <c r="CR309" s="118">
        <f t="shared" ref="CR309:CR324" si="430">IF(BO309&gt;0,VLOOKUP(BO309&amp;"-"&amp;BP309&amp;"-"&amp;BQ309,LocCost,2,0),0)</f>
        <v>0</v>
      </c>
      <c r="CS309" s="118">
        <f t="shared" ref="CS309:CS324" si="431">IF(BR309&gt;0,VLOOKUP(BR309&amp;"-"&amp;BS309&amp;"-"&amp;BT309,LocCost,2,0),0)</f>
        <v>0</v>
      </c>
      <c r="CT309" s="118">
        <f t="shared" ref="CT309:CT324" si="432">IF(BU309&gt;0,VLOOKUP(BU309&amp;"-"&amp;BV309&amp;"-"&amp;BW309,LocCost,2,0),0)</f>
        <v>0</v>
      </c>
      <c r="CU309" s="118">
        <f t="shared" ref="CU309:CU324" si="433">IF(BX309&gt;0,VLOOKUP(BX309&amp;"-"&amp;BY309&amp;"-"&amp;BZ309,LocCost,2,0),0)</f>
        <v>0</v>
      </c>
      <c r="CV309" s="118">
        <f t="shared" ref="CV309:CV324" si="434">IF(CA309&gt;0,VLOOKUP(CA309&amp;"-"&amp;CB309&amp;"-"&amp;CC309,LocCost,2,0),0)</f>
        <v>0</v>
      </c>
      <c r="CW309" s="118">
        <f t="shared" ref="CW309:CW324" si="435">IF(CD309&gt;0,VLOOKUP(CD309&amp;"-"&amp;CE309&amp;"-"&amp;CF309,LocCost,2,0),0)</f>
        <v>0</v>
      </c>
      <c r="CX309" s="118">
        <f t="shared" ref="CX309:CX324" si="436">IF(CG309&gt;0,VLOOKUP(CG309&amp;"-"&amp;CH309&amp;"-"&amp;CI309,LocCost,2,0),0)</f>
        <v>0</v>
      </c>
      <c r="CY309" s="118">
        <f t="shared" ref="CY309:CY324" si="437">IF(CJ309&gt;0,VLOOKUP(CJ309&amp;"-"&amp;CK309&amp;"-"&amp;CL309,LocCost,2,0),0)</f>
        <v>0</v>
      </c>
      <c r="CZ309" s="118">
        <f t="shared" ref="CZ309:CZ324" si="438">IF(CM309&gt;0,VLOOKUP(CM309&amp;"-"&amp;CN309&amp;"-"&amp;CO309,LocCost,2,0),0)</f>
        <v>0</v>
      </c>
      <c r="DA309" s="119" t="str">
        <f t="shared" ref="DA309:DA324" si="439">IF(BF309&gt;0,SUM(CQ309:CZ309),"")</f>
        <v/>
      </c>
    </row>
    <row r="310" spans="40:105" x14ac:dyDescent="0.2">
      <c r="AN310" s="118">
        <f t="shared" si="418"/>
        <v>0</v>
      </c>
      <c r="AO310" s="118">
        <f t="shared" si="419"/>
        <v>0</v>
      </c>
      <c r="AP310" s="118">
        <f t="shared" si="420"/>
        <v>0</v>
      </c>
      <c r="AQ310" s="118">
        <f t="shared" si="421"/>
        <v>0</v>
      </c>
      <c r="AR310" s="118">
        <f t="shared" si="422"/>
        <v>0</v>
      </c>
      <c r="AS310" s="118">
        <f t="shared" si="423"/>
        <v>0</v>
      </c>
      <c r="AT310" s="118">
        <f t="shared" si="424"/>
        <v>0</v>
      </c>
      <c r="AU310" s="118">
        <f t="shared" si="425"/>
        <v>0</v>
      </c>
      <c r="AV310" s="118">
        <f t="shared" si="426"/>
        <v>0</v>
      </c>
      <c r="AW310" s="118">
        <f t="shared" si="427"/>
        <v>0</v>
      </c>
      <c r="AX310" s="119" t="str">
        <f t="shared" si="428"/>
        <v/>
      </c>
      <c r="CQ310" s="118">
        <f t="shared" si="429"/>
        <v>0</v>
      </c>
      <c r="CR310" s="118">
        <f t="shared" si="430"/>
        <v>0</v>
      </c>
      <c r="CS310" s="118">
        <f t="shared" si="431"/>
        <v>0</v>
      </c>
      <c r="CT310" s="118">
        <f t="shared" si="432"/>
        <v>0</v>
      </c>
      <c r="CU310" s="118">
        <f t="shared" si="433"/>
        <v>0</v>
      </c>
      <c r="CV310" s="118">
        <f t="shared" si="434"/>
        <v>0</v>
      </c>
      <c r="CW310" s="118">
        <f t="shared" si="435"/>
        <v>0</v>
      </c>
      <c r="CX310" s="118">
        <f t="shared" si="436"/>
        <v>0</v>
      </c>
      <c r="CY310" s="118">
        <f t="shared" si="437"/>
        <v>0</v>
      </c>
      <c r="CZ310" s="118">
        <f t="shared" si="438"/>
        <v>0</v>
      </c>
      <c r="DA310" s="119" t="str">
        <f t="shared" si="439"/>
        <v/>
      </c>
    </row>
    <row r="311" spans="40:105" x14ac:dyDescent="0.2">
      <c r="AN311" s="118">
        <f t="shared" si="418"/>
        <v>0</v>
      </c>
      <c r="AO311" s="118">
        <f t="shared" si="419"/>
        <v>0</v>
      </c>
      <c r="AP311" s="118">
        <f t="shared" si="420"/>
        <v>0</v>
      </c>
      <c r="AQ311" s="118">
        <f t="shared" si="421"/>
        <v>0</v>
      </c>
      <c r="AR311" s="118">
        <f t="shared" si="422"/>
        <v>0</v>
      </c>
      <c r="AS311" s="118">
        <f t="shared" si="423"/>
        <v>0</v>
      </c>
      <c r="AT311" s="118">
        <f t="shared" si="424"/>
        <v>0</v>
      </c>
      <c r="AU311" s="118">
        <f t="shared" si="425"/>
        <v>0</v>
      </c>
      <c r="AV311" s="118">
        <f t="shared" si="426"/>
        <v>0</v>
      </c>
      <c r="AW311" s="118">
        <f t="shared" si="427"/>
        <v>0</v>
      </c>
      <c r="AX311" s="119" t="str">
        <f t="shared" si="428"/>
        <v/>
      </c>
      <c r="CQ311" s="118">
        <f t="shared" si="429"/>
        <v>0</v>
      </c>
      <c r="CR311" s="118">
        <f t="shared" si="430"/>
        <v>0</v>
      </c>
      <c r="CS311" s="118">
        <f t="shared" si="431"/>
        <v>0</v>
      </c>
      <c r="CT311" s="118">
        <f t="shared" si="432"/>
        <v>0</v>
      </c>
      <c r="CU311" s="118">
        <f t="shared" si="433"/>
        <v>0</v>
      </c>
      <c r="CV311" s="118">
        <f t="shared" si="434"/>
        <v>0</v>
      </c>
      <c r="CW311" s="118">
        <f t="shared" si="435"/>
        <v>0</v>
      </c>
      <c r="CX311" s="118">
        <f t="shared" si="436"/>
        <v>0</v>
      </c>
      <c r="CY311" s="118">
        <f t="shared" si="437"/>
        <v>0</v>
      </c>
      <c r="CZ311" s="118">
        <f t="shared" si="438"/>
        <v>0</v>
      </c>
      <c r="DA311" s="119" t="str">
        <f t="shared" si="439"/>
        <v/>
      </c>
    </row>
    <row r="312" spans="40:105" x14ac:dyDescent="0.2">
      <c r="AN312" s="118">
        <f t="shared" si="418"/>
        <v>0</v>
      </c>
      <c r="AO312" s="118">
        <f t="shared" si="419"/>
        <v>0</v>
      </c>
      <c r="AP312" s="118">
        <f t="shared" si="420"/>
        <v>0</v>
      </c>
      <c r="AQ312" s="118">
        <f t="shared" si="421"/>
        <v>0</v>
      </c>
      <c r="AR312" s="118">
        <f t="shared" si="422"/>
        <v>0</v>
      </c>
      <c r="AS312" s="118">
        <f t="shared" si="423"/>
        <v>0</v>
      </c>
      <c r="AT312" s="118">
        <f t="shared" si="424"/>
        <v>0</v>
      </c>
      <c r="AU312" s="118">
        <f t="shared" si="425"/>
        <v>0</v>
      </c>
      <c r="AV312" s="118">
        <f t="shared" si="426"/>
        <v>0</v>
      </c>
      <c r="AW312" s="118">
        <f t="shared" si="427"/>
        <v>0</v>
      </c>
      <c r="AX312" s="119" t="str">
        <f t="shared" si="428"/>
        <v/>
      </c>
      <c r="CQ312" s="118">
        <f t="shared" si="429"/>
        <v>0</v>
      </c>
      <c r="CR312" s="118">
        <f t="shared" si="430"/>
        <v>0</v>
      </c>
      <c r="CS312" s="118">
        <f t="shared" si="431"/>
        <v>0</v>
      </c>
      <c r="CT312" s="118">
        <f t="shared" si="432"/>
        <v>0</v>
      </c>
      <c r="CU312" s="118">
        <f t="shared" si="433"/>
        <v>0</v>
      </c>
      <c r="CV312" s="118">
        <f t="shared" si="434"/>
        <v>0</v>
      </c>
      <c r="CW312" s="118">
        <f t="shared" si="435"/>
        <v>0</v>
      </c>
      <c r="CX312" s="118">
        <f t="shared" si="436"/>
        <v>0</v>
      </c>
      <c r="CY312" s="118">
        <f t="shared" si="437"/>
        <v>0</v>
      </c>
      <c r="CZ312" s="118">
        <f t="shared" si="438"/>
        <v>0</v>
      </c>
      <c r="DA312" s="119" t="str">
        <f t="shared" si="439"/>
        <v/>
      </c>
    </row>
    <row r="313" spans="40:105" x14ac:dyDescent="0.2">
      <c r="AN313" s="118">
        <f t="shared" si="418"/>
        <v>0</v>
      </c>
      <c r="AO313" s="118">
        <f t="shared" si="419"/>
        <v>0</v>
      </c>
      <c r="AP313" s="118">
        <f t="shared" si="420"/>
        <v>0</v>
      </c>
      <c r="AQ313" s="118">
        <f t="shared" si="421"/>
        <v>0</v>
      </c>
      <c r="AR313" s="118">
        <f t="shared" si="422"/>
        <v>0</v>
      </c>
      <c r="AS313" s="118">
        <f t="shared" si="423"/>
        <v>0</v>
      </c>
      <c r="AT313" s="118">
        <f t="shared" si="424"/>
        <v>0</v>
      </c>
      <c r="AU313" s="118">
        <f t="shared" si="425"/>
        <v>0</v>
      </c>
      <c r="AV313" s="118">
        <f t="shared" si="426"/>
        <v>0</v>
      </c>
      <c r="AW313" s="118">
        <f t="shared" si="427"/>
        <v>0</v>
      </c>
      <c r="AX313" s="119" t="str">
        <f t="shared" si="428"/>
        <v/>
      </c>
      <c r="CQ313" s="118">
        <f t="shared" si="429"/>
        <v>0</v>
      </c>
      <c r="CR313" s="118">
        <f t="shared" si="430"/>
        <v>0</v>
      </c>
      <c r="CS313" s="118">
        <f t="shared" si="431"/>
        <v>0</v>
      </c>
      <c r="CT313" s="118">
        <f t="shared" si="432"/>
        <v>0</v>
      </c>
      <c r="CU313" s="118">
        <f t="shared" si="433"/>
        <v>0</v>
      </c>
      <c r="CV313" s="118">
        <f t="shared" si="434"/>
        <v>0</v>
      </c>
      <c r="CW313" s="118">
        <f t="shared" si="435"/>
        <v>0</v>
      </c>
      <c r="CX313" s="118">
        <f t="shared" si="436"/>
        <v>0</v>
      </c>
      <c r="CY313" s="118">
        <f t="shared" si="437"/>
        <v>0</v>
      </c>
      <c r="CZ313" s="118">
        <f t="shared" si="438"/>
        <v>0</v>
      </c>
      <c r="DA313" s="119" t="str">
        <f t="shared" si="439"/>
        <v/>
      </c>
    </row>
    <row r="314" spans="40:105" x14ac:dyDescent="0.2">
      <c r="AN314" s="118">
        <f t="shared" si="418"/>
        <v>0</v>
      </c>
      <c r="AO314" s="118">
        <f t="shared" si="419"/>
        <v>0</v>
      </c>
      <c r="AP314" s="118">
        <f t="shared" si="420"/>
        <v>0</v>
      </c>
      <c r="AQ314" s="118">
        <f t="shared" si="421"/>
        <v>0</v>
      </c>
      <c r="AR314" s="118">
        <f t="shared" si="422"/>
        <v>0</v>
      </c>
      <c r="AS314" s="118">
        <f t="shared" si="423"/>
        <v>0</v>
      </c>
      <c r="AT314" s="118">
        <f t="shared" si="424"/>
        <v>0</v>
      </c>
      <c r="AU314" s="118">
        <f t="shared" si="425"/>
        <v>0</v>
      </c>
      <c r="AV314" s="118">
        <f t="shared" si="426"/>
        <v>0</v>
      </c>
      <c r="AW314" s="118">
        <f t="shared" si="427"/>
        <v>0</v>
      </c>
      <c r="AX314" s="119" t="str">
        <f t="shared" si="428"/>
        <v/>
      </c>
      <c r="CQ314" s="118">
        <f t="shared" si="429"/>
        <v>0</v>
      </c>
      <c r="CR314" s="118">
        <f t="shared" si="430"/>
        <v>0</v>
      </c>
      <c r="CS314" s="118">
        <f t="shared" si="431"/>
        <v>0</v>
      </c>
      <c r="CT314" s="118">
        <f t="shared" si="432"/>
        <v>0</v>
      </c>
      <c r="CU314" s="118">
        <f t="shared" si="433"/>
        <v>0</v>
      </c>
      <c r="CV314" s="118">
        <f t="shared" si="434"/>
        <v>0</v>
      </c>
      <c r="CW314" s="118">
        <f t="shared" si="435"/>
        <v>0</v>
      </c>
      <c r="CX314" s="118">
        <f t="shared" si="436"/>
        <v>0</v>
      </c>
      <c r="CY314" s="118">
        <f t="shared" si="437"/>
        <v>0</v>
      </c>
      <c r="CZ314" s="118">
        <f t="shared" si="438"/>
        <v>0</v>
      </c>
      <c r="DA314" s="119" t="str">
        <f t="shared" si="439"/>
        <v/>
      </c>
    </row>
    <row r="315" spans="40:105" x14ac:dyDescent="0.2">
      <c r="AN315" s="118">
        <f t="shared" si="418"/>
        <v>0</v>
      </c>
      <c r="AO315" s="118">
        <f t="shared" si="419"/>
        <v>0</v>
      </c>
      <c r="AP315" s="118">
        <f t="shared" si="420"/>
        <v>0</v>
      </c>
      <c r="AQ315" s="118">
        <f t="shared" si="421"/>
        <v>0</v>
      </c>
      <c r="AR315" s="118">
        <f t="shared" si="422"/>
        <v>0</v>
      </c>
      <c r="AS315" s="118">
        <f t="shared" si="423"/>
        <v>0</v>
      </c>
      <c r="AT315" s="118">
        <f t="shared" si="424"/>
        <v>0</v>
      </c>
      <c r="AU315" s="118">
        <f t="shared" si="425"/>
        <v>0</v>
      </c>
      <c r="AV315" s="118">
        <f t="shared" si="426"/>
        <v>0</v>
      </c>
      <c r="AW315" s="118">
        <f t="shared" si="427"/>
        <v>0</v>
      </c>
      <c r="AX315" s="119" t="str">
        <f t="shared" si="428"/>
        <v/>
      </c>
      <c r="CQ315" s="118">
        <f t="shared" si="429"/>
        <v>0</v>
      </c>
      <c r="CR315" s="118">
        <f t="shared" si="430"/>
        <v>0</v>
      </c>
      <c r="CS315" s="118">
        <f t="shared" si="431"/>
        <v>0</v>
      </c>
      <c r="CT315" s="118">
        <f t="shared" si="432"/>
        <v>0</v>
      </c>
      <c r="CU315" s="118">
        <f t="shared" si="433"/>
        <v>0</v>
      </c>
      <c r="CV315" s="118">
        <f t="shared" si="434"/>
        <v>0</v>
      </c>
      <c r="CW315" s="118">
        <f t="shared" si="435"/>
        <v>0</v>
      </c>
      <c r="CX315" s="118">
        <f t="shared" si="436"/>
        <v>0</v>
      </c>
      <c r="CY315" s="118">
        <f t="shared" si="437"/>
        <v>0</v>
      </c>
      <c r="CZ315" s="118">
        <f t="shared" si="438"/>
        <v>0</v>
      </c>
      <c r="DA315" s="119" t="str">
        <f t="shared" si="439"/>
        <v/>
      </c>
    </row>
    <row r="316" spans="40:105" x14ac:dyDescent="0.2">
      <c r="AN316" s="118">
        <f t="shared" si="418"/>
        <v>0</v>
      </c>
      <c r="AO316" s="118">
        <f t="shared" si="419"/>
        <v>0</v>
      </c>
      <c r="AP316" s="118">
        <f t="shared" si="420"/>
        <v>0</v>
      </c>
      <c r="AQ316" s="118">
        <f t="shared" si="421"/>
        <v>0</v>
      </c>
      <c r="AR316" s="118">
        <f t="shared" si="422"/>
        <v>0</v>
      </c>
      <c r="AS316" s="118">
        <f t="shared" si="423"/>
        <v>0</v>
      </c>
      <c r="AT316" s="118">
        <f t="shared" si="424"/>
        <v>0</v>
      </c>
      <c r="AU316" s="118">
        <f t="shared" si="425"/>
        <v>0</v>
      </c>
      <c r="AV316" s="118">
        <f t="shared" si="426"/>
        <v>0</v>
      </c>
      <c r="AW316" s="118">
        <f t="shared" si="427"/>
        <v>0</v>
      </c>
      <c r="AX316" s="119" t="str">
        <f t="shared" si="428"/>
        <v/>
      </c>
      <c r="CQ316" s="118">
        <f t="shared" si="429"/>
        <v>0</v>
      </c>
      <c r="CR316" s="118">
        <f t="shared" si="430"/>
        <v>0</v>
      </c>
      <c r="CS316" s="118">
        <f t="shared" si="431"/>
        <v>0</v>
      </c>
      <c r="CT316" s="118">
        <f t="shared" si="432"/>
        <v>0</v>
      </c>
      <c r="CU316" s="118">
        <f t="shared" si="433"/>
        <v>0</v>
      </c>
      <c r="CV316" s="118">
        <f t="shared" si="434"/>
        <v>0</v>
      </c>
      <c r="CW316" s="118">
        <f t="shared" si="435"/>
        <v>0</v>
      </c>
      <c r="CX316" s="118">
        <f t="shared" si="436"/>
        <v>0</v>
      </c>
      <c r="CY316" s="118">
        <f t="shared" si="437"/>
        <v>0</v>
      </c>
      <c r="CZ316" s="118">
        <f t="shared" si="438"/>
        <v>0</v>
      </c>
      <c r="DA316" s="119" t="str">
        <f t="shared" si="439"/>
        <v/>
      </c>
    </row>
    <row r="317" spans="40:105" x14ac:dyDescent="0.2">
      <c r="AN317" s="118">
        <f t="shared" si="418"/>
        <v>0</v>
      </c>
      <c r="AO317" s="118">
        <f t="shared" si="419"/>
        <v>0</v>
      </c>
      <c r="AP317" s="118">
        <f t="shared" si="420"/>
        <v>0</v>
      </c>
      <c r="AQ317" s="118">
        <f t="shared" si="421"/>
        <v>0</v>
      </c>
      <c r="AR317" s="118">
        <f t="shared" si="422"/>
        <v>0</v>
      </c>
      <c r="AS317" s="118">
        <f t="shared" si="423"/>
        <v>0</v>
      </c>
      <c r="AT317" s="118">
        <f t="shared" si="424"/>
        <v>0</v>
      </c>
      <c r="AU317" s="118">
        <f t="shared" si="425"/>
        <v>0</v>
      </c>
      <c r="AV317" s="118">
        <f t="shared" si="426"/>
        <v>0</v>
      </c>
      <c r="AW317" s="118">
        <f t="shared" si="427"/>
        <v>0</v>
      </c>
      <c r="AX317" s="119" t="str">
        <f t="shared" si="428"/>
        <v/>
      </c>
      <c r="CQ317" s="118">
        <f t="shared" si="429"/>
        <v>0</v>
      </c>
      <c r="CR317" s="118">
        <f t="shared" si="430"/>
        <v>0</v>
      </c>
      <c r="CS317" s="118">
        <f t="shared" si="431"/>
        <v>0</v>
      </c>
      <c r="CT317" s="118">
        <f t="shared" si="432"/>
        <v>0</v>
      </c>
      <c r="CU317" s="118">
        <f t="shared" si="433"/>
        <v>0</v>
      </c>
      <c r="CV317" s="118">
        <f t="shared" si="434"/>
        <v>0</v>
      </c>
      <c r="CW317" s="118">
        <f t="shared" si="435"/>
        <v>0</v>
      </c>
      <c r="CX317" s="118">
        <f t="shared" si="436"/>
        <v>0</v>
      </c>
      <c r="CY317" s="118">
        <f t="shared" si="437"/>
        <v>0</v>
      </c>
      <c r="CZ317" s="118">
        <f t="shared" si="438"/>
        <v>0</v>
      </c>
      <c r="DA317" s="119" t="str">
        <f t="shared" si="439"/>
        <v/>
      </c>
    </row>
    <row r="318" spans="40:105" x14ac:dyDescent="0.2">
      <c r="AN318" s="118">
        <f t="shared" si="418"/>
        <v>0</v>
      </c>
      <c r="AO318" s="118">
        <f t="shared" si="419"/>
        <v>0</v>
      </c>
      <c r="AP318" s="118">
        <f t="shared" si="420"/>
        <v>0</v>
      </c>
      <c r="AQ318" s="118">
        <f t="shared" si="421"/>
        <v>0</v>
      </c>
      <c r="AR318" s="118">
        <f t="shared" si="422"/>
        <v>0</v>
      </c>
      <c r="AS318" s="118">
        <f t="shared" si="423"/>
        <v>0</v>
      </c>
      <c r="AT318" s="118">
        <f t="shared" si="424"/>
        <v>0</v>
      </c>
      <c r="AU318" s="118">
        <f t="shared" si="425"/>
        <v>0</v>
      </c>
      <c r="AV318" s="118">
        <f t="shared" si="426"/>
        <v>0</v>
      </c>
      <c r="AW318" s="118">
        <f t="shared" si="427"/>
        <v>0</v>
      </c>
      <c r="AX318" s="119" t="str">
        <f t="shared" si="428"/>
        <v/>
      </c>
      <c r="CQ318" s="118">
        <f t="shared" si="429"/>
        <v>0</v>
      </c>
      <c r="CR318" s="118">
        <f t="shared" si="430"/>
        <v>0</v>
      </c>
      <c r="CS318" s="118">
        <f t="shared" si="431"/>
        <v>0</v>
      </c>
      <c r="CT318" s="118">
        <f t="shared" si="432"/>
        <v>0</v>
      </c>
      <c r="CU318" s="118">
        <f t="shared" si="433"/>
        <v>0</v>
      </c>
      <c r="CV318" s="118">
        <f t="shared" si="434"/>
        <v>0</v>
      </c>
      <c r="CW318" s="118">
        <f t="shared" si="435"/>
        <v>0</v>
      </c>
      <c r="CX318" s="118">
        <f t="shared" si="436"/>
        <v>0</v>
      </c>
      <c r="CY318" s="118">
        <f t="shared" si="437"/>
        <v>0</v>
      </c>
      <c r="CZ318" s="118">
        <f t="shared" si="438"/>
        <v>0</v>
      </c>
      <c r="DA318" s="119" t="str">
        <f t="shared" si="439"/>
        <v/>
      </c>
    </row>
    <row r="319" spans="40:105" x14ac:dyDescent="0.2">
      <c r="AN319" s="118">
        <f t="shared" si="418"/>
        <v>0</v>
      </c>
      <c r="AO319" s="118">
        <f t="shared" si="419"/>
        <v>0</v>
      </c>
      <c r="AP319" s="118">
        <f t="shared" si="420"/>
        <v>0</v>
      </c>
      <c r="AQ319" s="118">
        <f t="shared" si="421"/>
        <v>0</v>
      </c>
      <c r="AR319" s="118">
        <f t="shared" si="422"/>
        <v>0</v>
      </c>
      <c r="AS319" s="118">
        <f t="shared" si="423"/>
        <v>0</v>
      </c>
      <c r="AT319" s="118">
        <f t="shared" si="424"/>
        <v>0</v>
      </c>
      <c r="AU319" s="118">
        <f t="shared" si="425"/>
        <v>0</v>
      </c>
      <c r="AV319" s="118">
        <f t="shared" si="426"/>
        <v>0</v>
      </c>
      <c r="AW319" s="118">
        <f t="shared" si="427"/>
        <v>0</v>
      </c>
      <c r="AX319" s="119" t="str">
        <f t="shared" si="428"/>
        <v/>
      </c>
      <c r="CQ319" s="118">
        <f t="shared" si="429"/>
        <v>0</v>
      </c>
      <c r="CR319" s="118">
        <f t="shared" si="430"/>
        <v>0</v>
      </c>
      <c r="CS319" s="118">
        <f t="shared" si="431"/>
        <v>0</v>
      </c>
      <c r="CT319" s="118">
        <f t="shared" si="432"/>
        <v>0</v>
      </c>
      <c r="CU319" s="118">
        <f t="shared" si="433"/>
        <v>0</v>
      </c>
      <c r="CV319" s="118">
        <f t="shared" si="434"/>
        <v>0</v>
      </c>
      <c r="CW319" s="118">
        <f t="shared" si="435"/>
        <v>0</v>
      </c>
      <c r="CX319" s="118">
        <f t="shared" si="436"/>
        <v>0</v>
      </c>
      <c r="CY319" s="118">
        <f t="shared" si="437"/>
        <v>0</v>
      </c>
      <c r="CZ319" s="118">
        <f t="shared" si="438"/>
        <v>0</v>
      </c>
      <c r="DA319" s="119" t="str">
        <f t="shared" si="439"/>
        <v/>
      </c>
    </row>
    <row r="320" spans="40:105" x14ac:dyDescent="0.2">
      <c r="AN320" s="118">
        <f t="shared" si="418"/>
        <v>0</v>
      </c>
      <c r="AO320" s="118">
        <f t="shared" si="419"/>
        <v>0</v>
      </c>
      <c r="AP320" s="118">
        <f t="shared" si="420"/>
        <v>0</v>
      </c>
      <c r="AQ320" s="118">
        <f t="shared" si="421"/>
        <v>0</v>
      </c>
      <c r="AR320" s="118">
        <f t="shared" si="422"/>
        <v>0</v>
      </c>
      <c r="AS320" s="118">
        <f t="shared" si="423"/>
        <v>0</v>
      </c>
      <c r="AT320" s="118">
        <f t="shared" si="424"/>
        <v>0</v>
      </c>
      <c r="AU320" s="118">
        <f t="shared" si="425"/>
        <v>0</v>
      </c>
      <c r="AV320" s="118">
        <f t="shared" si="426"/>
        <v>0</v>
      </c>
      <c r="AW320" s="118">
        <f t="shared" si="427"/>
        <v>0</v>
      </c>
      <c r="AX320" s="119" t="str">
        <f t="shared" si="428"/>
        <v/>
      </c>
      <c r="CQ320" s="118">
        <f t="shared" si="429"/>
        <v>0</v>
      </c>
      <c r="CR320" s="118">
        <f t="shared" si="430"/>
        <v>0</v>
      </c>
      <c r="CS320" s="118">
        <f t="shared" si="431"/>
        <v>0</v>
      </c>
      <c r="CT320" s="118">
        <f t="shared" si="432"/>
        <v>0</v>
      </c>
      <c r="CU320" s="118">
        <f t="shared" si="433"/>
        <v>0</v>
      </c>
      <c r="CV320" s="118">
        <f t="shared" si="434"/>
        <v>0</v>
      </c>
      <c r="CW320" s="118">
        <f t="shared" si="435"/>
        <v>0</v>
      </c>
      <c r="CX320" s="118">
        <f t="shared" si="436"/>
        <v>0</v>
      </c>
      <c r="CY320" s="118">
        <f t="shared" si="437"/>
        <v>0</v>
      </c>
      <c r="CZ320" s="118">
        <f t="shared" si="438"/>
        <v>0</v>
      </c>
      <c r="DA320" s="119" t="str">
        <f t="shared" si="439"/>
        <v/>
      </c>
    </row>
    <row r="321" spans="40:105" x14ac:dyDescent="0.2">
      <c r="AN321" s="118">
        <f t="shared" si="418"/>
        <v>0</v>
      </c>
      <c r="AO321" s="118">
        <f t="shared" si="419"/>
        <v>0</v>
      </c>
      <c r="AP321" s="118">
        <f t="shared" si="420"/>
        <v>0</v>
      </c>
      <c r="AQ321" s="118">
        <f t="shared" si="421"/>
        <v>0</v>
      </c>
      <c r="AR321" s="118">
        <f t="shared" si="422"/>
        <v>0</v>
      </c>
      <c r="AS321" s="118">
        <f t="shared" si="423"/>
        <v>0</v>
      </c>
      <c r="AT321" s="118">
        <f t="shared" si="424"/>
        <v>0</v>
      </c>
      <c r="AU321" s="118">
        <f t="shared" si="425"/>
        <v>0</v>
      </c>
      <c r="AV321" s="118">
        <f t="shared" si="426"/>
        <v>0</v>
      </c>
      <c r="AW321" s="118">
        <f t="shared" si="427"/>
        <v>0</v>
      </c>
      <c r="AX321" s="119" t="str">
        <f t="shared" si="428"/>
        <v/>
      </c>
      <c r="CQ321" s="118">
        <f t="shared" si="429"/>
        <v>0</v>
      </c>
      <c r="CR321" s="118">
        <f t="shared" si="430"/>
        <v>0</v>
      </c>
      <c r="CS321" s="118">
        <f t="shared" si="431"/>
        <v>0</v>
      </c>
      <c r="CT321" s="118">
        <f t="shared" si="432"/>
        <v>0</v>
      </c>
      <c r="CU321" s="118">
        <f t="shared" si="433"/>
        <v>0</v>
      </c>
      <c r="CV321" s="118">
        <f t="shared" si="434"/>
        <v>0</v>
      </c>
      <c r="CW321" s="118">
        <f t="shared" si="435"/>
        <v>0</v>
      </c>
      <c r="CX321" s="118">
        <f t="shared" si="436"/>
        <v>0</v>
      </c>
      <c r="CY321" s="118">
        <f t="shared" si="437"/>
        <v>0</v>
      </c>
      <c r="CZ321" s="118">
        <f t="shared" si="438"/>
        <v>0</v>
      </c>
      <c r="DA321" s="119" t="str">
        <f t="shared" si="439"/>
        <v/>
      </c>
    </row>
    <row r="322" spans="40:105" x14ac:dyDescent="0.2">
      <c r="AN322" s="118">
        <f t="shared" si="418"/>
        <v>0</v>
      </c>
      <c r="AO322" s="118">
        <f t="shared" si="419"/>
        <v>0</v>
      </c>
      <c r="AP322" s="118">
        <f t="shared" si="420"/>
        <v>0</v>
      </c>
      <c r="AQ322" s="118">
        <f t="shared" si="421"/>
        <v>0</v>
      </c>
      <c r="AR322" s="118">
        <f t="shared" si="422"/>
        <v>0</v>
      </c>
      <c r="AS322" s="118">
        <f t="shared" si="423"/>
        <v>0</v>
      </c>
      <c r="AT322" s="118">
        <f t="shared" si="424"/>
        <v>0</v>
      </c>
      <c r="AU322" s="118">
        <f t="shared" si="425"/>
        <v>0</v>
      </c>
      <c r="AV322" s="118">
        <f t="shared" si="426"/>
        <v>0</v>
      </c>
      <c r="AW322" s="118">
        <f t="shared" si="427"/>
        <v>0</v>
      </c>
      <c r="AX322" s="119" t="str">
        <f t="shared" si="428"/>
        <v/>
      </c>
      <c r="CQ322" s="118">
        <f t="shared" si="429"/>
        <v>0</v>
      </c>
      <c r="CR322" s="118">
        <f t="shared" si="430"/>
        <v>0</v>
      </c>
      <c r="CS322" s="118">
        <f t="shared" si="431"/>
        <v>0</v>
      </c>
      <c r="CT322" s="118">
        <f t="shared" si="432"/>
        <v>0</v>
      </c>
      <c r="CU322" s="118">
        <f t="shared" si="433"/>
        <v>0</v>
      </c>
      <c r="CV322" s="118">
        <f t="shared" si="434"/>
        <v>0</v>
      </c>
      <c r="CW322" s="118">
        <f t="shared" si="435"/>
        <v>0</v>
      </c>
      <c r="CX322" s="118">
        <f t="shared" si="436"/>
        <v>0</v>
      </c>
      <c r="CY322" s="118">
        <f t="shared" si="437"/>
        <v>0</v>
      </c>
      <c r="CZ322" s="118">
        <f t="shared" si="438"/>
        <v>0</v>
      </c>
      <c r="DA322" s="119" t="str">
        <f t="shared" si="439"/>
        <v/>
      </c>
    </row>
    <row r="323" spans="40:105" x14ac:dyDescent="0.2">
      <c r="AN323" s="118">
        <f t="shared" si="418"/>
        <v>0</v>
      </c>
      <c r="AO323" s="118">
        <f t="shared" si="419"/>
        <v>0</v>
      </c>
      <c r="AP323" s="118">
        <f t="shared" si="420"/>
        <v>0</v>
      </c>
      <c r="AQ323" s="118">
        <f t="shared" si="421"/>
        <v>0</v>
      </c>
      <c r="AR323" s="118">
        <f t="shared" si="422"/>
        <v>0</v>
      </c>
      <c r="AS323" s="118">
        <f t="shared" si="423"/>
        <v>0</v>
      </c>
      <c r="AT323" s="118">
        <f t="shared" si="424"/>
        <v>0</v>
      </c>
      <c r="AU323" s="118">
        <f t="shared" si="425"/>
        <v>0</v>
      </c>
      <c r="AV323" s="118">
        <f t="shared" si="426"/>
        <v>0</v>
      </c>
      <c r="AW323" s="118">
        <f t="shared" si="427"/>
        <v>0</v>
      </c>
      <c r="AX323" s="119" t="str">
        <f t="shared" si="428"/>
        <v/>
      </c>
      <c r="CQ323" s="118">
        <f t="shared" si="429"/>
        <v>0</v>
      </c>
      <c r="CR323" s="118">
        <f t="shared" si="430"/>
        <v>0</v>
      </c>
      <c r="CS323" s="118">
        <f t="shared" si="431"/>
        <v>0</v>
      </c>
      <c r="CT323" s="118">
        <f t="shared" si="432"/>
        <v>0</v>
      </c>
      <c r="CU323" s="118">
        <f t="shared" si="433"/>
        <v>0</v>
      </c>
      <c r="CV323" s="118">
        <f t="shared" si="434"/>
        <v>0</v>
      </c>
      <c r="CW323" s="118">
        <f t="shared" si="435"/>
        <v>0</v>
      </c>
      <c r="CX323" s="118">
        <f t="shared" si="436"/>
        <v>0</v>
      </c>
      <c r="CY323" s="118">
        <f t="shared" si="437"/>
        <v>0</v>
      </c>
      <c r="CZ323" s="118">
        <f t="shared" si="438"/>
        <v>0</v>
      </c>
      <c r="DA323" s="119" t="str">
        <f t="shared" si="439"/>
        <v/>
      </c>
    </row>
    <row r="324" spans="40:105" x14ac:dyDescent="0.2">
      <c r="AN324" s="118">
        <f t="shared" si="418"/>
        <v>0</v>
      </c>
      <c r="AO324" s="118">
        <f t="shared" si="419"/>
        <v>0</v>
      </c>
      <c r="AP324" s="118">
        <f t="shared" si="420"/>
        <v>0</v>
      </c>
      <c r="AQ324" s="118">
        <f t="shared" si="421"/>
        <v>0</v>
      </c>
      <c r="AR324" s="118">
        <f t="shared" si="422"/>
        <v>0</v>
      </c>
      <c r="AS324" s="118">
        <f t="shared" si="423"/>
        <v>0</v>
      </c>
      <c r="AT324" s="118">
        <f t="shared" si="424"/>
        <v>0</v>
      </c>
      <c r="AU324" s="118">
        <f t="shared" si="425"/>
        <v>0</v>
      </c>
      <c r="AV324" s="118">
        <f t="shared" si="426"/>
        <v>0</v>
      </c>
      <c r="AW324" s="118">
        <f t="shared" si="427"/>
        <v>0</v>
      </c>
      <c r="AX324" s="119" t="str">
        <f t="shared" si="428"/>
        <v/>
      </c>
      <c r="CQ324" s="118">
        <f t="shared" si="429"/>
        <v>0</v>
      </c>
      <c r="CR324" s="118">
        <f t="shared" si="430"/>
        <v>0</v>
      </c>
      <c r="CS324" s="118">
        <f t="shared" si="431"/>
        <v>0</v>
      </c>
      <c r="CT324" s="118">
        <f t="shared" si="432"/>
        <v>0</v>
      </c>
      <c r="CU324" s="118">
        <f t="shared" si="433"/>
        <v>0</v>
      </c>
      <c r="CV324" s="118">
        <f t="shared" si="434"/>
        <v>0</v>
      </c>
      <c r="CW324" s="118">
        <f t="shared" si="435"/>
        <v>0</v>
      </c>
      <c r="CX324" s="118">
        <f t="shared" si="436"/>
        <v>0</v>
      </c>
      <c r="CY324" s="118">
        <f t="shared" si="437"/>
        <v>0</v>
      </c>
      <c r="CZ324" s="118">
        <f t="shared" si="438"/>
        <v>0</v>
      </c>
      <c r="DA324" s="119" t="str">
        <f t="shared" si="439"/>
        <v/>
      </c>
    </row>
    <row r="325" spans="40:105" x14ac:dyDescent="0.2">
      <c r="AN325" s="118">
        <f t="shared" ref="AN325:AN340" si="440">IF(I325&gt;0,VLOOKUP(I325&amp;"-"&amp;J325&amp;"-"&amp;K325,LocCost,2,0),0)</f>
        <v>0</v>
      </c>
      <c r="AO325" s="118">
        <f t="shared" ref="AO325:AO340" si="441">IF(L325&gt;0,VLOOKUP(L325&amp;"-"&amp;M325&amp;"-"&amp;N325,LocCost,2,0),0)</f>
        <v>0</v>
      </c>
      <c r="AP325" s="118">
        <f t="shared" ref="AP325:AP340" si="442">IF(O325&gt;0,VLOOKUP(O325&amp;"-"&amp;P325&amp;"-"&amp;Q325,LocCost,2,0),0)</f>
        <v>0</v>
      </c>
      <c r="AQ325" s="118">
        <f t="shared" ref="AQ325:AQ340" si="443">IF(R325&gt;0,VLOOKUP(R325&amp;"-"&amp;S325&amp;"-"&amp;T325,LocCost,2,0),0)</f>
        <v>0</v>
      </c>
      <c r="AR325" s="118">
        <f t="shared" ref="AR325:AR340" si="444">IF(U325&gt;0,VLOOKUP(U325&amp;"-"&amp;V325&amp;"-"&amp;W325,LocCost,2,0),0)</f>
        <v>0</v>
      </c>
      <c r="AS325" s="118">
        <f t="shared" ref="AS325:AS340" si="445">IF(X325&gt;0,VLOOKUP(X325&amp;"-"&amp;Y325&amp;"-"&amp;Z325,LocCost,2,0),0)</f>
        <v>0</v>
      </c>
      <c r="AT325" s="118">
        <f t="shared" ref="AT325:AT340" si="446">IF(AA325&gt;0,VLOOKUP(AA325&amp;"-"&amp;AB325&amp;"-"&amp;AC325,LocCost,2,0),0)</f>
        <v>0</v>
      </c>
      <c r="AU325" s="118">
        <f t="shared" ref="AU325:AU340" si="447">IF(AD325&gt;0,VLOOKUP(AD325&amp;"-"&amp;AE325&amp;"-"&amp;AF325,LocCost,2,0),0)</f>
        <v>0</v>
      </c>
      <c r="AV325" s="118">
        <f t="shared" ref="AV325:AV340" si="448">IF(AG325&gt;0,VLOOKUP(AG325&amp;"-"&amp;AH325&amp;"-"&amp;AI325,LocCost,2,0),0)</f>
        <v>0</v>
      </c>
      <c r="AW325" s="118">
        <f t="shared" ref="AW325:AW340" si="449">IF(AJ325&gt;0,VLOOKUP(AJ325&amp;"-"&amp;AK325&amp;"-"&amp;AL325,LocCost,2,0),0)</f>
        <v>0</v>
      </c>
      <c r="AX325" s="119" t="str">
        <f t="shared" ref="AX325:AX340" si="450">IF(C325&gt;0,SUM(AN325:AW325),"")</f>
        <v/>
      </c>
      <c r="CQ325" s="118">
        <f t="shared" ref="CQ325:CQ340" si="451">IF(BL325&gt;0,VLOOKUP(BL325&amp;"-"&amp;BM325&amp;"-"&amp;BN325,LocCost,2,0),0)</f>
        <v>0</v>
      </c>
      <c r="CR325" s="118">
        <f t="shared" ref="CR325:CR340" si="452">IF(BO325&gt;0,VLOOKUP(BO325&amp;"-"&amp;BP325&amp;"-"&amp;BQ325,LocCost,2,0),0)</f>
        <v>0</v>
      </c>
      <c r="CS325" s="118">
        <f t="shared" ref="CS325:CS340" si="453">IF(BR325&gt;0,VLOOKUP(BR325&amp;"-"&amp;BS325&amp;"-"&amp;BT325,LocCost,2,0),0)</f>
        <v>0</v>
      </c>
      <c r="CT325" s="118">
        <f t="shared" ref="CT325:CT340" si="454">IF(BU325&gt;0,VLOOKUP(BU325&amp;"-"&amp;BV325&amp;"-"&amp;BW325,LocCost,2,0),0)</f>
        <v>0</v>
      </c>
      <c r="CU325" s="118">
        <f t="shared" ref="CU325:CU340" si="455">IF(BX325&gt;0,VLOOKUP(BX325&amp;"-"&amp;BY325&amp;"-"&amp;BZ325,LocCost,2,0),0)</f>
        <v>0</v>
      </c>
      <c r="CV325" s="118">
        <f t="shared" ref="CV325:CV340" si="456">IF(CA325&gt;0,VLOOKUP(CA325&amp;"-"&amp;CB325&amp;"-"&amp;CC325,LocCost,2,0),0)</f>
        <v>0</v>
      </c>
      <c r="CW325" s="118">
        <f t="shared" ref="CW325:CW340" si="457">IF(CD325&gt;0,VLOOKUP(CD325&amp;"-"&amp;CE325&amp;"-"&amp;CF325,LocCost,2,0),0)</f>
        <v>0</v>
      </c>
      <c r="CX325" s="118">
        <f t="shared" ref="CX325:CX340" si="458">IF(CG325&gt;0,VLOOKUP(CG325&amp;"-"&amp;CH325&amp;"-"&amp;CI325,LocCost,2,0),0)</f>
        <v>0</v>
      </c>
      <c r="CY325" s="118">
        <f t="shared" ref="CY325:CY340" si="459">IF(CJ325&gt;0,VLOOKUP(CJ325&amp;"-"&amp;CK325&amp;"-"&amp;CL325,LocCost,2,0),0)</f>
        <v>0</v>
      </c>
      <c r="CZ325" s="118">
        <f t="shared" ref="CZ325:CZ340" si="460">IF(CM325&gt;0,VLOOKUP(CM325&amp;"-"&amp;CN325&amp;"-"&amp;CO325,LocCost,2,0),0)</f>
        <v>0</v>
      </c>
      <c r="DA325" s="119" t="str">
        <f t="shared" ref="DA325:DA340" si="461">IF(BF325&gt;0,SUM(CQ325:CZ325),"")</f>
        <v/>
      </c>
    </row>
    <row r="326" spans="40:105" x14ac:dyDescent="0.2">
      <c r="AN326" s="118">
        <f t="shared" si="440"/>
        <v>0</v>
      </c>
      <c r="AO326" s="118">
        <f t="shared" si="441"/>
        <v>0</v>
      </c>
      <c r="AP326" s="118">
        <f t="shared" si="442"/>
        <v>0</v>
      </c>
      <c r="AQ326" s="118">
        <f t="shared" si="443"/>
        <v>0</v>
      </c>
      <c r="AR326" s="118">
        <f t="shared" si="444"/>
        <v>0</v>
      </c>
      <c r="AS326" s="118">
        <f t="shared" si="445"/>
        <v>0</v>
      </c>
      <c r="AT326" s="118">
        <f t="shared" si="446"/>
        <v>0</v>
      </c>
      <c r="AU326" s="118">
        <f t="shared" si="447"/>
        <v>0</v>
      </c>
      <c r="AV326" s="118">
        <f t="shared" si="448"/>
        <v>0</v>
      </c>
      <c r="AW326" s="118">
        <f t="shared" si="449"/>
        <v>0</v>
      </c>
      <c r="AX326" s="119" t="str">
        <f t="shared" si="450"/>
        <v/>
      </c>
      <c r="CQ326" s="118">
        <f t="shared" si="451"/>
        <v>0</v>
      </c>
      <c r="CR326" s="118">
        <f t="shared" si="452"/>
        <v>0</v>
      </c>
      <c r="CS326" s="118">
        <f t="shared" si="453"/>
        <v>0</v>
      </c>
      <c r="CT326" s="118">
        <f t="shared" si="454"/>
        <v>0</v>
      </c>
      <c r="CU326" s="118">
        <f t="shared" si="455"/>
        <v>0</v>
      </c>
      <c r="CV326" s="118">
        <f t="shared" si="456"/>
        <v>0</v>
      </c>
      <c r="CW326" s="118">
        <f t="shared" si="457"/>
        <v>0</v>
      </c>
      <c r="CX326" s="118">
        <f t="shared" si="458"/>
        <v>0</v>
      </c>
      <c r="CY326" s="118">
        <f t="shared" si="459"/>
        <v>0</v>
      </c>
      <c r="CZ326" s="118">
        <f t="shared" si="460"/>
        <v>0</v>
      </c>
      <c r="DA326" s="119" t="str">
        <f t="shared" si="461"/>
        <v/>
      </c>
    </row>
    <row r="327" spans="40:105" x14ac:dyDescent="0.2">
      <c r="AN327" s="118">
        <f t="shared" si="440"/>
        <v>0</v>
      </c>
      <c r="AO327" s="118">
        <f t="shared" si="441"/>
        <v>0</v>
      </c>
      <c r="AP327" s="118">
        <f t="shared" si="442"/>
        <v>0</v>
      </c>
      <c r="AQ327" s="118">
        <f t="shared" si="443"/>
        <v>0</v>
      </c>
      <c r="AR327" s="118">
        <f t="shared" si="444"/>
        <v>0</v>
      </c>
      <c r="AS327" s="118">
        <f t="shared" si="445"/>
        <v>0</v>
      </c>
      <c r="AT327" s="118">
        <f t="shared" si="446"/>
        <v>0</v>
      </c>
      <c r="AU327" s="118">
        <f t="shared" si="447"/>
        <v>0</v>
      </c>
      <c r="AV327" s="118">
        <f t="shared" si="448"/>
        <v>0</v>
      </c>
      <c r="AW327" s="118">
        <f t="shared" si="449"/>
        <v>0</v>
      </c>
      <c r="AX327" s="119" t="str">
        <f t="shared" si="450"/>
        <v/>
      </c>
      <c r="CQ327" s="118">
        <f t="shared" si="451"/>
        <v>0</v>
      </c>
      <c r="CR327" s="118">
        <f t="shared" si="452"/>
        <v>0</v>
      </c>
      <c r="CS327" s="118">
        <f t="shared" si="453"/>
        <v>0</v>
      </c>
      <c r="CT327" s="118">
        <f t="shared" si="454"/>
        <v>0</v>
      </c>
      <c r="CU327" s="118">
        <f t="shared" si="455"/>
        <v>0</v>
      </c>
      <c r="CV327" s="118">
        <f t="shared" si="456"/>
        <v>0</v>
      </c>
      <c r="CW327" s="118">
        <f t="shared" si="457"/>
        <v>0</v>
      </c>
      <c r="CX327" s="118">
        <f t="shared" si="458"/>
        <v>0</v>
      </c>
      <c r="CY327" s="118">
        <f t="shared" si="459"/>
        <v>0</v>
      </c>
      <c r="CZ327" s="118">
        <f t="shared" si="460"/>
        <v>0</v>
      </c>
      <c r="DA327" s="119" t="str">
        <f t="shared" si="461"/>
        <v/>
      </c>
    </row>
    <row r="328" spans="40:105" x14ac:dyDescent="0.2">
      <c r="AN328" s="118">
        <f t="shared" si="440"/>
        <v>0</v>
      </c>
      <c r="AO328" s="118">
        <f t="shared" si="441"/>
        <v>0</v>
      </c>
      <c r="AP328" s="118">
        <f t="shared" si="442"/>
        <v>0</v>
      </c>
      <c r="AQ328" s="118">
        <f t="shared" si="443"/>
        <v>0</v>
      </c>
      <c r="AR328" s="118">
        <f t="shared" si="444"/>
        <v>0</v>
      </c>
      <c r="AS328" s="118">
        <f t="shared" si="445"/>
        <v>0</v>
      </c>
      <c r="AT328" s="118">
        <f t="shared" si="446"/>
        <v>0</v>
      </c>
      <c r="AU328" s="118">
        <f t="shared" si="447"/>
        <v>0</v>
      </c>
      <c r="AV328" s="118">
        <f t="shared" si="448"/>
        <v>0</v>
      </c>
      <c r="AW328" s="118">
        <f t="shared" si="449"/>
        <v>0</v>
      </c>
      <c r="AX328" s="119" t="str">
        <f t="shared" si="450"/>
        <v/>
      </c>
      <c r="CQ328" s="118">
        <f t="shared" si="451"/>
        <v>0</v>
      </c>
      <c r="CR328" s="118">
        <f t="shared" si="452"/>
        <v>0</v>
      </c>
      <c r="CS328" s="118">
        <f t="shared" si="453"/>
        <v>0</v>
      </c>
      <c r="CT328" s="118">
        <f t="shared" si="454"/>
        <v>0</v>
      </c>
      <c r="CU328" s="118">
        <f t="shared" si="455"/>
        <v>0</v>
      </c>
      <c r="CV328" s="118">
        <f t="shared" si="456"/>
        <v>0</v>
      </c>
      <c r="CW328" s="118">
        <f t="shared" si="457"/>
        <v>0</v>
      </c>
      <c r="CX328" s="118">
        <f t="shared" si="458"/>
        <v>0</v>
      </c>
      <c r="CY328" s="118">
        <f t="shared" si="459"/>
        <v>0</v>
      </c>
      <c r="CZ328" s="118">
        <f t="shared" si="460"/>
        <v>0</v>
      </c>
      <c r="DA328" s="119" t="str">
        <f t="shared" si="461"/>
        <v/>
      </c>
    </row>
    <row r="329" spans="40:105" x14ac:dyDescent="0.2">
      <c r="AN329" s="118">
        <f t="shared" si="440"/>
        <v>0</v>
      </c>
      <c r="AO329" s="118">
        <f t="shared" si="441"/>
        <v>0</v>
      </c>
      <c r="AP329" s="118">
        <f t="shared" si="442"/>
        <v>0</v>
      </c>
      <c r="AQ329" s="118">
        <f t="shared" si="443"/>
        <v>0</v>
      </c>
      <c r="AR329" s="118">
        <f t="shared" si="444"/>
        <v>0</v>
      </c>
      <c r="AS329" s="118">
        <f t="shared" si="445"/>
        <v>0</v>
      </c>
      <c r="AT329" s="118">
        <f t="shared" si="446"/>
        <v>0</v>
      </c>
      <c r="AU329" s="118">
        <f t="shared" si="447"/>
        <v>0</v>
      </c>
      <c r="AV329" s="118">
        <f t="shared" si="448"/>
        <v>0</v>
      </c>
      <c r="AW329" s="118">
        <f t="shared" si="449"/>
        <v>0</v>
      </c>
      <c r="AX329" s="119" t="str">
        <f t="shared" si="450"/>
        <v/>
      </c>
      <c r="CQ329" s="118">
        <f t="shared" si="451"/>
        <v>0</v>
      </c>
      <c r="CR329" s="118">
        <f t="shared" si="452"/>
        <v>0</v>
      </c>
      <c r="CS329" s="118">
        <f t="shared" si="453"/>
        <v>0</v>
      </c>
      <c r="CT329" s="118">
        <f t="shared" si="454"/>
        <v>0</v>
      </c>
      <c r="CU329" s="118">
        <f t="shared" si="455"/>
        <v>0</v>
      </c>
      <c r="CV329" s="118">
        <f t="shared" si="456"/>
        <v>0</v>
      </c>
      <c r="CW329" s="118">
        <f t="shared" si="457"/>
        <v>0</v>
      </c>
      <c r="CX329" s="118">
        <f t="shared" si="458"/>
        <v>0</v>
      </c>
      <c r="CY329" s="118">
        <f t="shared" si="459"/>
        <v>0</v>
      </c>
      <c r="CZ329" s="118">
        <f t="shared" si="460"/>
        <v>0</v>
      </c>
      <c r="DA329" s="119" t="str">
        <f t="shared" si="461"/>
        <v/>
      </c>
    </row>
    <row r="330" spans="40:105" x14ac:dyDescent="0.2">
      <c r="AN330" s="118">
        <f t="shared" si="440"/>
        <v>0</v>
      </c>
      <c r="AO330" s="118">
        <f t="shared" si="441"/>
        <v>0</v>
      </c>
      <c r="AP330" s="118">
        <f t="shared" si="442"/>
        <v>0</v>
      </c>
      <c r="AQ330" s="118">
        <f t="shared" si="443"/>
        <v>0</v>
      </c>
      <c r="AR330" s="118">
        <f t="shared" si="444"/>
        <v>0</v>
      </c>
      <c r="AS330" s="118">
        <f t="shared" si="445"/>
        <v>0</v>
      </c>
      <c r="AT330" s="118">
        <f t="shared" si="446"/>
        <v>0</v>
      </c>
      <c r="AU330" s="118">
        <f t="shared" si="447"/>
        <v>0</v>
      </c>
      <c r="AV330" s="118">
        <f t="shared" si="448"/>
        <v>0</v>
      </c>
      <c r="AW330" s="118">
        <f t="shared" si="449"/>
        <v>0</v>
      </c>
      <c r="AX330" s="119" t="str">
        <f t="shared" si="450"/>
        <v/>
      </c>
      <c r="CQ330" s="118">
        <f t="shared" si="451"/>
        <v>0</v>
      </c>
      <c r="CR330" s="118">
        <f t="shared" si="452"/>
        <v>0</v>
      </c>
      <c r="CS330" s="118">
        <f t="shared" si="453"/>
        <v>0</v>
      </c>
      <c r="CT330" s="118">
        <f t="shared" si="454"/>
        <v>0</v>
      </c>
      <c r="CU330" s="118">
        <f t="shared" si="455"/>
        <v>0</v>
      </c>
      <c r="CV330" s="118">
        <f t="shared" si="456"/>
        <v>0</v>
      </c>
      <c r="CW330" s="118">
        <f t="shared" si="457"/>
        <v>0</v>
      </c>
      <c r="CX330" s="118">
        <f t="shared" si="458"/>
        <v>0</v>
      </c>
      <c r="CY330" s="118">
        <f t="shared" si="459"/>
        <v>0</v>
      </c>
      <c r="CZ330" s="118">
        <f t="shared" si="460"/>
        <v>0</v>
      </c>
      <c r="DA330" s="119" t="str">
        <f t="shared" si="461"/>
        <v/>
      </c>
    </row>
    <row r="331" spans="40:105" x14ac:dyDescent="0.2">
      <c r="AN331" s="118">
        <f t="shared" si="440"/>
        <v>0</v>
      </c>
      <c r="AO331" s="118">
        <f t="shared" si="441"/>
        <v>0</v>
      </c>
      <c r="AP331" s="118">
        <f t="shared" si="442"/>
        <v>0</v>
      </c>
      <c r="AQ331" s="118">
        <f t="shared" si="443"/>
        <v>0</v>
      </c>
      <c r="AR331" s="118">
        <f t="shared" si="444"/>
        <v>0</v>
      </c>
      <c r="AS331" s="118">
        <f t="shared" si="445"/>
        <v>0</v>
      </c>
      <c r="AT331" s="118">
        <f t="shared" si="446"/>
        <v>0</v>
      </c>
      <c r="AU331" s="118">
        <f t="shared" si="447"/>
        <v>0</v>
      </c>
      <c r="AV331" s="118">
        <f t="shared" si="448"/>
        <v>0</v>
      </c>
      <c r="AW331" s="118">
        <f t="shared" si="449"/>
        <v>0</v>
      </c>
      <c r="AX331" s="119" t="str">
        <f t="shared" si="450"/>
        <v/>
      </c>
      <c r="CQ331" s="118">
        <f t="shared" si="451"/>
        <v>0</v>
      </c>
      <c r="CR331" s="118">
        <f t="shared" si="452"/>
        <v>0</v>
      </c>
      <c r="CS331" s="118">
        <f t="shared" si="453"/>
        <v>0</v>
      </c>
      <c r="CT331" s="118">
        <f t="shared" si="454"/>
        <v>0</v>
      </c>
      <c r="CU331" s="118">
        <f t="shared" si="455"/>
        <v>0</v>
      </c>
      <c r="CV331" s="118">
        <f t="shared" si="456"/>
        <v>0</v>
      </c>
      <c r="CW331" s="118">
        <f t="shared" si="457"/>
        <v>0</v>
      </c>
      <c r="CX331" s="118">
        <f t="shared" si="458"/>
        <v>0</v>
      </c>
      <c r="CY331" s="118">
        <f t="shared" si="459"/>
        <v>0</v>
      </c>
      <c r="CZ331" s="118">
        <f t="shared" si="460"/>
        <v>0</v>
      </c>
      <c r="DA331" s="119" t="str">
        <f t="shared" si="461"/>
        <v/>
      </c>
    </row>
    <row r="332" spans="40:105" x14ac:dyDescent="0.2">
      <c r="AN332" s="118">
        <f t="shared" si="440"/>
        <v>0</v>
      </c>
      <c r="AO332" s="118">
        <f t="shared" si="441"/>
        <v>0</v>
      </c>
      <c r="AP332" s="118">
        <f t="shared" si="442"/>
        <v>0</v>
      </c>
      <c r="AQ332" s="118">
        <f t="shared" si="443"/>
        <v>0</v>
      </c>
      <c r="AR332" s="118">
        <f t="shared" si="444"/>
        <v>0</v>
      </c>
      <c r="AS332" s="118">
        <f t="shared" si="445"/>
        <v>0</v>
      </c>
      <c r="AT332" s="118">
        <f t="shared" si="446"/>
        <v>0</v>
      </c>
      <c r="AU332" s="118">
        <f t="shared" si="447"/>
        <v>0</v>
      </c>
      <c r="AV332" s="118">
        <f t="shared" si="448"/>
        <v>0</v>
      </c>
      <c r="AW332" s="118">
        <f t="shared" si="449"/>
        <v>0</v>
      </c>
      <c r="AX332" s="119" t="str">
        <f t="shared" si="450"/>
        <v/>
      </c>
      <c r="CQ332" s="118">
        <f t="shared" si="451"/>
        <v>0</v>
      </c>
      <c r="CR332" s="118">
        <f t="shared" si="452"/>
        <v>0</v>
      </c>
      <c r="CS332" s="118">
        <f t="shared" si="453"/>
        <v>0</v>
      </c>
      <c r="CT332" s="118">
        <f t="shared" si="454"/>
        <v>0</v>
      </c>
      <c r="CU332" s="118">
        <f t="shared" si="455"/>
        <v>0</v>
      </c>
      <c r="CV332" s="118">
        <f t="shared" si="456"/>
        <v>0</v>
      </c>
      <c r="CW332" s="118">
        <f t="shared" si="457"/>
        <v>0</v>
      </c>
      <c r="CX332" s="118">
        <f t="shared" si="458"/>
        <v>0</v>
      </c>
      <c r="CY332" s="118">
        <f t="shared" si="459"/>
        <v>0</v>
      </c>
      <c r="CZ332" s="118">
        <f t="shared" si="460"/>
        <v>0</v>
      </c>
      <c r="DA332" s="119" t="str">
        <f t="shared" si="461"/>
        <v/>
      </c>
    </row>
    <row r="333" spans="40:105" x14ac:dyDescent="0.2">
      <c r="AN333" s="118">
        <f t="shared" si="440"/>
        <v>0</v>
      </c>
      <c r="AO333" s="118">
        <f t="shared" si="441"/>
        <v>0</v>
      </c>
      <c r="AP333" s="118">
        <f t="shared" si="442"/>
        <v>0</v>
      </c>
      <c r="AQ333" s="118">
        <f t="shared" si="443"/>
        <v>0</v>
      </c>
      <c r="AR333" s="118">
        <f t="shared" si="444"/>
        <v>0</v>
      </c>
      <c r="AS333" s="118">
        <f t="shared" si="445"/>
        <v>0</v>
      </c>
      <c r="AT333" s="118">
        <f t="shared" si="446"/>
        <v>0</v>
      </c>
      <c r="AU333" s="118">
        <f t="shared" si="447"/>
        <v>0</v>
      </c>
      <c r="AV333" s="118">
        <f t="shared" si="448"/>
        <v>0</v>
      </c>
      <c r="AW333" s="118">
        <f t="shared" si="449"/>
        <v>0</v>
      </c>
      <c r="AX333" s="119" t="str">
        <f t="shared" si="450"/>
        <v/>
      </c>
      <c r="CQ333" s="118">
        <f t="shared" si="451"/>
        <v>0</v>
      </c>
      <c r="CR333" s="118">
        <f t="shared" si="452"/>
        <v>0</v>
      </c>
      <c r="CS333" s="118">
        <f t="shared" si="453"/>
        <v>0</v>
      </c>
      <c r="CT333" s="118">
        <f t="shared" si="454"/>
        <v>0</v>
      </c>
      <c r="CU333" s="118">
        <f t="shared" si="455"/>
        <v>0</v>
      </c>
      <c r="CV333" s="118">
        <f t="shared" si="456"/>
        <v>0</v>
      </c>
      <c r="CW333" s="118">
        <f t="shared" si="457"/>
        <v>0</v>
      </c>
      <c r="CX333" s="118">
        <f t="shared" si="458"/>
        <v>0</v>
      </c>
      <c r="CY333" s="118">
        <f t="shared" si="459"/>
        <v>0</v>
      </c>
      <c r="CZ333" s="118">
        <f t="shared" si="460"/>
        <v>0</v>
      </c>
      <c r="DA333" s="119" t="str">
        <f t="shared" si="461"/>
        <v/>
      </c>
    </row>
    <row r="334" spans="40:105" x14ac:dyDescent="0.2">
      <c r="AN334" s="118">
        <f t="shared" si="440"/>
        <v>0</v>
      </c>
      <c r="AO334" s="118">
        <f t="shared" si="441"/>
        <v>0</v>
      </c>
      <c r="AP334" s="118">
        <f t="shared" si="442"/>
        <v>0</v>
      </c>
      <c r="AQ334" s="118">
        <f t="shared" si="443"/>
        <v>0</v>
      </c>
      <c r="AR334" s="118">
        <f t="shared" si="444"/>
        <v>0</v>
      </c>
      <c r="AS334" s="118">
        <f t="shared" si="445"/>
        <v>0</v>
      </c>
      <c r="AT334" s="118">
        <f t="shared" si="446"/>
        <v>0</v>
      </c>
      <c r="AU334" s="118">
        <f t="shared" si="447"/>
        <v>0</v>
      </c>
      <c r="AV334" s="118">
        <f t="shared" si="448"/>
        <v>0</v>
      </c>
      <c r="AW334" s="118">
        <f t="shared" si="449"/>
        <v>0</v>
      </c>
      <c r="AX334" s="119" t="str">
        <f t="shared" si="450"/>
        <v/>
      </c>
      <c r="CQ334" s="118">
        <f t="shared" si="451"/>
        <v>0</v>
      </c>
      <c r="CR334" s="118">
        <f t="shared" si="452"/>
        <v>0</v>
      </c>
      <c r="CS334" s="118">
        <f t="shared" si="453"/>
        <v>0</v>
      </c>
      <c r="CT334" s="118">
        <f t="shared" si="454"/>
        <v>0</v>
      </c>
      <c r="CU334" s="118">
        <f t="shared" si="455"/>
        <v>0</v>
      </c>
      <c r="CV334" s="118">
        <f t="shared" si="456"/>
        <v>0</v>
      </c>
      <c r="CW334" s="118">
        <f t="shared" si="457"/>
        <v>0</v>
      </c>
      <c r="CX334" s="118">
        <f t="shared" si="458"/>
        <v>0</v>
      </c>
      <c r="CY334" s="118">
        <f t="shared" si="459"/>
        <v>0</v>
      </c>
      <c r="CZ334" s="118">
        <f t="shared" si="460"/>
        <v>0</v>
      </c>
      <c r="DA334" s="119" t="str">
        <f t="shared" si="461"/>
        <v/>
      </c>
    </row>
    <row r="335" spans="40:105" x14ac:dyDescent="0.2">
      <c r="AN335" s="118">
        <f t="shared" si="440"/>
        <v>0</v>
      </c>
      <c r="AO335" s="118">
        <f t="shared" si="441"/>
        <v>0</v>
      </c>
      <c r="AP335" s="118">
        <f t="shared" si="442"/>
        <v>0</v>
      </c>
      <c r="AQ335" s="118">
        <f t="shared" si="443"/>
        <v>0</v>
      </c>
      <c r="AR335" s="118">
        <f t="shared" si="444"/>
        <v>0</v>
      </c>
      <c r="AS335" s="118">
        <f t="shared" si="445"/>
        <v>0</v>
      </c>
      <c r="AT335" s="118">
        <f t="shared" si="446"/>
        <v>0</v>
      </c>
      <c r="AU335" s="118">
        <f t="shared" si="447"/>
        <v>0</v>
      </c>
      <c r="AV335" s="118">
        <f t="shared" si="448"/>
        <v>0</v>
      </c>
      <c r="AW335" s="118">
        <f t="shared" si="449"/>
        <v>0</v>
      </c>
      <c r="AX335" s="119" t="str">
        <f t="shared" si="450"/>
        <v/>
      </c>
      <c r="CQ335" s="118">
        <f t="shared" si="451"/>
        <v>0</v>
      </c>
      <c r="CR335" s="118">
        <f t="shared" si="452"/>
        <v>0</v>
      </c>
      <c r="CS335" s="118">
        <f t="shared" si="453"/>
        <v>0</v>
      </c>
      <c r="CT335" s="118">
        <f t="shared" si="454"/>
        <v>0</v>
      </c>
      <c r="CU335" s="118">
        <f t="shared" si="455"/>
        <v>0</v>
      </c>
      <c r="CV335" s="118">
        <f t="shared" si="456"/>
        <v>0</v>
      </c>
      <c r="CW335" s="118">
        <f t="shared" si="457"/>
        <v>0</v>
      </c>
      <c r="CX335" s="118">
        <f t="shared" si="458"/>
        <v>0</v>
      </c>
      <c r="CY335" s="118">
        <f t="shared" si="459"/>
        <v>0</v>
      </c>
      <c r="CZ335" s="118">
        <f t="shared" si="460"/>
        <v>0</v>
      </c>
      <c r="DA335" s="119" t="str">
        <f t="shared" si="461"/>
        <v/>
      </c>
    </row>
    <row r="336" spans="40:105" x14ac:dyDescent="0.2">
      <c r="AN336" s="118">
        <f t="shared" si="440"/>
        <v>0</v>
      </c>
      <c r="AO336" s="118">
        <f t="shared" si="441"/>
        <v>0</v>
      </c>
      <c r="AP336" s="118">
        <f t="shared" si="442"/>
        <v>0</v>
      </c>
      <c r="AQ336" s="118">
        <f t="shared" si="443"/>
        <v>0</v>
      </c>
      <c r="AR336" s="118">
        <f t="shared" si="444"/>
        <v>0</v>
      </c>
      <c r="AS336" s="118">
        <f t="shared" si="445"/>
        <v>0</v>
      </c>
      <c r="AT336" s="118">
        <f t="shared" si="446"/>
        <v>0</v>
      </c>
      <c r="AU336" s="118">
        <f t="shared" si="447"/>
        <v>0</v>
      </c>
      <c r="AV336" s="118">
        <f t="shared" si="448"/>
        <v>0</v>
      </c>
      <c r="AW336" s="118">
        <f t="shared" si="449"/>
        <v>0</v>
      </c>
      <c r="AX336" s="119" t="str">
        <f t="shared" si="450"/>
        <v/>
      </c>
      <c r="CQ336" s="118">
        <f t="shared" si="451"/>
        <v>0</v>
      </c>
      <c r="CR336" s="118">
        <f t="shared" si="452"/>
        <v>0</v>
      </c>
      <c r="CS336" s="118">
        <f t="shared" si="453"/>
        <v>0</v>
      </c>
      <c r="CT336" s="118">
        <f t="shared" si="454"/>
        <v>0</v>
      </c>
      <c r="CU336" s="118">
        <f t="shared" si="455"/>
        <v>0</v>
      </c>
      <c r="CV336" s="118">
        <f t="shared" si="456"/>
        <v>0</v>
      </c>
      <c r="CW336" s="118">
        <f t="shared" si="457"/>
        <v>0</v>
      </c>
      <c r="CX336" s="118">
        <f t="shared" si="458"/>
        <v>0</v>
      </c>
      <c r="CY336" s="118">
        <f t="shared" si="459"/>
        <v>0</v>
      </c>
      <c r="CZ336" s="118">
        <f t="shared" si="460"/>
        <v>0</v>
      </c>
      <c r="DA336" s="119" t="str">
        <f t="shared" si="461"/>
        <v/>
      </c>
    </row>
    <row r="337" spans="40:105" x14ac:dyDescent="0.2">
      <c r="AN337" s="118">
        <f t="shared" si="440"/>
        <v>0</v>
      </c>
      <c r="AO337" s="118">
        <f t="shared" si="441"/>
        <v>0</v>
      </c>
      <c r="AP337" s="118">
        <f t="shared" si="442"/>
        <v>0</v>
      </c>
      <c r="AQ337" s="118">
        <f t="shared" si="443"/>
        <v>0</v>
      </c>
      <c r="AR337" s="118">
        <f t="shared" si="444"/>
        <v>0</v>
      </c>
      <c r="AS337" s="118">
        <f t="shared" si="445"/>
        <v>0</v>
      </c>
      <c r="AT337" s="118">
        <f t="shared" si="446"/>
        <v>0</v>
      </c>
      <c r="AU337" s="118">
        <f t="shared" si="447"/>
        <v>0</v>
      </c>
      <c r="AV337" s="118">
        <f t="shared" si="448"/>
        <v>0</v>
      </c>
      <c r="AW337" s="118">
        <f t="shared" si="449"/>
        <v>0</v>
      </c>
      <c r="AX337" s="119" t="str">
        <f t="shared" si="450"/>
        <v/>
      </c>
      <c r="CQ337" s="118">
        <f t="shared" si="451"/>
        <v>0</v>
      </c>
      <c r="CR337" s="118">
        <f t="shared" si="452"/>
        <v>0</v>
      </c>
      <c r="CS337" s="118">
        <f t="shared" si="453"/>
        <v>0</v>
      </c>
      <c r="CT337" s="118">
        <f t="shared" si="454"/>
        <v>0</v>
      </c>
      <c r="CU337" s="118">
        <f t="shared" si="455"/>
        <v>0</v>
      </c>
      <c r="CV337" s="118">
        <f t="shared" si="456"/>
        <v>0</v>
      </c>
      <c r="CW337" s="118">
        <f t="shared" si="457"/>
        <v>0</v>
      </c>
      <c r="CX337" s="118">
        <f t="shared" si="458"/>
        <v>0</v>
      </c>
      <c r="CY337" s="118">
        <f t="shared" si="459"/>
        <v>0</v>
      </c>
      <c r="CZ337" s="118">
        <f t="shared" si="460"/>
        <v>0</v>
      </c>
      <c r="DA337" s="119" t="str">
        <f t="shared" si="461"/>
        <v/>
      </c>
    </row>
    <row r="338" spans="40:105" x14ac:dyDescent="0.2">
      <c r="AN338" s="118">
        <f t="shared" si="440"/>
        <v>0</v>
      </c>
      <c r="AO338" s="118">
        <f t="shared" si="441"/>
        <v>0</v>
      </c>
      <c r="AP338" s="118">
        <f t="shared" si="442"/>
        <v>0</v>
      </c>
      <c r="AQ338" s="118">
        <f t="shared" si="443"/>
        <v>0</v>
      </c>
      <c r="AR338" s="118">
        <f t="shared" si="444"/>
        <v>0</v>
      </c>
      <c r="AS338" s="118">
        <f t="shared" si="445"/>
        <v>0</v>
      </c>
      <c r="AT338" s="118">
        <f t="shared" si="446"/>
        <v>0</v>
      </c>
      <c r="AU338" s="118">
        <f t="shared" si="447"/>
        <v>0</v>
      </c>
      <c r="AV338" s="118">
        <f t="shared" si="448"/>
        <v>0</v>
      </c>
      <c r="AW338" s="118">
        <f t="shared" si="449"/>
        <v>0</v>
      </c>
      <c r="AX338" s="119" t="str">
        <f t="shared" si="450"/>
        <v/>
      </c>
      <c r="CQ338" s="118">
        <f t="shared" si="451"/>
        <v>0</v>
      </c>
      <c r="CR338" s="118">
        <f t="shared" si="452"/>
        <v>0</v>
      </c>
      <c r="CS338" s="118">
        <f t="shared" si="453"/>
        <v>0</v>
      </c>
      <c r="CT338" s="118">
        <f t="shared" si="454"/>
        <v>0</v>
      </c>
      <c r="CU338" s="118">
        <f t="shared" si="455"/>
        <v>0</v>
      </c>
      <c r="CV338" s="118">
        <f t="shared" si="456"/>
        <v>0</v>
      </c>
      <c r="CW338" s="118">
        <f t="shared" si="457"/>
        <v>0</v>
      </c>
      <c r="CX338" s="118">
        <f t="shared" si="458"/>
        <v>0</v>
      </c>
      <c r="CY338" s="118">
        <f t="shared" si="459"/>
        <v>0</v>
      </c>
      <c r="CZ338" s="118">
        <f t="shared" si="460"/>
        <v>0</v>
      </c>
      <c r="DA338" s="119" t="str">
        <f t="shared" si="461"/>
        <v/>
      </c>
    </row>
    <row r="339" spans="40:105" x14ac:dyDescent="0.2">
      <c r="AN339" s="118">
        <f t="shared" si="440"/>
        <v>0</v>
      </c>
      <c r="AO339" s="118">
        <f t="shared" si="441"/>
        <v>0</v>
      </c>
      <c r="AP339" s="118">
        <f t="shared" si="442"/>
        <v>0</v>
      </c>
      <c r="AQ339" s="118">
        <f t="shared" si="443"/>
        <v>0</v>
      </c>
      <c r="AR339" s="118">
        <f t="shared" si="444"/>
        <v>0</v>
      </c>
      <c r="AS339" s="118">
        <f t="shared" si="445"/>
        <v>0</v>
      </c>
      <c r="AT339" s="118">
        <f t="shared" si="446"/>
        <v>0</v>
      </c>
      <c r="AU339" s="118">
        <f t="shared" si="447"/>
        <v>0</v>
      </c>
      <c r="AV339" s="118">
        <f t="shared" si="448"/>
        <v>0</v>
      </c>
      <c r="AW339" s="118">
        <f t="shared" si="449"/>
        <v>0</v>
      </c>
      <c r="AX339" s="119" t="str">
        <f t="shared" si="450"/>
        <v/>
      </c>
      <c r="CQ339" s="118">
        <f t="shared" si="451"/>
        <v>0</v>
      </c>
      <c r="CR339" s="118">
        <f t="shared" si="452"/>
        <v>0</v>
      </c>
      <c r="CS339" s="118">
        <f t="shared" si="453"/>
        <v>0</v>
      </c>
      <c r="CT339" s="118">
        <f t="shared" si="454"/>
        <v>0</v>
      </c>
      <c r="CU339" s="118">
        <f t="shared" si="455"/>
        <v>0</v>
      </c>
      <c r="CV339" s="118">
        <f t="shared" si="456"/>
        <v>0</v>
      </c>
      <c r="CW339" s="118">
        <f t="shared" si="457"/>
        <v>0</v>
      </c>
      <c r="CX339" s="118">
        <f t="shared" si="458"/>
        <v>0</v>
      </c>
      <c r="CY339" s="118">
        <f t="shared" si="459"/>
        <v>0</v>
      </c>
      <c r="CZ339" s="118">
        <f t="shared" si="460"/>
        <v>0</v>
      </c>
      <c r="DA339" s="119" t="str">
        <f t="shared" si="461"/>
        <v/>
      </c>
    </row>
    <row r="340" spans="40:105" x14ac:dyDescent="0.2">
      <c r="AN340" s="118">
        <f t="shared" si="440"/>
        <v>0</v>
      </c>
      <c r="AO340" s="118">
        <f t="shared" si="441"/>
        <v>0</v>
      </c>
      <c r="AP340" s="118">
        <f t="shared" si="442"/>
        <v>0</v>
      </c>
      <c r="AQ340" s="118">
        <f t="shared" si="443"/>
        <v>0</v>
      </c>
      <c r="AR340" s="118">
        <f t="shared" si="444"/>
        <v>0</v>
      </c>
      <c r="AS340" s="118">
        <f t="shared" si="445"/>
        <v>0</v>
      </c>
      <c r="AT340" s="118">
        <f t="shared" si="446"/>
        <v>0</v>
      </c>
      <c r="AU340" s="118">
        <f t="shared" si="447"/>
        <v>0</v>
      </c>
      <c r="AV340" s="118">
        <f t="shared" si="448"/>
        <v>0</v>
      </c>
      <c r="AW340" s="118">
        <f t="shared" si="449"/>
        <v>0</v>
      </c>
      <c r="AX340" s="119" t="str">
        <f t="shared" si="450"/>
        <v/>
      </c>
      <c r="CQ340" s="118">
        <f t="shared" si="451"/>
        <v>0</v>
      </c>
      <c r="CR340" s="118">
        <f t="shared" si="452"/>
        <v>0</v>
      </c>
      <c r="CS340" s="118">
        <f t="shared" si="453"/>
        <v>0</v>
      </c>
      <c r="CT340" s="118">
        <f t="shared" si="454"/>
        <v>0</v>
      </c>
      <c r="CU340" s="118">
        <f t="shared" si="455"/>
        <v>0</v>
      </c>
      <c r="CV340" s="118">
        <f t="shared" si="456"/>
        <v>0</v>
      </c>
      <c r="CW340" s="118">
        <f t="shared" si="457"/>
        <v>0</v>
      </c>
      <c r="CX340" s="118">
        <f t="shared" si="458"/>
        <v>0</v>
      </c>
      <c r="CY340" s="118">
        <f t="shared" si="459"/>
        <v>0</v>
      </c>
      <c r="CZ340" s="118">
        <f t="shared" si="460"/>
        <v>0</v>
      </c>
      <c r="DA340" s="119" t="str">
        <f t="shared" si="461"/>
        <v/>
      </c>
    </row>
    <row r="341" spans="40:105" x14ac:dyDescent="0.2">
      <c r="AN341" s="118">
        <f t="shared" ref="AN341:AN356" si="462">IF(I341&gt;0,VLOOKUP(I341&amp;"-"&amp;J341&amp;"-"&amp;K341,LocCost,2,0),0)</f>
        <v>0</v>
      </c>
      <c r="AO341" s="118">
        <f t="shared" ref="AO341:AO356" si="463">IF(L341&gt;0,VLOOKUP(L341&amp;"-"&amp;M341&amp;"-"&amp;N341,LocCost,2,0),0)</f>
        <v>0</v>
      </c>
      <c r="AP341" s="118">
        <f t="shared" ref="AP341:AP356" si="464">IF(O341&gt;0,VLOOKUP(O341&amp;"-"&amp;P341&amp;"-"&amp;Q341,LocCost,2,0),0)</f>
        <v>0</v>
      </c>
      <c r="AQ341" s="118">
        <f t="shared" ref="AQ341:AQ356" si="465">IF(R341&gt;0,VLOOKUP(R341&amp;"-"&amp;S341&amp;"-"&amp;T341,LocCost,2,0),0)</f>
        <v>0</v>
      </c>
      <c r="AR341" s="118">
        <f t="shared" ref="AR341:AR356" si="466">IF(U341&gt;0,VLOOKUP(U341&amp;"-"&amp;V341&amp;"-"&amp;W341,LocCost,2,0),0)</f>
        <v>0</v>
      </c>
      <c r="AS341" s="118">
        <f t="shared" ref="AS341:AS356" si="467">IF(X341&gt;0,VLOOKUP(X341&amp;"-"&amp;Y341&amp;"-"&amp;Z341,LocCost,2,0),0)</f>
        <v>0</v>
      </c>
      <c r="AT341" s="118">
        <f t="shared" ref="AT341:AT356" si="468">IF(AA341&gt;0,VLOOKUP(AA341&amp;"-"&amp;AB341&amp;"-"&amp;AC341,LocCost,2,0),0)</f>
        <v>0</v>
      </c>
      <c r="AU341" s="118">
        <f t="shared" ref="AU341:AU356" si="469">IF(AD341&gt;0,VLOOKUP(AD341&amp;"-"&amp;AE341&amp;"-"&amp;AF341,LocCost,2,0),0)</f>
        <v>0</v>
      </c>
      <c r="AV341" s="118">
        <f t="shared" ref="AV341:AV356" si="470">IF(AG341&gt;0,VLOOKUP(AG341&amp;"-"&amp;AH341&amp;"-"&amp;AI341,LocCost,2,0),0)</f>
        <v>0</v>
      </c>
      <c r="AW341" s="118">
        <f t="shared" ref="AW341:AW356" si="471">IF(AJ341&gt;0,VLOOKUP(AJ341&amp;"-"&amp;AK341&amp;"-"&amp;AL341,LocCost,2,0),0)</f>
        <v>0</v>
      </c>
      <c r="AX341" s="119" t="str">
        <f t="shared" ref="AX341:AX356" si="472">IF(C341&gt;0,SUM(AN341:AW341),"")</f>
        <v/>
      </c>
      <c r="CQ341" s="118">
        <f t="shared" ref="CQ341:CQ356" si="473">IF(BL341&gt;0,VLOOKUP(BL341&amp;"-"&amp;BM341&amp;"-"&amp;BN341,LocCost,2,0),0)</f>
        <v>0</v>
      </c>
      <c r="CR341" s="118">
        <f t="shared" ref="CR341:CR356" si="474">IF(BO341&gt;0,VLOOKUP(BO341&amp;"-"&amp;BP341&amp;"-"&amp;BQ341,LocCost,2,0),0)</f>
        <v>0</v>
      </c>
      <c r="CS341" s="118">
        <f t="shared" ref="CS341:CS356" si="475">IF(BR341&gt;0,VLOOKUP(BR341&amp;"-"&amp;BS341&amp;"-"&amp;BT341,LocCost,2,0),0)</f>
        <v>0</v>
      </c>
      <c r="CT341" s="118">
        <f t="shared" ref="CT341:CT356" si="476">IF(BU341&gt;0,VLOOKUP(BU341&amp;"-"&amp;BV341&amp;"-"&amp;BW341,LocCost,2,0),0)</f>
        <v>0</v>
      </c>
      <c r="CU341" s="118">
        <f t="shared" ref="CU341:CU356" si="477">IF(BX341&gt;0,VLOOKUP(BX341&amp;"-"&amp;BY341&amp;"-"&amp;BZ341,LocCost,2,0),0)</f>
        <v>0</v>
      </c>
      <c r="CV341" s="118">
        <f t="shared" ref="CV341:CV356" si="478">IF(CA341&gt;0,VLOOKUP(CA341&amp;"-"&amp;CB341&amp;"-"&amp;CC341,LocCost,2,0),0)</f>
        <v>0</v>
      </c>
      <c r="CW341" s="118">
        <f t="shared" ref="CW341:CW356" si="479">IF(CD341&gt;0,VLOOKUP(CD341&amp;"-"&amp;CE341&amp;"-"&amp;CF341,LocCost,2,0),0)</f>
        <v>0</v>
      </c>
      <c r="CX341" s="118">
        <f t="shared" ref="CX341:CX356" si="480">IF(CG341&gt;0,VLOOKUP(CG341&amp;"-"&amp;CH341&amp;"-"&amp;CI341,LocCost,2,0),0)</f>
        <v>0</v>
      </c>
      <c r="CY341" s="118">
        <f t="shared" ref="CY341:CY356" si="481">IF(CJ341&gt;0,VLOOKUP(CJ341&amp;"-"&amp;CK341&amp;"-"&amp;CL341,LocCost,2,0),0)</f>
        <v>0</v>
      </c>
      <c r="CZ341" s="118">
        <f t="shared" ref="CZ341:CZ356" si="482">IF(CM341&gt;0,VLOOKUP(CM341&amp;"-"&amp;CN341&amp;"-"&amp;CO341,LocCost,2,0),0)</f>
        <v>0</v>
      </c>
      <c r="DA341" s="119" t="str">
        <f t="shared" ref="DA341:DA356" si="483">IF(BF341&gt;0,SUM(CQ341:CZ341),"")</f>
        <v/>
      </c>
    </row>
    <row r="342" spans="40:105" x14ac:dyDescent="0.2">
      <c r="AN342" s="118">
        <f t="shared" si="462"/>
        <v>0</v>
      </c>
      <c r="AO342" s="118">
        <f t="shared" si="463"/>
        <v>0</v>
      </c>
      <c r="AP342" s="118">
        <f t="shared" si="464"/>
        <v>0</v>
      </c>
      <c r="AQ342" s="118">
        <f t="shared" si="465"/>
        <v>0</v>
      </c>
      <c r="AR342" s="118">
        <f t="shared" si="466"/>
        <v>0</v>
      </c>
      <c r="AS342" s="118">
        <f t="shared" si="467"/>
        <v>0</v>
      </c>
      <c r="AT342" s="118">
        <f t="shared" si="468"/>
        <v>0</v>
      </c>
      <c r="AU342" s="118">
        <f t="shared" si="469"/>
        <v>0</v>
      </c>
      <c r="AV342" s="118">
        <f t="shared" si="470"/>
        <v>0</v>
      </c>
      <c r="AW342" s="118">
        <f t="shared" si="471"/>
        <v>0</v>
      </c>
      <c r="AX342" s="119" t="str">
        <f t="shared" si="472"/>
        <v/>
      </c>
      <c r="CQ342" s="118">
        <f t="shared" si="473"/>
        <v>0</v>
      </c>
      <c r="CR342" s="118">
        <f t="shared" si="474"/>
        <v>0</v>
      </c>
      <c r="CS342" s="118">
        <f t="shared" si="475"/>
        <v>0</v>
      </c>
      <c r="CT342" s="118">
        <f t="shared" si="476"/>
        <v>0</v>
      </c>
      <c r="CU342" s="118">
        <f t="shared" si="477"/>
        <v>0</v>
      </c>
      <c r="CV342" s="118">
        <f t="shared" si="478"/>
        <v>0</v>
      </c>
      <c r="CW342" s="118">
        <f t="shared" si="479"/>
        <v>0</v>
      </c>
      <c r="CX342" s="118">
        <f t="shared" si="480"/>
        <v>0</v>
      </c>
      <c r="CY342" s="118">
        <f t="shared" si="481"/>
        <v>0</v>
      </c>
      <c r="CZ342" s="118">
        <f t="shared" si="482"/>
        <v>0</v>
      </c>
      <c r="DA342" s="119" t="str">
        <f t="shared" si="483"/>
        <v/>
      </c>
    </row>
    <row r="343" spans="40:105" x14ac:dyDescent="0.2">
      <c r="AN343" s="118">
        <f t="shared" si="462"/>
        <v>0</v>
      </c>
      <c r="AO343" s="118">
        <f t="shared" si="463"/>
        <v>0</v>
      </c>
      <c r="AP343" s="118">
        <f t="shared" si="464"/>
        <v>0</v>
      </c>
      <c r="AQ343" s="118">
        <f t="shared" si="465"/>
        <v>0</v>
      </c>
      <c r="AR343" s="118">
        <f t="shared" si="466"/>
        <v>0</v>
      </c>
      <c r="AS343" s="118">
        <f t="shared" si="467"/>
        <v>0</v>
      </c>
      <c r="AT343" s="118">
        <f t="shared" si="468"/>
        <v>0</v>
      </c>
      <c r="AU343" s="118">
        <f t="shared" si="469"/>
        <v>0</v>
      </c>
      <c r="AV343" s="118">
        <f t="shared" si="470"/>
        <v>0</v>
      </c>
      <c r="AW343" s="118">
        <f t="shared" si="471"/>
        <v>0</v>
      </c>
      <c r="AX343" s="119" t="str">
        <f t="shared" si="472"/>
        <v/>
      </c>
      <c r="CQ343" s="118">
        <f t="shared" si="473"/>
        <v>0</v>
      </c>
      <c r="CR343" s="118">
        <f t="shared" si="474"/>
        <v>0</v>
      </c>
      <c r="CS343" s="118">
        <f t="shared" si="475"/>
        <v>0</v>
      </c>
      <c r="CT343" s="118">
        <f t="shared" si="476"/>
        <v>0</v>
      </c>
      <c r="CU343" s="118">
        <f t="shared" si="477"/>
        <v>0</v>
      </c>
      <c r="CV343" s="118">
        <f t="shared" si="478"/>
        <v>0</v>
      </c>
      <c r="CW343" s="118">
        <f t="shared" si="479"/>
        <v>0</v>
      </c>
      <c r="CX343" s="118">
        <f t="shared" si="480"/>
        <v>0</v>
      </c>
      <c r="CY343" s="118">
        <f t="shared" si="481"/>
        <v>0</v>
      </c>
      <c r="CZ343" s="118">
        <f t="shared" si="482"/>
        <v>0</v>
      </c>
      <c r="DA343" s="119" t="str">
        <f t="shared" si="483"/>
        <v/>
      </c>
    </row>
    <row r="344" spans="40:105" x14ac:dyDescent="0.2">
      <c r="AN344" s="118">
        <f t="shared" si="462"/>
        <v>0</v>
      </c>
      <c r="AO344" s="118">
        <f t="shared" si="463"/>
        <v>0</v>
      </c>
      <c r="AP344" s="118">
        <f t="shared" si="464"/>
        <v>0</v>
      </c>
      <c r="AQ344" s="118">
        <f t="shared" si="465"/>
        <v>0</v>
      </c>
      <c r="AR344" s="118">
        <f t="shared" si="466"/>
        <v>0</v>
      </c>
      <c r="AS344" s="118">
        <f t="shared" si="467"/>
        <v>0</v>
      </c>
      <c r="AT344" s="118">
        <f t="shared" si="468"/>
        <v>0</v>
      </c>
      <c r="AU344" s="118">
        <f t="shared" si="469"/>
        <v>0</v>
      </c>
      <c r="AV344" s="118">
        <f t="shared" si="470"/>
        <v>0</v>
      </c>
      <c r="AW344" s="118">
        <f t="shared" si="471"/>
        <v>0</v>
      </c>
      <c r="AX344" s="119" t="str">
        <f t="shared" si="472"/>
        <v/>
      </c>
      <c r="CQ344" s="118">
        <f t="shared" si="473"/>
        <v>0</v>
      </c>
      <c r="CR344" s="118">
        <f t="shared" si="474"/>
        <v>0</v>
      </c>
      <c r="CS344" s="118">
        <f t="shared" si="475"/>
        <v>0</v>
      </c>
      <c r="CT344" s="118">
        <f t="shared" si="476"/>
        <v>0</v>
      </c>
      <c r="CU344" s="118">
        <f t="shared" si="477"/>
        <v>0</v>
      </c>
      <c r="CV344" s="118">
        <f t="shared" si="478"/>
        <v>0</v>
      </c>
      <c r="CW344" s="118">
        <f t="shared" si="479"/>
        <v>0</v>
      </c>
      <c r="CX344" s="118">
        <f t="shared" si="480"/>
        <v>0</v>
      </c>
      <c r="CY344" s="118">
        <f t="shared" si="481"/>
        <v>0</v>
      </c>
      <c r="CZ344" s="118">
        <f t="shared" si="482"/>
        <v>0</v>
      </c>
      <c r="DA344" s="119" t="str">
        <f t="shared" si="483"/>
        <v/>
      </c>
    </row>
    <row r="345" spans="40:105" x14ac:dyDescent="0.2">
      <c r="AN345" s="118">
        <f t="shared" si="462"/>
        <v>0</v>
      </c>
      <c r="AO345" s="118">
        <f t="shared" si="463"/>
        <v>0</v>
      </c>
      <c r="AP345" s="118">
        <f t="shared" si="464"/>
        <v>0</v>
      </c>
      <c r="AQ345" s="118">
        <f t="shared" si="465"/>
        <v>0</v>
      </c>
      <c r="AR345" s="118">
        <f t="shared" si="466"/>
        <v>0</v>
      </c>
      <c r="AS345" s="118">
        <f t="shared" si="467"/>
        <v>0</v>
      </c>
      <c r="AT345" s="118">
        <f t="shared" si="468"/>
        <v>0</v>
      </c>
      <c r="AU345" s="118">
        <f t="shared" si="469"/>
        <v>0</v>
      </c>
      <c r="AV345" s="118">
        <f t="shared" si="470"/>
        <v>0</v>
      </c>
      <c r="AW345" s="118">
        <f t="shared" si="471"/>
        <v>0</v>
      </c>
      <c r="AX345" s="119" t="str">
        <f t="shared" si="472"/>
        <v/>
      </c>
      <c r="CQ345" s="118">
        <f t="shared" si="473"/>
        <v>0</v>
      </c>
      <c r="CR345" s="118">
        <f t="shared" si="474"/>
        <v>0</v>
      </c>
      <c r="CS345" s="118">
        <f t="shared" si="475"/>
        <v>0</v>
      </c>
      <c r="CT345" s="118">
        <f t="shared" si="476"/>
        <v>0</v>
      </c>
      <c r="CU345" s="118">
        <f t="shared" si="477"/>
        <v>0</v>
      </c>
      <c r="CV345" s="118">
        <f t="shared" si="478"/>
        <v>0</v>
      </c>
      <c r="CW345" s="118">
        <f t="shared" si="479"/>
        <v>0</v>
      </c>
      <c r="CX345" s="118">
        <f t="shared" si="480"/>
        <v>0</v>
      </c>
      <c r="CY345" s="118">
        <f t="shared" si="481"/>
        <v>0</v>
      </c>
      <c r="CZ345" s="118">
        <f t="shared" si="482"/>
        <v>0</v>
      </c>
      <c r="DA345" s="119" t="str">
        <f t="shared" si="483"/>
        <v/>
      </c>
    </row>
    <row r="346" spans="40:105" x14ac:dyDescent="0.2">
      <c r="AN346" s="118">
        <f t="shared" si="462"/>
        <v>0</v>
      </c>
      <c r="AO346" s="118">
        <f t="shared" si="463"/>
        <v>0</v>
      </c>
      <c r="AP346" s="118">
        <f t="shared" si="464"/>
        <v>0</v>
      </c>
      <c r="AQ346" s="118">
        <f t="shared" si="465"/>
        <v>0</v>
      </c>
      <c r="AR346" s="118">
        <f t="shared" si="466"/>
        <v>0</v>
      </c>
      <c r="AS346" s="118">
        <f t="shared" si="467"/>
        <v>0</v>
      </c>
      <c r="AT346" s="118">
        <f t="shared" si="468"/>
        <v>0</v>
      </c>
      <c r="AU346" s="118">
        <f t="shared" si="469"/>
        <v>0</v>
      </c>
      <c r="AV346" s="118">
        <f t="shared" si="470"/>
        <v>0</v>
      </c>
      <c r="AW346" s="118">
        <f t="shared" si="471"/>
        <v>0</v>
      </c>
      <c r="AX346" s="119" t="str">
        <f t="shared" si="472"/>
        <v/>
      </c>
      <c r="CQ346" s="118">
        <f t="shared" si="473"/>
        <v>0</v>
      </c>
      <c r="CR346" s="118">
        <f t="shared" si="474"/>
        <v>0</v>
      </c>
      <c r="CS346" s="118">
        <f t="shared" si="475"/>
        <v>0</v>
      </c>
      <c r="CT346" s="118">
        <f t="shared" si="476"/>
        <v>0</v>
      </c>
      <c r="CU346" s="118">
        <f t="shared" si="477"/>
        <v>0</v>
      </c>
      <c r="CV346" s="118">
        <f t="shared" si="478"/>
        <v>0</v>
      </c>
      <c r="CW346" s="118">
        <f t="shared" si="479"/>
        <v>0</v>
      </c>
      <c r="CX346" s="118">
        <f t="shared" si="480"/>
        <v>0</v>
      </c>
      <c r="CY346" s="118">
        <f t="shared" si="481"/>
        <v>0</v>
      </c>
      <c r="CZ346" s="118">
        <f t="shared" si="482"/>
        <v>0</v>
      </c>
      <c r="DA346" s="119" t="str">
        <f t="shared" si="483"/>
        <v/>
      </c>
    </row>
    <row r="347" spans="40:105" x14ac:dyDescent="0.2">
      <c r="AN347" s="118">
        <f t="shared" si="462"/>
        <v>0</v>
      </c>
      <c r="AO347" s="118">
        <f t="shared" si="463"/>
        <v>0</v>
      </c>
      <c r="AP347" s="118">
        <f t="shared" si="464"/>
        <v>0</v>
      </c>
      <c r="AQ347" s="118">
        <f t="shared" si="465"/>
        <v>0</v>
      </c>
      <c r="AR347" s="118">
        <f t="shared" si="466"/>
        <v>0</v>
      </c>
      <c r="AS347" s="118">
        <f t="shared" si="467"/>
        <v>0</v>
      </c>
      <c r="AT347" s="118">
        <f t="shared" si="468"/>
        <v>0</v>
      </c>
      <c r="AU347" s="118">
        <f t="shared" si="469"/>
        <v>0</v>
      </c>
      <c r="AV347" s="118">
        <f t="shared" si="470"/>
        <v>0</v>
      </c>
      <c r="AW347" s="118">
        <f t="shared" si="471"/>
        <v>0</v>
      </c>
      <c r="AX347" s="119" t="str">
        <f t="shared" si="472"/>
        <v/>
      </c>
      <c r="CQ347" s="118">
        <f t="shared" si="473"/>
        <v>0</v>
      </c>
      <c r="CR347" s="118">
        <f t="shared" si="474"/>
        <v>0</v>
      </c>
      <c r="CS347" s="118">
        <f t="shared" si="475"/>
        <v>0</v>
      </c>
      <c r="CT347" s="118">
        <f t="shared" si="476"/>
        <v>0</v>
      </c>
      <c r="CU347" s="118">
        <f t="shared" si="477"/>
        <v>0</v>
      </c>
      <c r="CV347" s="118">
        <f t="shared" si="478"/>
        <v>0</v>
      </c>
      <c r="CW347" s="118">
        <f t="shared" si="479"/>
        <v>0</v>
      </c>
      <c r="CX347" s="118">
        <f t="shared" si="480"/>
        <v>0</v>
      </c>
      <c r="CY347" s="118">
        <f t="shared" si="481"/>
        <v>0</v>
      </c>
      <c r="CZ347" s="118">
        <f t="shared" si="482"/>
        <v>0</v>
      </c>
      <c r="DA347" s="119" t="str">
        <f t="shared" si="483"/>
        <v/>
      </c>
    </row>
    <row r="348" spans="40:105" x14ac:dyDescent="0.2">
      <c r="AN348" s="118">
        <f t="shared" si="462"/>
        <v>0</v>
      </c>
      <c r="AO348" s="118">
        <f t="shared" si="463"/>
        <v>0</v>
      </c>
      <c r="AP348" s="118">
        <f t="shared" si="464"/>
        <v>0</v>
      </c>
      <c r="AQ348" s="118">
        <f t="shared" si="465"/>
        <v>0</v>
      </c>
      <c r="AR348" s="118">
        <f t="shared" si="466"/>
        <v>0</v>
      </c>
      <c r="AS348" s="118">
        <f t="shared" si="467"/>
        <v>0</v>
      </c>
      <c r="AT348" s="118">
        <f t="shared" si="468"/>
        <v>0</v>
      </c>
      <c r="AU348" s="118">
        <f t="shared" si="469"/>
        <v>0</v>
      </c>
      <c r="AV348" s="118">
        <f t="shared" si="470"/>
        <v>0</v>
      </c>
      <c r="AW348" s="118">
        <f t="shared" si="471"/>
        <v>0</v>
      </c>
      <c r="AX348" s="119" t="str">
        <f t="shared" si="472"/>
        <v/>
      </c>
      <c r="CQ348" s="118">
        <f t="shared" si="473"/>
        <v>0</v>
      </c>
      <c r="CR348" s="118">
        <f t="shared" si="474"/>
        <v>0</v>
      </c>
      <c r="CS348" s="118">
        <f t="shared" si="475"/>
        <v>0</v>
      </c>
      <c r="CT348" s="118">
        <f t="shared" si="476"/>
        <v>0</v>
      </c>
      <c r="CU348" s="118">
        <f t="shared" si="477"/>
        <v>0</v>
      </c>
      <c r="CV348" s="118">
        <f t="shared" si="478"/>
        <v>0</v>
      </c>
      <c r="CW348" s="118">
        <f t="shared" si="479"/>
        <v>0</v>
      </c>
      <c r="CX348" s="118">
        <f t="shared" si="480"/>
        <v>0</v>
      </c>
      <c r="CY348" s="118">
        <f t="shared" si="481"/>
        <v>0</v>
      </c>
      <c r="CZ348" s="118">
        <f t="shared" si="482"/>
        <v>0</v>
      </c>
      <c r="DA348" s="119" t="str">
        <f t="shared" si="483"/>
        <v/>
      </c>
    </row>
    <row r="349" spans="40:105" x14ac:dyDescent="0.2">
      <c r="AN349" s="118">
        <f t="shared" si="462"/>
        <v>0</v>
      </c>
      <c r="AO349" s="118">
        <f t="shared" si="463"/>
        <v>0</v>
      </c>
      <c r="AP349" s="118">
        <f t="shared" si="464"/>
        <v>0</v>
      </c>
      <c r="AQ349" s="118">
        <f t="shared" si="465"/>
        <v>0</v>
      </c>
      <c r="AR349" s="118">
        <f t="shared" si="466"/>
        <v>0</v>
      </c>
      <c r="AS349" s="118">
        <f t="shared" si="467"/>
        <v>0</v>
      </c>
      <c r="AT349" s="118">
        <f t="shared" si="468"/>
        <v>0</v>
      </c>
      <c r="AU349" s="118">
        <f t="shared" si="469"/>
        <v>0</v>
      </c>
      <c r="AV349" s="118">
        <f t="shared" si="470"/>
        <v>0</v>
      </c>
      <c r="AW349" s="118">
        <f t="shared" si="471"/>
        <v>0</v>
      </c>
      <c r="AX349" s="119" t="str">
        <f t="shared" si="472"/>
        <v/>
      </c>
      <c r="CQ349" s="118">
        <f t="shared" si="473"/>
        <v>0</v>
      </c>
      <c r="CR349" s="118">
        <f t="shared" si="474"/>
        <v>0</v>
      </c>
      <c r="CS349" s="118">
        <f t="shared" si="475"/>
        <v>0</v>
      </c>
      <c r="CT349" s="118">
        <f t="shared" si="476"/>
        <v>0</v>
      </c>
      <c r="CU349" s="118">
        <f t="shared" si="477"/>
        <v>0</v>
      </c>
      <c r="CV349" s="118">
        <f t="shared" si="478"/>
        <v>0</v>
      </c>
      <c r="CW349" s="118">
        <f t="shared" si="479"/>
        <v>0</v>
      </c>
      <c r="CX349" s="118">
        <f t="shared" si="480"/>
        <v>0</v>
      </c>
      <c r="CY349" s="118">
        <f t="shared" si="481"/>
        <v>0</v>
      </c>
      <c r="CZ349" s="118">
        <f t="shared" si="482"/>
        <v>0</v>
      </c>
      <c r="DA349" s="119" t="str">
        <f t="shared" si="483"/>
        <v/>
      </c>
    </row>
    <row r="350" spans="40:105" x14ac:dyDescent="0.2">
      <c r="AN350" s="118">
        <f t="shared" si="462"/>
        <v>0</v>
      </c>
      <c r="AO350" s="118">
        <f t="shared" si="463"/>
        <v>0</v>
      </c>
      <c r="AP350" s="118">
        <f t="shared" si="464"/>
        <v>0</v>
      </c>
      <c r="AQ350" s="118">
        <f t="shared" si="465"/>
        <v>0</v>
      </c>
      <c r="AR350" s="118">
        <f t="shared" si="466"/>
        <v>0</v>
      </c>
      <c r="AS350" s="118">
        <f t="shared" si="467"/>
        <v>0</v>
      </c>
      <c r="AT350" s="118">
        <f t="shared" si="468"/>
        <v>0</v>
      </c>
      <c r="AU350" s="118">
        <f t="shared" si="469"/>
        <v>0</v>
      </c>
      <c r="AV350" s="118">
        <f t="shared" si="470"/>
        <v>0</v>
      </c>
      <c r="AW350" s="118">
        <f t="shared" si="471"/>
        <v>0</v>
      </c>
      <c r="AX350" s="119" t="str">
        <f t="shared" si="472"/>
        <v/>
      </c>
      <c r="CQ350" s="118">
        <f t="shared" si="473"/>
        <v>0</v>
      </c>
      <c r="CR350" s="118">
        <f t="shared" si="474"/>
        <v>0</v>
      </c>
      <c r="CS350" s="118">
        <f t="shared" si="475"/>
        <v>0</v>
      </c>
      <c r="CT350" s="118">
        <f t="shared" si="476"/>
        <v>0</v>
      </c>
      <c r="CU350" s="118">
        <f t="shared" si="477"/>
        <v>0</v>
      </c>
      <c r="CV350" s="118">
        <f t="shared" si="478"/>
        <v>0</v>
      </c>
      <c r="CW350" s="118">
        <f t="shared" si="479"/>
        <v>0</v>
      </c>
      <c r="CX350" s="118">
        <f t="shared" si="480"/>
        <v>0</v>
      </c>
      <c r="CY350" s="118">
        <f t="shared" si="481"/>
        <v>0</v>
      </c>
      <c r="CZ350" s="118">
        <f t="shared" si="482"/>
        <v>0</v>
      </c>
      <c r="DA350" s="119" t="str">
        <f t="shared" si="483"/>
        <v/>
      </c>
    </row>
    <row r="351" spans="40:105" x14ac:dyDescent="0.2">
      <c r="AN351" s="118">
        <f t="shared" si="462"/>
        <v>0</v>
      </c>
      <c r="AO351" s="118">
        <f t="shared" si="463"/>
        <v>0</v>
      </c>
      <c r="AP351" s="118">
        <f t="shared" si="464"/>
        <v>0</v>
      </c>
      <c r="AQ351" s="118">
        <f t="shared" si="465"/>
        <v>0</v>
      </c>
      <c r="AR351" s="118">
        <f t="shared" si="466"/>
        <v>0</v>
      </c>
      <c r="AS351" s="118">
        <f t="shared" si="467"/>
        <v>0</v>
      </c>
      <c r="AT351" s="118">
        <f t="shared" si="468"/>
        <v>0</v>
      </c>
      <c r="AU351" s="118">
        <f t="shared" si="469"/>
        <v>0</v>
      </c>
      <c r="AV351" s="118">
        <f t="shared" si="470"/>
        <v>0</v>
      </c>
      <c r="AW351" s="118">
        <f t="shared" si="471"/>
        <v>0</v>
      </c>
      <c r="AX351" s="119" t="str">
        <f t="shared" si="472"/>
        <v/>
      </c>
      <c r="CQ351" s="118">
        <f t="shared" si="473"/>
        <v>0</v>
      </c>
      <c r="CR351" s="118">
        <f t="shared" si="474"/>
        <v>0</v>
      </c>
      <c r="CS351" s="118">
        <f t="shared" si="475"/>
        <v>0</v>
      </c>
      <c r="CT351" s="118">
        <f t="shared" si="476"/>
        <v>0</v>
      </c>
      <c r="CU351" s="118">
        <f t="shared" si="477"/>
        <v>0</v>
      </c>
      <c r="CV351" s="118">
        <f t="shared" si="478"/>
        <v>0</v>
      </c>
      <c r="CW351" s="118">
        <f t="shared" si="479"/>
        <v>0</v>
      </c>
      <c r="CX351" s="118">
        <f t="shared" si="480"/>
        <v>0</v>
      </c>
      <c r="CY351" s="118">
        <f t="shared" si="481"/>
        <v>0</v>
      </c>
      <c r="CZ351" s="118">
        <f t="shared" si="482"/>
        <v>0</v>
      </c>
      <c r="DA351" s="119" t="str">
        <f t="shared" si="483"/>
        <v/>
      </c>
    </row>
    <row r="352" spans="40:105" x14ac:dyDescent="0.2">
      <c r="AN352" s="118">
        <f t="shared" si="462"/>
        <v>0</v>
      </c>
      <c r="AO352" s="118">
        <f t="shared" si="463"/>
        <v>0</v>
      </c>
      <c r="AP352" s="118">
        <f t="shared" si="464"/>
        <v>0</v>
      </c>
      <c r="AQ352" s="118">
        <f t="shared" si="465"/>
        <v>0</v>
      </c>
      <c r="AR352" s="118">
        <f t="shared" si="466"/>
        <v>0</v>
      </c>
      <c r="AS352" s="118">
        <f t="shared" si="467"/>
        <v>0</v>
      </c>
      <c r="AT352" s="118">
        <f t="shared" si="468"/>
        <v>0</v>
      </c>
      <c r="AU352" s="118">
        <f t="shared" si="469"/>
        <v>0</v>
      </c>
      <c r="AV352" s="118">
        <f t="shared" si="470"/>
        <v>0</v>
      </c>
      <c r="AW352" s="118">
        <f t="shared" si="471"/>
        <v>0</v>
      </c>
      <c r="AX352" s="119" t="str">
        <f t="shared" si="472"/>
        <v/>
      </c>
      <c r="CQ352" s="118">
        <f t="shared" si="473"/>
        <v>0</v>
      </c>
      <c r="CR352" s="118">
        <f t="shared" si="474"/>
        <v>0</v>
      </c>
      <c r="CS352" s="118">
        <f t="shared" si="475"/>
        <v>0</v>
      </c>
      <c r="CT352" s="118">
        <f t="shared" si="476"/>
        <v>0</v>
      </c>
      <c r="CU352" s="118">
        <f t="shared" si="477"/>
        <v>0</v>
      </c>
      <c r="CV352" s="118">
        <f t="shared" si="478"/>
        <v>0</v>
      </c>
      <c r="CW352" s="118">
        <f t="shared" si="479"/>
        <v>0</v>
      </c>
      <c r="CX352" s="118">
        <f t="shared" si="480"/>
        <v>0</v>
      </c>
      <c r="CY352" s="118">
        <f t="shared" si="481"/>
        <v>0</v>
      </c>
      <c r="CZ352" s="118">
        <f t="shared" si="482"/>
        <v>0</v>
      </c>
      <c r="DA352" s="119" t="str">
        <f t="shared" si="483"/>
        <v/>
      </c>
    </row>
    <row r="353" spans="40:105" x14ac:dyDescent="0.2">
      <c r="AN353" s="118">
        <f t="shared" si="462"/>
        <v>0</v>
      </c>
      <c r="AO353" s="118">
        <f t="shared" si="463"/>
        <v>0</v>
      </c>
      <c r="AP353" s="118">
        <f t="shared" si="464"/>
        <v>0</v>
      </c>
      <c r="AQ353" s="118">
        <f t="shared" si="465"/>
        <v>0</v>
      </c>
      <c r="AR353" s="118">
        <f t="shared" si="466"/>
        <v>0</v>
      </c>
      <c r="AS353" s="118">
        <f t="shared" si="467"/>
        <v>0</v>
      </c>
      <c r="AT353" s="118">
        <f t="shared" si="468"/>
        <v>0</v>
      </c>
      <c r="AU353" s="118">
        <f t="shared" si="469"/>
        <v>0</v>
      </c>
      <c r="AV353" s="118">
        <f t="shared" si="470"/>
        <v>0</v>
      </c>
      <c r="AW353" s="118">
        <f t="shared" si="471"/>
        <v>0</v>
      </c>
      <c r="AX353" s="119" t="str">
        <f t="shared" si="472"/>
        <v/>
      </c>
      <c r="CQ353" s="118">
        <f t="shared" si="473"/>
        <v>0</v>
      </c>
      <c r="CR353" s="118">
        <f t="shared" si="474"/>
        <v>0</v>
      </c>
      <c r="CS353" s="118">
        <f t="shared" si="475"/>
        <v>0</v>
      </c>
      <c r="CT353" s="118">
        <f t="shared" si="476"/>
        <v>0</v>
      </c>
      <c r="CU353" s="118">
        <f t="shared" si="477"/>
        <v>0</v>
      </c>
      <c r="CV353" s="118">
        <f t="shared" si="478"/>
        <v>0</v>
      </c>
      <c r="CW353" s="118">
        <f t="shared" si="479"/>
        <v>0</v>
      </c>
      <c r="CX353" s="118">
        <f t="shared" si="480"/>
        <v>0</v>
      </c>
      <c r="CY353" s="118">
        <f t="shared" si="481"/>
        <v>0</v>
      </c>
      <c r="CZ353" s="118">
        <f t="shared" si="482"/>
        <v>0</v>
      </c>
      <c r="DA353" s="119" t="str">
        <f t="shared" si="483"/>
        <v/>
      </c>
    </row>
    <row r="354" spans="40:105" x14ac:dyDescent="0.2">
      <c r="AN354" s="118">
        <f t="shared" si="462"/>
        <v>0</v>
      </c>
      <c r="AO354" s="118">
        <f t="shared" si="463"/>
        <v>0</v>
      </c>
      <c r="AP354" s="118">
        <f t="shared" si="464"/>
        <v>0</v>
      </c>
      <c r="AQ354" s="118">
        <f t="shared" si="465"/>
        <v>0</v>
      </c>
      <c r="AR354" s="118">
        <f t="shared" si="466"/>
        <v>0</v>
      </c>
      <c r="AS354" s="118">
        <f t="shared" si="467"/>
        <v>0</v>
      </c>
      <c r="AT354" s="118">
        <f t="shared" si="468"/>
        <v>0</v>
      </c>
      <c r="AU354" s="118">
        <f t="shared" si="469"/>
        <v>0</v>
      </c>
      <c r="AV354" s="118">
        <f t="shared" si="470"/>
        <v>0</v>
      </c>
      <c r="AW354" s="118">
        <f t="shared" si="471"/>
        <v>0</v>
      </c>
      <c r="AX354" s="119" t="str">
        <f t="shared" si="472"/>
        <v/>
      </c>
      <c r="CQ354" s="118">
        <f t="shared" si="473"/>
        <v>0</v>
      </c>
      <c r="CR354" s="118">
        <f t="shared" si="474"/>
        <v>0</v>
      </c>
      <c r="CS354" s="118">
        <f t="shared" si="475"/>
        <v>0</v>
      </c>
      <c r="CT354" s="118">
        <f t="shared" si="476"/>
        <v>0</v>
      </c>
      <c r="CU354" s="118">
        <f t="shared" si="477"/>
        <v>0</v>
      </c>
      <c r="CV354" s="118">
        <f t="shared" si="478"/>
        <v>0</v>
      </c>
      <c r="CW354" s="118">
        <f t="shared" si="479"/>
        <v>0</v>
      </c>
      <c r="CX354" s="118">
        <f t="shared" si="480"/>
        <v>0</v>
      </c>
      <c r="CY354" s="118">
        <f t="shared" si="481"/>
        <v>0</v>
      </c>
      <c r="CZ354" s="118">
        <f t="shared" si="482"/>
        <v>0</v>
      </c>
      <c r="DA354" s="119" t="str">
        <f t="shared" si="483"/>
        <v/>
      </c>
    </row>
    <row r="355" spans="40:105" x14ac:dyDescent="0.2">
      <c r="AN355" s="118">
        <f t="shared" si="462"/>
        <v>0</v>
      </c>
      <c r="AO355" s="118">
        <f t="shared" si="463"/>
        <v>0</v>
      </c>
      <c r="AP355" s="118">
        <f t="shared" si="464"/>
        <v>0</v>
      </c>
      <c r="AQ355" s="118">
        <f t="shared" si="465"/>
        <v>0</v>
      </c>
      <c r="AR355" s="118">
        <f t="shared" si="466"/>
        <v>0</v>
      </c>
      <c r="AS355" s="118">
        <f t="shared" si="467"/>
        <v>0</v>
      </c>
      <c r="AT355" s="118">
        <f t="shared" si="468"/>
        <v>0</v>
      </c>
      <c r="AU355" s="118">
        <f t="shared" si="469"/>
        <v>0</v>
      </c>
      <c r="AV355" s="118">
        <f t="shared" si="470"/>
        <v>0</v>
      </c>
      <c r="AW355" s="118">
        <f t="shared" si="471"/>
        <v>0</v>
      </c>
      <c r="AX355" s="119" t="str">
        <f t="shared" si="472"/>
        <v/>
      </c>
      <c r="CQ355" s="118">
        <f t="shared" si="473"/>
        <v>0</v>
      </c>
      <c r="CR355" s="118">
        <f t="shared" si="474"/>
        <v>0</v>
      </c>
      <c r="CS355" s="118">
        <f t="shared" si="475"/>
        <v>0</v>
      </c>
      <c r="CT355" s="118">
        <f t="shared" si="476"/>
        <v>0</v>
      </c>
      <c r="CU355" s="118">
        <f t="shared" si="477"/>
        <v>0</v>
      </c>
      <c r="CV355" s="118">
        <f t="shared" si="478"/>
        <v>0</v>
      </c>
      <c r="CW355" s="118">
        <f t="shared" si="479"/>
        <v>0</v>
      </c>
      <c r="CX355" s="118">
        <f t="shared" si="480"/>
        <v>0</v>
      </c>
      <c r="CY355" s="118">
        <f t="shared" si="481"/>
        <v>0</v>
      </c>
      <c r="CZ355" s="118">
        <f t="shared" si="482"/>
        <v>0</v>
      </c>
      <c r="DA355" s="119" t="str">
        <f t="shared" si="483"/>
        <v/>
      </c>
    </row>
    <row r="356" spans="40:105" x14ac:dyDescent="0.2">
      <c r="AN356" s="118">
        <f t="shared" si="462"/>
        <v>0</v>
      </c>
      <c r="AO356" s="118">
        <f t="shared" si="463"/>
        <v>0</v>
      </c>
      <c r="AP356" s="118">
        <f t="shared" si="464"/>
        <v>0</v>
      </c>
      <c r="AQ356" s="118">
        <f t="shared" si="465"/>
        <v>0</v>
      </c>
      <c r="AR356" s="118">
        <f t="shared" si="466"/>
        <v>0</v>
      </c>
      <c r="AS356" s="118">
        <f t="shared" si="467"/>
        <v>0</v>
      </c>
      <c r="AT356" s="118">
        <f t="shared" si="468"/>
        <v>0</v>
      </c>
      <c r="AU356" s="118">
        <f t="shared" si="469"/>
        <v>0</v>
      </c>
      <c r="AV356" s="118">
        <f t="shared" si="470"/>
        <v>0</v>
      </c>
      <c r="AW356" s="118">
        <f t="shared" si="471"/>
        <v>0</v>
      </c>
      <c r="AX356" s="119" t="str">
        <f t="shared" si="472"/>
        <v/>
      </c>
      <c r="CQ356" s="118">
        <f t="shared" si="473"/>
        <v>0</v>
      </c>
      <c r="CR356" s="118">
        <f t="shared" si="474"/>
        <v>0</v>
      </c>
      <c r="CS356" s="118">
        <f t="shared" si="475"/>
        <v>0</v>
      </c>
      <c r="CT356" s="118">
        <f t="shared" si="476"/>
        <v>0</v>
      </c>
      <c r="CU356" s="118">
        <f t="shared" si="477"/>
        <v>0</v>
      </c>
      <c r="CV356" s="118">
        <f t="shared" si="478"/>
        <v>0</v>
      </c>
      <c r="CW356" s="118">
        <f t="shared" si="479"/>
        <v>0</v>
      </c>
      <c r="CX356" s="118">
        <f t="shared" si="480"/>
        <v>0</v>
      </c>
      <c r="CY356" s="118">
        <f t="shared" si="481"/>
        <v>0</v>
      </c>
      <c r="CZ356" s="118">
        <f t="shared" si="482"/>
        <v>0</v>
      </c>
      <c r="DA356" s="119" t="str">
        <f t="shared" si="483"/>
        <v/>
      </c>
    </row>
    <row r="357" spans="40:105" x14ac:dyDescent="0.2">
      <c r="AN357" s="118">
        <f t="shared" ref="AN357:AN372" si="484">IF(I357&gt;0,VLOOKUP(I357&amp;"-"&amp;J357&amp;"-"&amp;K357,LocCost,2,0),0)</f>
        <v>0</v>
      </c>
      <c r="AO357" s="118">
        <f t="shared" ref="AO357:AO372" si="485">IF(L357&gt;0,VLOOKUP(L357&amp;"-"&amp;M357&amp;"-"&amp;N357,LocCost,2,0),0)</f>
        <v>0</v>
      </c>
      <c r="AP357" s="118">
        <f t="shared" ref="AP357:AP372" si="486">IF(O357&gt;0,VLOOKUP(O357&amp;"-"&amp;P357&amp;"-"&amp;Q357,LocCost,2,0),0)</f>
        <v>0</v>
      </c>
      <c r="AQ357" s="118">
        <f t="shared" ref="AQ357:AQ372" si="487">IF(R357&gt;0,VLOOKUP(R357&amp;"-"&amp;S357&amp;"-"&amp;T357,LocCost,2,0),0)</f>
        <v>0</v>
      </c>
      <c r="AR357" s="118">
        <f t="shared" ref="AR357:AR372" si="488">IF(U357&gt;0,VLOOKUP(U357&amp;"-"&amp;V357&amp;"-"&amp;W357,LocCost,2,0),0)</f>
        <v>0</v>
      </c>
      <c r="AS357" s="118">
        <f t="shared" ref="AS357:AS372" si="489">IF(X357&gt;0,VLOOKUP(X357&amp;"-"&amp;Y357&amp;"-"&amp;Z357,LocCost,2,0),0)</f>
        <v>0</v>
      </c>
      <c r="AT357" s="118">
        <f t="shared" ref="AT357:AT372" si="490">IF(AA357&gt;0,VLOOKUP(AA357&amp;"-"&amp;AB357&amp;"-"&amp;AC357,LocCost,2,0),0)</f>
        <v>0</v>
      </c>
      <c r="AU357" s="118">
        <f t="shared" ref="AU357:AU372" si="491">IF(AD357&gt;0,VLOOKUP(AD357&amp;"-"&amp;AE357&amp;"-"&amp;AF357,LocCost,2,0),0)</f>
        <v>0</v>
      </c>
      <c r="AV357" s="118">
        <f t="shared" ref="AV357:AV372" si="492">IF(AG357&gt;0,VLOOKUP(AG357&amp;"-"&amp;AH357&amp;"-"&amp;AI357,LocCost,2,0),0)</f>
        <v>0</v>
      </c>
      <c r="AW357" s="118">
        <f t="shared" ref="AW357:AW372" si="493">IF(AJ357&gt;0,VLOOKUP(AJ357&amp;"-"&amp;AK357&amp;"-"&amp;AL357,LocCost,2,0),0)</f>
        <v>0</v>
      </c>
      <c r="AX357" s="119" t="str">
        <f t="shared" ref="AX357:AX372" si="494">IF(C357&gt;0,SUM(AN357:AW357),"")</f>
        <v/>
      </c>
      <c r="CQ357" s="118">
        <f t="shared" ref="CQ357:CQ372" si="495">IF(BL357&gt;0,VLOOKUP(BL357&amp;"-"&amp;BM357&amp;"-"&amp;BN357,LocCost,2,0),0)</f>
        <v>0</v>
      </c>
      <c r="CR357" s="118">
        <f t="shared" ref="CR357:CR372" si="496">IF(BO357&gt;0,VLOOKUP(BO357&amp;"-"&amp;BP357&amp;"-"&amp;BQ357,LocCost,2,0),0)</f>
        <v>0</v>
      </c>
      <c r="CS357" s="118">
        <f t="shared" ref="CS357:CS372" si="497">IF(BR357&gt;0,VLOOKUP(BR357&amp;"-"&amp;BS357&amp;"-"&amp;BT357,LocCost,2,0),0)</f>
        <v>0</v>
      </c>
      <c r="CT357" s="118">
        <f t="shared" ref="CT357:CT372" si="498">IF(BU357&gt;0,VLOOKUP(BU357&amp;"-"&amp;BV357&amp;"-"&amp;BW357,LocCost,2,0),0)</f>
        <v>0</v>
      </c>
      <c r="CU357" s="118">
        <f t="shared" ref="CU357:CU372" si="499">IF(BX357&gt;0,VLOOKUP(BX357&amp;"-"&amp;BY357&amp;"-"&amp;BZ357,LocCost,2,0),0)</f>
        <v>0</v>
      </c>
      <c r="CV357" s="118">
        <f t="shared" ref="CV357:CV372" si="500">IF(CA357&gt;0,VLOOKUP(CA357&amp;"-"&amp;CB357&amp;"-"&amp;CC357,LocCost,2,0),0)</f>
        <v>0</v>
      </c>
      <c r="CW357" s="118">
        <f t="shared" ref="CW357:CW372" si="501">IF(CD357&gt;0,VLOOKUP(CD357&amp;"-"&amp;CE357&amp;"-"&amp;CF357,LocCost,2,0),0)</f>
        <v>0</v>
      </c>
      <c r="CX357" s="118">
        <f t="shared" ref="CX357:CX372" si="502">IF(CG357&gt;0,VLOOKUP(CG357&amp;"-"&amp;CH357&amp;"-"&amp;CI357,LocCost,2,0),0)</f>
        <v>0</v>
      </c>
      <c r="CY357" s="118">
        <f t="shared" ref="CY357:CY372" si="503">IF(CJ357&gt;0,VLOOKUP(CJ357&amp;"-"&amp;CK357&amp;"-"&amp;CL357,LocCost,2,0),0)</f>
        <v>0</v>
      </c>
      <c r="CZ357" s="118">
        <f t="shared" ref="CZ357:CZ372" si="504">IF(CM357&gt;0,VLOOKUP(CM357&amp;"-"&amp;CN357&amp;"-"&amp;CO357,LocCost,2,0),0)</f>
        <v>0</v>
      </c>
      <c r="DA357" s="119" t="str">
        <f t="shared" ref="DA357:DA372" si="505">IF(BF357&gt;0,SUM(CQ357:CZ357),"")</f>
        <v/>
      </c>
    </row>
    <row r="358" spans="40:105" x14ac:dyDescent="0.2">
      <c r="AN358" s="118">
        <f t="shared" si="484"/>
        <v>0</v>
      </c>
      <c r="AO358" s="118">
        <f t="shared" si="485"/>
        <v>0</v>
      </c>
      <c r="AP358" s="118">
        <f t="shared" si="486"/>
        <v>0</v>
      </c>
      <c r="AQ358" s="118">
        <f t="shared" si="487"/>
        <v>0</v>
      </c>
      <c r="AR358" s="118">
        <f t="shared" si="488"/>
        <v>0</v>
      </c>
      <c r="AS358" s="118">
        <f t="shared" si="489"/>
        <v>0</v>
      </c>
      <c r="AT358" s="118">
        <f t="shared" si="490"/>
        <v>0</v>
      </c>
      <c r="AU358" s="118">
        <f t="shared" si="491"/>
        <v>0</v>
      </c>
      <c r="AV358" s="118">
        <f t="shared" si="492"/>
        <v>0</v>
      </c>
      <c r="AW358" s="118">
        <f t="shared" si="493"/>
        <v>0</v>
      </c>
      <c r="AX358" s="119" t="str">
        <f t="shared" si="494"/>
        <v/>
      </c>
      <c r="CQ358" s="118">
        <f t="shared" si="495"/>
        <v>0</v>
      </c>
      <c r="CR358" s="118">
        <f t="shared" si="496"/>
        <v>0</v>
      </c>
      <c r="CS358" s="118">
        <f t="shared" si="497"/>
        <v>0</v>
      </c>
      <c r="CT358" s="118">
        <f t="shared" si="498"/>
        <v>0</v>
      </c>
      <c r="CU358" s="118">
        <f t="shared" si="499"/>
        <v>0</v>
      </c>
      <c r="CV358" s="118">
        <f t="shared" si="500"/>
        <v>0</v>
      </c>
      <c r="CW358" s="118">
        <f t="shared" si="501"/>
        <v>0</v>
      </c>
      <c r="CX358" s="118">
        <f t="shared" si="502"/>
        <v>0</v>
      </c>
      <c r="CY358" s="118">
        <f t="shared" si="503"/>
        <v>0</v>
      </c>
      <c r="CZ358" s="118">
        <f t="shared" si="504"/>
        <v>0</v>
      </c>
      <c r="DA358" s="119" t="str">
        <f t="shared" si="505"/>
        <v/>
      </c>
    </row>
    <row r="359" spans="40:105" x14ac:dyDescent="0.2">
      <c r="AN359" s="118">
        <f t="shared" si="484"/>
        <v>0</v>
      </c>
      <c r="AO359" s="118">
        <f t="shared" si="485"/>
        <v>0</v>
      </c>
      <c r="AP359" s="118">
        <f t="shared" si="486"/>
        <v>0</v>
      </c>
      <c r="AQ359" s="118">
        <f t="shared" si="487"/>
        <v>0</v>
      </c>
      <c r="AR359" s="118">
        <f t="shared" si="488"/>
        <v>0</v>
      </c>
      <c r="AS359" s="118">
        <f t="shared" si="489"/>
        <v>0</v>
      </c>
      <c r="AT359" s="118">
        <f t="shared" si="490"/>
        <v>0</v>
      </c>
      <c r="AU359" s="118">
        <f t="shared" si="491"/>
        <v>0</v>
      </c>
      <c r="AV359" s="118">
        <f t="shared" si="492"/>
        <v>0</v>
      </c>
      <c r="AW359" s="118">
        <f t="shared" si="493"/>
        <v>0</v>
      </c>
      <c r="AX359" s="119" t="str">
        <f t="shared" si="494"/>
        <v/>
      </c>
      <c r="CQ359" s="118">
        <f t="shared" si="495"/>
        <v>0</v>
      </c>
      <c r="CR359" s="118">
        <f t="shared" si="496"/>
        <v>0</v>
      </c>
      <c r="CS359" s="118">
        <f t="shared" si="497"/>
        <v>0</v>
      </c>
      <c r="CT359" s="118">
        <f t="shared" si="498"/>
        <v>0</v>
      </c>
      <c r="CU359" s="118">
        <f t="shared" si="499"/>
        <v>0</v>
      </c>
      <c r="CV359" s="118">
        <f t="shared" si="500"/>
        <v>0</v>
      </c>
      <c r="CW359" s="118">
        <f t="shared" si="501"/>
        <v>0</v>
      </c>
      <c r="CX359" s="118">
        <f t="shared" si="502"/>
        <v>0</v>
      </c>
      <c r="CY359" s="118">
        <f t="shared" si="503"/>
        <v>0</v>
      </c>
      <c r="CZ359" s="118">
        <f t="shared" si="504"/>
        <v>0</v>
      </c>
      <c r="DA359" s="119" t="str">
        <f t="shared" si="505"/>
        <v/>
      </c>
    </row>
    <row r="360" spans="40:105" x14ac:dyDescent="0.2">
      <c r="AN360" s="118">
        <f t="shared" si="484"/>
        <v>0</v>
      </c>
      <c r="AO360" s="118">
        <f t="shared" si="485"/>
        <v>0</v>
      </c>
      <c r="AP360" s="118">
        <f t="shared" si="486"/>
        <v>0</v>
      </c>
      <c r="AQ360" s="118">
        <f t="shared" si="487"/>
        <v>0</v>
      </c>
      <c r="AR360" s="118">
        <f t="shared" si="488"/>
        <v>0</v>
      </c>
      <c r="AS360" s="118">
        <f t="shared" si="489"/>
        <v>0</v>
      </c>
      <c r="AT360" s="118">
        <f t="shared" si="490"/>
        <v>0</v>
      </c>
      <c r="AU360" s="118">
        <f t="shared" si="491"/>
        <v>0</v>
      </c>
      <c r="AV360" s="118">
        <f t="shared" si="492"/>
        <v>0</v>
      </c>
      <c r="AW360" s="118">
        <f t="shared" si="493"/>
        <v>0</v>
      </c>
      <c r="AX360" s="119" t="str">
        <f t="shared" si="494"/>
        <v/>
      </c>
      <c r="CQ360" s="118">
        <f t="shared" si="495"/>
        <v>0</v>
      </c>
      <c r="CR360" s="118">
        <f t="shared" si="496"/>
        <v>0</v>
      </c>
      <c r="CS360" s="118">
        <f t="shared" si="497"/>
        <v>0</v>
      </c>
      <c r="CT360" s="118">
        <f t="shared" si="498"/>
        <v>0</v>
      </c>
      <c r="CU360" s="118">
        <f t="shared" si="499"/>
        <v>0</v>
      </c>
      <c r="CV360" s="118">
        <f t="shared" si="500"/>
        <v>0</v>
      </c>
      <c r="CW360" s="118">
        <f t="shared" si="501"/>
        <v>0</v>
      </c>
      <c r="CX360" s="118">
        <f t="shared" si="502"/>
        <v>0</v>
      </c>
      <c r="CY360" s="118">
        <f t="shared" si="503"/>
        <v>0</v>
      </c>
      <c r="CZ360" s="118">
        <f t="shared" si="504"/>
        <v>0</v>
      </c>
      <c r="DA360" s="119" t="str">
        <f t="shared" si="505"/>
        <v/>
      </c>
    </row>
    <row r="361" spans="40:105" x14ac:dyDescent="0.2">
      <c r="AN361" s="118">
        <f t="shared" si="484"/>
        <v>0</v>
      </c>
      <c r="AO361" s="118">
        <f t="shared" si="485"/>
        <v>0</v>
      </c>
      <c r="AP361" s="118">
        <f t="shared" si="486"/>
        <v>0</v>
      </c>
      <c r="AQ361" s="118">
        <f t="shared" si="487"/>
        <v>0</v>
      </c>
      <c r="AR361" s="118">
        <f t="shared" si="488"/>
        <v>0</v>
      </c>
      <c r="AS361" s="118">
        <f t="shared" si="489"/>
        <v>0</v>
      </c>
      <c r="AT361" s="118">
        <f t="shared" si="490"/>
        <v>0</v>
      </c>
      <c r="AU361" s="118">
        <f t="shared" si="491"/>
        <v>0</v>
      </c>
      <c r="AV361" s="118">
        <f t="shared" si="492"/>
        <v>0</v>
      </c>
      <c r="AW361" s="118">
        <f t="shared" si="493"/>
        <v>0</v>
      </c>
      <c r="AX361" s="119" t="str">
        <f t="shared" si="494"/>
        <v/>
      </c>
      <c r="CQ361" s="118">
        <f t="shared" si="495"/>
        <v>0</v>
      </c>
      <c r="CR361" s="118">
        <f t="shared" si="496"/>
        <v>0</v>
      </c>
      <c r="CS361" s="118">
        <f t="shared" si="497"/>
        <v>0</v>
      </c>
      <c r="CT361" s="118">
        <f t="shared" si="498"/>
        <v>0</v>
      </c>
      <c r="CU361" s="118">
        <f t="shared" si="499"/>
        <v>0</v>
      </c>
      <c r="CV361" s="118">
        <f t="shared" si="500"/>
        <v>0</v>
      </c>
      <c r="CW361" s="118">
        <f t="shared" si="501"/>
        <v>0</v>
      </c>
      <c r="CX361" s="118">
        <f t="shared" si="502"/>
        <v>0</v>
      </c>
      <c r="CY361" s="118">
        <f t="shared" si="503"/>
        <v>0</v>
      </c>
      <c r="CZ361" s="118">
        <f t="shared" si="504"/>
        <v>0</v>
      </c>
      <c r="DA361" s="119" t="str">
        <f t="shared" si="505"/>
        <v/>
      </c>
    </row>
    <row r="362" spans="40:105" x14ac:dyDescent="0.2">
      <c r="AN362" s="118">
        <f t="shared" si="484"/>
        <v>0</v>
      </c>
      <c r="AO362" s="118">
        <f t="shared" si="485"/>
        <v>0</v>
      </c>
      <c r="AP362" s="118">
        <f t="shared" si="486"/>
        <v>0</v>
      </c>
      <c r="AQ362" s="118">
        <f t="shared" si="487"/>
        <v>0</v>
      </c>
      <c r="AR362" s="118">
        <f t="shared" si="488"/>
        <v>0</v>
      </c>
      <c r="AS362" s="118">
        <f t="shared" si="489"/>
        <v>0</v>
      </c>
      <c r="AT362" s="118">
        <f t="shared" si="490"/>
        <v>0</v>
      </c>
      <c r="AU362" s="118">
        <f t="shared" si="491"/>
        <v>0</v>
      </c>
      <c r="AV362" s="118">
        <f t="shared" si="492"/>
        <v>0</v>
      </c>
      <c r="AW362" s="118">
        <f t="shared" si="493"/>
        <v>0</v>
      </c>
      <c r="AX362" s="119" t="str">
        <f t="shared" si="494"/>
        <v/>
      </c>
      <c r="CQ362" s="118">
        <f t="shared" si="495"/>
        <v>0</v>
      </c>
      <c r="CR362" s="118">
        <f t="shared" si="496"/>
        <v>0</v>
      </c>
      <c r="CS362" s="118">
        <f t="shared" si="497"/>
        <v>0</v>
      </c>
      <c r="CT362" s="118">
        <f t="shared" si="498"/>
        <v>0</v>
      </c>
      <c r="CU362" s="118">
        <f t="shared" si="499"/>
        <v>0</v>
      </c>
      <c r="CV362" s="118">
        <f t="shared" si="500"/>
        <v>0</v>
      </c>
      <c r="CW362" s="118">
        <f t="shared" si="501"/>
        <v>0</v>
      </c>
      <c r="CX362" s="118">
        <f t="shared" si="502"/>
        <v>0</v>
      </c>
      <c r="CY362" s="118">
        <f t="shared" si="503"/>
        <v>0</v>
      </c>
      <c r="CZ362" s="118">
        <f t="shared" si="504"/>
        <v>0</v>
      </c>
      <c r="DA362" s="119" t="str">
        <f t="shared" si="505"/>
        <v/>
      </c>
    </row>
    <row r="363" spans="40:105" x14ac:dyDescent="0.2">
      <c r="AN363" s="118">
        <f t="shared" si="484"/>
        <v>0</v>
      </c>
      <c r="AO363" s="118">
        <f t="shared" si="485"/>
        <v>0</v>
      </c>
      <c r="AP363" s="118">
        <f t="shared" si="486"/>
        <v>0</v>
      </c>
      <c r="AQ363" s="118">
        <f t="shared" si="487"/>
        <v>0</v>
      </c>
      <c r="AR363" s="118">
        <f t="shared" si="488"/>
        <v>0</v>
      </c>
      <c r="AS363" s="118">
        <f t="shared" si="489"/>
        <v>0</v>
      </c>
      <c r="AT363" s="118">
        <f t="shared" si="490"/>
        <v>0</v>
      </c>
      <c r="AU363" s="118">
        <f t="shared" si="491"/>
        <v>0</v>
      </c>
      <c r="AV363" s="118">
        <f t="shared" si="492"/>
        <v>0</v>
      </c>
      <c r="AW363" s="118">
        <f t="shared" si="493"/>
        <v>0</v>
      </c>
      <c r="AX363" s="119" t="str">
        <f t="shared" si="494"/>
        <v/>
      </c>
      <c r="CQ363" s="118">
        <f t="shared" si="495"/>
        <v>0</v>
      </c>
      <c r="CR363" s="118">
        <f t="shared" si="496"/>
        <v>0</v>
      </c>
      <c r="CS363" s="118">
        <f t="shared" si="497"/>
        <v>0</v>
      </c>
      <c r="CT363" s="118">
        <f t="shared" si="498"/>
        <v>0</v>
      </c>
      <c r="CU363" s="118">
        <f t="shared" si="499"/>
        <v>0</v>
      </c>
      <c r="CV363" s="118">
        <f t="shared" si="500"/>
        <v>0</v>
      </c>
      <c r="CW363" s="118">
        <f t="shared" si="501"/>
        <v>0</v>
      </c>
      <c r="CX363" s="118">
        <f t="shared" si="502"/>
        <v>0</v>
      </c>
      <c r="CY363" s="118">
        <f t="shared" si="503"/>
        <v>0</v>
      </c>
      <c r="CZ363" s="118">
        <f t="shared" si="504"/>
        <v>0</v>
      </c>
      <c r="DA363" s="119" t="str">
        <f t="shared" si="505"/>
        <v/>
      </c>
    </row>
    <row r="364" spans="40:105" x14ac:dyDescent="0.2">
      <c r="AN364" s="118">
        <f t="shared" si="484"/>
        <v>0</v>
      </c>
      <c r="AO364" s="118">
        <f t="shared" si="485"/>
        <v>0</v>
      </c>
      <c r="AP364" s="118">
        <f t="shared" si="486"/>
        <v>0</v>
      </c>
      <c r="AQ364" s="118">
        <f t="shared" si="487"/>
        <v>0</v>
      </c>
      <c r="AR364" s="118">
        <f t="shared" si="488"/>
        <v>0</v>
      </c>
      <c r="AS364" s="118">
        <f t="shared" si="489"/>
        <v>0</v>
      </c>
      <c r="AT364" s="118">
        <f t="shared" si="490"/>
        <v>0</v>
      </c>
      <c r="AU364" s="118">
        <f t="shared" si="491"/>
        <v>0</v>
      </c>
      <c r="AV364" s="118">
        <f t="shared" si="492"/>
        <v>0</v>
      </c>
      <c r="AW364" s="118">
        <f t="shared" si="493"/>
        <v>0</v>
      </c>
      <c r="AX364" s="119" t="str">
        <f t="shared" si="494"/>
        <v/>
      </c>
      <c r="CQ364" s="118">
        <f t="shared" si="495"/>
        <v>0</v>
      </c>
      <c r="CR364" s="118">
        <f t="shared" si="496"/>
        <v>0</v>
      </c>
      <c r="CS364" s="118">
        <f t="shared" si="497"/>
        <v>0</v>
      </c>
      <c r="CT364" s="118">
        <f t="shared" si="498"/>
        <v>0</v>
      </c>
      <c r="CU364" s="118">
        <f t="shared" si="499"/>
        <v>0</v>
      </c>
      <c r="CV364" s="118">
        <f t="shared" si="500"/>
        <v>0</v>
      </c>
      <c r="CW364" s="118">
        <f t="shared" si="501"/>
        <v>0</v>
      </c>
      <c r="CX364" s="118">
        <f t="shared" si="502"/>
        <v>0</v>
      </c>
      <c r="CY364" s="118">
        <f t="shared" si="503"/>
        <v>0</v>
      </c>
      <c r="CZ364" s="118">
        <f t="shared" si="504"/>
        <v>0</v>
      </c>
      <c r="DA364" s="119" t="str">
        <f t="shared" si="505"/>
        <v/>
      </c>
    </row>
    <row r="365" spans="40:105" x14ac:dyDescent="0.2">
      <c r="AN365" s="118">
        <f t="shared" si="484"/>
        <v>0</v>
      </c>
      <c r="AO365" s="118">
        <f t="shared" si="485"/>
        <v>0</v>
      </c>
      <c r="AP365" s="118">
        <f t="shared" si="486"/>
        <v>0</v>
      </c>
      <c r="AQ365" s="118">
        <f t="shared" si="487"/>
        <v>0</v>
      </c>
      <c r="AR365" s="118">
        <f t="shared" si="488"/>
        <v>0</v>
      </c>
      <c r="AS365" s="118">
        <f t="shared" si="489"/>
        <v>0</v>
      </c>
      <c r="AT365" s="118">
        <f t="shared" si="490"/>
        <v>0</v>
      </c>
      <c r="AU365" s="118">
        <f t="shared" si="491"/>
        <v>0</v>
      </c>
      <c r="AV365" s="118">
        <f t="shared" si="492"/>
        <v>0</v>
      </c>
      <c r="AW365" s="118">
        <f t="shared" si="493"/>
        <v>0</v>
      </c>
      <c r="AX365" s="119" t="str">
        <f t="shared" si="494"/>
        <v/>
      </c>
      <c r="CQ365" s="118">
        <f t="shared" si="495"/>
        <v>0</v>
      </c>
      <c r="CR365" s="118">
        <f t="shared" si="496"/>
        <v>0</v>
      </c>
      <c r="CS365" s="118">
        <f t="shared" si="497"/>
        <v>0</v>
      </c>
      <c r="CT365" s="118">
        <f t="shared" si="498"/>
        <v>0</v>
      </c>
      <c r="CU365" s="118">
        <f t="shared" si="499"/>
        <v>0</v>
      </c>
      <c r="CV365" s="118">
        <f t="shared" si="500"/>
        <v>0</v>
      </c>
      <c r="CW365" s="118">
        <f t="shared" si="501"/>
        <v>0</v>
      </c>
      <c r="CX365" s="118">
        <f t="shared" si="502"/>
        <v>0</v>
      </c>
      <c r="CY365" s="118">
        <f t="shared" si="503"/>
        <v>0</v>
      </c>
      <c r="CZ365" s="118">
        <f t="shared" si="504"/>
        <v>0</v>
      </c>
      <c r="DA365" s="119" t="str">
        <f t="shared" si="505"/>
        <v/>
      </c>
    </row>
    <row r="366" spans="40:105" x14ac:dyDescent="0.2">
      <c r="AN366" s="118">
        <f t="shared" si="484"/>
        <v>0</v>
      </c>
      <c r="AO366" s="118">
        <f t="shared" si="485"/>
        <v>0</v>
      </c>
      <c r="AP366" s="118">
        <f t="shared" si="486"/>
        <v>0</v>
      </c>
      <c r="AQ366" s="118">
        <f t="shared" si="487"/>
        <v>0</v>
      </c>
      <c r="AR366" s="118">
        <f t="shared" si="488"/>
        <v>0</v>
      </c>
      <c r="AS366" s="118">
        <f t="shared" si="489"/>
        <v>0</v>
      </c>
      <c r="AT366" s="118">
        <f t="shared" si="490"/>
        <v>0</v>
      </c>
      <c r="AU366" s="118">
        <f t="shared" si="491"/>
        <v>0</v>
      </c>
      <c r="AV366" s="118">
        <f t="shared" si="492"/>
        <v>0</v>
      </c>
      <c r="AW366" s="118">
        <f t="shared" si="493"/>
        <v>0</v>
      </c>
      <c r="AX366" s="119" t="str">
        <f t="shared" si="494"/>
        <v/>
      </c>
      <c r="CQ366" s="118">
        <f t="shared" si="495"/>
        <v>0</v>
      </c>
      <c r="CR366" s="118">
        <f t="shared" si="496"/>
        <v>0</v>
      </c>
      <c r="CS366" s="118">
        <f t="shared" si="497"/>
        <v>0</v>
      </c>
      <c r="CT366" s="118">
        <f t="shared" si="498"/>
        <v>0</v>
      </c>
      <c r="CU366" s="118">
        <f t="shared" si="499"/>
        <v>0</v>
      </c>
      <c r="CV366" s="118">
        <f t="shared" si="500"/>
        <v>0</v>
      </c>
      <c r="CW366" s="118">
        <f t="shared" si="501"/>
        <v>0</v>
      </c>
      <c r="CX366" s="118">
        <f t="shared" si="502"/>
        <v>0</v>
      </c>
      <c r="CY366" s="118">
        <f t="shared" si="503"/>
        <v>0</v>
      </c>
      <c r="CZ366" s="118">
        <f t="shared" si="504"/>
        <v>0</v>
      </c>
      <c r="DA366" s="119" t="str">
        <f t="shared" si="505"/>
        <v/>
      </c>
    </row>
    <row r="367" spans="40:105" x14ac:dyDescent="0.2">
      <c r="AN367" s="118">
        <f t="shared" si="484"/>
        <v>0</v>
      </c>
      <c r="AO367" s="118">
        <f t="shared" si="485"/>
        <v>0</v>
      </c>
      <c r="AP367" s="118">
        <f t="shared" si="486"/>
        <v>0</v>
      </c>
      <c r="AQ367" s="118">
        <f t="shared" si="487"/>
        <v>0</v>
      </c>
      <c r="AR367" s="118">
        <f t="shared" si="488"/>
        <v>0</v>
      </c>
      <c r="AS367" s="118">
        <f t="shared" si="489"/>
        <v>0</v>
      </c>
      <c r="AT367" s="118">
        <f t="shared" si="490"/>
        <v>0</v>
      </c>
      <c r="AU367" s="118">
        <f t="shared" si="491"/>
        <v>0</v>
      </c>
      <c r="AV367" s="118">
        <f t="shared" si="492"/>
        <v>0</v>
      </c>
      <c r="AW367" s="118">
        <f t="shared" si="493"/>
        <v>0</v>
      </c>
      <c r="AX367" s="119" t="str">
        <f t="shared" si="494"/>
        <v/>
      </c>
      <c r="CQ367" s="118">
        <f t="shared" si="495"/>
        <v>0</v>
      </c>
      <c r="CR367" s="118">
        <f t="shared" si="496"/>
        <v>0</v>
      </c>
      <c r="CS367" s="118">
        <f t="shared" si="497"/>
        <v>0</v>
      </c>
      <c r="CT367" s="118">
        <f t="shared" si="498"/>
        <v>0</v>
      </c>
      <c r="CU367" s="118">
        <f t="shared" si="499"/>
        <v>0</v>
      </c>
      <c r="CV367" s="118">
        <f t="shared" si="500"/>
        <v>0</v>
      </c>
      <c r="CW367" s="118">
        <f t="shared" si="501"/>
        <v>0</v>
      </c>
      <c r="CX367" s="118">
        <f t="shared" si="502"/>
        <v>0</v>
      </c>
      <c r="CY367" s="118">
        <f t="shared" si="503"/>
        <v>0</v>
      </c>
      <c r="CZ367" s="118">
        <f t="shared" si="504"/>
        <v>0</v>
      </c>
      <c r="DA367" s="119" t="str">
        <f t="shared" si="505"/>
        <v/>
      </c>
    </row>
    <row r="368" spans="40:105" x14ac:dyDescent="0.2">
      <c r="AN368" s="118">
        <f t="shared" si="484"/>
        <v>0</v>
      </c>
      <c r="AO368" s="118">
        <f t="shared" si="485"/>
        <v>0</v>
      </c>
      <c r="AP368" s="118">
        <f t="shared" si="486"/>
        <v>0</v>
      </c>
      <c r="AQ368" s="118">
        <f t="shared" si="487"/>
        <v>0</v>
      </c>
      <c r="AR368" s="118">
        <f t="shared" si="488"/>
        <v>0</v>
      </c>
      <c r="AS368" s="118">
        <f t="shared" si="489"/>
        <v>0</v>
      </c>
      <c r="AT368" s="118">
        <f t="shared" si="490"/>
        <v>0</v>
      </c>
      <c r="AU368" s="118">
        <f t="shared" si="491"/>
        <v>0</v>
      </c>
      <c r="AV368" s="118">
        <f t="shared" si="492"/>
        <v>0</v>
      </c>
      <c r="AW368" s="118">
        <f t="shared" si="493"/>
        <v>0</v>
      </c>
      <c r="AX368" s="119" t="str">
        <f t="shared" si="494"/>
        <v/>
      </c>
      <c r="CQ368" s="118">
        <f t="shared" si="495"/>
        <v>0</v>
      </c>
      <c r="CR368" s="118">
        <f t="shared" si="496"/>
        <v>0</v>
      </c>
      <c r="CS368" s="118">
        <f t="shared" si="497"/>
        <v>0</v>
      </c>
      <c r="CT368" s="118">
        <f t="shared" si="498"/>
        <v>0</v>
      </c>
      <c r="CU368" s="118">
        <f t="shared" si="499"/>
        <v>0</v>
      </c>
      <c r="CV368" s="118">
        <f t="shared" si="500"/>
        <v>0</v>
      </c>
      <c r="CW368" s="118">
        <f t="shared" si="501"/>
        <v>0</v>
      </c>
      <c r="CX368" s="118">
        <f t="shared" si="502"/>
        <v>0</v>
      </c>
      <c r="CY368" s="118">
        <f t="shared" si="503"/>
        <v>0</v>
      </c>
      <c r="CZ368" s="118">
        <f t="shared" si="504"/>
        <v>0</v>
      </c>
      <c r="DA368" s="119" t="str">
        <f t="shared" si="505"/>
        <v/>
      </c>
    </row>
    <row r="369" spans="40:105" x14ac:dyDescent="0.2">
      <c r="AN369" s="118">
        <f t="shared" si="484"/>
        <v>0</v>
      </c>
      <c r="AO369" s="118">
        <f t="shared" si="485"/>
        <v>0</v>
      </c>
      <c r="AP369" s="118">
        <f t="shared" si="486"/>
        <v>0</v>
      </c>
      <c r="AQ369" s="118">
        <f t="shared" si="487"/>
        <v>0</v>
      </c>
      <c r="AR369" s="118">
        <f t="shared" si="488"/>
        <v>0</v>
      </c>
      <c r="AS369" s="118">
        <f t="shared" si="489"/>
        <v>0</v>
      </c>
      <c r="AT369" s="118">
        <f t="shared" si="490"/>
        <v>0</v>
      </c>
      <c r="AU369" s="118">
        <f t="shared" si="491"/>
        <v>0</v>
      </c>
      <c r="AV369" s="118">
        <f t="shared" si="492"/>
        <v>0</v>
      </c>
      <c r="AW369" s="118">
        <f t="shared" si="493"/>
        <v>0</v>
      </c>
      <c r="AX369" s="119" t="str">
        <f t="shared" si="494"/>
        <v/>
      </c>
      <c r="CQ369" s="118">
        <f t="shared" si="495"/>
        <v>0</v>
      </c>
      <c r="CR369" s="118">
        <f t="shared" si="496"/>
        <v>0</v>
      </c>
      <c r="CS369" s="118">
        <f t="shared" si="497"/>
        <v>0</v>
      </c>
      <c r="CT369" s="118">
        <f t="shared" si="498"/>
        <v>0</v>
      </c>
      <c r="CU369" s="118">
        <f t="shared" si="499"/>
        <v>0</v>
      </c>
      <c r="CV369" s="118">
        <f t="shared" si="500"/>
        <v>0</v>
      </c>
      <c r="CW369" s="118">
        <f t="shared" si="501"/>
        <v>0</v>
      </c>
      <c r="CX369" s="118">
        <f t="shared" si="502"/>
        <v>0</v>
      </c>
      <c r="CY369" s="118">
        <f t="shared" si="503"/>
        <v>0</v>
      </c>
      <c r="CZ369" s="118">
        <f t="shared" si="504"/>
        <v>0</v>
      </c>
      <c r="DA369" s="119" t="str">
        <f t="shared" si="505"/>
        <v/>
      </c>
    </row>
    <row r="370" spans="40:105" x14ac:dyDescent="0.2">
      <c r="AN370" s="118">
        <f t="shared" si="484"/>
        <v>0</v>
      </c>
      <c r="AO370" s="118">
        <f t="shared" si="485"/>
        <v>0</v>
      </c>
      <c r="AP370" s="118">
        <f t="shared" si="486"/>
        <v>0</v>
      </c>
      <c r="AQ370" s="118">
        <f t="shared" si="487"/>
        <v>0</v>
      </c>
      <c r="AR370" s="118">
        <f t="shared" si="488"/>
        <v>0</v>
      </c>
      <c r="AS370" s="118">
        <f t="shared" si="489"/>
        <v>0</v>
      </c>
      <c r="AT370" s="118">
        <f t="shared" si="490"/>
        <v>0</v>
      </c>
      <c r="AU370" s="118">
        <f t="shared" si="491"/>
        <v>0</v>
      </c>
      <c r="AV370" s="118">
        <f t="shared" si="492"/>
        <v>0</v>
      </c>
      <c r="AW370" s="118">
        <f t="shared" si="493"/>
        <v>0</v>
      </c>
      <c r="AX370" s="119" t="str">
        <f t="shared" si="494"/>
        <v/>
      </c>
      <c r="CQ370" s="118">
        <f t="shared" si="495"/>
        <v>0</v>
      </c>
      <c r="CR370" s="118">
        <f t="shared" si="496"/>
        <v>0</v>
      </c>
      <c r="CS370" s="118">
        <f t="shared" si="497"/>
        <v>0</v>
      </c>
      <c r="CT370" s="118">
        <f t="shared" si="498"/>
        <v>0</v>
      </c>
      <c r="CU370" s="118">
        <f t="shared" si="499"/>
        <v>0</v>
      </c>
      <c r="CV370" s="118">
        <f t="shared" si="500"/>
        <v>0</v>
      </c>
      <c r="CW370" s="118">
        <f t="shared" si="501"/>
        <v>0</v>
      </c>
      <c r="CX370" s="118">
        <f t="shared" si="502"/>
        <v>0</v>
      </c>
      <c r="CY370" s="118">
        <f t="shared" si="503"/>
        <v>0</v>
      </c>
      <c r="CZ370" s="118">
        <f t="shared" si="504"/>
        <v>0</v>
      </c>
      <c r="DA370" s="119" t="str">
        <f t="shared" si="505"/>
        <v/>
      </c>
    </row>
    <row r="371" spans="40:105" x14ac:dyDescent="0.2">
      <c r="AN371" s="118">
        <f t="shared" si="484"/>
        <v>0</v>
      </c>
      <c r="AO371" s="118">
        <f t="shared" si="485"/>
        <v>0</v>
      </c>
      <c r="AP371" s="118">
        <f t="shared" si="486"/>
        <v>0</v>
      </c>
      <c r="AQ371" s="118">
        <f t="shared" si="487"/>
        <v>0</v>
      </c>
      <c r="AR371" s="118">
        <f t="shared" si="488"/>
        <v>0</v>
      </c>
      <c r="AS371" s="118">
        <f t="shared" si="489"/>
        <v>0</v>
      </c>
      <c r="AT371" s="118">
        <f t="shared" si="490"/>
        <v>0</v>
      </c>
      <c r="AU371" s="118">
        <f t="shared" si="491"/>
        <v>0</v>
      </c>
      <c r="AV371" s="118">
        <f t="shared" si="492"/>
        <v>0</v>
      </c>
      <c r="AW371" s="118">
        <f t="shared" si="493"/>
        <v>0</v>
      </c>
      <c r="AX371" s="119" t="str">
        <f t="shared" si="494"/>
        <v/>
      </c>
      <c r="CQ371" s="118">
        <f t="shared" si="495"/>
        <v>0</v>
      </c>
      <c r="CR371" s="118">
        <f t="shared" si="496"/>
        <v>0</v>
      </c>
      <c r="CS371" s="118">
        <f t="shared" si="497"/>
        <v>0</v>
      </c>
      <c r="CT371" s="118">
        <f t="shared" si="498"/>
        <v>0</v>
      </c>
      <c r="CU371" s="118">
        <f t="shared" si="499"/>
        <v>0</v>
      </c>
      <c r="CV371" s="118">
        <f t="shared" si="500"/>
        <v>0</v>
      </c>
      <c r="CW371" s="118">
        <f t="shared" si="501"/>
        <v>0</v>
      </c>
      <c r="CX371" s="118">
        <f t="shared" si="502"/>
        <v>0</v>
      </c>
      <c r="CY371" s="118">
        <f t="shared" si="503"/>
        <v>0</v>
      </c>
      <c r="CZ371" s="118">
        <f t="shared" si="504"/>
        <v>0</v>
      </c>
      <c r="DA371" s="119" t="str">
        <f t="shared" si="505"/>
        <v/>
      </c>
    </row>
    <row r="372" spans="40:105" x14ac:dyDescent="0.2">
      <c r="AN372" s="118">
        <f t="shared" si="484"/>
        <v>0</v>
      </c>
      <c r="AO372" s="118">
        <f t="shared" si="485"/>
        <v>0</v>
      </c>
      <c r="AP372" s="118">
        <f t="shared" si="486"/>
        <v>0</v>
      </c>
      <c r="AQ372" s="118">
        <f t="shared" si="487"/>
        <v>0</v>
      </c>
      <c r="AR372" s="118">
        <f t="shared" si="488"/>
        <v>0</v>
      </c>
      <c r="AS372" s="118">
        <f t="shared" si="489"/>
        <v>0</v>
      </c>
      <c r="AT372" s="118">
        <f t="shared" si="490"/>
        <v>0</v>
      </c>
      <c r="AU372" s="118">
        <f t="shared" si="491"/>
        <v>0</v>
      </c>
      <c r="AV372" s="118">
        <f t="shared" si="492"/>
        <v>0</v>
      </c>
      <c r="AW372" s="118">
        <f t="shared" si="493"/>
        <v>0</v>
      </c>
      <c r="AX372" s="119" t="str">
        <f t="shared" si="494"/>
        <v/>
      </c>
      <c r="CQ372" s="118">
        <f t="shared" si="495"/>
        <v>0</v>
      </c>
      <c r="CR372" s="118">
        <f t="shared" si="496"/>
        <v>0</v>
      </c>
      <c r="CS372" s="118">
        <f t="shared" si="497"/>
        <v>0</v>
      </c>
      <c r="CT372" s="118">
        <f t="shared" si="498"/>
        <v>0</v>
      </c>
      <c r="CU372" s="118">
        <f t="shared" si="499"/>
        <v>0</v>
      </c>
      <c r="CV372" s="118">
        <f t="shared" si="500"/>
        <v>0</v>
      </c>
      <c r="CW372" s="118">
        <f t="shared" si="501"/>
        <v>0</v>
      </c>
      <c r="CX372" s="118">
        <f t="shared" si="502"/>
        <v>0</v>
      </c>
      <c r="CY372" s="118">
        <f t="shared" si="503"/>
        <v>0</v>
      </c>
      <c r="CZ372" s="118">
        <f t="shared" si="504"/>
        <v>0</v>
      </c>
      <c r="DA372" s="119" t="str">
        <f t="shared" si="505"/>
        <v/>
      </c>
    </row>
    <row r="373" spans="40:105" x14ac:dyDescent="0.2">
      <c r="AN373" s="118">
        <f t="shared" ref="AN373:AN388" si="506">IF(I373&gt;0,VLOOKUP(I373&amp;"-"&amp;J373&amp;"-"&amp;K373,LocCost,2,0),0)</f>
        <v>0</v>
      </c>
      <c r="AO373" s="118">
        <f t="shared" ref="AO373:AO388" si="507">IF(L373&gt;0,VLOOKUP(L373&amp;"-"&amp;M373&amp;"-"&amp;N373,LocCost,2,0),0)</f>
        <v>0</v>
      </c>
      <c r="AP373" s="118">
        <f t="shared" ref="AP373:AP388" si="508">IF(O373&gt;0,VLOOKUP(O373&amp;"-"&amp;P373&amp;"-"&amp;Q373,LocCost,2,0),0)</f>
        <v>0</v>
      </c>
      <c r="AQ373" s="118">
        <f t="shared" ref="AQ373:AQ388" si="509">IF(R373&gt;0,VLOOKUP(R373&amp;"-"&amp;S373&amp;"-"&amp;T373,LocCost,2,0),0)</f>
        <v>0</v>
      </c>
      <c r="AR373" s="118">
        <f t="shared" ref="AR373:AR388" si="510">IF(U373&gt;0,VLOOKUP(U373&amp;"-"&amp;V373&amp;"-"&amp;W373,LocCost,2,0),0)</f>
        <v>0</v>
      </c>
      <c r="AS373" s="118">
        <f t="shared" ref="AS373:AS388" si="511">IF(X373&gt;0,VLOOKUP(X373&amp;"-"&amp;Y373&amp;"-"&amp;Z373,LocCost,2,0),0)</f>
        <v>0</v>
      </c>
      <c r="AT373" s="118">
        <f t="shared" ref="AT373:AT388" si="512">IF(AA373&gt;0,VLOOKUP(AA373&amp;"-"&amp;AB373&amp;"-"&amp;AC373,LocCost,2,0),0)</f>
        <v>0</v>
      </c>
      <c r="AU373" s="118">
        <f t="shared" ref="AU373:AU388" si="513">IF(AD373&gt;0,VLOOKUP(AD373&amp;"-"&amp;AE373&amp;"-"&amp;AF373,LocCost,2,0),0)</f>
        <v>0</v>
      </c>
      <c r="AV373" s="118">
        <f t="shared" ref="AV373:AV388" si="514">IF(AG373&gt;0,VLOOKUP(AG373&amp;"-"&amp;AH373&amp;"-"&amp;AI373,LocCost,2,0),0)</f>
        <v>0</v>
      </c>
      <c r="AW373" s="118">
        <f t="shared" ref="AW373:AW388" si="515">IF(AJ373&gt;0,VLOOKUP(AJ373&amp;"-"&amp;AK373&amp;"-"&amp;AL373,LocCost,2,0),0)</f>
        <v>0</v>
      </c>
      <c r="AX373" s="119" t="str">
        <f t="shared" ref="AX373:AX388" si="516">IF(C373&gt;0,SUM(AN373:AW373),"")</f>
        <v/>
      </c>
      <c r="CQ373" s="118">
        <f t="shared" ref="CQ373:CQ388" si="517">IF(BL373&gt;0,VLOOKUP(BL373&amp;"-"&amp;BM373&amp;"-"&amp;BN373,LocCost,2,0),0)</f>
        <v>0</v>
      </c>
      <c r="CR373" s="118">
        <f t="shared" ref="CR373:CR388" si="518">IF(BO373&gt;0,VLOOKUP(BO373&amp;"-"&amp;BP373&amp;"-"&amp;BQ373,LocCost,2,0),0)</f>
        <v>0</v>
      </c>
      <c r="CS373" s="118">
        <f t="shared" ref="CS373:CS388" si="519">IF(BR373&gt;0,VLOOKUP(BR373&amp;"-"&amp;BS373&amp;"-"&amp;BT373,LocCost,2,0),0)</f>
        <v>0</v>
      </c>
      <c r="CT373" s="118">
        <f t="shared" ref="CT373:CT388" si="520">IF(BU373&gt;0,VLOOKUP(BU373&amp;"-"&amp;BV373&amp;"-"&amp;BW373,LocCost,2,0),0)</f>
        <v>0</v>
      </c>
      <c r="CU373" s="118">
        <f t="shared" ref="CU373:CU388" si="521">IF(BX373&gt;0,VLOOKUP(BX373&amp;"-"&amp;BY373&amp;"-"&amp;BZ373,LocCost,2,0),0)</f>
        <v>0</v>
      </c>
      <c r="CV373" s="118">
        <f t="shared" ref="CV373:CV388" si="522">IF(CA373&gt;0,VLOOKUP(CA373&amp;"-"&amp;CB373&amp;"-"&amp;CC373,LocCost,2,0),0)</f>
        <v>0</v>
      </c>
      <c r="CW373" s="118">
        <f t="shared" ref="CW373:CW388" si="523">IF(CD373&gt;0,VLOOKUP(CD373&amp;"-"&amp;CE373&amp;"-"&amp;CF373,LocCost,2,0),0)</f>
        <v>0</v>
      </c>
      <c r="CX373" s="118">
        <f t="shared" ref="CX373:CX388" si="524">IF(CG373&gt;0,VLOOKUP(CG373&amp;"-"&amp;CH373&amp;"-"&amp;CI373,LocCost,2,0),0)</f>
        <v>0</v>
      </c>
      <c r="CY373" s="118">
        <f t="shared" ref="CY373:CY388" si="525">IF(CJ373&gt;0,VLOOKUP(CJ373&amp;"-"&amp;CK373&amp;"-"&amp;CL373,LocCost,2,0),0)</f>
        <v>0</v>
      </c>
      <c r="CZ373" s="118">
        <f t="shared" ref="CZ373:CZ388" si="526">IF(CM373&gt;0,VLOOKUP(CM373&amp;"-"&amp;CN373&amp;"-"&amp;CO373,LocCost,2,0),0)</f>
        <v>0</v>
      </c>
      <c r="DA373" s="119" t="str">
        <f t="shared" ref="DA373:DA388" si="527">IF(BF373&gt;0,SUM(CQ373:CZ373),"")</f>
        <v/>
      </c>
    </row>
    <row r="374" spans="40:105" x14ac:dyDescent="0.2">
      <c r="AN374" s="118">
        <f t="shared" si="506"/>
        <v>0</v>
      </c>
      <c r="AO374" s="118">
        <f t="shared" si="507"/>
        <v>0</v>
      </c>
      <c r="AP374" s="118">
        <f t="shared" si="508"/>
        <v>0</v>
      </c>
      <c r="AQ374" s="118">
        <f t="shared" si="509"/>
        <v>0</v>
      </c>
      <c r="AR374" s="118">
        <f t="shared" si="510"/>
        <v>0</v>
      </c>
      <c r="AS374" s="118">
        <f t="shared" si="511"/>
        <v>0</v>
      </c>
      <c r="AT374" s="118">
        <f t="shared" si="512"/>
        <v>0</v>
      </c>
      <c r="AU374" s="118">
        <f t="shared" si="513"/>
        <v>0</v>
      </c>
      <c r="AV374" s="118">
        <f t="shared" si="514"/>
        <v>0</v>
      </c>
      <c r="AW374" s="118">
        <f t="shared" si="515"/>
        <v>0</v>
      </c>
      <c r="AX374" s="119" t="str">
        <f t="shared" si="516"/>
        <v/>
      </c>
      <c r="CQ374" s="118">
        <f t="shared" si="517"/>
        <v>0</v>
      </c>
      <c r="CR374" s="118">
        <f t="shared" si="518"/>
        <v>0</v>
      </c>
      <c r="CS374" s="118">
        <f t="shared" si="519"/>
        <v>0</v>
      </c>
      <c r="CT374" s="118">
        <f t="shared" si="520"/>
        <v>0</v>
      </c>
      <c r="CU374" s="118">
        <f t="shared" si="521"/>
        <v>0</v>
      </c>
      <c r="CV374" s="118">
        <f t="shared" si="522"/>
        <v>0</v>
      </c>
      <c r="CW374" s="118">
        <f t="shared" si="523"/>
        <v>0</v>
      </c>
      <c r="CX374" s="118">
        <f t="shared" si="524"/>
        <v>0</v>
      </c>
      <c r="CY374" s="118">
        <f t="shared" si="525"/>
        <v>0</v>
      </c>
      <c r="CZ374" s="118">
        <f t="shared" si="526"/>
        <v>0</v>
      </c>
      <c r="DA374" s="119" t="str">
        <f t="shared" si="527"/>
        <v/>
      </c>
    </row>
    <row r="375" spans="40:105" x14ac:dyDescent="0.2">
      <c r="AN375" s="118">
        <f t="shared" si="506"/>
        <v>0</v>
      </c>
      <c r="AO375" s="118">
        <f t="shared" si="507"/>
        <v>0</v>
      </c>
      <c r="AP375" s="118">
        <f t="shared" si="508"/>
        <v>0</v>
      </c>
      <c r="AQ375" s="118">
        <f t="shared" si="509"/>
        <v>0</v>
      </c>
      <c r="AR375" s="118">
        <f t="shared" si="510"/>
        <v>0</v>
      </c>
      <c r="AS375" s="118">
        <f t="shared" si="511"/>
        <v>0</v>
      </c>
      <c r="AT375" s="118">
        <f t="shared" si="512"/>
        <v>0</v>
      </c>
      <c r="AU375" s="118">
        <f t="shared" si="513"/>
        <v>0</v>
      </c>
      <c r="AV375" s="118">
        <f t="shared" si="514"/>
        <v>0</v>
      </c>
      <c r="AW375" s="118">
        <f t="shared" si="515"/>
        <v>0</v>
      </c>
      <c r="AX375" s="119" t="str">
        <f t="shared" si="516"/>
        <v/>
      </c>
      <c r="CQ375" s="118">
        <f t="shared" si="517"/>
        <v>0</v>
      </c>
      <c r="CR375" s="118">
        <f t="shared" si="518"/>
        <v>0</v>
      </c>
      <c r="CS375" s="118">
        <f t="shared" si="519"/>
        <v>0</v>
      </c>
      <c r="CT375" s="118">
        <f t="shared" si="520"/>
        <v>0</v>
      </c>
      <c r="CU375" s="118">
        <f t="shared" si="521"/>
        <v>0</v>
      </c>
      <c r="CV375" s="118">
        <f t="shared" si="522"/>
        <v>0</v>
      </c>
      <c r="CW375" s="118">
        <f t="shared" si="523"/>
        <v>0</v>
      </c>
      <c r="CX375" s="118">
        <f t="shared" si="524"/>
        <v>0</v>
      </c>
      <c r="CY375" s="118">
        <f t="shared" si="525"/>
        <v>0</v>
      </c>
      <c r="CZ375" s="118">
        <f t="shared" si="526"/>
        <v>0</v>
      </c>
      <c r="DA375" s="119" t="str">
        <f t="shared" si="527"/>
        <v/>
      </c>
    </row>
    <row r="376" spans="40:105" x14ac:dyDescent="0.2">
      <c r="AN376" s="118">
        <f t="shared" si="506"/>
        <v>0</v>
      </c>
      <c r="AO376" s="118">
        <f t="shared" si="507"/>
        <v>0</v>
      </c>
      <c r="AP376" s="118">
        <f t="shared" si="508"/>
        <v>0</v>
      </c>
      <c r="AQ376" s="118">
        <f t="shared" si="509"/>
        <v>0</v>
      </c>
      <c r="AR376" s="118">
        <f t="shared" si="510"/>
        <v>0</v>
      </c>
      <c r="AS376" s="118">
        <f t="shared" si="511"/>
        <v>0</v>
      </c>
      <c r="AT376" s="118">
        <f t="shared" si="512"/>
        <v>0</v>
      </c>
      <c r="AU376" s="118">
        <f t="shared" si="513"/>
        <v>0</v>
      </c>
      <c r="AV376" s="118">
        <f t="shared" si="514"/>
        <v>0</v>
      </c>
      <c r="AW376" s="118">
        <f t="shared" si="515"/>
        <v>0</v>
      </c>
      <c r="AX376" s="119" t="str">
        <f t="shared" si="516"/>
        <v/>
      </c>
      <c r="CQ376" s="118">
        <f t="shared" si="517"/>
        <v>0</v>
      </c>
      <c r="CR376" s="118">
        <f t="shared" si="518"/>
        <v>0</v>
      </c>
      <c r="CS376" s="118">
        <f t="shared" si="519"/>
        <v>0</v>
      </c>
      <c r="CT376" s="118">
        <f t="shared" si="520"/>
        <v>0</v>
      </c>
      <c r="CU376" s="118">
        <f t="shared" si="521"/>
        <v>0</v>
      </c>
      <c r="CV376" s="118">
        <f t="shared" si="522"/>
        <v>0</v>
      </c>
      <c r="CW376" s="118">
        <f t="shared" si="523"/>
        <v>0</v>
      </c>
      <c r="CX376" s="118">
        <f t="shared" si="524"/>
        <v>0</v>
      </c>
      <c r="CY376" s="118">
        <f t="shared" si="525"/>
        <v>0</v>
      </c>
      <c r="CZ376" s="118">
        <f t="shared" si="526"/>
        <v>0</v>
      </c>
      <c r="DA376" s="119" t="str">
        <f t="shared" si="527"/>
        <v/>
      </c>
    </row>
    <row r="377" spans="40:105" x14ac:dyDescent="0.2">
      <c r="AN377" s="118">
        <f t="shared" si="506"/>
        <v>0</v>
      </c>
      <c r="AO377" s="118">
        <f t="shared" si="507"/>
        <v>0</v>
      </c>
      <c r="AP377" s="118">
        <f t="shared" si="508"/>
        <v>0</v>
      </c>
      <c r="AQ377" s="118">
        <f t="shared" si="509"/>
        <v>0</v>
      </c>
      <c r="AR377" s="118">
        <f t="shared" si="510"/>
        <v>0</v>
      </c>
      <c r="AS377" s="118">
        <f t="shared" si="511"/>
        <v>0</v>
      </c>
      <c r="AT377" s="118">
        <f t="shared" si="512"/>
        <v>0</v>
      </c>
      <c r="AU377" s="118">
        <f t="shared" si="513"/>
        <v>0</v>
      </c>
      <c r="AV377" s="118">
        <f t="shared" si="514"/>
        <v>0</v>
      </c>
      <c r="AW377" s="118">
        <f t="shared" si="515"/>
        <v>0</v>
      </c>
      <c r="AX377" s="119" t="str">
        <f t="shared" si="516"/>
        <v/>
      </c>
      <c r="CQ377" s="118">
        <f t="shared" si="517"/>
        <v>0</v>
      </c>
      <c r="CR377" s="118">
        <f t="shared" si="518"/>
        <v>0</v>
      </c>
      <c r="CS377" s="118">
        <f t="shared" si="519"/>
        <v>0</v>
      </c>
      <c r="CT377" s="118">
        <f t="shared" si="520"/>
        <v>0</v>
      </c>
      <c r="CU377" s="118">
        <f t="shared" si="521"/>
        <v>0</v>
      </c>
      <c r="CV377" s="118">
        <f t="shared" si="522"/>
        <v>0</v>
      </c>
      <c r="CW377" s="118">
        <f t="shared" si="523"/>
        <v>0</v>
      </c>
      <c r="CX377" s="118">
        <f t="shared" si="524"/>
        <v>0</v>
      </c>
      <c r="CY377" s="118">
        <f t="shared" si="525"/>
        <v>0</v>
      </c>
      <c r="CZ377" s="118">
        <f t="shared" si="526"/>
        <v>0</v>
      </c>
      <c r="DA377" s="119" t="str">
        <f t="shared" si="527"/>
        <v/>
      </c>
    </row>
    <row r="378" spans="40:105" x14ac:dyDescent="0.2">
      <c r="AN378" s="118">
        <f t="shared" si="506"/>
        <v>0</v>
      </c>
      <c r="AO378" s="118">
        <f t="shared" si="507"/>
        <v>0</v>
      </c>
      <c r="AP378" s="118">
        <f t="shared" si="508"/>
        <v>0</v>
      </c>
      <c r="AQ378" s="118">
        <f t="shared" si="509"/>
        <v>0</v>
      </c>
      <c r="AR378" s="118">
        <f t="shared" si="510"/>
        <v>0</v>
      </c>
      <c r="AS378" s="118">
        <f t="shared" si="511"/>
        <v>0</v>
      </c>
      <c r="AT378" s="118">
        <f t="shared" si="512"/>
        <v>0</v>
      </c>
      <c r="AU378" s="118">
        <f t="shared" si="513"/>
        <v>0</v>
      </c>
      <c r="AV378" s="118">
        <f t="shared" si="514"/>
        <v>0</v>
      </c>
      <c r="AW378" s="118">
        <f t="shared" si="515"/>
        <v>0</v>
      </c>
      <c r="AX378" s="119" t="str">
        <f t="shared" si="516"/>
        <v/>
      </c>
      <c r="CQ378" s="118">
        <f t="shared" si="517"/>
        <v>0</v>
      </c>
      <c r="CR378" s="118">
        <f t="shared" si="518"/>
        <v>0</v>
      </c>
      <c r="CS378" s="118">
        <f t="shared" si="519"/>
        <v>0</v>
      </c>
      <c r="CT378" s="118">
        <f t="shared" si="520"/>
        <v>0</v>
      </c>
      <c r="CU378" s="118">
        <f t="shared" si="521"/>
        <v>0</v>
      </c>
      <c r="CV378" s="118">
        <f t="shared" si="522"/>
        <v>0</v>
      </c>
      <c r="CW378" s="118">
        <f t="shared" si="523"/>
        <v>0</v>
      </c>
      <c r="CX378" s="118">
        <f t="shared" si="524"/>
        <v>0</v>
      </c>
      <c r="CY378" s="118">
        <f t="shared" si="525"/>
        <v>0</v>
      </c>
      <c r="CZ378" s="118">
        <f t="shared" si="526"/>
        <v>0</v>
      </c>
      <c r="DA378" s="119" t="str">
        <f t="shared" si="527"/>
        <v/>
      </c>
    </row>
    <row r="379" spans="40:105" x14ac:dyDescent="0.2">
      <c r="AN379" s="118">
        <f t="shared" si="506"/>
        <v>0</v>
      </c>
      <c r="AO379" s="118">
        <f t="shared" si="507"/>
        <v>0</v>
      </c>
      <c r="AP379" s="118">
        <f t="shared" si="508"/>
        <v>0</v>
      </c>
      <c r="AQ379" s="118">
        <f t="shared" si="509"/>
        <v>0</v>
      </c>
      <c r="AR379" s="118">
        <f t="shared" si="510"/>
        <v>0</v>
      </c>
      <c r="AS379" s="118">
        <f t="shared" si="511"/>
        <v>0</v>
      </c>
      <c r="AT379" s="118">
        <f t="shared" si="512"/>
        <v>0</v>
      </c>
      <c r="AU379" s="118">
        <f t="shared" si="513"/>
        <v>0</v>
      </c>
      <c r="AV379" s="118">
        <f t="shared" si="514"/>
        <v>0</v>
      </c>
      <c r="AW379" s="118">
        <f t="shared" si="515"/>
        <v>0</v>
      </c>
      <c r="AX379" s="119" t="str">
        <f t="shared" si="516"/>
        <v/>
      </c>
      <c r="CQ379" s="118">
        <f t="shared" si="517"/>
        <v>0</v>
      </c>
      <c r="CR379" s="118">
        <f t="shared" si="518"/>
        <v>0</v>
      </c>
      <c r="CS379" s="118">
        <f t="shared" si="519"/>
        <v>0</v>
      </c>
      <c r="CT379" s="118">
        <f t="shared" si="520"/>
        <v>0</v>
      </c>
      <c r="CU379" s="118">
        <f t="shared" si="521"/>
        <v>0</v>
      </c>
      <c r="CV379" s="118">
        <f t="shared" si="522"/>
        <v>0</v>
      </c>
      <c r="CW379" s="118">
        <f t="shared" si="523"/>
        <v>0</v>
      </c>
      <c r="CX379" s="118">
        <f t="shared" si="524"/>
        <v>0</v>
      </c>
      <c r="CY379" s="118">
        <f t="shared" si="525"/>
        <v>0</v>
      </c>
      <c r="CZ379" s="118">
        <f t="shared" si="526"/>
        <v>0</v>
      </c>
      <c r="DA379" s="119" t="str">
        <f t="shared" si="527"/>
        <v/>
      </c>
    </row>
    <row r="380" spans="40:105" x14ac:dyDescent="0.2">
      <c r="AN380" s="118">
        <f t="shared" si="506"/>
        <v>0</v>
      </c>
      <c r="AO380" s="118">
        <f t="shared" si="507"/>
        <v>0</v>
      </c>
      <c r="AP380" s="118">
        <f t="shared" si="508"/>
        <v>0</v>
      </c>
      <c r="AQ380" s="118">
        <f t="shared" si="509"/>
        <v>0</v>
      </c>
      <c r="AR380" s="118">
        <f t="shared" si="510"/>
        <v>0</v>
      </c>
      <c r="AS380" s="118">
        <f t="shared" si="511"/>
        <v>0</v>
      </c>
      <c r="AT380" s="118">
        <f t="shared" si="512"/>
        <v>0</v>
      </c>
      <c r="AU380" s="118">
        <f t="shared" si="513"/>
        <v>0</v>
      </c>
      <c r="AV380" s="118">
        <f t="shared" si="514"/>
        <v>0</v>
      </c>
      <c r="AW380" s="118">
        <f t="shared" si="515"/>
        <v>0</v>
      </c>
      <c r="AX380" s="119" t="str">
        <f t="shared" si="516"/>
        <v/>
      </c>
      <c r="CQ380" s="118">
        <f t="shared" si="517"/>
        <v>0</v>
      </c>
      <c r="CR380" s="118">
        <f t="shared" si="518"/>
        <v>0</v>
      </c>
      <c r="CS380" s="118">
        <f t="shared" si="519"/>
        <v>0</v>
      </c>
      <c r="CT380" s="118">
        <f t="shared" si="520"/>
        <v>0</v>
      </c>
      <c r="CU380" s="118">
        <f t="shared" si="521"/>
        <v>0</v>
      </c>
      <c r="CV380" s="118">
        <f t="shared" si="522"/>
        <v>0</v>
      </c>
      <c r="CW380" s="118">
        <f t="shared" si="523"/>
        <v>0</v>
      </c>
      <c r="CX380" s="118">
        <f t="shared" si="524"/>
        <v>0</v>
      </c>
      <c r="CY380" s="118">
        <f t="shared" si="525"/>
        <v>0</v>
      </c>
      <c r="CZ380" s="118">
        <f t="shared" si="526"/>
        <v>0</v>
      </c>
      <c r="DA380" s="119" t="str">
        <f t="shared" si="527"/>
        <v/>
      </c>
    </row>
    <row r="381" spans="40:105" x14ac:dyDescent="0.2">
      <c r="AN381" s="118">
        <f t="shared" si="506"/>
        <v>0</v>
      </c>
      <c r="AO381" s="118">
        <f t="shared" si="507"/>
        <v>0</v>
      </c>
      <c r="AP381" s="118">
        <f t="shared" si="508"/>
        <v>0</v>
      </c>
      <c r="AQ381" s="118">
        <f t="shared" si="509"/>
        <v>0</v>
      </c>
      <c r="AR381" s="118">
        <f t="shared" si="510"/>
        <v>0</v>
      </c>
      <c r="AS381" s="118">
        <f t="shared" si="511"/>
        <v>0</v>
      </c>
      <c r="AT381" s="118">
        <f t="shared" si="512"/>
        <v>0</v>
      </c>
      <c r="AU381" s="118">
        <f t="shared" si="513"/>
        <v>0</v>
      </c>
      <c r="AV381" s="118">
        <f t="shared" si="514"/>
        <v>0</v>
      </c>
      <c r="AW381" s="118">
        <f t="shared" si="515"/>
        <v>0</v>
      </c>
      <c r="AX381" s="119" t="str">
        <f t="shared" si="516"/>
        <v/>
      </c>
      <c r="CQ381" s="118">
        <f t="shared" si="517"/>
        <v>0</v>
      </c>
      <c r="CR381" s="118">
        <f t="shared" si="518"/>
        <v>0</v>
      </c>
      <c r="CS381" s="118">
        <f t="shared" si="519"/>
        <v>0</v>
      </c>
      <c r="CT381" s="118">
        <f t="shared" si="520"/>
        <v>0</v>
      </c>
      <c r="CU381" s="118">
        <f t="shared" si="521"/>
        <v>0</v>
      </c>
      <c r="CV381" s="118">
        <f t="shared" si="522"/>
        <v>0</v>
      </c>
      <c r="CW381" s="118">
        <f t="shared" si="523"/>
        <v>0</v>
      </c>
      <c r="CX381" s="118">
        <f t="shared" si="524"/>
        <v>0</v>
      </c>
      <c r="CY381" s="118">
        <f t="shared" si="525"/>
        <v>0</v>
      </c>
      <c r="CZ381" s="118">
        <f t="shared" si="526"/>
        <v>0</v>
      </c>
      <c r="DA381" s="119" t="str">
        <f t="shared" si="527"/>
        <v/>
      </c>
    </row>
    <row r="382" spans="40:105" x14ac:dyDescent="0.2">
      <c r="AN382" s="118">
        <f t="shared" si="506"/>
        <v>0</v>
      </c>
      <c r="AO382" s="118">
        <f t="shared" si="507"/>
        <v>0</v>
      </c>
      <c r="AP382" s="118">
        <f t="shared" si="508"/>
        <v>0</v>
      </c>
      <c r="AQ382" s="118">
        <f t="shared" si="509"/>
        <v>0</v>
      </c>
      <c r="AR382" s="118">
        <f t="shared" si="510"/>
        <v>0</v>
      </c>
      <c r="AS382" s="118">
        <f t="shared" si="511"/>
        <v>0</v>
      </c>
      <c r="AT382" s="118">
        <f t="shared" si="512"/>
        <v>0</v>
      </c>
      <c r="AU382" s="118">
        <f t="shared" si="513"/>
        <v>0</v>
      </c>
      <c r="AV382" s="118">
        <f t="shared" si="514"/>
        <v>0</v>
      </c>
      <c r="AW382" s="118">
        <f t="shared" si="515"/>
        <v>0</v>
      </c>
      <c r="AX382" s="119" t="str">
        <f t="shared" si="516"/>
        <v/>
      </c>
      <c r="CQ382" s="118">
        <f t="shared" si="517"/>
        <v>0</v>
      </c>
      <c r="CR382" s="118">
        <f t="shared" si="518"/>
        <v>0</v>
      </c>
      <c r="CS382" s="118">
        <f t="shared" si="519"/>
        <v>0</v>
      </c>
      <c r="CT382" s="118">
        <f t="shared" si="520"/>
        <v>0</v>
      </c>
      <c r="CU382" s="118">
        <f t="shared" si="521"/>
        <v>0</v>
      </c>
      <c r="CV382" s="118">
        <f t="shared" si="522"/>
        <v>0</v>
      </c>
      <c r="CW382" s="118">
        <f t="shared" si="523"/>
        <v>0</v>
      </c>
      <c r="CX382" s="118">
        <f t="shared" si="524"/>
        <v>0</v>
      </c>
      <c r="CY382" s="118">
        <f t="shared" si="525"/>
        <v>0</v>
      </c>
      <c r="CZ382" s="118">
        <f t="shared" si="526"/>
        <v>0</v>
      </c>
      <c r="DA382" s="119" t="str">
        <f t="shared" si="527"/>
        <v/>
      </c>
    </row>
    <row r="383" spans="40:105" x14ac:dyDescent="0.2">
      <c r="AN383" s="118">
        <f t="shared" si="506"/>
        <v>0</v>
      </c>
      <c r="AO383" s="118">
        <f t="shared" si="507"/>
        <v>0</v>
      </c>
      <c r="AP383" s="118">
        <f t="shared" si="508"/>
        <v>0</v>
      </c>
      <c r="AQ383" s="118">
        <f t="shared" si="509"/>
        <v>0</v>
      </c>
      <c r="AR383" s="118">
        <f t="shared" si="510"/>
        <v>0</v>
      </c>
      <c r="AS383" s="118">
        <f t="shared" si="511"/>
        <v>0</v>
      </c>
      <c r="AT383" s="118">
        <f t="shared" si="512"/>
        <v>0</v>
      </c>
      <c r="AU383" s="118">
        <f t="shared" si="513"/>
        <v>0</v>
      </c>
      <c r="AV383" s="118">
        <f t="shared" si="514"/>
        <v>0</v>
      </c>
      <c r="AW383" s="118">
        <f t="shared" si="515"/>
        <v>0</v>
      </c>
      <c r="AX383" s="119" t="str">
        <f t="shared" si="516"/>
        <v/>
      </c>
      <c r="CQ383" s="118">
        <f t="shared" si="517"/>
        <v>0</v>
      </c>
      <c r="CR383" s="118">
        <f t="shared" si="518"/>
        <v>0</v>
      </c>
      <c r="CS383" s="118">
        <f t="shared" si="519"/>
        <v>0</v>
      </c>
      <c r="CT383" s="118">
        <f t="shared" si="520"/>
        <v>0</v>
      </c>
      <c r="CU383" s="118">
        <f t="shared" si="521"/>
        <v>0</v>
      </c>
      <c r="CV383" s="118">
        <f t="shared" si="522"/>
        <v>0</v>
      </c>
      <c r="CW383" s="118">
        <f t="shared" si="523"/>
        <v>0</v>
      </c>
      <c r="CX383" s="118">
        <f t="shared" si="524"/>
        <v>0</v>
      </c>
      <c r="CY383" s="118">
        <f t="shared" si="525"/>
        <v>0</v>
      </c>
      <c r="CZ383" s="118">
        <f t="shared" si="526"/>
        <v>0</v>
      </c>
      <c r="DA383" s="119" t="str">
        <f t="shared" si="527"/>
        <v/>
      </c>
    </row>
    <row r="384" spans="40:105" x14ac:dyDescent="0.2">
      <c r="AN384" s="118">
        <f t="shared" si="506"/>
        <v>0</v>
      </c>
      <c r="AO384" s="118">
        <f t="shared" si="507"/>
        <v>0</v>
      </c>
      <c r="AP384" s="118">
        <f t="shared" si="508"/>
        <v>0</v>
      </c>
      <c r="AQ384" s="118">
        <f t="shared" si="509"/>
        <v>0</v>
      </c>
      <c r="AR384" s="118">
        <f t="shared" si="510"/>
        <v>0</v>
      </c>
      <c r="AS384" s="118">
        <f t="shared" si="511"/>
        <v>0</v>
      </c>
      <c r="AT384" s="118">
        <f t="shared" si="512"/>
        <v>0</v>
      </c>
      <c r="AU384" s="118">
        <f t="shared" si="513"/>
        <v>0</v>
      </c>
      <c r="AV384" s="118">
        <f t="shared" si="514"/>
        <v>0</v>
      </c>
      <c r="AW384" s="118">
        <f t="shared" si="515"/>
        <v>0</v>
      </c>
      <c r="AX384" s="119" t="str">
        <f t="shared" si="516"/>
        <v/>
      </c>
      <c r="CQ384" s="118">
        <f t="shared" si="517"/>
        <v>0</v>
      </c>
      <c r="CR384" s="118">
        <f t="shared" si="518"/>
        <v>0</v>
      </c>
      <c r="CS384" s="118">
        <f t="shared" si="519"/>
        <v>0</v>
      </c>
      <c r="CT384" s="118">
        <f t="shared" si="520"/>
        <v>0</v>
      </c>
      <c r="CU384" s="118">
        <f t="shared" si="521"/>
        <v>0</v>
      </c>
      <c r="CV384" s="118">
        <f t="shared" si="522"/>
        <v>0</v>
      </c>
      <c r="CW384" s="118">
        <f t="shared" si="523"/>
        <v>0</v>
      </c>
      <c r="CX384" s="118">
        <f t="shared" si="524"/>
        <v>0</v>
      </c>
      <c r="CY384" s="118">
        <f t="shared" si="525"/>
        <v>0</v>
      </c>
      <c r="CZ384" s="118">
        <f t="shared" si="526"/>
        <v>0</v>
      </c>
      <c r="DA384" s="119" t="str">
        <f t="shared" si="527"/>
        <v/>
      </c>
    </row>
    <row r="385" spans="40:105" x14ac:dyDescent="0.2">
      <c r="AN385" s="118">
        <f t="shared" si="506"/>
        <v>0</v>
      </c>
      <c r="AO385" s="118">
        <f t="shared" si="507"/>
        <v>0</v>
      </c>
      <c r="AP385" s="118">
        <f t="shared" si="508"/>
        <v>0</v>
      </c>
      <c r="AQ385" s="118">
        <f t="shared" si="509"/>
        <v>0</v>
      </c>
      <c r="AR385" s="118">
        <f t="shared" si="510"/>
        <v>0</v>
      </c>
      <c r="AS385" s="118">
        <f t="shared" si="511"/>
        <v>0</v>
      </c>
      <c r="AT385" s="118">
        <f t="shared" si="512"/>
        <v>0</v>
      </c>
      <c r="AU385" s="118">
        <f t="shared" si="513"/>
        <v>0</v>
      </c>
      <c r="AV385" s="118">
        <f t="shared" si="514"/>
        <v>0</v>
      </c>
      <c r="AW385" s="118">
        <f t="shared" si="515"/>
        <v>0</v>
      </c>
      <c r="AX385" s="119" t="str">
        <f t="shared" si="516"/>
        <v/>
      </c>
      <c r="CQ385" s="118">
        <f t="shared" si="517"/>
        <v>0</v>
      </c>
      <c r="CR385" s="118">
        <f t="shared" si="518"/>
        <v>0</v>
      </c>
      <c r="CS385" s="118">
        <f t="shared" si="519"/>
        <v>0</v>
      </c>
      <c r="CT385" s="118">
        <f t="shared" si="520"/>
        <v>0</v>
      </c>
      <c r="CU385" s="118">
        <f t="shared" si="521"/>
        <v>0</v>
      </c>
      <c r="CV385" s="118">
        <f t="shared" si="522"/>
        <v>0</v>
      </c>
      <c r="CW385" s="118">
        <f t="shared" si="523"/>
        <v>0</v>
      </c>
      <c r="CX385" s="118">
        <f t="shared" si="524"/>
        <v>0</v>
      </c>
      <c r="CY385" s="118">
        <f t="shared" si="525"/>
        <v>0</v>
      </c>
      <c r="CZ385" s="118">
        <f t="shared" si="526"/>
        <v>0</v>
      </c>
      <c r="DA385" s="119" t="str">
        <f t="shared" si="527"/>
        <v/>
      </c>
    </row>
    <row r="386" spans="40:105" x14ac:dyDescent="0.2">
      <c r="AN386" s="118">
        <f t="shared" si="506"/>
        <v>0</v>
      </c>
      <c r="AO386" s="118">
        <f t="shared" si="507"/>
        <v>0</v>
      </c>
      <c r="AP386" s="118">
        <f t="shared" si="508"/>
        <v>0</v>
      </c>
      <c r="AQ386" s="118">
        <f t="shared" si="509"/>
        <v>0</v>
      </c>
      <c r="AR386" s="118">
        <f t="shared" si="510"/>
        <v>0</v>
      </c>
      <c r="AS386" s="118">
        <f t="shared" si="511"/>
        <v>0</v>
      </c>
      <c r="AT386" s="118">
        <f t="shared" si="512"/>
        <v>0</v>
      </c>
      <c r="AU386" s="118">
        <f t="shared" si="513"/>
        <v>0</v>
      </c>
      <c r="AV386" s="118">
        <f t="shared" si="514"/>
        <v>0</v>
      </c>
      <c r="AW386" s="118">
        <f t="shared" si="515"/>
        <v>0</v>
      </c>
      <c r="AX386" s="119" t="str">
        <f t="shared" si="516"/>
        <v/>
      </c>
      <c r="CQ386" s="118">
        <f t="shared" si="517"/>
        <v>0</v>
      </c>
      <c r="CR386" s="118">
        <f t="shared" si="518"/>
        <v>0</v>
      </c>
      <c r="CS386" s="118">
        <f t="shared" si="519"/>
        <v>0</v>
      </c>
      <c r="CT386" s="118">
        <f t="shared" si="520"/>
        <v>0</v>
      </c>
      <c r="CU386" s="118">
        <f t="shared" si="521"/>
        <v>0</v>
      </c>
      <c r="CV386" s="118">
        <f t="shared" si="522"/>
        <v>0</v>
      </c>
      <c r="CW386" s="118">
        <f t="shared" si="523"/>
        <v>0</v>
      </c>
      <c r="CX386" s="118">
        <f t="shared" si="524"/>
        <v>0</v>
      </c>
      <c r="CY386" s="118">
        <f t="shared" si="525"/>
        <v>0</v>
      </c>
      <c r="CZ386" s="118">
        <f t="shared" si="526"/>
        <v>0</v>
      </c>
      <c r="DA386" s="119" t="str">
        <f t="shared" si="527"/>
        <v/>
      </c>
    </row>
    <row r="387" spans="40:105" x14ac:dyDescent="0.2">
      <c r="AN387" s="118">
        <f t="shared" si="506"/>
        <v>0</v>
      </c>
      <c r="AO387" s="118">
        <f t="shared" si="507"/>
        <v>0</v>
      </c>
      <c r="AP387" s="118">
        <f t="shared" si="508"/>
        <v>0</v>
      </c>
      <c r="AQ387" s="118">
        <f t="shared" si="509"/>
        <v>0</v>
      </c>
      <c r="AR387" s="118">
        <f t="shared" si="510"/>
        <v>0</v>
      </c>
      <c r="AS387" s="118">
        <f t="shared" si="511"/>
        <v>0</v>
      </c>
      <c r="AT387" s="118">
        <f t="shared" si="512"/>
        <v>0</v>
      </c>
      <c r="AU387" s="118">
        <f t="shared" si="513"/>
        <v>0</v>
      </c>
      <c r="AV387" s="118">
        <f t="shared" si="514"/>
        <v>0</v>
      </c>
      <c r="AW387" s="118">
        <f t="shared" si="515"/>
        <v>0</v>
      </c>
      <c r="AX387" s="119" t="str">
        <f t="shared" si="516"/>
        <v/>
      </c>
      <c r="CQ387" s="118">
        <f t="shared" si="517"/>
        <v>0</v>
      </c>
      <c r="CR387" s="118">
        <f t="shared" si="518"/>
        <v>0</v>
      </c>
      <c r="CS387" s="118">
        <f t="shared" si="519"/>
        <v>0</v>
      </c>
      <c r="CT387" s="118">
        <f t="shared" si="520"/>
        <v>0</v>
      </c>
      <c r="CU387" s="118">
        <f t="shared" si="521"/>
        <v>0</v>
      </c>
      <c r="CV387" s="118">
        <f t="shared" si="522"/>
        <v>0</v>
      </c>
      <c r="CW387" s="118">
        <f t="shared" si="523"/>
        <v>0</v>
      </c>
      <c r="CX387" s="118">
        <f t="shared" si="524"/>
        <v>0</v>
      </c>
      <c r="CY387" s="118">
        <f t="shared" si="525"/>
        <v>0</v>
      </c>
      <c r="CZ387" s="118">
        <f t="shared" si="526"/>
        <v>0</v>
      </c>
      <c r="DA387" s="119" t="str">
        <f t="shared" si="527"/>
        <v/>
      </c>
    </row>
    <row r="388" spans="40:105" x14ac:dyDescent="0.2">
      <c r="AN388" s="118">
        <f t="shared" si="506"/>
        <v>0</v>
      </c>
      <c r="AO388" s="118">
        <f t="shared" si="507"/>
        <v>0</v>
      </c>
      <c r="AP388" s="118">
        <f t="shared" si="508"/>
        <v>0</v>
      </c>
      <c r="AQ388" s="118">
        <f t="shared" si="509"/>
        <v>0</v>
      </c>
      <c r="AR388" s="118">
        <f t="shared" si="510"/>
        <v>0</v>
      </c>
      <c r="AS388" s="118">
        <f t="shared" si="511"/>
        <v>0</v>
      </c>
      <c r="AT388" s="118">
        <f t="shared" si="512"/>
        <v>0</v>
      </c>
      <c r="AU388" s="118">
        <f t="shared" si="513"/>
        <v>0</v>
      </c>
      <c r="AV388" s="118">
        <f t="shared" si="514"/>
        <v>0</v>
      </c>
      <c r="AW388" s="118">
        <f t="shared" si="515"/>
        <v>0</v>
      </c>
      <c r="AX388" s="119" t="str">
        <f t="shared" si="516"/>
        <v/>
      </c>
      <c r="CQ388" s="118">
        <f t="shared" si="517"/>
        <v>0</v>
      </c>
      <c r="CR388" s="118">
        <f t="shared" si="518"/>
        <v>0</v>
      </c>
      <c r="CS388" s="118">
        <f t="shared" si="519"/>
        <v>0</v>
      </c>
      <c r="CT388" s="118">
        <f t="shared" si="520"/>
        <v>0</v>
      </c>
      <c r="CU388" s="118">
        <f t="shared" si="521"/>
        <v>0</v>
      </c>
      <c r="CV388" s="118">
        <f t="shared" si="522"/>
        <v>0</v>
      </c>
      <c r="CW388" s="118">
        <f t="shared" si="523"/>
        <v>0</v>
      </c>
      <c r="CX388" s="118">
        <f t="shared" si="524"/>
        <v>0</v>
      </c>
      <c r="CY388" s="118">
        <f t="shared" si="525"/>
        <v>0</v>
      </c>
      <c r="CZ388" s="118">
        <f t="shared" si="526"/>
        <v>0</v>
      </c>
      <c r="DA388" s="119" t="str">
        <f t="shared" si="527"/>
        <v/>
      </c>
    </row>
    <row r="389" spans="40:105" x14ac:dyDescent="0.2">
      <c r="AN389" s="118">
        <f t="shared" ref="AN389:AN400" si="528">IF(I389&gt;0,VLOOKUP(I389&amp;"-"&amp;J389&amp;"-"&amp;K389,LocCost,2,0),0)</f>
        <v>0</v>
      </c>
      <c r="AO389" s="118">
        <f t="shared" ref="AO389:AO400" si="529">IF(L389&gt;0,VLOOKUP(L389&amp;"-"&amp;M389&amp;"-"&amp;N389,LocCost,2,0),0)</f>
        <v>0</v>
      </c>
      <c r="AP389" s="118">
        <f t="shared" ref="AP389:AP400" si="530">IF(O389&gt;0,VLOOKUP(O389&amp;"-"&amp;P389&amp;"-"&amp;Q389,LocCost,2,0),0)</f>
        <v>0</v>
      </c>
      <c r="AQ389" s="118">
        <f t="shared" ref="AQ389:AQ400" si="531">IF(R389&gt;0,VLOOKUP(R389&amp;"-"&amp;S389&amp;"-"&amp;T389,LocCost,2,0),0)</f>
        <v>0</v>
      </c>
      <c r="AR389" s="118">
        <f t="shared" ref="AR389:AR400" si="532">IF(U389&gt;0,VLOOKUP(U389&amp;"-"&amp;V389&amp;"-"&amp;W389,LocCost,2,0),0)</f>
        <v>0</v>
      </c>
      <c r="AS389" s="118">
        <f t="shared" ref="AS389:AS400" si="533">IF(X389&gt;0,VLOOKUP(X389&amp;"-"&amp;Y389&amp;"-"&amp;Z389,LocCost,2,0),0)</f>
        <v>0</v>
      </c>
      <c r="AT389" s="118">
        <f t="shared" ref="AT389:AT400" si="534">IF(AA389&gt;0,VLOOKUP(AA389&amp;"-"&amp;AB389&amp;"-"&amp;AC389,LocCost,2,0),0)</f>
        <v>0</v>
      </c>
      <c r="AU389" s="118">
        <f t="shared" ref="AU389:AU400" si="535">IF(AD389&gt;0,VLOOKUP(AD389&amp;"-"&amp;AE389&amp;"-"&amp;AF389,LocCost,2,0),0)</f>
        <v>0</v>
      </c>
      <c r="AV389" s="118">
        <f t="shared" ref="AV389:AV400" si="536">IF(AG389&gt;0,VLOOKUP(AG389&amp;"-"&amp;AH389&amp;"-"&amp;AI389,LocCost,2,0),0)</f>
        <v>0</v>
      </c>
      <c r="AW389" s="118">
        <f t="shared" ref="AW389:AW400" si="537">IF(AJ389&gt;0,VLOOKUP(AJ389&amp;"-"&amp;AK389&amp;"-"&amp;AL389,LocCost,2,0),0)</f>
        <v>0</v>
      </c>
      <c r="AX389" s="119" t="str">
        <f t="shared" ref="AX389:AX400" si="538">IF(C389&gt;0,SUM(AN389:AW389),"")</f>
        <v/>
      </c>
      <c r="CQ389" s="118">
        <f t="shared" ref="CQ389:CQ400" si="539">IF(BL389&gt;0,VLOOKUP(BL389&amp;"-"&amp;BM389&amp;"-"&amp;BN389,LocCost,2,0),0)</f>
        <v>0</v>
      </c>
      <c r="CR389" s="118">
        <f t="shared" ref="CR389:CR400" si="540">IF(BO389&gt;0,VLOOKUP(BO389&amp;"-"&amp;BP389&amp;"-"&amp;BQ389,LocCost,2,0),0)</f>
        <v>0</v>
      </c>
      <c r="CS389" s="118">
        <f t="shared" ref="CS389:CS400" si="541">IF(BR389&gt;0,VLOOKUP(BR389&amp;"-"&amp;BS389&amp;"-"&amp;BT389,LocCost,2,0),0)</f>
        <v>0</v>
      </c>
      <c r="CT389" s="118">
        <f t="shared" ref="CT389:CT400" si="542">IF(BU389&gt;0,VLOOKUP(BU389&amp;"-"&amp;BV389&amp;"-"&amp;BW389,LocCost,2,0),0)</f>
        <v>0</v>
      </c>
      <c r="CU389" s="118">
        <f t="shared" ref="CU389:CU400" si="543">IF(BX389&gt;0,VLOOKUP(BX389&amp;"-"&amp;BY389&amp;"-"&amp;BZ389,LocCost,2,0),0)</f>
        <v>0</v>
      </c>
      <c r="CV389" s="118">
        <f t="shared" ref="CV389:CV400" si="544">IF(CA389&gt;0,VLOOKUP(CA389&amp;"-"&amp;CB389&amp;"-"&amp;CC389,LocCost,2,0),0)</f>
        <v>0</v>
      </c>
      <c r="CW389" s="118">
        <f t="shared" ref="CW389:CW400" si="545">IF(CD389&gt;0,VLOOKUP(CD389&amp;"-"&amp;CE389&amp;"-"&amp;CF389,LocCost,2,0),0)</f>
        <v>0</v>
      </c>
      <c r="CX389" s="118">
        <f t="shared" ref="CX389:CX400" si="546">IF(CG389&gt;0,VLOOKUP(CG389&amp;"-"&amp;CH389&amp;"-"&amp;CI389,LocCost,2,0),0)</f>
        <v>0</v>
      </c>
      <c r="CY389" s="118">
        <f t="shared" ref="CY389:CY400" si="547">IF(CJ389&gt;0,VLOOKUP(CJ389&amp;"-"&amp;CK389&amp;"-"&amp;CL389,LocCost,2,0),0)</f>
        <v>0</v>
      </c>
      <c r="CZ389" s="118">
        <f t="shared" ref="CZ389:CZ400" si="548">IF(CM389&gt;0,VLOOKUP(CM389&amp;"-"&amp;CN389&amp;"-"&amp;CO389,LocCost,2,0),0)</f>
        <v>0</v>
      </c>
      <c r="DA389" s="119" t="str">
        <f t="shared" ref="DA389:DA400" si="549">IF(BF389&gt;0,SUM(CQ389:CZ389),"")</f>
        <v/>
      </c>
    </row>
    <row r="390" spans="40:105" x14ac:dyDescent="0.2">
      <c r="AN390" s="118">
        <f t="shared" si="528"/>
        <v>0</v>
      </c>
      <c r="AO390" s="118">
        <f t="shared" si="529"/>
        <v>0</v>
      </c>
      <c r="AP390" s="118">
        <f t="shared" si="530"/>
        <v>0</v>
      </c>
      <c r="AQ390" s="118">
        <f t="shared" si="531"/>
        <v>0</v>
      </c>
      <c r="AR390" s="118">
        <f t="shared" si="532"/>
        <v>0</v>
      </c>
      <c r="AS390" s="118">
        <f t="shared" si="533"/>
        <v>0</v>
      </c>
      <c r="AT390" s="118">
        <f t="shared" si="534"/>
        <v>0</v>
      </c>
      <c r="AU390" s="118">
        <f t="shared" si="535"/>
        <v>0</v>
      </c>
      <c r="AV390" s="118">
        <f t="shared" si="536"/>
        <v>0</v>
      </c>
      <c r="AW390" s="118">
        <f t="shared" si="537"/>
        <v>0</v>
      </c>
      <c r="AX390" s="119" t="str">
        <f t="shared" si="538"/>
        <v/>
      </c>
      <c r="CQ390" s="118">
        <f t="shared" si="539"/>
        <v>0</v>
      </c>
      <c r="CR390" s="118">
        <f t="shared" si="540"/>
        <v>0</v>
      </c>
      <c r="CS390" s="118">
        <f t="shared" si="541"/>
        <v>0</v>
      </c>
      <c r="CT390" s="118">
        <f t="shared" si="542"/>
        <v>0</v>
      </c>
      <c r="CU390" s="118">
        <f t="shared" si="543"/>
        <v>0</v>
      </c>
      <c r="CV390" s="118">
        <f t="shared" si="544"/>
        <v>0</v>
      </c>
      <c r="CW390" s="118">
        <f t="shared" si="545"/>
        <v>0</v>
      </c>
      <c r="CX390" s="118">
        <f t="shared" si="546"/>
        <v>0</v>
      </c>
      <c r="CY390" s="118">
        <f t="shared" si="547"/>
        <v>0</v>
      </c>
      <c r="CZ390" s="118">
        <f t="shared" si="548"/>
        <v>0</v>
      </c>
      <c r="DA390" s="119" t="str">
        <f t="shared" si="549"/>
        <v/>
      </c>
    </row>
    <row r="391" spans="40:105" x14ac:dyDescent="0.2">
      <c r="AN391" s="118">
        <f t="shared" si="528"/>
        <v>0</v>
      </c>
      <c r="AO391" s="118">
        <f t="shared" si="529"/>
        <v>0</v>
      </c>
      <c r="AP391" s="118">
        <f t="shared" si="530"/>
        <v>0</v>
      </c>
      <c r="AQ391" s="118">
        <f t="shared" si="531"/>
        <v>0</v>
      </c>
      <c r="AR391" s="118">
        <f t="shared" si="532"/>
        <v>0</v>
      </c>
      <c r="AS391" s="118">
        <f t="shared" si="533"/>
        <v>0</v>
      </c>
      <c r="AT391" s="118">
        <f t="shared" si="534"/>
        <v>0</v>
      </c>
      <c r="AU391" s="118">
        <f t="shared" si="535"/>
        <v>0</v>
      </c>
      <c r="AV391" s="118">
        <f t="shared" si="536"/>
        <v>0</v>
      </c>
      <c r="AW391" s="118">
        <f t="shared" si="537"/>
        <v>0</v>
      </c>
      <c r="AX391" s="119" t="str">
        <f t="shared" si="538"/>
        <v/>
      </c>
      <c r="CQ391" s="118">
        <f t="shared" si="539"/>
        <v>0</v>
      </c>
      <c r="CR391" s="118">
        <f t="shared" si="540"/>
        <v>0</v>
      </c>
      <c r="CS391" s="118">
        <f t="shared" si="541"/>
        <v>0</v>
      </c>
      <c r="CT391" s="118">
        <f t="shared" si="542"/>
        <v>0</v>
      </c>
      <c r="CU391" s="118">
        <f t="shared" si="543"/>
        <v>0</v>
      </c>
      <c r="CV391" s="118">
        <f t="shared" si="544"/>
        <v>0</v>
      </c>
      <c r="CW391" s="118">
        <f t="shared" si="545"/>
        <v>0</v>
      </c>
      <c r="CX391" s="118">
        <f t="shared" si="546"/>
        <v>0</v>
      </c>
      <c r="CY391" s="118">
        <f t="shared" si="547"/>
        <v>0</v>
      </c>
      <c r="CZ391" s="118">
        <f t="shared" si="548"/>
        <v>0</v>
      </c>
      <c r="DA391" s="119" t="str">
        <f t="shared" si="549"/>
        <v/>
      </c>
    </row>
    <row r="392" spans="40:105" x14ac:dyDescent="0.2">
      <c r="AN392" s="118">
        <f t="shared" si="528"/>
        <v>0</v>
      </c>
      <c r="AO392" s="118">
        <f t="shared" si="529"/>
        <v>0</v>
      </c>
      <c r="AP392" s="118">
        <f t="shared" si="530"/>
        <v>0</v>
      </c>
      <c r="AQ392" s="118">
        <f t="shared" si="531"/>
        <v>0</v>
      </c>
      <c r="AR392" s="118">
        <f t="shared" si="532"/>
        <v>0</v>
      </c>
      <c r="AS392" s="118">
        <f t="shared" si="533"/>
        <v>0</v>
      </c>
      <c r="AT392" s="118">
        <f t="shared" si="534"/>
        <v>0</v>
      </c>
      <c r="AU392" s="118">
        <f t="shared" si="535"/>
        <v>0</v>
      </c>
      <c r="AV392" s="118">
        <f t="shared" si="536"/>
        <v>0</v>
      </c>
      <c r="AW392" s="118">
        <f t="shared" si="537"/>
        <v>0</v>
      </c>
      <c r="AX392" s="119" t="str">
        <f t="shared" si="538"/>
        <v/>
      </c>
      <c r="CQ392" s="118">
        <f t="shared" si="539"/>
        <v>0</v>
      </c>
      <c r="CR392" s="118">
        <f t="shared" si="540"/>
        <v>0</v>
      </c>
      <c r="CS392" s="118">
        <f t="shared" si="541"/>
        <v>0</v>
      </c>
      <c r="CT392" s="118">
        <f t="shared" si="542"/>
        <v>0</v>
      </c>
      <c r="CU392" s="118">
        <f t="shared" si="543"/>
        <v>0</v>
      </c>
      <c r="CV392" s="118">
        <f t="shared" si="544"/>
        <v>0</v>
      </c>
      <c r="CW392" s="118">
        <f t="shared" si="545"/>
        <v>0</v>
      </c>
      <c r="CX392" s="118">
        <f t="shared" si="546"/>
        <v>0</v>
      </c>
      <c r="CY392" s="118">
        <f t="shared" si="547"/>
        <v>0</v>
      </c>
      <c r="CZ392" s="118">
        <f t="shared" si="548"/>
        <v>0</v>
      </c>
      <c r="DA392" s="119" t="str">
        <f t="shared" si="549"/>
        <v/>
      </c>
    </row>
    <row r="393" spans="40:105" x14ac:dyDescent="0.2">
      <c r="AN393" s="118">
        <f t="shared" si="528"/>
        <v>0</v>
      </c>
      <c r="AO393" s="118">
        <f t="shared" si="529"/>
        <v>0</v>
      </c>
      <c r="AP393" s="118">
        <f t="shared" si="530"/>
        <v>0</v>
      </c>
      <c r="AQ393" s="118">
        <f t="shared" si="531"/>
        <v>0</v>
      </c>
      <c r="AR393" s="118">
        <f t="shared" si="532"/>
        <v>0</v>
      </c>
      <c r="AS393" s="118">
        <f t="shared" si="533"/>
        <v>0</v>
      </c>
      <c r="AT393" s="118">
        <f t="shared" si="534"/>
        <v>0</v>
      </c>
      <c r="AU393" s="118">
        <f t="shared" si="535"/>
        <v>0</v>
      </c>
      <c r="AV393" s="118">
        <f t="shared" si="536"/>
        <v>0</v>
      </c>
      <c r="AW393" s="118">
        <f t="shared" si="537"/>
        <v>0</v>
      </c>
      <c r="AX393" s="119" t="str">
        <f t="shared" si="538"/>
        <v/>
      </c>
      <c r="CQ393" s="118">
        <f t="shared" si="539"/>
        <v>0</v>
      </c>
      <c r="CR393" s="118">
        <f t="shared" si="540"/>
        <v>0</v>
      </c>
      <c r="CS393" s="118">
        <f t="shared" si="541"/>
        <v>0</v>
      </c>
      <c r="CT393" s="118">
        <f t="shared" si="542"/>
        <v>0</v>
      </c>
      <c r="CU393" s="118">
        <f t="shared" si="543"/>
        <v>0</v>
      </c>
      <c r="CV393" s="118">
        <f t="shared" si="544"/>
        <v>0</v>
      </c>
      <c r="CW393" s="118">
        <f t="shared" si="545"/>
        <v>0</v>
      </c>
      <c r="CX393" s="118">
        <f t="shared" si="546"/>
        <v>0</v>
      </c>
      <c r="CY393" s="118">
        <f t="shared" si="547"/>
        <v>0</v>
      </c>
      <c r="CZ393" s="118">
        <f t="shared" si="548"/>
        <v>0</v>
      </c>
      <c r="DA393" s="119" t="str">
        <f t="shared" si="549"/>
        <v/>
      </c>
    </row>
    <row r="394" spans="40:105" x14ac:dyDescent="0.2">
      <c r="AN394" s="118">
        <f t="shared" si="528"/>
        <v>0</v>
      </c>
      <c r="AO394" s="118">
        <f t="shared" si="529"/>
        <v>0</v>
      </c>
      <c r="AP394" s="118">
        <f t="shared" si="530"/>
        <v>0</v>
      </c>
      <c r="AQ394" s="118">
        <f t="shared" si="531"/>
        <v>0</v>
      </c>
      <c r="AR394" s="118">
        <f t="shared" si="532"/>
        <v>0</v>
      </c>
      <c r="AS394" s="118">
        <f t="shared" si="533"/>
        <v>0</v>
      </c>
      <c r="AT394" s="118">
        <f t="shared" si="534"/>
        <v>0</v>
      </c>
      <c r="AU394" s="118">
        <f t="shared" si="535"/>
        <v>0</v>
      </c>
      <c r="AV394" s="118">
        <f t="shared" si="536"/>
        <v>0</v>
      </c>
      <c r="AW394" s="118">
        <f t="shared" si="537"/>
        <v>0</v>
      </c>
      <c r="AX394" s="119" t="str">
        <f t="shared" si="538"/>
        <v/>
      </c>
      <c r="CQ394" s="118">
        <f t="shared" si="539"/>
        <v>0</v>
      </c>
      <c r="CR394" s="118">
        <f t="shared" si="540"/>
        <v>0</v>
      </c>
      <c r="CS394" s="118">
        <f t="shared" si="541"/>
        <v>0</v>
      </c>
      <c r="CT394" s="118">
        <f t="shared" si="542"/>
        <v>0</v>
      </c>
      <c r="CU394" s="118">
        <f t="shared" si="543"/>
        <v>0</v>
      </c>
      <c r="CV394" s="118">
        <f t="shared" si="544"/>
        <v>0</v>
      </c>
      <c r="CW394" s="118">
        <f t="shared" si="545"/>
        <v>0</v>
      </c>
      <c r="CX394" s="118">
        <f t="shared" si="546"/>
        <v>0</v>
      </c>
      <c r="CY394" s="118">
        <f t="shared" si="547"/>
        <v>0</v>
      </c>
      <c r="CZ394" s="118">
        <f t="shared" si="548"/>
        <v>0</v>
      </c>
      <c r="DA394" s="119" t="str">
        <f t="shared" si="549"/>
        <v/>
      </c>
    </row>
    <row r="395" spans="40:105" x14ac:dyDescent="0.2">
      <c r="AN395" s="118">
        <f t="shared" si="528"/>
        <v>0</v>
      </c>
      <c r="AO395" s="118">
        <f t="shared" si="529"/>
        <v>0</v>
      </c>
      <c r="AP395" s="118">
        <f t="shared" si="530"/>
        <v>0</v>
      </c>
      <c r="AQ395" s="118">
        <f t="shared" si="531"/>
        <v>0</v>
      </c>
      <c r="AR395" s="118">
        <f t="shared" si="532"/>
        <v>0</v>
      </c>
      <c r="AS395" s="118">
        <f t="shared" si="533"/>
        <v>0</v>
      </c>
      <c r="AT395" s="118">
        <f t="shared" si="534"/>
        <v>0</v>
      </c>
      <c r="AU395" s="118">
        <f t="shared" si="535"/>
        <v>0</v>
      </c>
      <c r="AV395" s="118">
        <f t="shared" si="536"/>
        <v>0</v>
      </c>
      <c r="AW395" s="118">
        <f t="shared" si="537"/>
        <v>0</v>
      </c>
      <c r="AX395" s="119" t="str">
        <f t="shared" si="538"/>
        <v/>
      </c>
      <c r="CQ395" s="118">
        <f t="shared" si="539"/>
        <v>0</v>
      </c>
      <c r="CR395" s="118">
        <f t="shared" si="540"/>
        <v>0</v>
      </c>
      <c r="CS395" s="118">
        <f t="shared" si="541"/>
        <v>0</v>
      </c>
      <c r="CT395" s="118">
        <f t="shared" si="542"/>
        <v>0</v>
      </c>
      <c r="CU395" s="118">
        <f t="shared" si="543"/>
        <v>0</v>
      </c>
      <c r="CV395" s="118">
        <f t="shared" si="544"/>
        <v>0</v>
      </c>
      <c r="CW395" s="118">
        <f t="shared" si="545"/>
        <v>0</v>
      </c>
      <c r="CX395" s="118">
        <f t="shared" si="546"/>
        <v>0</v>
      </c>
      <c r="CY395" s="118">
        <f t="shared" si="547"/>
        <v>0</v>
      </c>
      <c r="CZ395" s="118">
        <f t="shared" si="548"/>
        <v>0</v>
      </c>
      <c r="DA395" s="119" t="str">
        <f t="shared" si="549"/>
        <v/>
      </c>
    </row>
    <row r="396" spans="40:105" x14ac:dyDescent="0.2">
      <c r="AN396" s="118">
        <f t="shared" si="528"/>
        <v>0</v>
      </c>
      <c r="AO396" s="118">
        <f t="shared" si="529"/>
        <v>0</v>
      </c>
      <c r="AP396" s="118">
        <f t="shared" si="530"/>
        <v>0</v>
      </c>
      <c r="AQ396" s="118">
        <f t="shared" si="531"/>
        <v>0</v>
      </c>
      <c r="AR396" s="118">
        <f t="shared" si="532"/>
        <v>0</v>
      </c>
      <c r="AS396" s="118">
        <f t="shared" si="533"/>
        <v>0</v>
      </c>
      <c r="AT396" s="118">
        <f t="shared" si="534"/>
        <v>0</v>
      </c>
      <c r="AU396" s="118">
        <f t="shared" si="535"/>
        <v>0</v>
      </c>
      <c r="AV396" s="118">
        <f t="shared" si="536"/>
        <v>0</v>
      </c>
      <c r="AW396" s="118">
        <f t="shared" si="537"/>
        <v>0</v>
      </c>
      <c r="AX396" s="119" t="str">
        <f t="shared" si="538"/>
        <v/>
      </c>
      <c r="CQ396" s="118">
        <f t="shared" si="539"/>
        <v>0</v>
      </c>
      <c r="CR396" s="118">
        <f t="shared" si="540"/>
        <v>0</v>
      </c>
      <c r="CS396" s="118">
        <f t="shared" si="541"/>
        <v>0</v>
      </c>
      <c r="CT396" s="118">
        <f t="shared" si="542"/>
        <v>0</v>
      </c>
      <c r="CU396" s="118">
        <f t="shared" si="543"/>
        <v>0</v>
      </c>
      <c r="CV396" s="118">
        <f t="shared" si="544"/>
        <v>0</v>
      </c>
      <c r="CW396" s="118">
        <f t="shared" si="545"/>
        <v>0</v>
      </c>
      <c r="CX396" s="118">
        <f t="shared" si="546"/>
        <v>0</v>
      </c>
      <c r="CY396" s="118">
        <f t="shared" si="547"/>
        <v>0</v>
      </c>
      <c r="CZ396" s="118">
        <f t="shared" si="548"/>
        <v>0</v>
      </c>
      <c r="DA396" s="119" t="str">
        <f t="shared" si="549"/>
        <v/>
      </c>
    </row>
    <row r="397" spans="40:105" x14ac:dyDescent="0.2">
      <c r="AN397" s="118">
        <f t="shared" si="528"/>
        <v>0</v>
      </c>
      <c r="AO397" s="118">
        <f t="shared" si="529"/>
        <v>0</v>
      </c>
      <c r="AP397" s="118">
        <f t="shared" si="530"/>
        <v>0</v>
      </c>
      <c r="AQ397" s="118">
        <f t="shared" si="531"/>
        <v>0</v>
      </c>
      <c r="AR397" s="118">
        <f t="shared" si="532"/>
        <v>0</v>
      </c>
      <c r="AS397" s="118">
        <f t="shared" si="533"/>
        <v>0</v>
      </c>
      <c r="AT397" s="118">
        <f t="shared" si="534"/>
        <v>0</v>
      </c>
      <c r="AU397" s="118">
        <f t="shared" si="535"/>
        <v>0</v>
      </c>
      <c r="AV397" s="118">
        <f t="shared" si="536"/>
        <v>0</v>
      </c>
      <c r="AW397" s="118">
        <f t="shared" si="537"/>
        <v>0</v>
      </c>
      <c r="AX397" s="119" t="str">
        <f t="shared" si="538"/>
        <v/>
      </c>
      <c r="CQ397" s="118">
        <f t="shared" si="539"/>
        <v>0</v>
      </c>
      <c r="CR397" s="118">
        <f t="shared" si="540"/>
        <v>0</v>
      </c>
      <c r="CS397" s="118">
        <f t="shared" si="541"/>
        <v>0</v>
      </c>
      <c r="CT397" s="118">
        <f t="shared" si="542"/>
        <v>0</v>
      </c>
      <c r="CU397" s="118">
        <f t="shared" si="543"/>
        <v>0</v>
      </c>
      <c r="CV397" s="118">
        <f t="shared" si="544"/>
        <v>0</v>
      </c>
      <c r="CW397" s="118">
        <f t="shared" si="545"/>
        <v>0</v>
      </c>
      <c r="CX397" s="118">
        <f t="shared" si="546"/>
        <v>0</v>
      </c>
      <c r="CY397" s="118">
        <f t="shared" si="547"/>
        <v>0</v>
      </c>
      <c r="CZ397" s="118">
        <f t="shared" si="548"/>
        <v>0</v>
      </c>
      <c r="DA397" s="119" t="str">
        <f t="shared" si="549"/>
        <v/>
      </c>
    </row>
    <row r="398" spans="40:105" x14ac:dyDescent="0.2">
      <c r="AN398" s="118">
        <f t="shared" si="528"/>
        <v>0</v>
      </c>
      <c r="AO398" s="118">
        <f t="shared" si="529"/>
        <v>0</v>
      </c>
      <c r="AP398" s="118">
        <f t="shared" si="530"/>
        <v>0</v>
      </c>
      <c r="AQ398" s="118">
        <f t="shared" si="531"/>
        <v>0</v>
      </c>
      <c r="AR398" s="118">
        <f t="shared" si="532"/>
        <v>0</v>
      </c>
      <c r="AS398" s="118">
        <f t="shared" si="533"/>
        <v>0</v>
      </c>
      <c r="AT398" s="118">
        <f t="shared" si="534"/>
        <v>0</v>
      </c>
      <c r="AU398" s="118">
        <f t="shared" si="535"/>
        <v>0</v>
      </c>
      <c r="AV398" s="118">
        <f t="shared" si="536"/>
        <v>0</v>
      </c>
      <c r="AW398" s="118">
        <f t="shared" si="537"/>
        <v>0</v>
      </c>
      <c r="AX398" s="119" t="str">
        <f t="shared" si="538"/>
        <v/>
      </c>
      <c r="CQ398" s="118">
        <f t="shared" si="539"/>
        <v>0</v>
      </c>
      <c r="CR398" s="118">
        <f t="shared" si="540"/>
        <v>0</v>
      </c>
      <c r="CS398" s="118">
        <f t="shared" si="541"/>
        <v>0</v>
      </c>
      <c r="CT398" s="118">
        <f t="shared" si="542"/>
        <v>0</v>
      </c>
      <c r="CU398" s="118">
        <f t="shared" si="543"/>
        <v>0</v>
      </c>
      <c r="CV398" s="118">
        <f t="shared" si="544"/>
        <v>0</v>
      </c>
      <c r="CW398" s="118">
        <f t="shared" si="545"/>
        <v>0</v>
      </c>
      <c r="CX398" s="118">
        <f t="shared" si="546"/>
        <v>0</v>
      </c>
      <c r="CY398" s="118">
        <f t="shared" si="547"/>
        <v>0</v>
      </c>
      <c r="CZ398" s="118">
        <f t="shared" si="548"/>
        <v>0</v>
      </c>
      <c r="DA398" s="119" t="str">
        <f t="shared" si="549"/>
        <v/>
      </c>
    </row>
    <row r="399" spans="40:105" x14ac:dyDescent="0.2">
      <c r="AN399" s="118">
        <f t="shared" si="528"/>
        <v>0</v>
      </c>
      <c r="AO399" s="118">
        <f t="shared" si="529"/>
        <v>0</v>
      </c>
      <c r="AP399" s="118">
        <f t="shared" si="530"/>
        <v>0</v>
      </c>
      <c r="AQ399" s="118">
        <f t="shared" si="531"/>
        <v>0</v>
      </c>
      <c r="AR399" s="118">
        <f t="shared" si="532"/>
        <v>0</v>
      </c>
      <c r="AS399" s="118">
        <f t="shared" si="533"/>
        <v>0</v>
      </c>
      <c r="AT399" s="118">
        <f t="shared" si="534"/>
        <v>0</v>
      </c>
      <c r="AU399" s="118">
        <f t="shared" si="535"/>
        <v>0</v>
      </c>
      <c r="AV399" s="118">
        <f t="shared" si="536"/>
        <v>0</v>
      </c>
      <c r="AW399" s="118">
        <f t="shared" si="537"/>
        <v>0</v>
      </c>
      <c r="AX399" s="119" t="str">
        <f t="shared" si="538"/>
        <v/>
      </c>
      <c r="CQ399" s="118">
        <f t="shared" si="539"/>
        <v>0</v>
      </c>
      <c r="CR399" s="118">
        <f t="shared" si="540"/>
        <v>0</v>
      </c>
      <c r="CS399" s="118">
        <f t="shared" si="541"/>
        <v>0</v>
      </c>
      <c r="CT399" s="118">
        <f t="shared" si="542"/>
        <v>0</v>
      </c>
      <c r="CU399" s="118">
        <f t="shared" si="543"/>
        <v>0</v>
      </c>
      <c r="CV399" s="118">
        <f t="shared" si="544"/>
        <v>0</v>
      </c>
      <c r="CW399" s="118">
        <f t="shared" si="545"/>
        <v>0</v>
      </c>
      <c r="CX399" s="118">
        <f t="shared" si="546"/>
        <v>0</v>
      </c>
      <c r="CY399" s="118">
        <f t="shared" si="547"/>
        <v>0</v>
      </c>
      <c r="CZ399" s="118">
        <f t="shared" si="548"/>
        <v>0</v>
      </c>
      <c r="DA399" s="119" t="str">
        <f t="shared" si="549"/>
        <v/>
      </c>
    </row>
    <row r="400" spans="40:105" x14ac:dyDescent="0.2">
      <c r="AN400" s="118">
        <f t="shared" si="528"/>
        <v>0</v>
      </c>
      <c r="AO400" s="118">
        <f t="shared" si="529"/>
        <v>0</v>
      </c>
      <c r="AP400" s="118">
        <f t="shared" si="530"/>
        <v>0</v>
      </c>
      <c r="AQ400" s="118">
        <f t="shared" si="531"/>
        <v>0</v>
      </c>
      <c r="AR400" s="118">
        <f t="shared" si="532"/>
        <v>0</v>
      </c>
      <c r="AS400" s="118">
        <f t="shared" si="533"/>
        <v>0</v>
      </c>
      <c r="AT400" s="118">
        <f t="shared" si="534"/>
        <v>0</v>
      </c>
      <c r="AU400" s="118">
        <f t="shared" si="535"/>
        <v>0</v>
      </c>
      <c r="AV400" s="118">
        <f t="shared" si="536"/>
        <v>0</v>
      </c>
      <c r="AW400" s="118">
        <f t="shared" si="537"/>
        <v>0</v>
      </c>
      <c r="AX400" s="119" t="str">
        <f t="shared" si="538"/>
        <v/>
      </c>
      <c r="CQ400" s="118">
        <f t="shared" si="539"/>
        <v>0</v>
      </c>
      <c r="CR400" s="118">
        <f t="shared" si="540"/>
        <v>0</v>
      </c>
      <c r="CS400" s="118">
        <f t="shared" si="541"/>
        <v>0</v>
      </c>
      <c r="CT400" s="118">
        <f t="shared" si="542"/>
        <v>0</v>
      </c>
      <c r="CU400" s="118">
        <f t="shared" si="543"/>
        <v>0</v>
      </c>
      <c r="CV400" s="118">
        <f t="shared" si="544"/>
        <v>0</v>
      </c>
      <c r="CW400" s="118">
        <f t="shared" si="545"/>
        <v>0</v>
      </c>
      <c r="CX400" s="118">
        <f t="shared" si="546"/>
        <v>0</v>
      </c>
      <c r="CY400" s="118">
        <f t="shared" si="547"/>
        <v>0</v>
      </c>
      <c r="CZ400" s="118">
        <f t="shared" si="548"/>
        <v>0</v>
      </c>
      <c r="DA400" s="119" t="str">
        <f t="shared" si="549"/>
        <v/>
      </c>
    </row>
    <row r="401" spans="118:130" x14ac:dyDescent="0.2">
      <c r="DN401" s="36">
        <v>0</v>
      </c>
      <c r="DO401" s="36" t="s">
        <v>51</v>
      </c>
      <c r="DP401" s="36">
        <v>0.28408018829308218</v>
      </c>
      <c r="DQ401" s="36">
        <v>0</v>
      </c>
      <c r="DR401" s="36">
        <v>0</v>
      </c>
      <c r="DS401" s="36">
        <v>0</v>
      </c>
      <c r="DT401" s="36">
        <v>0</v>
      </c>
      <c r="DU401" s="36">
        <v>0</v>
      </c>
      <c r="DV401" s="36">
        <v>0</v>
      </c>
      <c r="DW401" s="36">
        <v>0</v>
      </c>
      <c r="DX401" s="36">
        <v>0</v>
      </c>
      <c r="DY401" s="36">
        <v>0</v>
      </c>
      <c r="DZ401" s="36">
        <v>0.28408018829308218</v>
      </c>
    </row>
    <row r="402" spans="118:130" x14ac:dyDescent="0.2">
      <c r="DN402" s="36">
        <v>0</v>
      </c>
      <c r="DO402" s="36" t="s">
        <v>51</v>
      </c>
      <c r="DP402" s="36">
        <v>8.9180188293082177E-2</v>
      </c>
      <c r="DQ402" s="36">
        <v>0</v>
      </c>
      <c r="DR402" s="36">
        <v>0</v>
      </c>
      <c r="DS402" s="36">
        <v>0</v>
      </c>
      <c r="DT402" s="36">
        <v>0</v>
      </c>
      <c r="DU402" s="36">
        <v>0</v>
      </c>
      <c r="DV402" s="36">
        <v>0</v>
      </c>
      <c r="DW402" s="36">
        <v>0</v>
      </c>
      <c r="DX402" s="36">
        <v>0</v>
      </c>
      <c r="DY402" s="36">
        <v>0</v>
      </c>
      <c r="DZ402" s="36">
        <v>8.9180188293082177E-2</v>
      </c>
    </row>
    <row r="403" spans="118:130" x14ac:dyDescent="0.2">
      <c r="DP403" s="36">
        <v>0</v>
      </c>
      <c r="DQ403" s="36">
        <v>0</v>
      </c>
      <c r="DR403" s="36">
        <v>0</v>
      </c>
      <c r="DS403" s="36">
        <v>0</v>
      </c>
      <c r="DT403" s="36">
        <v>0</v>
      </c>
      <c r="DU403" s="36">
        <v>0</v>
      </c>
      <c r="DV403" s="36">
        <v>0</v>
      </c>
      <c r="DW403" s="36">
        <v>0</v>
      </c>
      <c r="DX403" s="36">
        <v>0</v>
      </c>
      <c r="DY403" s="36">
        <v>0</v>
      </c>
      <c r="DZ403" s="36" t="s">
        <v>88</v>
      </c>
    </row>
    <row r="404" spans="118:130" x14ac:dyDescent="0.2">
      <c r="DP404" s="36">
        <v>0</v>
      </c>
      <c r="DQ404" s="36">
        <v>0</v>
      </c>
      <c r="DR404" s="36">
        <v>0</v>
      </c>
      <c r="DS404" s="36">
        <v>0</v>
      </c>
      <c r="DT404" s="36">
        <v>0</v>
      </c>
      <c r="DU404" s="36">
        <v>0</v>
      </c>
      <c r="DV404" s="36">
        <v>0</v>
      </c>
      <c r="DW404" s="36">
        <v>0</v>
      </c>
      <c r="DX404" s="36">
        <v>0</v>
      </c>
      <c r="DY404" s="36">
        <v>0</v>
      </c>
      <c r="DZ404" s="36" t="s">
        <v>88</v>
      </c>
    </row>
    <row r="405" spans="118:130" x14ac:dyDescent="0.2">
      <c r="DP405" s="36">
        <v>0</v>
      </c>
      <c r="DQ405" s="36">
        <v>0</v>
      </c>
      <c r="DR405" s="36">
        <v>0</v>
      </c>
      <c r="DS405" s="36">
        <v>0</v>
      </c>
      <c r="DT405" s="36">
        <v>0</v>
      </c>
      <c r="DU405" s="36">
        <v>0</v>
      </c>
      <c r="DV405" s="36">
        <v>0</v>
      </c>
      <c r="DW405" s="36">
        <v>0</v>
      </c>
      <c r="DX405" s="36">
        <v>0</v>
      </c>
      <c r="DY405" s="36">
        <v>0</v>
      </c>
      <c r="DZ405" s="36" t="s">
        <v>88</v>
      </c>
    </row>
    <row r="406" spans="118:130" x14ac:dyDescent="0.2">
      <c r="DP406" s="36">
        <v>0</v>
      </c>
      <c r="DQ406" s="36">
        <v>0</v>
      </c>
      <c r="DR406" s="36">
        <v>0</v>
      </c>
      <c r="DS406" s="36">
        <v>0</v>
      </c>
      <c r="DT406" s="36">
        <v>0</v>
      </c>
      <c r="DU406" s="36">
        <v>0</v>
      </c>
      <c r="DV406" s="36">
        <v>0</v>
      </c>
      <c r="DW406" s="36">
        <v>0</v>
      </c>
      <c r="DX406" s="36">
        <v>0</v>
      </c>
      <c r="DY406" s="36">
        <v>0</v>
      </c>
      <c r="DZ406" s="36" t="s">
        <v>88</v>
      </c>
    </row>
    <row r="407" spans="118:130" x14ac:dyDescent="0.2">
      <c r="DP407" s="36">
        <v>0</v>
      </c>
      <c r="DQ407" s="36">
        <v>0</v>
      </c>
      <c r="DR407" s="36">
        <v>0</v>
      </c>
      <c r="DS407" s="36">
        <v>0</v>
      </c>
      <c r="DT407" s="36">
        <v>0</v>
      </c>
      <c r="DU407" s="36">
        <v>0</v>
      </c>
      <c r="DV407" s="36">
        <v>0</v>
      </c>
      <c r="DW407" s="36">
        <v>0</v>
      </c>
      <c r="DX407" s="36">
        <v>0</v>
      </c>
      <c r="DY407" s="36">
        <v>0</v>
      </c>
      <c r="DZ407" s="36" t="s">
        <v>88</v>
      </c>
    </row>
    <row r="408" spans="118:130" x14ac:dyDescent="0.2">
      <c r="DP408" s="36">
        <v>0</v>
      </c>
      <c r="DQ408" s="36">
        <v>0</v>
      </c>
      <c r="DR408" s="36">
        <v>0</v>
      </c>
      <c r="DS408" s="36">
        <v>0</v>
      </c>
      <c r="DT408" s="36">
        <v>0</v>
      </c>
      <c r="DU408" s="36">
        <v>0</v>
      </c>
      <c r="DV408" s="36">
        <v>0</v>
      </c>
      <c r="DW408" s="36">
        <v>0</v>
      </c>
      <c r="DX408" s="36">
        <v>0</v>
      </c>
      <c r="DY408" s="36">
        <v>0</v>
      </c>
      <c r="DZ408" s="36" t="s">
        <v>88</v>
      </c>
    </row>
    <row r="409" spans="118:130" x14ac:dyDescent="0.2">
      <c r="DP409" s="36">
        <v>0</v>
      </c>
      <c r="DQ409" s="36">
        <v>0</v>
      </c>
      <c r="DR409" s="36">
        <v>0</v>
      </c>
      <c r="DS409" s="36">
        <v>0</v>
      </c>
      <c r="DT409" s="36">
        <v>0</v>
      </c>
      <c r="DU409" s="36">
        <v>0</v>
      </c>
      <c r="DV409" s="36">
        <v>0</v>
      </c>
      <c r="DW409" s="36">
        <v>0</v>
      </c>
      <c r="DX409" s="36">
        <v>0</v>
      </c>
      <c r="DY409" s="36">
        <v>0</v>
      </c>
      <c r="DZ409" s="36" t="s">
        <v>88</v>
      </c>
    </row>
    <row r="410" spans="118:130" x14ac:dyDescent="0.2">
      <c r="DP410" s="36">
        <v>0</v>
      </c>
      <c r="DQ410" s="36">
        <v>0</v>
      </c>
      <c r="DR410" s="36">
        <v>0</v>
      </c>
      <c r="DS410" s="36">
        <v>0</v>
      </c>
      <c r="DT410" s="36">
        <v>0</v>
      </c>
      <c r="DU410" s="36">
        <v>0</v>
      </c>
      <c r="DV410" s="36">
        <v>0</v>
      </c>
      <c r="DW410" s="36">
        <v>0</v>
      </c>
      <c r="DX410" s="36">
        <v>0</v>
      </c>
      <c r="DY410" s="36">
        <v>0</v>
      </c>
      <c r="DZ410" s="36" t="s">
        <v>88</v>
      </c>
    </row>
    <row r="411" spans="118:130" x14ac:dyDescent="0.2">
      <c r="DP411" s="36">
        <v>0</v>
      </c>
      <c r="DQ411" s="36">
        <v>0</v>
      </c>
      <c r="DR411" s="36">
        <v>0</v>
      </c>
      <c r="DS411" s="36">
        <v>0</v>
      </c>
      <c r="DT411" s="36">
        <v>0</v>
      </c>
      <c r="DU411" s="36">
        <v>0</v>
      </c>
      <c r="DV411" s="36">
        <v>0</v>
      </c>
      <c r="DW411" s="36">
        <v>0</v>
      </c>
      <c r="DX411" s="36">
        <v>0</v>
      </c>
      <c r="DY411" s="36">
        <v>0</v>
      </c>
      <c r="DZ411" s="36" t="s">
        <v>88</v>
      </c>
    </row>
    <row r="412" spans="118:130" x14ac:dyDescent="0.2">
      <c r="DP412" s="36">
        <v>0</v>
      </c>
      <c r="DQ412" s="36">
        <v>0</v>
      </c>
      <c r="DR412" s="36">
        <v>0</v>
      </c>
      <c r="DS412" s="36">
        <v>0</v>
      </c>
      <c r="DT412" s="36">
        <v>0</v>
      </c>
      <c r="DU412" s="36">
        <v>0</v>
      </c>
      <c r="DV412" s="36">
        <v>0</v>
      </c>
      <c r="DW412" s="36">
        <v>0</v>
      </c>
      <c r="DX412" s="36">
        <v>0</v>
      </c>
      <c r="DY412" s="36">
        <v>0</v>
      </c>
      <c r="DZ412" s="36" t="s">
        <v>88</v>
      </c>
    </row>
    <row r="413" spans="118:130" x14ac:dyDescent="0.2">
      <c r="DP413" s="36">
        <v>0</v>
      </c>
      <c r="DQ413" s="36">
        <v>0</v>
      </c>
      <c r="DR413" s="36">
        <v>0</v>
      </c>
      <c r="DS413" s="36">
        <v>0</v>
      </c>
      <c r="DT413" s="36">
        <v>0</v>
      </c>
      <c r="DU413" s="36">
        <v>0</v>
      </c>
      <c r="DV413" s="36">
        <v>0</v>
      </c>
      <c r="DW413" s="36">
        <v>0</v>
      </c>
      <c r="DX413" s="36">
        <v>0</v>
      </c>
      <c r="DY413" s="36">
        <v>0</v>
      </c>
      <c r="DZ413" s="36" t="s">
        <v>88</v>
      </c>
    </row>
    <row r="414" spans="118:130" x14ac:dyDescent="0.2">
      <c r="DP414" s="36">
        <v>0</v>
      </c>
      <c r="DQ414" s="36">
        <v>0</v>
      </c>
      <c r="DR414" s="36">
        <v>0</v>
      </c>
      <c r="DS414" s="36">
        <v>0</v>
      </c>
      <c r="DT414" s="36">
        <v>0</v>
      </c>
      <c r="DU414" s="36">
        <v>0</v>
      </c>
      <c r="DV414" s="36">
        <v>0</v>
      </c>
      <c r="DW414" s="36">
        <v>0</v>
      </c>
      <c r="DX414" s="36">
        <v>0</v>
      </c>
      <c r="DY414" s="36">
        <v>0</v>
      </c>
      <c r="DZ414" s="36" t="s">
        <v>88</v>
      </c>
    </row>
    <row r="415" spans="118:130" x14ac:dyDescent="0.2">
      <c r="DP415" s="36">
        <v>0</v>
      </c>
      <c r="DQ415" s="36">
        <v>0</v>
      </c>
      <c r="DR415" s="36">
        <v>0</v>
      </c>
      <c r="DS415" s="36">
        <v>0</v>
      </c>
      <c r="DT415" s="36">
        <v>0</v>
      </c>
      <c r="DU415" s="36">
        <v>0</v>
      </c>
      <c r="DV415" s="36">
        <v>0</v>
      </c>
      <c r="DW415" s="36">
        <v>0</v>
      </c>
      <c r="DX415" s="36">
        <v>0</v>
      </c>
      <c r="DY415" s="36">
        <v>0</v>
      </c>
      <c r="DZ415" s="36" t="s">
        <v>88</v>
      </c>
    </row>
    <row r="416" spans="118:130" x14ac:dyDescent="0.2">
      <c r="DP416" s="36">
        <v>0</v>
      </c>
      <c r="DQ416" s="36">
        <v>0</v>
      </c>
      <c r="DR416" s="36">
        <v>0</v>
      </c>
      <c r="DS416" s="36">
        <v>0</v>
      </c>
      <c r="DT416" s="36">
        <v>0</v>
      </c>
      <c r="DU416" s="36">
        <v>0</v>
      </c>
      <c r="DV416" s="36">
        <v>0</v>
      </c>
      <c r="DW416" s="36">
        <v>0</v>
      </c>
      <c r="DX416" s="36">
        <v>0</v>
      </c>
      <c r="DY416" s="36">
        <v>0</v>
      </c>
      <c r="DZ416" s="36" t="s">
        <v>88</v>
      </c>
    </row>
    <row r="417" spans="120:130" x14ac:dyDescent="0.2">
      <c r="DP417" s="36">
        <v>0</v>
      </c>
      <c r="DQ417" s="36">
        <v>0</v>
      </c>
      <c r="DR417" s="36">
        <v>0</v>
      </c>
      <c r="DS417" s="36">
        <v>0</v>
      </c>
      <c r="DT417" s="36">
        <v>0</v>
      </c>
      <c r="DU417" s="36">
        <v>0</v>
      </c>
      <c r="DV417" s="36">
        <v>0</v>
      </c>
      <c r="DW417" s="36">
        <v>0</v>
      </c>
      <c r="DX417" s="36">
        <v>0</v>
      </c>
      <c r="DY417" s="36">
        <v>0</v>
      </c>
      <c r="DZ417" s="36" t="s">
        <v>88</v>
      </c>
    </row>
    <row r="418" spans="120:130" x14ac:dyDescent="0.2">
      <c r="DP418" s="36">
        <v>0</v>
      </c>
      <c r="DQ418" s="36">
        <v>0</v>
      </c>
      <c r="DR418" s="36">
        <v>0</v>
      </c>
      <c r="DS418" s="36">
        <v>0</v>
      </c>
      <c r="DT418" s="36">
        <v>0</v>
      </c>
      <c r="DU418" s="36">
        <v>0</v>
      </c>
      <c r="DV418" s="36">
        <v>0</v>
      </c>
      <c r="DW418" s="36">
        <v>0</v>
      </c>
      <c r="DX418" s="36">
        <v>0</v>
      </c>
      <c r="DY418" s="36">
        <v>0</v>
      </c>
      <c r="DZ418" s="36" t="s">
        <v>88</v>
      </c>
    </row>
    <row r="419" spans="120:130" x14ac:dyDescent="0.2">
      <c r="DP419" s="36">
        <v>0</v>
      </c>
      <c r="DQ419" s="36">
        <v>0</v>
      </c>
      <c r="DR419" s="36">
        <v>0</v>
      </c>
      <c r="DS419" s="36">
        <v>0</v>
      </c>
      <c r="DT419" s="36">
        <v>0</v>
      </c>
      <c r="DU419" s="36">
        <v>0</v>
      </c>
      <c r="DV419" s="36">
        <v>0</v>
      </c>
      <c r="DW419" s="36">
        <v>0</v>
      </c>
      <c r="DX419" s="36">
        <v>0</v>
      </c>
      <c r="DY419" s="36">
        <v>0</v>
      </c>
      <c r="DZ419" s="36" t="s">
        <v>88</v>
      </c>
    </row>
    <row r="420" spans="120:130" x14ac:dyDescent="0.2">
      <c r="DP420" s="36">
        <v>0</v>
      </c>
      <c r="DQ420" s="36">
        <v>0</v>
      </c>
      <c r="DR420" s="36">
        <v>0</v>
      </c>
      <c r="DS420" s="36">
        <v>0</v>
      </c>
      <c r="DT420" s="36">
        <v>0</v>
      </c>
      <c r="DU420" s="36">
        <v>0</v>
      </c>
      <c r="DV420" s="36">
        <v>0</v>
      </c>
      <c r="DW420" s="36">
        <v>0</v>
      </c>
      <c r="DX420" s="36">
        <v>0</v>
      </c>
      <c r="DY420" s="36">
        <v>0</v>
      </c>
      <c r="DZ420" s="36" t="s">
        <v>88</v>
      </c>
    </row>
    <row r="421" spans="120:130" x14ac:dyDescent="0.2">
      <c r="DP421" s="36">
        <v>0</v>
      </c>
      <c r="DQ421" s="36">
        <v>0</v>
      </c>
      <c r="DR421" s="36">
        <v>0</v>
      </c>
      <c r="DS421" s="36">
        <v>0</v>
      </c>
      <c r="DT421" s="36">
        <v>0</v>
      </c>
      <c r="DU421" s="36">
        <v>0</v>
      </c>
      <c r="DV421" s="36">
        <v>0</v>
      </c>
      <c r="DW421" s="36">
        <v>0</v>
      </c>
      <c r="DX421" s="36">
        <v>0</v>
      </c>
      <c r="DY421" s="36">
        <v>0</v>
      </c>
      <c r="DZ421" s="36" t="s">
        <v>88</v>
      </c>
    </row>
    <row r="422" spans="120:130" x14ac:dyDescent="0.2">
      <c r="DP422" s="36">
        <v>0</v>
      </c>
      <c r="DQ422" s="36">
        <v>0</v>
      </c>
      <c r="DR422" s="36">
        <v>0</v>
      </c>
      <c r="DS422" s="36">
        <v>0</v>
      </c>
      <c r="DT422" s="36">
        <v>0</v>
      </c>
      <c r="DU422" s="36">
        <v>0</v>
      </c>
      <c r="DV422" s="36">
        <v>0</v>
      </c>
      <c r="DW422" s="36">
        <v>0</v>
      </c>
      <c r="DX422" s="36">
        <v>0</v>
      </c>
      <c r="DY422" s="36">
        <v>0</v>
      </c>
      <c r="DZ422" s="36" t="s">
        <v>88</v>
      </c>
    </row>
    <row r="423" spans="120:130" x14ac:dyDescent="0.2">
      <c r="DP423" s="36">
        <v>0</v>
      </c>
      <c r="DQ423" s="36">
        <v>0</v>
      </c>
      <c r="DR423" s="36">
        <v>0</v>
      </c>
      <c r="DS423" s="36">
        <v>0</v>
      </c>
      <c r="DT423" s="36">
        <v>0</v>
      </c>
      <c r="DU423" s="36">
        <v>0</v>
      </c>
      <c r="DV423" s="36">
        <v>0</v>
      </c>
      <c r="DW423" s="36">
        <v>0</v>
      </c>
      <c r="DX423" s="36">
        <v>0</v>
      </c>
      <c r="DY423" s="36">
        <v>0</v>
      </c>
      <c r="DZ423" s="36" t="s">
        <v>88</v>
      </c>
    </row>
    <row r="424" spans="120:130" x14ac:dyDescent="0.2">
      <c r="DP424" s="36">
        <v>0</v>
      </c>
      <c r="DQ424" s="36">
        <v>0</v>
      </c>
      <c r="DR424" s="36">
        <v>0</v>
      </c>
      <c r="DS424" s="36">
        <v>0</v>
      </c>
      <c r="DT424" s="36">
        <v>0</v>
      </c>
      <c r="DU424" s="36">
        <v>0</v>
      </c>
      <c r="DV424" s="36">
        <v>0</v>
      </c>
      <c r="DW424" s="36">
        <v>0</v>
      </c>
      <c r="DX424" s="36">
        <v>0</v>
      </c>
      <c r="DY424" s="36">
        <v>0</v>
      </c>
      <c r="DZ424" s="36" t="s">
        <v>88</v>
      </c>
    </row>
    <row r="425" spans="120:130" x14ac:dyDescent="0.2">
      <c r="DP425" s="36">
        <v>0</v>
      </c>
      <c r="DQ425" s="36">
        <v>0</v>
      </c>
      <c r="DR425" s="36">
        <v>0</v>
      </c>
      <c r="DS425" s="36">
        <v>0</v>
      </c>
      <c r="DT425" s="36">
        <v>0</v>
      </c>
      <c r="DU425" s="36">
        <v>0</v>
      </c>
      <c r="DV425" s="36">
        <v>0</v>
      </c>
      <c r="DW425" s="36">
        <v>0</v>
      </c>
      <c r="DX425" s="36">
        <v>0</v>
      </c>
      <c r="DY425" s="36">
        <v>0</v>
      </c>
      <c r="DZ425" s="36" t="s">
        <v>88</v>
      </c>
    </row>
    <row r="426" spans="120:130" x14ac:dyDescent="0.2">
      <c r="DP426" s="36">
        <v>0</v>
      </c>
      <c r="DQ426" s="36">
        <v>0</v>
      </c>
      <c r="DR426" s="36">
        <v>0</v>
      </c>
      <c r="DS426" s="36">
        <v>0</v>
      </c>
      <c r="DT426" s="36">
        <v>0</v>
      </c>
      <c r="DU426" s="36">
        <v>0</v>
      </c>
      <c r="DV426" s="36">
        <v>0</v>
      </c>
      <c r="DW426" s="36">
        <v>0</v>
      </c>
      <c r="DX426" s="36">
        <v>0</v>
      </c>
      <c r="DY426" s="36">
        <v>0</v>
      </c>
      <c r="DZ426" s="36" t="s">
        <v>88</v>
      </c>
    </row>
    <row r="427" spans="120:130" x14ac:dyDescent="0.2">
      <c r="DP427" s="36">
        <v>0</v>
      </c>
      <c r="DQ427" s="36">
        <v>0</v>
      </c>
      <c r="DR427" s="36">
        <v>0</v>
      </c>
      <c r="DS427" s="36">
        <v>0</v>
      </c>
      <c r="DT427" s="36">
        <v>0</v>
      </c>
      <c r="DU427" s="36">
        <v>0</v>
      </c>
      <c r="DV427" s="36">
        <v>0</v>
      </c>
      <c r="DW427" s="36">
        <v>0</v>
      </c>
      <c r="DX427" s="36">
        <v>0</v>
      </c>
      <c r="DY427" s="36">
        <v>0</v>
      </c>
      <c r="DZ427" s="36" t="s">
        <v>88</v>
      </c>
    </row>
    <row r="428" spans="120:130" x14ac:dyDescent="0.2">
      <c r="DP428" s="36">
        <v>0</v>
      </c>
      <c r="DQ428" s="36">
        <v>0</v>
      </c>
      <c r="DR428" s="36">
        <v>0</v>
      </c>
      <c r="DS428" s="36">
        <v>0</v>
      </c>
      <c r="DT428" s="36">
        <v>0</v>
      </c>
      <c r="DU428" s="36">
        <v>0</v>
      </c>
      <c r="DV428" s="36">
        <v>0</v>
      </c>
      <c r="DW428" s="36">
        <v>0</v>
      </c>
      <c r="DX428" s="36">
        <v>0</v>
      </c>
      <c r="DY428" s="36">
        <v>0</v>
      </c>
      <c r="DZ428" s="36" t="s">
        <v>88</v>
      </c>
    </row>
    <row r="429" spans="120:130" x14ac:dyDescent="0.2">
      <c r="DP429" s="36">
        <v>0</v>
      </c>
      <c r="DQ429" s="36">
        <v>0</v>
      </c>
      <c r="DR429" s="36">
        <v>0</v>
      </c>
      <c r="DS429" s="36">
        <v>0</v>
      </c>
      <c r="DT429" s="36">
        <v>0</v>
      </c>
      <c r="DU429" s="36">
        <v>0</v>
      </c>
      <c r="DV429" s="36">
        <v>0</v>
      </c>
      <c r="DW429" s="36">
        <v>0</v>
      </c>
      <c r="DX429" s="36">
        <v>0</v>
      </c>
      <c r="DY429" s="36">
        <v>0</v>
      </c>
      <c r="DZ429" s="36" t="s">
        <v>88</v>
      </c>
    </row>
    <row r="430" spans="120:130" x14ac:dyDescent="0.2">
      <c r="DP430" s="36">
        <v>0</v>
      </c>
      <c r="DQ430" s="36">
        <v>0</v>
      </c>
      <c r="DR430" s="36">
        <v>0</v>
      </c>
      <c r="DS430" s="36">
        <v>0</v>
      </c>
      <c r="DT430" s="36">
        <v>0</v>
      </c>
      <c r="DU430" s="36">
        <v>0</v>
      </c>
      <c r="DV430" s="36">
        <v>0</v>
      </c>
      <c r="DW430" s="36">
        <v>0</v>
      </c>
      <c r="DX430" s="36">
        <v>0</v>
      </c>
      <c r="DY430" s="36">
        <v>0</v>
      </c>
      <c r="DZ430" s="36" t="s">
        <v>88</v>
      </c>
    </row>
    <row r="431" spans="120:130" x14ac:dyDescent="0.2">
      <c r="DP431" s="36">
        <v>0</v>
      </c>
      <c r="DQ431" s="36">
        <v>0</v>
      </c>
      <c r="DR431" s="36">
        <v>0</v>
      </c>
      <c r="DS431" s="36">
        <v>0</v>
      </c>
      <c r="DT431" s="36">
        <v>0</v>
      </c>
      <c r="DU431" s="36">
        <v>0</v>
      </c>
      <c r="DV431" s="36">
        <v>0</v>
      </c>
      <c r="DW431" s="36">
        <v>0</v>
      </c>
      <c r="DX431" s="36">
        <v>0</v>
      </c>
      <c r="DY431" s="36">
        <v>0</v>
      </c>
      <c r="DZ431" s="36" t="s">
        <v>88</v>
      </c>
    </row>
    <row r="432" spans="120:130" x14ac:dyDescent="0.2">
      <c r="DP432" s="36">
        <v>0</v>
      </c>
      <c r="DQ432" s="36">
        <v>0</v>
      </c>
      <c r="DR432" s="36">
        <v>0</v>
      </c>
      <c r="DS432" s="36">
        <v>0</v>
      </c>
      <c r="DT432" s="36">
        <v>0</v>
      </c>
      <c r="DU432" s="36">
        <v>0</v>
      </c>
      <c r="DV432" s="36">
        <v>0</v>
      </c>
      <c r="DW432" s="36">
        <v>0</v>
      </c>
      <c r="DX432" s="36">
        <v>0</v>
      </c>
      <c r="DY432" s="36">
        <v>0</v>
      </c>
      <c r="DZ432" s="36" t="s">
        <v>88</v>
      </c>
    </row>
    <row r="433" spans="120:130" x14ac:dyDescent="0.2">
      <c r="DP433" s="36">
        <v>0</v>
      </c>
      <c r="DQ433" s="36">
        <v>0</v>
      </c>
      <c r="DR433" s="36">
        <v>0</v>
      </c>
      <c r="DS433" s="36">
        <v>0</v>
      </c>
      <c r="DT433" s="36">
        <v>0</v>
      </c>
      <c r="DU433" s="36">
        <v>0</v>
      </c>
      <c r="DV433" s="36">
        <v>0</v>
      </c>
      <c r="DW433" s="36">
        <v>0</v>
      </c>
      <c r="DX433" s="36">
        <v>0</v>
      </c>
      <c r="DY433" s="36">
        <v>0</v>
      </c>
      <c r="DZ433" s="36" t="s">
        <v>88</v>
      </c>
    </row>
    <row r="434" spans="120:130" x14ac:dyDescent="0.2">
      <c r="DP434" s="36">
        <v>0</v>
      </c>
      <c r="DQ434" s="36">
        <v>0</v>
      </c>
      <c r="DR434" s="36">
        <v>0</v>
      </c>
      <c r="DS434" s="36">
        <v>0</v>
      </c>
      <c r="DT434" s="36">
        <v>0</v>
      </c>
      <c r="DU434" s="36">
        <v>0</v>
      </c>
      <c r="DV434" s="36">
        <v>0</v>
      </c>
      <c r="DW434" s="36">
        <v>0</v>
      </c>
      <c r="DX434" s="36">
        <v>0</v>
      </c>
      <c r="DY434" s="36">
        <v>0</v>
      </c>
      <c r="DZ434" s="36" t="s">
        <v>88</v>
      </c>
    </row>
    <row r="435" spans="120:130" x14ac:dyDescent="0.2">
      <c r="DP435" s="36">
        <v>0</v>
      </c>
      <c r="DQ435" s="36">
        <v>0</v>
      </c>
      <c r="DR435" s="36">
        <v>0</v>
      </c>
      <c r="DS435" s="36">
        <v>0</v>
      </c>
      <c r="DT435" s="36">
        <v>0</v>
      </c>
      <c r="DU435" s="36">
        <v>0</v>
      </c>
      <c r="DV435" s="36">
        <v>0</v>
      </c>
      <c r="DW435" s="36">
        <v>0</v>
      </c>
      <c r="DX435" s="36">
        <v>0</v>
      </c>
      <c r="DY435" s="36">
        <v>0</v>
      </c>
      <c r="DZ435" s="36" t="s">
        <v>88</v>
      </c>
    </row>
    <row r="436" spans="120:130" x14ac:dyDescent="0.2">
      <c r="DP436" s="36">
        <v>0</v>
      </c>
      <c r="DQ436" s="36">
        <v>0</v>
      </c>
      <c r="DR436" s="36">
        <v>0</v>
      </c>
      <c r="DS436" s="36">
        <v>0</v>
      </c>
      <c r="DT436" s="36">
        <v>0</v>
      </c>
      <c r="DU436" s="36">
        <v>0</v>
      </c>
      <c r="DV436" s="36">
        <v>0</v>
      </c>
      <c r="DW436" s="36">
        <v>0</v>
      </c>
      <c r="DX436" s="36">
        <v>0</v>
      </c>
      <c r="DY436" s="36">
        <v>0</v>
      </c>
      <c r="DZ436" s="36" t="s">
        <v>88</v>
      </c>
    </row>
    <row r="437" spans="120:130" x14ac:dyDescent="0.2">
      <c r="DP437" s="36">
        <v>0</v>
      </c>
      <c r="DQ437" s="36">
        <v>0</v>
      </c>
      <c r="DR437" s="36">
        <v>0</v>
      </c>
      <c r="DS437" s="36">
        <v>0</v>
      </c>
      <c r="DT437" s="36">
        <v>0</v>
      </c>
      <c r="DU437" s="36">
        <v>0</v>
      </c>
      <c r="DV437" s="36">
        <v>0</v>
      </c>
      <c r="DW437" s="36">
        <v>0</v>
      </c>
      <c r="DX437" s="36">
        <v>0</v>
      </c>
      <c r="DY437" s="36">
        <v>0</v>
      </c>
      <c r="DZ437" s="36" t="s">
        <v>88</v>
      </c>
    </row>
    <row r="438" spans="120:130" x14ac:dyDescent="0.2">
      <c r="DP438" s="36">
        <v>0</v>
      </c>
      <c r="DQ438" s="36">
        <v>0</v>
      </c>
      <c r="DR438" s="36">
        <v>0</v>
      </c>
      <c r="DS438" s="36">
        <v>0</v>
      </c>
      <c r="DT438" s="36">
        <v>0</v>
      </c>
      <c r="DU438" s="36">
        <v>0</v>
      </c>
      <c r="DV438" s="36">
        <v>0</v>
      </c>
      <c r="DW438" s="36">
        <v>0</v>
      </c>
      <c r="DX438" s="36">
        <v>0</v>
      </c>
      <c r="DY438" s="36">
        <v>0</v>
      </c>
      <c r="DZ438" s="36" t="s">
        <v>88</v>
      </c>
    </row>
    <row r="439" spans="120:130" x14ac:dyDescent="0.2">
      <c r="DP439" s="36">
        <v>0</v>
      </c>
      <c r="DQ439" s="36">
        <v>0</v>
      </c>
      <c r="DR439" s="36">
        <v>0</v>
      </c>
      <c r="DS439" s="36">
        <v>0</v>
      </c>
      <c r="DT439" s="36">
        <v>0</v>
      </c>
      <c r="DU439" s="36">
        <v>0</v>
      </c>
      <c r="DV439" s="36">
        <v>0</v>
      </c>
      <c r="DW439" s="36">
        <v>0</v>
      </c>
      <c r="DX439" s="36">
        <v>0</v>
      </c>
      <c r="DY439" s="36">
        <v>0</v>
      </c>
      <c r="DZ439" s="36" t="s">
        <v>88</v>
      </c>
    </row>
    <row r="440" spans="120:130" x14ac:dyDescent="0.2">
      <c r="DP440" s="36">
        <v>0</v>
      </c>
      <c r="DQ440" s="36">
        <v>0</v>
      </c>
      <c r="DR440" s="36">
        <v>0</v>
      </c>
      <c r="DS440" s="36">
        <v>0</v>
      </c>
      <c r="DT440" s="36">
        <v>0</v>
      </c>
      <c r="DU440" s="36">
        <v>0</v>
      </c>
      <c r="DV440" s="36">
        <v>0</v>
      </c>
      <c r="DW440" s="36">
        <v>0</v>
      </c>
      <c r="DX440" s="36">
        <v>0</v>
      </c>
      <c r="DY440" s="36">
        <v>0</v>
      </c>
      <c r="DZ440" s="36" t="s">
        <v>88</v>
      </c>
    </row>
    <row r="441" spans="120:130" x14ac:dyDescent="0.2">
      <c r="DP441" s="36">
        <v>0</v>
      </c>
      <c r="DQ441" s="36">
        <v>0</v>
      </c>
      <c r="DR441" s="36">
        <v>0</v>
      </c>
      <c r="DS441" s="36">
        <v>0</v>
      </c>
      <c r="DT441" s="36">
        <v>0</v>
      </c>
      <c r="DU441" s="36">
        <v>0</v>
      </c>
      <c r="DV441" s="36">
        <v>0</v>
      </c>
      <c r="DW441" s="36">
        <v>0</v>
      </c>
      <c r="DX441" s="36">
        <v>0</v>
      </c>
      <c r="DY441" s="36">
        <v>0</v>
      </c>
      <c r="DZ441" s="36" t="s">
        <v>88</v>
      </c>
    </row>
    <row r="442" spans="120:130" x14ac:dyDescent="0.2">
      <c r="DP442" s="36">
        <v>0</v>
      </c>
      <c r="DQ442" s="36">
        <v>0</v>
      </c>
      <c r="DR442" s="36">
        <v>0</v>
      </c>
      <c r="DS442" s="36">
        <v>0</v>
      </c>
      <c r="DT442" s="36">
        <v>0</v>
      </c>
      <c r="DU442" s="36">
        <v>0</v>
      </c>
      <c r="DV442" s="36">
        <v>0</v>
      </c>
      <c r="DW442" s="36">
        <v>0</v>
      </c>
      <c r="DX442" s="36">
        <v>0</v>
      </c>
      <c r="DY442" s="36">
        <v>0</v>
      </c>
      <c r="DZ442" s="36" t="s">
        <v>88</v>
      </c>
    </row>
    <row r="443" spans="120:130" x14ac:dyDescent="0.2">
      <c r="DP443" s="36">
        <v>0</v>
      </c>
      <c r="DQ443" s="36">
        <v>0</v>
      </c>
      <c r="DR443" s="36">
        <v>0</v>
      </c>
      <c r="DS443" s="36">
        <v>0</v>
      </c>
      <c r="DT443" s="36">
        <v>0</v>
      </c>
      <c r="DU443" s="36">
        <v>0</v>
      </c>
      <c r="DV443" s="36">
        <v>0</v>
      </c>
      <c r="DW443" s="36">
        <v>0</v>
      </c>
      <c r="DX443" s="36">
        <v>0</v>
      </c>
      <c r="DY443" s="36">
        <v>0</v>
      </c>
      <c r="DZ443" s="36" t="s">
        <v>88</v>
      </c>
    </row>
    <row r="444" spans="120:130" x14ac:dyDescent="0.2">
      <c r="DP444" s="36">
        <v>0</v>
      </c>
      <c r="DQ444" s="36">
        <v>0</v>
      </c>
      <c r="DR444" s="36">
        <v>0</v>
      </c>
      <c r="DS444" s="36">
        <v>0</v>
      </c>
      <c r="DT444" s="36">
        <v>0</v>
      </c>
      <c r="DU444" s="36">
        <v>0</v>
      </c>
      <c r="DV444" s="36">
        <v>0</v>
      </c>
      <c r="DW444" s="36">
        <v>0</v>
      </c>
      <c r="DX444" s="36">
        <v>0</v>
      </c>
      <c r="DY444" s="36">
        <v>0</v>
      </c>
      <c r="DZ444" s="36" t="s">
        <v>88</v>
      </c>
    </row>
    <row r="445" spans="120:130" x14ac:dyDescent="0.2">
      <c r="DP445" s="36">
        <v>0</v>
      </c>
      <c r="DQ445" s="36">
        <v>0</v>
      </c>
      <c r="DR445" s="36">
        <v>0</v>
      </c>
      <c r="DS445" s="36">
        <v>0</v>
      </c>
      <c r="DT445" s="36">
        <v>0</v>
      </c>
      <c r="DU445" s="36">
        <v>0</v>
      </c>
      <c r="DV445" s="36">
        <v>0</v>
      </c>
      <c r="DW445" s="36">
        <v>0</v>
      </c>
      <c r="DX445" s="36">
        <v>0</v>
      </c>
      <c r="DY445" s="36">
        <v>0</v>
      </c>
      <c r="DZ445" s="36" t="s">
        <v>88</v>
      </c>
    </row>
    <row r="446" spans="120:130" x14ac:dyDescent="0.2">
      <c r="DP446" s="36">
        <v>0</v>
      </c>
      <c r="DQ446" s="36">
        <v>0</v>
      </c>
      <c r="DR446" s="36">
        <v>0</v>
      </c>
      <c r="DS446" s="36">
        <v>0</v>
      </c>
      <c r="DT446" s="36">
        <v>0</v>
      </c>
      <c r="DU446" s="36">
        <v>0</v>
      </c>
      <c r="DV446" s="36">
        <v>0</v>
      </c>
      <c r="DW446" s="36">
        <v>0</v>
      </c>
      <c r="DX446" s="36">
        <v>0</v>
      </c>
      <c r="DY446" s="36">
        <v>0</v>
      </c>
      <c r="DZ446" s="36" t="s">
        <v>88</v>
      </c>
    </row>
    <row r="447" spans="120:130" x14ac:dyDescent="0.2">
      <c r="DP447" s="36">
        <v>0</v>
      </c>
      <c r="DQ447" s="36">
        <v>0</v>
      </c>
      <c r="DR447" s="36">
        <v>0</v>
      </c>
      <c r="DS447" s="36">
        <v>0</v>
      </c>
      <c r="DT447" s="36">
        <v>0</v>
      </c>
      <c r="DU447" s="36">
        <v>0</v>
      </c>
      <c r="DV447" s="36">
        <v>0</v>
      </c>
      <c r="DW447" s="36">
        <v>0</v>
      </c>
      <c r="DX447" s="36">
        <v>0</v>
      </c>
      <c r="DY447" s="36">
        <v>0</v>
      </c>
      <c r="DZ447" s="36" t="s">
        <v>88</v>
      </c>
    </row>
    <row r="448" spans="120:130" x14ac:dyDescent="0.2">
      <c r="DP448" s="36">
        <v>0</v>
      </c>
      <c r="DQ448" s="36">
        <v>0</v>
      </c>
      <c r="DR448" s="36">
        <v>0</v>
      </c>
      <c r="DS448" s="36">
        <v>0</v>
      </c>
      <c r="DT448" s="36">
        <v>0</v>
      </c>
      <c r="DU448" s="36">
        <v>0</v>
      </c>
      <c r="DV448" s="36">
        <v>0</v>
      </c>
      <c r="DW448" s="36">
        <v>0</v>
      </c>
      <c r="DX448" s="36">
        <v>0</v>
      </c>
      <c r="DY448" s="36">
        <v>0</v>
      </c>
      <c r="DZ448" s="36" t="s">
        <v>88</v>
      </c>
    </row>
    <row r="449" spans="120:130" x14ac:dyDescent="0.2">
      <c r="DP449" s="36">
        <v>0</v>
      </c>
      <c r="DQ449" s="36">
        <v>0</v>
      </c>
      <c r="DR449" s="36">
        <v>0</v>
      </c>
      <c r="DS449" s="36">
        <v>0</v>
      </c>
      <c r="DT449" s="36">
        <v>0</v>
      </c>
      <c r="DU449" s="36">
        <v>0</v>
      </c>
      <c r="DV449" s="36">
        <v>0</v>
      </c>
      <c r="DW449" s="36">
        <v>0</v>
      </c>
      <c r="DX449" s="36">
        <v>0</v>
      </c>
      <c r="DY449" s="36">
        <v>0</v>
      </c>
      <c r="DZ449" s="36" t="s">
        <v>88</v>
      </c>
    </row>
    <row r="450" spans="120:130" x14ac:dyDescent="0.2">
      <c r="DP450" s="36">
        <v>0</v>
      </c>
      <c r="DQ450" s="36">
        <v>0</v>
      </c>
      <c r="DR450" s="36">
        <v>0</v>
      </c>
      <c r="DS450" s="36">
        <v>0</v>
      </c>
      <c r="DT450" s="36">
        <v>0</v>
      </c>
      <c r="DU450" s="36">
        <v>0</v>
      </c>
      <c r="DV450" s="36">
        <v>0</v>
      </c>
      <c r="DW450" s="36">
        <v>0</v>
      </c>
      <c r="DX450" s="36">
        <v>0</v>
      </c>
      <c r="DY450" s="36">
        <v>0</v>
      </c>
      <c r="DZ450" s="36" t="s">
        <v>88</v>
      </c>
    </row>
    <row r="451" spans="120:130" x14ac:dyDescent="0.2">
      <c r="DP451" s="36">
        <v>0</v>
      </c>
      <c r="DQ451" s="36">
        <v>0</v>
      </c>
      <c r="DR451" s="36">
        <v>0</v>
      </c>
      <c r="DS451" s="36">
        <v>0</v>
      </c>
      <c r="DT451" s="36">
        <v>0</v>
      </c>
      <c r="DU451" s="36">
        <v>0</v>
      </c>
      <c r="DV451" s="36">
        <v>0</v>
      </c>
      <c r="DW451" s="36">
        <v>0</v>
      </c>
      <c r="DX451" s="36">
        <v>0</v>
      </c>
      <c r="DY451" s="36">
        <v>0</v>
      </c>
      <c r="DZ451" s="36" t="s">
        <v>88</v>
      </c>
    </row>
    <row r="452" spans="120:130" x14ac:dyDescent="0.2">
      <c r="DP452" s="36">
        <v>0</v>
      </c>
      <c r="DQ452" s="36">
        <v>0</v>
      </c>
      <c r="DR452" s="36">
        <v>0</v>
      </c>
      <c r="DS452" s="36">
        <v>0</v>
      </c>
      <c r="DT452" s="36">
        <v>0</v>
      </c>
      <c r="DU452" s="36">
        <v>0</v>
      </c>
      <c r="DV452" s="36">
        <v>0</v>
      </c>
      <c r="DW452" s="36">
        <v>0</v>
      </c>
      <c r="DX452" s="36">
        <v>0</v>
      </c>
      <c r="DY452" s="36">
        <v>0</v>
      </c>
      <c r="DZ452" s="36" t="s">
        <v>88</v>
      </c>
    </row>
    <row r="453" spans="120:130" x14ac:dyDescent="0.2">
      <c r="DP453" s="36">
        <v>0</v>
      </c>
      <c r="DQ453" s="36">
        <v>0</v>
      </c>
      <c r="DR453" s="36">
        <v>0</v>
      </c>
      <c r="DS453" s="36">
        <v>0</v>
      </c>
      <c r="DT453" s="36">
        <v>0</v>
      </c>
      <c r="DU453" s="36">
        <v>0</v>
      </c>
      <c r="DV453" s="36">
        <v>0</v>
      </c>
      <c r="DW453" s="36">
        <v>0</v>
      </c>
      <c r="DX453" s="36">
        <v>0</v>
      </c>
      <c r="DY453" s="36">
        <v>0</v>
      </c>
      <c r="DZ453" s="36" t="s">
        <v>88</v>
      </c>
    </row>
    <row r="454" spans="120:130" x14ac:dyDescent="0.2">
      <c r="DP454" s="36">
        <v>0</v>
      </c>
      <c r="DQ454" s="36">
        <v>0</v>
      </c>
      <c r="DR454" s="36">
        <v>0</v>
      </c>
      <c r="DS454" s="36">
        <v>0</v>
      </c>
      <c r="DT454" s="36">
        <v>0</v>
      </c>
      <c r="DU454" s="36">
        <v>0</v>
      </c>
      <c r="DV454" s="36">
        <v>0</v>
      </c>
      <c r="DW454" s="36">
        <v>0</v>
      </c>
      <c r="DX454" s="36">
        <v>0</v>
      </c>
      <c r="DY454" s="36">
        <v>0</v>
      </c>
      <c r="DZ454" s="36" t="s">
        <v>88</v>
      </c>
    </row>
    <row r="455" spans="120:130" x14ac:dyDescent="0.2">
      <c r="DP455" s="36">
        <v>0</v>
      </c>
      <c r="DQ455" s="36">
        <v>0</v>
      </c>
      <c r="DR455" s="36">
        <v>0</v>
      </c>
      <c r="DS455" s="36">
        <v>0</v>
      </c>
      <c r="DT455" s="36">
        <v>0</v>
      </c>
      <c r="DU455" s="36">
        <v>0</v>
      </c>
      <c r="DV455" s="36">
        <v>0</v>
      </c>
      <c r="DW455" s="36">
        <v>0</v>
      </c>
      <c r="DX455" s="36">
        <v>0</v>
      </c>
      <c r="DY455" s="36">
        <v>0</v>
      </c>
      <c r="DZ455" s="36" t="s">
        <v>88</v>
      </c>
    </row>
    <row r="456" spans="120:130" x14ac:dyDescent="0.2">
      <c r="DP456" s="36">
        <v>0</v>
      </c>
      <c r="DQ456" s="36">
        <v>0</v>
      </c>
      <c r="DR456" s="36">
        <v>0</v>
      </c>
      <c r="DS456" s="36">
        <v>0</v>
      </c>
      <c r="DT456" s="36">
        <v>0</v>
      </c>
      <c r="DU456" s="36">
        <v>0</v>
      </c>
      <c r="DV456" s="36">
        <v>0</v>
      </c>
      <c r="DW456" s="36">
        <v>0</v>
      </c>
      <c r="DX456" s="36">
        <v>0</v>
      </c>
      <c r="DY456" s="36">
        <v>0</v>
      </c>
      <c r="DZ456" s="36" t="s">
        <v>88</v>
      </c>
    </row>
    <row r="457" spans="120:130" x14ac:dyDescent="0.2">
      <c r="DP457" s="36">
        <v>0</v>
      </c>
      <c r="DQ457" s="36">
        <v>0</v>
      </c>
      <c r="DR457" s="36">
        <v>0</v>
      </c>
      <c r="DS457" s="36">
        <v>0</v>
      </c>
      <c r="DT457" s="36">
        <v>0</v>
      </c>
      <c r="DU457" s="36">
        <v>0</v>
      </c>
      <c r="DV457" s="36">
        <v>0</v>
      </c>
      <c r="DW457" s="36">
        <v>0</v>
      </c>
      <c r="DX457" s="36">
        <v>0</v>
      </c>
      <c r="DY457" s="36">
        <v>0</v>
      </c>
      <c r="DZ457" s="36" t="s">
        <v>88</v>
      </c>
    </row>
    <row r="458" spans="120:130" x14ac:dyDescent="0.2">
      <c r="DP458" s="36">
        <v>0</v>
      </c>
      <c r="DQ458" s="36">
        <v>0</v>
      </c>
      <c r="DR458" s="36">
        <v>0</v>
      </c>
      <c r="DS458" s="36">
        <v>0</v>
      </c>
      <c r="DT458" s="36">
        <v>0</v>
      </c>
      <c r="DU458" s="36">
        <v>0</v>
      </c>
      <c r="DV458" s="36">
        <v>0</v>
      </c>
      <c r="DW458" s="36">
        <v>0</v>
      </c>
      <c r="DX458" s="36">
        <v>0</v>
      </c>
      <c r="DY458" s="36">
        <v>0</v>
      </c>
      <c r="DZ458" s="36" t="s">
        <v>88</v>
      </c>
    </row>
    <row r="459" spans="120:130" x14ac:dyDescent="0.2">
      <c r="DP459" s="36">
        <v>0</v>
      </c>
      <c r="DQ459" s="36">
        <v>0</v>
      </c>
      <c r="DR459" s="36">
        <v>0</v>
      </c>
      <c r="DS459" s="36">
        <v>0</v>
      </c>
      <c r="DT459" s="36">
        <v>0</v>
      </c>
      <c r="DU459" s="36">
        <v>0</v>
      </c>
      <c r="DV459" s="36">
        <v>0</v>
      </c>
      <c r="DW459" s="36">
        <v>0</v>
      </c>
      <c r="DX459" s="36">
        <v>0</v>
      </c>
      <c r="DY459" s="36">
        <v>0</v>
      </c>
      <c r="DZ459" s="36" t="s">
        <v>88</v>
      </c>
    </row>
    <row r="460" spans="120:130" x14ac:dyDescent="0.2">
      <c r="DP460" s="36">
        <v>0</v>
      </c>
      <c r="DQ460" s="36">
        <v>0</v>
      </c>
      <c r="DR460" s="36">
        <v>0</v>
      </c>
      <c r="DS460" s="36">
        <v>0</v>
      </c>
      <c r="DT460" s="36">
        <v>0</v>
      </c>
      <c r="DU460" s="36">
        <v>0</v>
      </c>
      <c r="DV460" s="36">
        <v>0</v>
      </c>
      <c r="DW460" s="36">
        <v>0</v>
      </c>
      <c r="DX460" s="36">
        <v>0</v>
      </c>
      <c r="DY460" s="36">
        <v>0</v>
      </c>
      <c r="DZ460" s="36" t="s">
        <v>88</v>
      </c>
    </row>
    <row r="461" spans="120:130" x14ac:dyDescent="0.2">
      <c r="DP461" s="36">
        <v>0</v>
      </c>
      <c r="DQ461" s="36">
        <v>0</v>
      </c>
      <c r="DR461" s="36">
        <v>0</v>
      </c>
      <c r="DS461" s="36">
        <v>0</v>
      </c>
      <c r="DT461" s="36">
        <v>0</v>
      </c>
      <c r="DU461" s="36">
        <v>0</v>
      </c>
      <c r="DV461" s="36">
        <v>0</v>
      </c>
      <c r="DW461" s="36">
        <v>0</v>
      </c>
      <c r="DX461" s="36">
        <v>0</v>
      </c>
      <c r="DY461" s="36">
        <v>0</v>
      </c>
      <c r="DZ461" s="36" t="s">
        <v>88</v>
      </c>
    </row>
    <row r="462" spans="120:130" x14ac:dyDescent="0.2">
      <c r="DP462" s="36">
        <v>0</v>
      </c>
      <c r="DQ462" s="36">
        <v>0</v>
      </c>
      <c r="DR462" s="36">
        <v>0</v>
      </c>
      <c r="DS462" s="36">
        <v>0</v>
      </c>
      <c r="DT462" s="36">
        <v>0</v>
      </c>
      <c r="DU462" s="36">
        <v>0</v>
      </c>
      <c r="DV462" s="36">
        <v>0</v>
      </c>
      <c r="DW462" s="36">
        <v>0</v>
      </c>
      <c r="DX462" s="36">
        <v>0</v>
      </c>
      <c r="DY462" s="36">
        <v>0</v>
      </c>
      <c r="DZ462" s="36" t="s">
        <v>88</v>
      </c>
    </row>
    <row r="463" spans="120:130" x14ac:dyDescent="0.2">
      <c r="DP463" s="36">
        <v>0</v>
      </c>
      <c r="DQ463" s="36">
        <v>0</v>
      </c>
      <c r="DR463" s="36">
        <v>0</v>
      </c>
      <c r="DS463" s="36">
        <v>0</v>
      </c>
      <c r="DT463" s="36">
        <v>0</v>
      </c>
      <c r="DU463" s="36">
        <v>0</v>
      </c>
      <c r="DV463" s="36">
        <v>0</v>
      </c>
      <c r="DW463" s="36">
        <v>0</v>
      </c>
      <c r="DX463" s="36">
        <v>0</v>
      </c>
      <c r="DY463" s="36">
        <v>0</v>
      </c>
      <c r="DZ463" s="36" t="s">
        <v>88</v>
      </c>
    </row>
    <row r="464" spans="120:130" x14ac:dyDescent="0.2">
      <c r="DP464" s="36">
        <v>0</v>
      </c>
      <c r="DQ464" s="36">
        <v>0</v>
      </c>
      <c r="DR464" s="36">
        <v>0</v>
      </c>
      <c r="DS464" s="36">
        <v>0</v>
      </c>
      <c r="DT464" s="36">
        <v>0</v>
      </c>
      <c r="DU464" s="36">
        <v>0</v>
      </c>
      <c r="DV464" s="36">
        <v>0</v>
      </c>
      <c r="DW464" s="36">
        <v>0</v>
      </c>
      <c r="DX464" s="36">
        <v>0</v>
      </c>
      <c r="DY464" s="36">
        <v>0</v>
      </c>
      <c r="DZ464" s="36" t="s">
        <v>88</v>
      </c>
    </row>
    <row r="465" spans="120:130" x14ac:dyDescent="0.2">
      <c r="DP465" s="36">
        <v>0</v>
      </c>
      <c r="DQ465" s="36">
        <v>0</v>
      </c>
      <c r="DR465" s="36">
        <v>0</v>
      </c>
      <c r="DS465" s="36">
        <v>0</v>
      </c>
      <c r="DT465" s="36">
        <v>0</v>
      </c>
      <c r="DU465" s="36">
        <v>0</v>
      </c>
      <c r="DV465" s="36">
        <v>0</v>
      </c>
      <c r="DW465" s="36">
        <v>0</v>
      </c>
      <c r="DX465" s="36">
        <v>0</v>
      </c>
      <c r="DY465" s="36">
        <v>0</v>
      </c>
      <c r="DZ465" s="36" t="s">
        <v>88</v>
      </c>
    </row>
    <row r="466" spans="120:130" x14ac:dyDescent="0.2">
      <c r="DP466" s="36">
        <v>0</v>
      </c>
      <c r="DQ466" s="36">
        <v>0</v>
      </c>
      <c r="DR466" s="36">
        <v>0</v>
      </c>
      <c r="DS466" s="36">
        <v>0</v>
      </c>
      <c r="DT466" s="36">
        <v>0</v>
      </c>
      <c r="DU466" s="36">
        <v>0</v>
      </c>
      <c r="DV466" s="36">
        <v>0</v>
      </c>
      <c r="DW466" s="36">
        <v>0</v>
      </c>
      <c r="DX466" s="36">
        <v>0</v>
      </c>
      <c r="DY466" s="36">
        <v>0</v>
      </c>
      <c r="DZ466" s="36" t="s">
        <v>88</v>
      </c>
    </row>
    <row r="467" spans="120:130" x14ac:dyDescent="0.2">
      <c r="DP467" s="36">
        <v>0</v>
      </c>
      <c r="DQ467" s="36">
        <v>0</v>
      </c>
      <c r="DR467" s="36">
        <v>0</v>
      </c>
      <c r="DS467" s="36">
        <v>0</v>
      </c>
      <c r="DT467" s="36">
        <v>0</v>
      </c>
      <c r="DU467" s="36">
        <v>0</v>
      </c>
      <c r="DV467" s="36">
        <v>0</v>
      </c>
      <c r="DW467" s="36">
        <v>0</v>
      </c>
      <c r="DX467" s="36">
        <v>0</v>
      </c>
      <c r="DY467" s="36">
        <v>0</v>
      </c>
      <c r="DZ467" s="36" t="s">
        <v>88</v>
      </c>
    </row>
    <row r="468" spans="120:130" x14ac:dyDescent="0.2">
      <c r="DP468" s="36">
        <v>0</v>
      </c>
      <c r="DQ468" s="36">
        <v>0</v>
      </c>
      <c r="DR468" s="36">
        <v>0</v>
      </c>
      <c r="DS468" s="36">
        <v>0</v>
      </c>
      <c r="DT468" s="36">
        <v>0</v>
      </c>
      <c r="DU468" s="36">
        <v>0</v>
      </c>
      <c r="DV468" s="36">
        <v>0</v>
      </c>
      <c r="DW468" s="36">
        <v>0</v>
      </c>
      <c r="DX468" s="36">
        <v>0</v>
      </c>
      <c r="DY468" s="36">
        <v>0</v>
      </c>
      <c r="DZ468" s="36" t="s">
        <v>88</v>
      </c>
    </row>
    <row r="469" spans="120:130" x14ac:dyDescent="0.2">
      <c r="DP469" s="36">
        <v>0</v>
      </c>
      <c r="DQ469" s="36">
        <v>0</v>
      </c>
      <c r="DR469" s="36">
        <v>0</v>
      </c>
      <c r="DS469" s="36">
        <v>0</v>
      </c>
      <c r="DT469" s="36">
        <v>0</v>
      </c>
      <c r="DU469" s="36">
        <v>0</v>
      </c>
      <c r="DV469" s="36">
        <v>0</v>
      </c>
      <c r="DW469" s="36">
        <v>0</v>
      </c>
      <c r="DX469" s="36">
        <v>0</v>
      </c>
      <c r="DY469" s="36">
        <v>0</v>
      </c>
      <c r="DZ469" s="36" t="s">
        <v>88</v>
      </c>
    </row>
    <row r="470" spans="120:130" x14ac:dyDescent="0.2">
      <c r="DP470" s="36">
        <v>0</v>
      </c>
      <c r="DQ470" s="36">
        <v>0</v>
      </c>
      <c r="DR470" s="36">
        <v>0</v>
      </c>
      <c r="DS470" s="36">
        <v>0</v>
      </c>
      <c r="DT470" s="36">
        <v>0</v>
      </c>
      <c r="DU470" s="36">
        <v>0</v>
      </c>
      <c r="DV470" s="36">
        <v>0</v>
      </c>
      <c r="DW470" s="36">
        <v>0</v>
      </c>
      <c r="DX470" s="36">
        <v>0</v>
      </c>
      <c r="DY470" s="36">
        <v>0</v>
      </c>
      <c r="DZ470" s="36" t="s">
        <v>88</v>
      </c>
    </row>
    <row r="471" spans="120:130" x14ac:dyDescent="0.2">
      <c r="DP471" s="36">
        <v>0</v>
      </c>
      <c r="DQ471" s="36">
        <v>0</v>
      </c>
      <c r="DR471" s="36">
        <v>0</v>
      </c>
      <c r="DS471" s="36">
        <v>0</v>
      </c>
      <c r="DT471" s="36">
        <v>0</v>
      </c>
      <c r="DU471" s="36">
        <v>0</v>
      </c>
      <c r="DV471" s="36">
        <v>0</v>
      </c>
      <c r="DW471" s="36">
        <v>0</v>
      </c>
      <c r="DX471" s="36">
        <v>0</v>
      </c>
      <c r="DY471" s="36">
        <v>0</v>
      </c>
      <c r="DZ471" s="36" t="s">
        <v>88</v>
      </c>
    </row>
    <row r="472" spans="120:130" x14ac:dyDescent="0.2">
      <c r="DP472" s="36">
        <v>0</v>
      </c>
      <c r="DQ472" s="36">
        <v>0</v>
      </c>
      <c r="DR472" s="36">
        <v>0</v>
      </c>
      <c r="DS472" s="36">
        <v>0</v>
      </c>
      <c r="DT472" s="36">
        <v>0</v>
      </c>
      <c r="DU472" s="36">
        <v>0</v>
      </c>
      <c r="DV472" s="36">
        <v>0</v>
      </c>
      <c r="DW472" s="36">
        <v>0</v>
      </c>
      <c r="DX472" s="36">
        <v>0</v>
      </c>
      <c r="DY472" s="36">
        <v>0</v>
      </c>
      <c r="DZ472" s="36" t="s">
        <v>88</v>
      </c>
    </row>
    <row r="473" spans="120:130" x14ac:dyDescent="0.2">
      <c r="DP473" s="36">
        <v>0</v>
      </c>
      <c r="DQ473" s="36">
        <v>0</v>
      </c>
      <c r="DR473" s="36">
        <v>0</v>
      </c>
      <c r="DS473" s="36">
        <v>0</v>
      </c>
      <c r="DT473" s="36">
        <v>0</v>
      </c>
      <c r="DU473" s="36">
        <v>0</v>
      </c>
      <c r="DV473" s="36">
        <v>0</v>
      </c>
      <c r="DW473" s="36">
        <v>0</v>
      </c>
      <c r="DX473" s="36">
        <v>0</v>
      </c>
      <c r="DY473" s="36">
        <v>0</v>
      </c>
      <c r="DZ473" s="36" t="s">
        <v>88</v>
      </c>
    </row>
    <row r="474" spans="120:130" x14ac:dyDescent="0.2">
      <c r="DP474" s="36">
        <v>0</v>
      </c>
      <c r="DQ474" s="36">
        <v>0</v>
      </c>
      <c r="DR474" s="36">
        <v>0</v>
      </c>
      <c r="DS474" s="36">
        <v>0</v>
      </c>
      <c r="DT474" s="36">
        <v>0</v>
      </c>
      <c r="DU474" s="36">
        <v>0</v>
      </c>
      <c r="DV474" s="36">
        <v>0</v>
      </c>
      <c r="DW474" s="36">
        <v>0</v>
      </c>
      <c r="DX474" s="36">
        <v>0</v>
      </c>
      <c r="DY474" s="36">
        <v>0</v>
      </c>
      <c r="DZ474" s="36" t="s">
        <v>88</v>
      </c>
    </row>
    <row r="475" spans="120:130" x14ac:dyDescent="0.2">
      <c r="DP475" s="36">
        <v>0</v>
      </c>
      <c r="DQ475" s="36">
        <v>0</v>
      </c>
      <c r="DR475" s="36">
        <v>0</v>
      </c>
      <c r="DS475" s="36">
        <v>0</v>
      </c>
      <c r="DT475" s="36">
        <v>0</v>
      </c>
      <c r="DU475" s="36">
        <v>0</v>
      </c>
      <c r="DV475" s="36">
        <v>0</v>
      </c>
      <c r="DW475" s="36">
        <v>0</v>
      </c>
      <c r="DX475" s="36">
        <v>0</v>
      </c>
      <c r="DY475" s="36">
        <v>0</v>
      </c>
      <c r="DZ475" s="36" t="s">
        <v>88</v>
      </c>
    </row>
    <row r="476" spans="120:130" x14ac:dyDescent="0.2">
      <c r="DP476" s="36">
        <v>0</v>
      </c>
      <c r="DQ476" s="36">
        <v>0</v>
      </c>
      <c r="DR476" s="36">
        <v>0</v>
      </c>
      <c r="DS476" s="36">
        <v>0</v>
      </c>
      <c r="DT476" s="36">
        <v>0</v>
      </c>
      <c r="DU476" s="36">
        <v>0</v>
      </c>
      <c r="DV476" s="36">
        <v>0</v>
      </c>
      <c r="DW476" s="36">
        <v>0</v>
      </c>
      <c r="DX476" s="36">
        <v>0</v>
      </c>
      <c r="DY476" s="36">
        <v>0</v>
      </c>
      <c r="DZ476" s="36" t="s">
        <v>88</v>
      </c>
    </row>
    <row r="477" spans="120:130" x14ac:dyDescent="0.2">
      <c r="DP477" s="36">
        <v>0</v>
      </c>
      <c r="DQ477" s="36">
        <v>0</v>
      </c>
      <c r="DR477" s="36">
        <v>0</v>
      </c>
      <c r="DS477" s="36">
        <v>0</v>
      </c>
      <c r="DT477" s="36">
        <v>0</v>
      </c>
      <c r="DU477" s="36">
        <v>0</v>
      </c>
      <c r="DV477" s="36">
        <v>0</v>
      </c>
      <c r="DW477" s="36">
        <v>0</v>
      </c>
      <c r="DX477" s="36">
        <v>0</v>
      </c>
      <c r="DY477" s="36">
        <v>0</v>
      </c>
      <c r="DZ477" s="36" t="s">
        <v>88</v>
      </c>
    </row>
    <row r="478" spans="120:130" x14ac:dyDescent="0.2">
      <c r="DP478" s="36">
        <v>0</v>
      </c>
      <c r="DQ478" s="36">
        <v>0</v>
      </c>
      <c r="DR478" s="36">
        <v>0</v>
      </c>
      <c r="DS478" s="36">
        <v>0</v>
      </c>
      <c r="DT478" s="36">
        <v>0</v>
      </c>
      <c r="DU478" s="36">
        <v>0</v>
      </c>
      <c r="DV478" s="36">
        <v>0</v>
      </c>
      <c r="DW478" s="36">
        <v>0</v>
      </c>
      <c r="DX478" s="36">
        <v>0</v>
      </c>
      <c r="DY478" s="36">
        <v>0</v>
      </c>
      <c r="DZ478" s="36" t="s">
        <v>88</v>
      </c>
    </row>
    <row r="479" spans="120:130" x14ac:dyDescent="0.2">
      <c r="DP479" s="36">
        <v>0</v>
      </c>
      <c r="DQ479" s="36">
        <v>0</v>
      </c>
      <c r="DR479" s="36">
        <v>0</v>
      </c>
      <c r="DS479" s="36">
        <v>0</v>
      </c>
      <c r="DT479" s="36">
        <v>0</v>
      </c>
      <c r="DU479" s="36">
        <v>0</v>
      </c>
      <c r="DV479" s="36">
        <v>0</v>
      </c>
      <c r="DW479" s="36">
        <v>0</v>
      </c>
      <c r="DX479" s="36">
        <v>0</v>
      </c>
      <c r="DY479" s="36">
        <v>0</v>
      </c>
      <c r="DZ479" s="36" t="s">
        <v>88</v>
      </c>
    </row>
    <row r="480" spans="120:130" x14ac:dyDescent="0.2">
      <c r="DP480" s="36">
        <v>0</v>
      </c>
      <c r="DQ480" s="36">
        <v>0</v>
      </c>
      <c r="DR480" s="36">
        <v>0</v>
      </c>
      <c r="DS480" s="36">
        <v>0</v>
      </c>
      <c r="DT480" s="36">
        <v>0</v>
      </c>
      <c r="DU480" s="36">
        <v>0</v>
      </c>
      <c r="DV480" s="36">
        <v>0</v>
      </c>
      <c r="DW480" s="36">
        <v>0</v>
      </c>
      <c r="DX480" s="36">
        <v>0</v>
      </c>
      <c r="DY480" s="36">
        <v>0</v>
      </c>
      <c r="DZ480" s="36" t="s">
        <v>88</v>
      </c>
    </row>
    <row r="481" spans="120:130" x14ac:dyDescent="0.2">
      <c r="DP481" s="36">
        <v>0</v>
      </c>
      <c r="DQ481" s="36">
        <v>0</v>
      </c>
      <c r="DR481" s="36">
        <v>0</v>
      </c>
      <c r="DS481" s="36">
        <v>0</v>
      </c>
      <c r="DT481" s="36">
        <v>0</v>
      </c>
      <c r="DU481" s="36">
        <v>0</v>
      </c>
      <c r="DV481" s="36">
        <v>0</v>
      </c>
      <c r="DW481" s="36">
        <v>0</v>
      </c>
      <c r="DX481" s="36">
        <v>0</v>
      </c>
      <c r="DY481" s="36">
        <v>0</v>
      </c>
      <c r="DZ481" s="36" t="s">
        <v>88</v>
      </c>
    </row>
    <row r="482" spans="120:130" x14ac:dyDescent="0.2">
      <c r="DP482" s="36">
        <v>0</v>
      </c>
      <c r="DQ482" s="36">
        <v>0</v>
      </c>
      <c r="DR482" s="36">
        <v>0</v>
      </c>
      <c r="DS482" s="36">
        <v>0</v>
      </c>
      <c r="DT482" s="36">
        <v>0</v>
      </c>
      <c r="DU482" s="36">
        <v>0</v>
      </c>
      <c r="DV482" s="36">
        <v>0</v>
      </c>
      <c r="DW482" s="36">
        <v>0</v>
      </c>
      <c r="DX482" s="36">
        <v>0</v>
      </c>
      <c r="DY482" s="36">
        <v>0</v>
      </c>
      <c r="DZ482" s="36" t="s">
        <v>88</v>
      </c>
    </row>
    <row r="483" spans="120:130" x14ac:dyDescent="0.2">
      <c r="DP483" s="36">
        <v>0</v>
      </c>
      <c r="DQ483" s="36">
        <v>0</v>
      </c>
      <c r="DR483" s="36">
        <v>0</v>
      </c>
      <c r="DS483" s="36">
        <v>0</v>
      </c>
      <c r="DT483" s="36">
        <v>0</v>
      </c>
      <c r="DU483" s="36">
        <v>0</v>
      </c>
      <c r="DV483" s="36">
        <v>0</v>
      </c>
      <c r="DW483" s="36">
        <v>0</v>
      </c>
      <c r="DX483" s="36">
        <v>0</v>
      </c>
      <c r="DY483" s="36">
        <v>0</v>
      </c>
      <c r="DZ483" s="36" t="s">
        <v>88</v>
      </c>
    </row>
    <row r="484" spans="120:130" x14ac:dyDescent="0.2">
      <c r="DP484" s="36">
        <v>0</v>
      </c>
      <c r="DQ484" s="36">
        <v>0</v>
      </c>
      <c r="DR484" s="36">
        <v>0</v>
      </c>
      <c r="DS484" s="36">
        <v>0</v>
      </c>
      <c r="DT484" s="36">
        <v>0</v>
      </c>
      <c r="DU484" s="36">
        <v>0</v>
      </c>
      <c r="DV484" s="36">
        <v>0</v>
      </c>
      <c r="DW484" s="36">
        <v>0</v>
      </c>
      <c r="DX484" s="36">
        <v>0</v>
      </c>
      <c r="DY484" s="36">
        <v>0</v>
      </c>
      <c r="DZ484" s="36" t="s">
        <v>88</v>
      </c>
    </row>
    <row r="485" spans="120:130" x14ac:dyDescent="0.2">
      <c r="DP485" s="36">
        <v>0</v>
      </c>
      <c r="DQ485" s="36">
        <v>0</v>
      </c>
      <c r="DR485" s="36">
        <v>0</v>
      </c>
      <c r="DS485" s="36">
        <v>0</v>
      </c>
      <c r="DT485" s="36">
        <v>0</v>
      </c>
      <c r="DU485" s="36">
        <v>0</v>
      </c>
      <c r="DV485" s="36">
        <v>0</v>
      </c>
      <c r="DW485" s="36">
        <v>0</v>
      </c>
      <c r="DX485" s="36">
        <v>0</v>
      </c>
      <c r="DY485" s="36">
        <v>0</v>
      </c>
      <c r="DZ485" s="36" t="s">
        <v>88</v>
      </c>
    </row>
    <row r="486" spans="120:130" x14ac:dyDescent="0.2">
      <c r="DP486" s="36">
        <v>0</v>
      </c>
      <c r="DQ486" s="36">
        <v>0</v>
      </c>
      <c r="DR486" s="36">
        <v>0</v>
      </c>
      <c r="DS486" s="36">
        <v>0</v>
      </c>
      <c r="DT486" s="36">
        <v>0</v>
      </c>
      <c r="DU486" s="36">
        <v>0</v>
      </c>
      <c r="DV486" s="36">
        <v>0</v>
      </c>
      <c r="DW486" s="36">
        <v>0</v>
      </c>
      <c r="DX486" s="36">
        <v>0</v>
      </c>
      <c r="DY486" s="36">
        <v>0</v>
      </c>
      <c r="DZ486" s="36" t="s">
        <v>88</v>
      </c>
    </row>
    <row r="487" spans="120:130" x14ac:dyDescent="0.2">
      <c r="DP487" s="36">
        <v>0</v>
      </c>
      <c r="DQ487" s="36">
        <v>0</v>
      </c>
      <c r="DR487" s="36">
        <v>0</v>
      </c>
      <c r="DS487" s="36">
        <v>0</v>
      </c>
      <c r="DT487" s="36">
        <v>0</v>
      </c>
      <c r="DU487" s="36">
        <v>0</v>
      </c>
      <c r="DV487" s="36">
        <v>0</v>
      </c>
      <c r="DW487" s="36">
        <v>0</v>
      </c>
      <c r="DX487" s="36">
        <v>0</v>
      </c>
      <c r="DY487" s="36">
        <v>0</v>
      </c>
      <c r="DZ487" s="36" t="s">
        <v>88</v>
      </c>
    </row>
    <row r="488" spans="120:130" x14ac:dyDescent="0.2">
      <c r="DP488" s="36">
        <v>0</v>
      </c>
      <c r="DQ488" s="36">
        <v>0</v>
      </c>
      <c r="DR488" s="36">
        <v>0</v>
      </c>
      <c r="DS488" s="36">
        <v>0</v>
      </c>
      <c r="DT488" s="36">
        <v>0</v>
      </c>
      <c r="DU488" s="36">
        <v>0</v>
      </c>
      <c r="DV488" s="36">
        <v>0</v>
      </c>
      <c r="DW488" s="36">
        <v>0</v>
      </c>
      <c r="DX488" s="36">
        <v>0</v>
      </c>
      <c r="DY488" s="36">
        <v>0</v>
      </c>
      <c r="DZ488" s="36" t="s">
        <v>88</v>
      </c>
    </row>
    <row r="489" spans="120:130" x14ac:dyDescent="0.2">
      <c r="DP489" s="36">
        <v>0</v>
      </c>
      <c r="DQ489" s="36">
        <v>0</v>
      </c>
      <c r="DR489" s="36">
        <v>0</v>
      </c>
      <c r="DS489" s="36">
        <v>0</v>
      </c>
      <c r="DT489" s="36">
        <v>0</v>
      </c>
      <c r="DU489" s="36">
        <v>0</v>
      </c>
      <c r="DV489" s="36">
        <v>0</v>
      </c>
      <c r="DW489" s="36">
        <v>0</v>
      </c>
      <c r="DX489" s="36">
        <v>0</v>
      </c>
      <c r="DY489" s="36">
        <v>0</v>
      </c>
      <c r="DZ489" s="36" t="s">
        <v>88</v>
      </c>
    </row>
    <row r="490" spans="120:130" x14ac:dyDescent="0.2">
      <c r="DP490" s="36">
        <v>0</v>
      </c>
      <c r="DQ490" s="36">
        <v>0</v>
      </c>
      <c r="DR490" s="36">
        <v>0</v>
      </c>
      <c r="DS490" s="36">
        <v>0</v>
      </c>
      <c r="DT490" s="36">
        <v>0</v>
      </c>
      <c r="DU490" s="36">
        <v>0</v>
      </c>
      <c r="DV490" s="36">
        <v>0</v>
      </c>
      <c r="DW490" s="36">
        <v>0</v>
      </c>
      <c r="DX490" s="36">
        <v>0</v>
      </c>
      <c r="DY490" s="36">
        <v>0</v>
      </c>
      <c r="DZ490" s="36" t="s">
        <v>88</v>
      </c>
    </row>
    <row r="491" spans="120:130" x14ac:dyDescent="0.2">
      <c r="DP491" s="36">
        <v>0</v>
      </c>
      <c r="DQ491" s="36">
        <v>0</v>
      </c>
      <c r="DR491" s="36">
        <v>0</v>
      </c>
      <c r="DS491" s="36">
        <v>0</v>
      </c>
      <c r="DT491" s="36">
        <v>0</v>
      </c>
      <c r="DU491" s="36">
        <v>0</v>
      </c>
      <c r="DV491" s="36">
        <v>0</v>
      </c>
      <c r="DW491" s="36">
        <v>0</v>
      </c>
      <c r="DX491" s="36">
        <v>0</v>
      </c>
      <c r="DY491" s="36">
        <v>0</v>
      </c>
      <c r="DZ491" s="36" t="s">
        <v>88</v>
      </c>
    </row>
    <row r="492" spans="120:130" x14ac:dyDescent="0.2">
      <c r="DP492" s="36">
        <v>0</v>
      </c>
      <c r="DQ492" s="36">
        <v>0</v>
      </c>
      <c r="DR492" s="36">
        <v>0</v>
      </c>
      <c r="DS492" s="36">
        <v>0</v>
      </c>
      <c r="DT492" s="36">
        <v>0</v>
      </c>
      <c r="DU492" s="36">
        <v>0</v>
      </c>
      <c r="DV492" s="36">
        <v>0</v>
      </c>
      <c r="DW492" s="36">
        <v>0</v>
      </c>
      <c r="DX492" s="36">
        <v>0</v>
      </c>
      <c r="DY492" s="36">
        <v>0</v>
      </c>
      <c r="DZ492" s="36" t="s">
        <v>88</v>
      </c>
    </row>
    <row r="493" spans="120:130" x14ac:dyDescent="0.2">
      <c r="DP493" s="36">
        <v>0</v>
      </c>
      <c r="DQ493" s="36">
        <v>0</v>
      </c>
      <c r="DR493" s="36">
        <v>0</v>
      </c>
      <c r="DS493" s="36">
        <v>0</v>
      </c>
      <c r="DT493" s="36">
        <v>0</v>
      </c>
      <c r="DU493" s="36">
        <v>0</v>
      </c>
      <c r="DV493" s="36">
        <v>0</v>
      </c>
      <c r="DW493" s="36">
        <v>0</v>
      </c>
      <c r="DX493" s="36">
        <v>0</v>
      </c>
      <c r="DY493" s="36">
        <v>0</v>
      </c>
      <c r="DZ493" s="36" t="s">
        <v>88</v>
      </c>
    </row>
    <row r="494" spans="120:130" x14ac:dyDescent="0.2">
      <c r="DP494" s="36">
        <v>0</v>
      </c>
      <c r="DQ494" s="36">
        <v>0</v>
      </c>
      <c r="DR494" s="36">
        <v>0</v>
      </c>
      <c r="DS494" s="36">
        <v>0</v>
      </c>
      <c r="DT494" s="36">
        <v>0</v>
      </c>
      <c r="DU494" s="36">
        <v>0</v>
      </c>
      <c r="DV494" s="36">
        <v>0</v>
      </c>
      <c r="DW494" s="36">
        <v>0</v>
      </c>
      <c r="DX494" s="36">
        <v>0</v>
      </c>
      <c r="DY494" s="36">
        <v>0</v>
      </c>
      <c r="DZ494" s="36" t="s">
        <v>88</v>
      </c>
    </row>
    <row r="495" spans="120:130" x14ac:dyDescent="0.2">
      <c r="DP495" s="36">
        <v>0</v>
      </c>
      <c r="DQ495" s="36">
        <v>0</v>
      </c>
      <c r="DR495" s="36">
        <v>0</v>
      </c>
      <c r="DS495" s="36">
        <v>0</v>
      </c>
      <c r="DT495" s="36">
        <v>0</v>
      </c>
      <c r="DU495" s="36">
        <v>0</v>
      </c>
      <c r="DV495" s="36">
        <v>0</v>
      </c>
      <c r="DW495" s="36">
        <v>0</v>
      </c>
      <c r="DX495" s="36">
        <v>0</v>
      </c>
      <c r="DY495" s="36">
        <v>0</v>
      </c>
      <c r="DZ495" s="36" t="s">
        <v>88</v>
      </c>
    </row>
    <row r="496" spans="120:130" x14ac:dyDescent="0.2">
      <c r="DP496" s="36">
        <v>0</v>
      </c>
      <c r="DQ496" s="36">
        <v>0</v>
      </c>
      <c r="DR496" s="36">
        <v>0</v>
      </c>
      <c r="DS496" s="36">
        <v>0</v>
      </c>
      <c r="DT496" s="36">
        <v>0</v>
      </c>
      <c r="DU496" s="36">
        <v>0</v>
      </c>
      <c r="DV496" s="36">
        <v>0</v>
      </c>
      <c r="DW496" s="36">
        <v>0</v>
      </c>
      <c r="DX496" s="36">
        <v>0</v>
      </c>
      <c r="DY496" s="36">
        <v>0</v>
      </c>
      <c r="DZ496" s="36" t="s">
        <v>88</v>
      </c>
    </row>
    <row r="497" spans="120:130" x14ac:dyDescent="0.2">
      <c r="DP497" s="36">
        <v>0</v>
      </c>
      <c r="DQ497" s="36">
        <v>0</v>
      </c>
      <c r="DR497" s="36">
        <v>0</v>
      </c>
      <c r="DS497" s="36">
        <v>0</v>
      </c>
      <c r="DT497" s="36">
        <v>0</v>
      </c>
      <c r="DU497" s="36">
        <v>0</v>
      </c>
      <c r="DV497" s="36">
        <v>0</v>
      </c>
      <c r="DW497" s="36">
        <v>0</v>
      </c>
      <c r="DX497" s="36">
        <v>0</v>
      </c>
      <c r="DY497" s="36">
        <v>0</v>
      </c>
      <c r="DZ497" s="36" t="s">
        <v>88</v>
      </c>
    </row>
    <row r="498" spans="120:130" x14ac:dyDescent="0.2">
      <c r="DP498" s="36">
        <v>0</v>
      </c>
      <c r="DQ498" s="36">
        <v>0</v>
      </c>
      <c r="DR498" s="36">
        <v>0</v>
      </c>
      <c r="DS498" s="36">
        <v>0</v>
      </c>
      <c r="DT498" s="36">
        <v>0</v>
      </c>
      <c r="DU498" s="36">
        <v>0</v>
      </c>
      <c r="DV498" s="36">
        <v>0</v>
      </c>
      <c r="DW498" s="36">
        <v>0</v>
      </c>
      <c r="DX498" s="36">
        <v>0</v>
      </c>
      <c r="DY498" s="36">
        <v>0</v>
      </c>
      <c r="DZ498" s="36" t="s">
        <v>88</v>
      </c>
    </row>
    <row r="499" spans="120:130" x14ac:dyDescent="0.2">
      <c r="DP499" s="36">
        <v>0</v>
      </c>
      <c r="DQ499" s="36">
        <v>0</v>
      </c>
      <c r="DR499" s="36">
        <v>0</v>
      </c>
      <c r="DS499" s="36">
        <v>0</v>
      </c>
      <c r="DT499" s="36">
        <v>0</v>
      </c>
      <c r="DU499" s="36">
        <v>0</v>
      </c>
      <c r="DV499" s="36">
        <v>0</v>
      </c>
      <c r="DW499" s="36">
        <v>0</v>
      </c>
      <c r="DX499" s="36">
        <v>0</v>
      </c>
      <c r="DY499" s="36">
        <v>0</v>
      </c>
      <c r="DZ499" s="36" t="s">
        <v>88</v>
      </c>
    </row>
    <row r="500" spans="120:130" x14ac:dyDescent="0.2">
      <c r="DP500" s="36">
        <v>0</v>
      </c>
      <c r="DQ500" s="36">
        <v>0</v>
      </c>
      <c r="DR500" s="36">
        <v>0</v>
      </c>
      <c r="DS500" s="36">
        <v>0</v>
      </c>
      <c r="DT500" s="36">
        <v>0</v>
      </c>
      <c r="DU500" s="36">
        <v>0</v>
      </c>
      <c r="DV500" s="36">
        <v>0</v>
      </c>
      <c r="DW500" s="36">
        <v>0</v>
      </c>
      <c r="DX500" s="36">
        <v>0</v>
      </c>
      <c r="DY500" s="36">
        <v>0</v>
      </c>
      <c r="DZ500" s="36" t="s">
        <v>88</v>
      </c>
    </row>
    <row r="501" spans="120:130" x14ac:dyDescent="0.2">
      <c r="DP501" s="36">
        <v>0</v>
      </c>
      <c r="DQ501" s="36">
        <v>0</v>
      </c>
      <c r="DR501" s="36">
        <v>0</v>
      </c>
      <c r="DS501" s="36">
        <v>0</v>
      </c>
      <c r="DT501" s="36">
        <v>0</v>
      </c>
      <c r="DU501" s="36">
        <v>0</v>
      </c>
      <c r="DV501" s="36">
        <v>0</v>
      </c>
      <c r="DW501" s="36">
        <v>0</v>
      </c>
      <c r="DX501" s="36">
        <v>0</v>
      </c>
      <c r="DY501" s="36">
        <v>0</v>
      </c>
      <c r="DZ501" s="36" t="s">
        <v>88</v>
      </c>
    </row>
    <row r="502" spans="120:130" x14ac:dyDescent="0.2">
      <c r="DP502" s="36">
        <v>0</v>
      </c>
      <c r="DQ502" s="36">
        <v>0</v>
      </c>
      <c r="DR502" s="36">
        <v>0</v>
      </c>
      <c r="DS502" s="36">
        <v>0</v>
      </c>
      <c r="DT502" s="36">
        <v>0</v>
      </c>
      <c r="DU502" s="36">
        <v>0</v>
      </c>
      <c r="DV502" s="36">
        <v>0</v>
      </c>
      <c r="DW502" s="36">
        <v>0</v>
      </c>
      <c r="DX502" s="36">
        <v>0</v>
      </c>
      <c r="DY502" s="36">
        <v>0</v>
      </c>
      <c r="DZ502" s="36" t="s">
        <v>88</v>
      </c>
    </row>
    <row r="503" spans="120:130" x14ac:dyDescent="0.2">
      <c r="DP503" s="36">
        <v>0</v>
      </c>
      <c r="DQ503" s="36">
        <v>0</v>
      </c>
      <c r="DR503" s="36">
        <v>0</v>
      </c>
      <c r="DS503" s="36">
        <v>0</v>
      </c>
      <c r="DT503" s="36">
        <v>0</v>
      </c>
      <c r="DU503" s="36">
        <v>0</v>
      </c>
      <c r="DV503" s="36">
        <v>0</v>
      </c>
      <c r="DW503" s="36">
        <v>0</v>
      </c>
      <c r="DX503" s="36">
        <v>0</v>
      </c>
      <c r="DY503" s="36">
        <v>0</v>
      </c>
      <c r="DZ503" s="36" t="s">
        <v>88</v>
      </c>
    </row>
    <row r="504" spans="120:130" x14ac:dyDescent="0.2">
      <c r="DP504" s="36">
        <v>0</v>
      </c>
      <c r="DQ504" s="36">
        <v>0</v>
      </c>
      <c r="DR504" s="36">
        <v>0</v>
      </c>
      <c r="DS504" s="36">
        <v>0</v>
      </c>
      <c r="DT504" s="36">
        <v>0</v>
      </c>
      <c r="DU504" s="36">
        <v>0</v>
      </c>
      <c r="DV504" s="36">
        <v>0</v>
      </c>
      <c r="DW504" s="36">
        <v>0</v>
      </c>
      <c r="DX504" s="36">
        <v>0</v>
      </c>
      <c r="DY504" s="36">
        <v>0</v>
      </c>
      <c r="DZ504" s="36" t="s">
        <v>88</v>
      </c>
    </row>
    <row r="505" spans="120:130" x14ac:dyDescent="0.2">
      <c r="DP505" s="36">
        <v>0</v>
      </c>
      <c r="DQ505" s="36">
        <v>0</v>
      </c>
      <c r="DR505" s="36">
        <v>0</v>
      </c>
      <c r="DS505" s="36">
        <v>0</v>
      </c>
      <c r="DT505" s="36">
        <v>0</v>
      </c>
      <c r="DU505" s="36">
        <v>0</v>
      </c>
      <c r="DV505" s="36">
        <v>0</v>
      </c>
      <c r="DW505" s="36">
        <v>0</v>
      </c>
      <c r="DX505" s="36">
        <v>0</v>
      </c>
      <c r="DY505" s="36">
        <v>0</v>
      </c>
      <c r="DZ505" s="36" t="s">
        <v>88</v>
      </c>
    </row>
    <row r="506" spans="120:130" x14ac:dyDescent="0.2">
      <c r="DP506" s="36">
        <v>0</v>
      </c>
      <c r="DQ506" s="36">
        <v>0</v>
      </c>
      <c r="DR506" s="36">
        <v>0</v>
      </c>
      <c r="DS506" s="36">
        <v>0</v>
      </c>
      <c r="DT506" s="36">
        <v>0</v>
      </c>
      <c r="DU506" s="36">
        <v>0</v>
      </c>
      <c r="DV506" s="36">
        <v>0</v>
      </c>
      <c r="DW506" s="36">
        <v>0</v>
      </c>
      <c r="DX506" s="36">
        <v>0</v>
      </c>
      <c r="DY506" s="36">
        <v>0</v>
      </c>
      <c r="DZ506" s="36" t="s">
        <v>88</v>
      </c>
    </row>
    <row r="507" spans="120:130" x14ac:dyDescent="0.2">
      <c r="DP507" s="36">
        <v>0</v>
      </c>
      <c r="DQ507" s="36">
        <v>0</v>
      </c>
      <c r="DR507" s="36">
        <v>0</v>
      </c>
      <c r="DS507" s="36">
        <v>0</v>
      </c>
      <c r="DT507" s="36">
        <v>0</v>
      </c>
      <c r="DU507" s="36">
        <v>0</v>
      </c>
      <c r="DV507" s="36">
        <v>0</v>
      </c>
      <c r="DW507" s="36">
        <v>0</v>
      </c>
      <c r="DX507" s="36">
        <v>0</v>
      </c>
      <c r="DY507" s="36">
        <v>0</v>
      </c>
      <c r="DZ507" s="36" t="s">
        <v>88</v>
      </c>
    </row>
    <row r="508" spans="120:130" x14ac:dyDescent="0.2">
      <c r="DP508" s="36">
        <v>0</v>
      </c>
      <c r="DQ508" s="36">
        <v>0</v>
      </c>
      <c r="DR508" s="36">
        <v>0</v>
      </c>
      <c r="DS508" s="36">
        <v>0</v>
      </c>
      <c r="DT508" s="36">
        <v>0</v>
      </c>
      <c r="DU508" s="36">
        <v>0</v>
      </c>
      <c r="DV508" s="36">
        <v>0</v>
      </c>
      <c r="DW508" s="36">
        <v>0</v>
      </c>
      <c r="DX508" s="36">
        <v>0</v>
      </c>
      <c r="DY508" s="36">
        <v>0</v>
      </c>
      <c r="DZ508" s="36" t="s">
        <v>88</v>
      </c>
    </row>
    <row r="509" spans="120:130" x14ac:dyDescent="0.2">
      <c r="DP509" s="36">
        <v>0</v>
      </c>
      <c r="DQ509" s="36">
        <v>0</v>
      </c>
      <c r="DR509" s="36">
        <v>0</v>
      </c>
      <c r="DS509" s="36">
        <v>0</v>
      </c>
      <c r="DT509" s="36">
        <v>0</v>
      </c>
      <c r="DU509" s="36">
        <v>0</v>
      </c>
      <c r="DV509" s="36">
        <v>0</v>
      </c>
      <c r="DW509" s="36">
        <v>0</v>
      </c>
      <c r="DX509" s="36">
        <v>0</v>
      </c>
      <c r="DY509" s="36">
        <v>0</v>
      </c>
      <c r="DZ509" s="36" t="s">
        <v>88</v>
      </c>
    </row>
    <row r="510" spans="120:130" x14ac:dyDescent="0.2">
      <c r="DP510" s="36">
        <v>0</v>
      </c>
      <c r="DQ510" s="36">
        <v>0</v>
      </c>
      <c r="DR510" s="36">
        <v>0</v>
      </c>
      <c r="DS510" s="36">
        <v>0</v>
      </c>
      <c r="DT510" s="36">
        <v>0</v>
      </c>
      <c r="DU510" s="36">
        <v>0</v>
      </c>
      <c r="DV510" s="36">
        <v>0</v>
      </c>
      <c r="DW510" s="36">
        <v>0</v>
      </c>
      <c r="DX510" s="36">
        <v>0</v>
      </c>
      <c r="DY510" s="36">
        <v>0</v>
      </c>
      <c r="DZ510" s="36" t="s">
        <v>88</v>
      </c>
    </row>
    <row r="511" spans="120:130" x14ac:dyDescent="0.2">
      <c r="DP511" s="36">
        <v>0</v>
      </c>
      <c r="DQ511" s="36">
        <v>0</v>
      </c>
      <c r="DR511" s="36">
        <v>0</v>
      </c>
      <c r="DS511" s="36">
        <v>0</v>
      </c>
      <c r="DT511" s="36">
        <v>0</v>
      </c>
      <c r="DU511" s="36">
        <v>0</v>
      </c>
      <c r="DV511" s="36">
        <v>0</v>
      </c>
      <c r="DW511" s="36">
        <v>0</v>
      </c>
      <c r="DX511" s="36">
        <v>0</v>
      </c>
      <c r="DY511" s="36">
        <v>0</v>
      </c>
      <c r="DZ511" s="36" t="s">
        <v>88</v>
      </c>
    </row>
    <row r="512" spans="120:130" x14ac:dyDescent="0.2">
      <c r="DP512" s="36">
        <v>0</v>
      </c>
      <c r="DQ512" s="36">
        <v>0</v>
      </c>
      <c r="DR512" s="36">
        <v>0</v>
      </c>
      <c r="DS512" s="36">
        <v>0</v>
      </c>
      <c r="DT512" s="36">
        <v>0</v>
      </c>
      <c r="DU512" s="36">
        <v>0</v>
      </c>
      <c r="DV512" s="36">
        <v>0</v>
      </c>
      <c r="DW512" s="36">
        <v>0</v>
      </c>
      <c r="DX512" s="36">
        <v>0</v>
      </c>
      <c r="DY512" s="36">
        <v>0</v>
      </c>
      <c r="DZ512" s="36" t="s">
        <v>88</v>
      </c>
    </row>
    <row r="513" spans="120:130" x14ac:dyDescent="0.2">
      <c r="DP513" s="36">
        <v>0</v>
      </c>
      <c r="DQ513" s="36">
        <v>0</v>
      </c>
      <c r="DR513" s="36">
        <v>0</v>
      </c>
      <c r="DS513" s="36">
        <v>0</v>
      </c>
      <c r="DT513" s="36">
        <v>0</v>
      </c>
      <c r="DU513" s="36">
        <v>0</v>
      </c>
      <c r="DV513" s="36">
        <v>0</v>
      </c>
      <c r="DW513" s="36">
        <v>0</v>
      </c>
      <c r="DX513" s="36">
        <v>0</v>
      </c>
      <c r="DY513" s="36">
        <v>0</v>
      </c>
      <c r="DZ513" s="36" t="s">
        <v>88</v>
      </c>
    </row>
    <row r="514" spans="120:130" x14ac:dyDescent="0.2">
      <c r="DP514" s="36">
        <v>0</v>
      </c>
      <c r="DQ514" s="36">
        <v>0</v>
      </c>
      <c r="DR514" s="36">
        <v>0</v>
      </c>
      <c r="DS514" s="36">
        <v>0</v>
      </c>
      <c r="DT514" s="36">
        <v>0</v>
      </c>
      <c r="DU514" s="36">
        <v>0</v>
      </c>
      <c r="DV514" s="36">
        <v>0</v>
      </c>
      <c r="DW514" s="36">
        <v>0</v>
      </c>
      <c r="DX514" s="36">
        <v>0</v>
      </c>
      <c r="DY514" s="36">
        <v>0</v>
      </c>
      <c r="DZ514" s="36" t="s">
        <v>88</v>
      </c>
    </row>
    <row r="515" spans="120:130" x14ac:dyDescent="0.2">
      <c r="DP515" s="36">
        <v>0</v>
      </c>
      <c r="DQ515" s="36">
        <v>0</v>
      </c>
      <c r="DR515" s="36">
        <v>0</v>
      </c>
      <c r="DS515" s="36">
        <v>0</v>
      </c>
      <c r="DT515" s="36">
        <v>0</v>
      </c>
      <c r="DU515" s="36">
        <v>0</v>
      </c>
      <c r="DV515" s="36">
        <v>0</v>
      </c>
      <c r="DW515" s="36">
        <v>0</v>
      </c>
      <c r="DX515" s="36">
        <v>0</v>
      </c>
      <c r="DY515" s="36">
        <v>0</v>
      </c>
      <c r="DZ515" s="36" t="s">
        <v>88</v>
      </c>
    </row>
    <row r="516" spans="120:130" x14ac:dyDescent="0.2">
      <c r="DP516" s="36">
        <v>0</v>
      </c>
      <c r="DQ516" s="36">
        <v>0</v>
      </c>
      <c r="DR516" s="36">
        <v>0</v>
      </c>
      <c r="DS516" s="36">
        <v>0</v>
      </c>
      <c r="DT516" s="36">
        <v>0</v>
      </c>
      <c r="DU516" s="36">
        <v>0</v>
      </c>
      <c r="DV516" s="36">
        <v>0</v>
      </c>
      <c r="DW516" s="36">
        <v>0</v>
      </c>
      <c r="DX516" s="36">
        <v>0</v>
      </c>
      <c r="DY516" s="36">
        <v>0</v>
      </c>
      <c r="DZ516" s="36" t="s">
        <v>88</v>
      </c>
    </row>
    <row r="517" spans="120:130" x14ac:dyDescent="0.2">
      <c r="DP517" s="36">
        <v>0</v>
      </c>
      <c r="DQ517" s="36">
        <v>0</v>
      </c>
      <c r="DR517" s="36">
        <v>0</v>
      </c>
      <c r="DS517" s="36">
        <v>0</v>
      </c>
      <c r="DT517" s="36">
        <v>0</v>
      </c>
      <c r="DU517" s="36">
        <v>0</v>
      </c>
      <c r="DV517" s="36">
        <v>0</v>
      </c>
      <c r="DW517" s="36">
        <v>0</v>
      </c>
      <c r="DX517" s="36">
        <v>0</v>
      </c>
      <c r="DY517" s="36">
        <v>0</v>
      </c>
      <c r="DZ517" s="36" t="s">
        <v>88</v>
      </c>
    </row>
    <row r="518" spans="120:130" x14ac:dyDescent="0.2">
      <c r="DP518" s="36">
        <v>0</v>
      </c>
      <c r="DQ518" s="36">
        <v>0</v>
      </c>
      <c r="DR518" s="36">
        <v>0</v>
      </c>
      <c r="DS518" s="36">
        <v>0</v>
      </c>
      <c r="DT518" s="36">
        <v>0</v>
      </c>
      <c r="DU518" s="36">
        <v>0</v>
      </c>
      <c r="DV518" s="36">
        <v>0</v>
      </c>
      <c r="DW518" s="36">
        <v>0</v>
      </c>
      <c r="DX518" s="36">
        <v>0</v>
      </c>
      <c r="DY518" s="36">
        <v>0</v>
      </c>
      <c r="DZ518" s="36" t="s">
        <v>88</v>
      </c>
    </row>
    <row r="519" spans="120:130" x14ac:dyDescent="0.2">
      <c r="DP519" s="36">
        <v>0</v>
      </c>
      <c r="DQ519" s="36">
        <v>0</v>
      </c>
      <c r="DR519" s="36">
        <v>0</v>
      </c>
      <c r="DS519" s="36">
        <v>0</v>
      </c>
      <c r="DT519" s="36">
        <v>0</v>
      </c>
      <c r="DU519" s="36">
        <v>0</v>
      </c>
      <c r="DV519" s="36">
        <v>0</v>
      </c>
      <c r="DW519" s="36">
        <v>0</v>
      </c>
      <c r="DX519" s="36">
        <v>0</v>
      </c>
      <c r="DY519" s="36">
        <v>0</v>
      </c>
      <c r="DZ519" s="36" t="s">
        <v>88</v>
      </c>
    </row>
    <row r="520" spans="120:130" x14ac:dyDescent="0.2">
      <c r="DP520" s="36">
        <v>0</v>
      </c>
      <c r="DQ520" s="36">
        <v>0</v>
      </c>
      <c r="DR520" s="36">
        <v>0</v>
      </c>
      <c r="DS520" s="36">
        <v>0</v>
      </c>
      <c r="DT520" s="36">
        <v>0</v>
      </c>
      <c r="DU520" s="36">
        <v>0</v>
      </c>
      <c r="DV520" s="36">
        <v>0</v>
      </c>
      <c r="DW520" s="36">
        <v>0</v>
      </c>
      <c r="DX520" s="36">
        <v>0</v>
      </c>
      <c r="DY520" s="36">
        <v>0</v>
      </c>
      <c r="DZ520" s="36" t="s">
        <v>88</v>
      </c>
    </row>
    <row r="521" spans="120:130" x14ac:dyDescent="0.2">
      <c r="DP521" s="36">
        <v>0</v>
      </c>
      <c r="DQ521" s="36">
        <v>0</v>
      </c>
      <c r="DR521" s="36">
        <v>0</v>
      </c>
      <c r="DS521" s="36">
        <v>0</v>
      </c>
      <c r="DT521" s="36">
        <v>0</v>
      </c>
      <c r="DU521" s="36">
        <v>0</v>
      </c>
      <c r="DV521" s="36">
        <v>0</v>
      </c>
      <c r="DW521" s="36">
        <v>0</v>
      </c>
      <c r="DX521" s="36">
        <v>0</v>
      </c>
      <c r="DY521" s="36">
        <v>0</v>
      </c>
      <c r="DZ521" s="36" t="s">
        <v>88</v>
      </c>
    </row>
    <row r="522" spans="120:130" x14ac:dyDescent="0.2">
      <c r="DP522" s="36">
        <v>0</v>
      </c>
      <c r="DQ522" s="36">
        <v>0</v>
      </c>
      <c r="DR522" s="36">
        <v>0</v>
      </c>
      <c r="DS522" s="36">
        <v>0</v>
      </c>
      <c r="DT522" s="36">
        <v>0</v>
      </c>
      <c r="DU522" s="36">
        <v>0</v>
      </c>
      <c r="DV522" s="36">
        <v>0</v>
      </c>
      <c r="DW522" s="36">
        <v>0</v>
      </c>
      <c r="DX522" s="36">
        <v>0</v>
      </c>
      <c r="DY522" s="36">
        <v>0</v>
      </c>
      <c r="DZ522" s="36" t="s">
        <v>88</v>
      </c>
    </row>
    <row r="523" spans="120:130" x14ac:dyDescent="0.2">
      <c r="DP523" s="36">
        <v>0</v>
      </c>
      <c r="DQ523" s="36">
        <v>0</v>
      </c>
      <c r="DR523" s="36">
        <v>0</v>
      </c>
      <c r="DS523" s="36">
        <v>0</v>
      </c>
      <c r="DT523" s="36">
        <v>0</v>
      </c>
      <c r="DU523" s="36">
        <v>0</v>
      </c>
      <c r="DV523" s="36">
        <v>0</v>
      </c>
      <c r="DW523" s="36">
        <v>0</v>
      </c>
      <c r="DX523" s="36">
        <v>0</v>
      </c>
      <c r="DY523" s="36">
        <v>0</v>
      </c>
      <c r="DZ523" s="36" t="s">
        <v>88</v>
      </c>
    </row>
    <row r="524" spans="120:130" x14ac:dyDescent="0.2">
      <c r="DP524" s="36">
        <v>0</v>
      </c>
      <c r="DQ524" s="36">
        <v>0</v>
      </c>
      <c r="DR524" s="36">
        <v>0</v>
      </c>
      <c r="DS524" s="36">
        <v>0</v>
      </c>
      <c r="DT524" s="36">
        <v>0</v>
      </c>
      <c r="DU524" s="36">
        <v>0</v>
      </c>
      <c r="DV524" s="36">
        <v>0</v>
      </c>
      <c r="DW524" s="36">
        <v>0</v>
      </c>
      <c r="DX524" s="36">
        <v>0</v>
      </c>
      <c r="DY524" s="36">
        <v>0</v>
      </c>
      <c r="DZ524" s="36" t="s">
        <v>88</v>
      </c>
    </row>
    <row r="525" spans="120:130" x14ac:dyDescent="0.2">
      <c r="DP525" s="36">
        <v>0</v>
      </c>
      <c r="DQ525" s="36">
        <v>0</v>
      </c>
      <c r="DR525" s="36">
        <v>0</v>
      </c>
      <c r="DS525" s="36">
        <v>0</v>
      </c>
      <c r="DT525" s="36">
        <v>0</v>
      </c>
      <c r="DU525" s="36">
        <v>0</v>
      </c>
      <c r="DV525" s="36">
        <v>0</v>
      </c>
      <c r="DW525" s="36">
        <v>0</v>
      </c>
      <c r="DX525" s="36">
        <v>0</v>
      </c>
      <c r="DY525" s="36">
        <v>0</v>
      </c>
      <c r="DZ525" s="36" t="s">
        <v>88</v>
      </c>
    </row>
    <row r="526" spans="120:130" x14ac:dyDescent="0.2">
      <c r="DP526" s="36">
        <v>0</v>
      </c>
      <c r="DQ526" s="36">
        <v>0</v>
      </c>
      <c r="DR526" s="36">
        <v>0</v>
      </c>
      <c r="DS526" s="36">
        <v>0</v>
      </c>
      <c r="DT526" s="36">
        <v>0</v>
      </c>
      <c r="DU526" s="36">
        <v>0</v>
      </c>
      <c r="DV526" s="36">
        <v>0</v>
      </c>
      <c r="DW526" s="36">
        <v>0</v>
      </c>
      <c r="DX526" s="36">
        <v>0</v>
      </c>
      <c r="DY526" s="36">
        <v>0</v>
      </c>
      <c r="DZ526" s="36" t="s">
        <v>88</v>
      </c>
    </row>
    <row r="527" spans="120:130" x14ac:dyDescent="0.2">
      <c r="DP527" s="36">
        <v>0</v>
      </c>
      <c r="DQ527" s="36">
        <v>0</v>
      </c>
      <c r="DR527" s="36">
        <v>0</v>
      </c>
      <c r="DS527" s="36">
        <v>0</v>
      </c>
      <c r="DT527" s="36">
        <v>0</v>
      </c>
      <c r="DU527" s="36">
        <v>0</v>
      </c>
      <c r="DV527" s="36">
        <v>0</v>
      </c>
      <c r="DW527" s="36">
        <v>0</v>
      </c>
      <c r="DX527" s="36">
        <v>0</v>
      </c>
      <c r="DY527" s="36">
        <v>0</v>
      </c>
      <c r="DZ527" s="36" t="s">
        <v>88</v>
      </c>
    </row>
    <row r="528" spans="120:130" x14ac:dyDescent="0.2">
      <c r="DP528" s="36">
        <v>0</v>
      </c>
      <c r="DQ528" s="36">
        <v>0</v>
      </c>
      <c r="DR528" s="36">
        <v>0</v>
      </c>
      <c r="DS528" s="36">
        <v>0</v>
      </c>
      <c r="DT528" s="36">
        <v>0</v>
      </c>
      <c r="DU528" s="36">
        <v>0</v>
      </c>
      <c r="DV528" s="36">
        <v>0</v>
      </c>
      <c r="DW528" s="36">
        <v>0</v>
      </c>
      <c r="DX528" s="36">
        <v>0</v>
      </c>
      <c r="DY528" s="36">
        <v>0</v>
      </c>
      <c r="DZ528" s="36" t="s">
        <v>88</v>
      </c>
    </row>
    <row r="529" spans="120:130" x14ac:dyDescent="0.2">
      <c r="DP529" s="36">
        <v>0</v>
      </c>
      <c r="DQ529" s="36">
        <v>0</v>
      </c>
      <c r="DR529" s="36">
        <v>0</v>
      </c>
      <c r="DS529" s="36">
        <v>0</v>
      </c>
      <c r="DT529" s="36">
        <v>0</v>
      </c>
      <c r="DU529" s="36">
        <v>0</v>
      </c>
      <c r="DV529" s="36">
        <v>0</v>
      </c>
      <c r="DW529" s="36">
        <v>0</v>
      </c>
      <c r="DX529" s="36">
        <v>0</v>
      </c>
      <c r="DY529" s="36">
        <v>0</v>
      </c>
      <c r="DZ529" s="36" t="s">
        <v>88</v>
      </c>
    </row>
    <row r="530" spans="120:130" x14ac:dyDescent="0.2">
      <c r="DP530" s="36">
        <v>0</v>
      </c>
      <c r="DQ530" s="36">
        <v>0</v>
      </c>
      <c r="DR530" s="36">
        <v>0</v>
      </c>
      <c r="DS530" s="36">
        <v>0</v>
      </c>
      <c r="DT530" s="36">
        <v>0</v>
      </c>
      <c r="DU530" s="36">
        <v>0</v>
      </c>
      <c r="DV530" s="36">
        <v>0</v>
      </c>
      <c r="DW530" s="36">
        <v>0</v>
      </c>
      <c r="DX530" s="36">
        <v>0</v>
      </c>
      <c r="DY530" s="36">
        <v>0</v>
      </c>
      <c r="DZ530" s="36" t="s">
        <v>88</v>
      </c>
    </row>
    <row r="531" spans="120:130" x14ac:dyDescent="0.2">
      <c r="DP531" s="36">
        <v>0</v>
      </c>
      <c r="DQ531" s="36">
        <v>0</v>
      </c>
      <c r="DR531" s="36">
        <v>0</v>
      </c>
      <c r="DS531" s="36">
        <v>0</v>
      </c>
      <c r="DT531" s="36">
        <v>0</v>
      </c>
      <c r="DU531" s="36">
        <v>0</v>
      </c>
      <c r="DV531" s="36">
        <v>0</v>
      </c>
      <c r="DW531" s="36">
        <v>0</v>
      </c>
      <c r="DX531" s="36">
        <v>0</v>
      </c>
      <c r="DY531" s="36">
        <v>0</v>
      </c>
      <c r="DZ531" s="36" t="s">
        <v>88</v>
      </c>
    </row>
    <row r="532" spans="120:130" x14ac:dyDescent="0.2">
      <c r="DP532" s="36">
        <v>0</v>
      </c>
      <c r="DQ532" s="36">
        <v>0</v>
      </c>
      <c r="DR532" s="36">
        <v>0</v>
      </c>
      <c r="DS532" s="36">
        <v>0</v>
      </c>
      <c r="DT532" s="36">
        <v>0</v>
      </c>
      <c r="DU532" s="36">
        <v>0</v>
      </c>
      <c r="DV532" s="36">
        <v>0</v>
      </c>
      <c r="DW532" s="36">
        <v>0</v>
      </c>
      <c r="DX532" s="36">
        <v>0</v>
      </c>
      <c r="DY532" s="36">
        <v>0</v>
      </c>
      <c r="DZ532" s="36" t="s">
        <v>88</v>
      </c>
    </row>
    <row r="533" spans="120:130" x14ac:dyDescent="0.2">
      <c r="DP533" s="36">
        <v>0</v>
      </c>
      <c r="DQ533" s="36">
        <v>0</v>
      </c>
      <c r="DR533" s="36">
        <v>0</v>
      </c>
      <c r="DS533" s="36">
        <v>0</v>
      </c>
      <c r="DT533" s="36">
        <v>0</v>
      </c>
      <c r="DU533" s="36">
        <v>0</v>
      </c>
      <c r="DV533" s="36">
        <v>0</v>
      </c>
      <c r="DW533" s="36">
        <v>0</v>
      </c>
      <c r="DX533" s="36">
        <v>0</v>
      </c>
      <c r="DY533" s="36">
        <v>0</v>
      </c>
      <c r="DZ533" s="36" t="s">
        <v>88</v>
      </c>
    </row>
    <row r="534" spans="120:130" x14ac:dyDescent="0.2">
      <c r="DP534" s="36">
        <v>0</v>
      </c>
      <c r="DQ534" s="36">
        <v>0</v>
      </c>
      <c r="DR534" s="36">
        <v>0</v>
      </c>
      <c r="DS534" s="36">
        <v>0</v>
      </c>
      <c r="DT534" s="36">
        <v>0</v>
      </c>
      <c r="DU534" s="36">
        <v>0</v>
      </c>
      <c r="DV534" s="36">
        <v>0</v>
      </c>
      <c r="DW534" s="36">
        <v>0</v>
      </c>
      <c r="DX534" s="36">
        <v>0</v>
      </c>
      <c r="DY534" s="36">
        <v>0</v>
      </c>
      <c r="DZ534" s="36" t="s">
        <v>88</v>
      </c>
    </row>
    <row r="535" spans="120:130" x14ac:dyDescent="0.2">
      <c r="DP535" s="36">
        <v>0</v>
      </c>
      <c r="DQ535" s="36">
        <v>0</v>
      </c>
      <c r="DR535" s="36">
        <v>0</v>
      </c>
      <c r="DS535" s="36">
        <v>0</v>
      </c>
      <c r="DT535" s="36">
        <v>0</v>
      </c>
      <c r="DU535" s="36">
        <v>0</v>
      </c>
      <c r="DV535" s="36">
        <v>0</v>
      </c>
      <c r="DW535" s="36">
        <v>0</v>
      </c>
      <c r="DX535" s="36">
        <v>0</v>
      </c>
      <c r="DY535" s="36">
        <v>0</v>
      </c>
      <c r="DZ535" s="36" t="s">
        <v>88</v>
      </c>
    </row>
    <row r="536" spans="120:130" x14ac:dyDescent="0.2">
      <c r="DP536" s="36">
        <v>0</v>
      </c>
      <c r="DQ536" s="36">
        <v>0</v>
      </c>
      <c r="DR536" s="36">
        <v>0</v>
      </c>
      <c r="DS536" s="36">
        <v>0</v>
      </c>
      <c r="DT536" s="36">
        <v>0</v>
      </c>
      <c r="DU536" s="36">
        <v>0</v>
      </c>
      <c r="DV536" s="36">
        <v>0</v>
      </c>
      <c r="DW536" s="36">
        <v>0</v>
      </c>
      <c r="DX536" s="36">
        <v>0</v>
      </c>
      <c r="DY536" s="36">
        <v>0</v>
      </c>
      <c r="DZ536" s="36" t="s">
        <v>88</v>
      </c>
    </row>
    <row r="537" spans="120:130" x14ac:dyDescent="0.2">
      <c r="DP537" s="36">
        <v>0</v>
      </c>
      <c r="DQ537" s="36">
        <v>0</v>
      </c>
      <c r="DR537" s="36">
        <v>0</v>
      </c>
      <c r="DS537" s="36">
        <v>0</v>
      </c>
      <c r="DT537" s="36">
        <v>0</v>
      </c>
      <c r="DU537" s="36">
        <v>0</v>
      </c>
      <c r="DV537" s="36">
        <v>0</v>
      </c>
      <c r="DW537" s="36">
        <v>0</v>
      </c>
      <c r="DX537" s="36">
        <v>0</v>
      </c>
      <c r="DY537" s="36">
        <v>0</v>
      </c>
      <c r="DZ537" s="36" t="s">
        <v>88</v>
      </c>
    </row>
    <row r="538" spans="120:130" x14ac:dyDescent="0.2">
      <c r="DP538" s="36">
        <v>0</v>
      </c>
      <c r="DQ538" s="36">
        <v>0</v>
      </c>
      <c r="DR538" s="36">
        <v>0</v>
      </c>
      <c r="DS538" s="36">
        <v>0</v>
      </c>
      <c r="DT538" s="36">
        <v>0</v>
      </c>
      <c r="DU538" s="36">
        <v>0</v>
      </c>
      <c r="DV538" s="36">
        <v>0</v>
      </c>
      <c r="DW538" s="36">
        <v>0</v>
      </c>
      <c r="DX538" s="36">
        <v>0</v>
      </c>
      <c r="DY538" s="36">
        <v>0</v>
      </c>
      <c r="DZ538" s="36" t="s">
        <v>88</v>
      </c>
    </row>
    <row r="539" spans="120:130" x14ac:dyDescent="0.2">
      <c r="DP539" s="36">
        <v>0</v>
      </c>
      <c r="DQ539" s="36">
        <v>0</v>
      </c>
      <c r="DR539" s="36">
        <v>0</v>
      </c>
      <c r="DS539" s="36">
        <v>0</v>
      </c>
      <c r="DT539" s="36">
        <v>0</v>
      </c>
      <c r="DU539" s="36">
        <v>0</v>
      </c>
      <c r="DV539" s="36">
        <v>0</v>
      </c>
      <c r="DW539" s="36">
        <v>0</v>
      </c>
      <c r="DX539" s="36">
        <v>0</v>
      </c>
      <c r="DY539" s="36">
        <v>0</v>
      </c>
      <c r="DZ539" s="36" t="s">
        <v>88</v>
      </c>
    </row>
    <row r="540" spans="120:130" x14ac:dyDescent="0.2">
      <c r="DP540" s="36">
        <v>0</v>
      </c>
      <c r="DQ540" s="36">
        <v>0</v>
      </c>
      <c r="DR540" s="36">
        <v>0</v>
      </c>
      <c r="DS540" s="36">
        <v>0</v>
      </c>
      <c r="DT540" s="36">
        <v>0</v>
      </c>
      <c r="DU540" s="36">
        <v>0</v>
      </c>
      <c r="DV540" s="36">
        <v>0</v>
      </c>
      <c r="DW540" s="36">
        <v>0</v>
      </c>
      <c r="DX540" s="36">
        <v>0</v>
      </c>
      <c r="DY540" s="36">
        <v>0</v>
      </c>
      <c r="DZ540" s="36" t="s">
        <v>88</v>
      </c>
    </row>
    <row r="541" spans="120:130" x14ac:dyDescent="0.2">
      <c r="DP541" s="36">
        <v>0</v>
      </c>
      <c r="DQ541" s="36">
        <v>0</v>
      </c>
      <c r="DR541" s="36">
        <v>0</v>
      </c>
      <c r="DS541" s="36">
        <v>0</v>
      </c>
      <c r="DT541" s="36">
        <v>0</v>
      </c>
      <c r="DU541" s="36">
        <v>0</v>
      </c>
      <c r="DV541" s="36">
        <v>0</v>
      </c>
      <c r="DW541" s="36">
        <v>0</v>
      </c>
      <c r="DX541" s="36">
        <v>0</v>
      </c>
      <c r="DY541" s="36">
        <v>0</v>
      </c>
      <c r="DZ541" s="36" t="s">
        <v>88</v>
      </c>
    </row>
    <row r="542" spans="120:130" x14ac:dyDescent="0.2">
      <c r="DP542" s="36">
        <v>0</v>
      </c>
      <c r="DQ542" s="36">
        <v>0</v>
      </c>
      <c r="DR542" s="36">
        <v>0</v>
      </c>
      <c r="DS542" s="36">
        <v>0</v>
      </c>
      <c r="DT542" s="36">
        <v>0</v>
      </c>
      <c r="DU542" s="36">
        <v>0</v>
      </c>
      <c r="DV542" s="36">
        <v>0</v>
      </c>
      <c r="DW542" s="36">
        <v>0</v>
      </c>
      <c r="DX542" s="36">
        <v>0</v>
      </c>
      <c r="DY542" s="36">
        <v>0</v>
      </c>
      <c r="DZ542" s="36" t="s">
        <v>88</v>
      </c>
    </row>
    <row r="543" spans="120:130" x14ac:dyDescent="0.2">
      <c r="DP543" s="36">
        <v>0</v>
      </c>
      <c r="DQ543" s="36">
        <v>0</v>
      </c>
      <c r="DR543" s="36">
        <v>0</v>
      </c>
      <c r="DS543" s="36">
        <v>0</v>
      </c>
      <c r="DT543" s="36">
        <v>0</v>
      </c>
      <c r="DU543" s="36">
        <v>0</v>
      </c>
      <c r="DV543" s="36">
        <v>0</v>
      </c>
      <c r="DW543" s="36">
        <v>0</v>
      </c>
      <c r="DX543" s="36">
        <v>0</v>
      </c>
      <c r="DY543" s="36">
        <v>0</v>
      </c>
      <c r="DZ543" s="36" t="s">
        <v>88</v>
      </c>
    </row>
    <row r="544" spans="120:130" x14ac:dyDescent="0.2">
      <c r="DP544" s="36">
        <v>0</v>
      </c>
      <c r="DQ544" s="36">
        <v>0</v>
      </c>
      <c r="DR544" s="36">
        <v>0</v>
      </c>
      <c r="DS544" s="36">
        <v>0</v>
      </c>
      <c r="DT544" s="36">
        <v>0</v>
      </c>
      <c r="DU544" s="36">
        <v>0</v>
      </c>
      <c r="DV544" s="36">
        <v>0</v>
      </c>
      <c r="DW544" s="36">
        <v>0</v>
      </c>
      <c r="DX544" s="36">
        <v>0</v>
      </c>
      <c r="DY544" s="36">
        <v>0</v>
      </c>
      <c r="DZ544" s="36" t="s">
        <v>88</v>
      </c>
    </row>
    <row r="545" spans="120:130" x14ac:dyDescent="0.2">
      <c r="DP545" s="36">
        <v>0</v>
      </c>
      <c r="DQ545" s="36">
        <v>0</v>
      </c>
      <c r="DR545" s="36">
        <v>0</v>
      </c>
      <c r="DS545" s="36">
        <v>0</v>
      </c>
      <c r="DT545" s="36">
        <v>0</v>
      </c>
      <c r="DU545" s="36">
        <v>0</v>
      </c>
      <c r="DV545" s="36">
        <v>0</v>
      </c>
      <c r="DW545" s="36">
        <v>0</v>
      </c>
      <c r="DX545" s="36">
        <v>0</v>
      </c>
      <c r="DY545" s="36">
        <v>0</v>
      </c>
      <c r="DZ545" s="36" t="s">
        <v>88</v>
      </c>
    </row>
    <row r="546" spans="120:130" x14ac:dyDescent="0.2">
      <c r="DP546" s="36">
        <v>0</v>
      </c>
      <c r="DQ546" s="36">
        <v>0</v>
      </c>
      <c r="DR546" s="36">
        <v>0</v>
      </c>
      <c r="DS546" s="36">
        <v>0</v>
      </c>
      <c r="DT546" s="36">
        <v>0</v>
      </c>
      <c r="DU546" s="36">
        <v>0</v>
      </c>
      <c r="DV546" s="36">
        <v>0</v>
      </c>
      <c r="DW546" s="36">
        <v>0</v>
      </c>
      <c r="DX546" s="36">
        <v>0</v>
      </c>
      <c r="DY546" s="36">
        <v>0</v>
      </c>
      <c r="DZ546" s="36" t="s">
        <v>88</v>
      </c>
    </row>
    <row r="547" spans="120:130" x14ac:dyDescent="0.2">
      <c r="DP547" s="36">
        <v>0</v>
      </c>
      <c r="DQ547" s="36">
        <v>0</v>
      </c>
      <c r="DR547" s="36">
        <v>0</v>
      </c>
      <c r="DS547" s="36">
        <v>0</v>
      </c>
      <c r="DT547" s="36">
        <v>0</v>
      </c>
      <c r="DU547" s="36">
        <v>0</v>
      </c>
      <c r="DV547" s="36">
        <v>0</v>
      </c>
      <c r="DW547" s="36">
        <v>0</v>
      </c>
      <c r="DX547" s="36">
        <v>0</v>
      </c>
      <c r="DY547" s="36">
        <v>0</v>
      </c>
      <c r="DZ547" s="36" t="s">
        <v>88</v>
      </c>
    </row>
    <row r="548" spans="120:130" x14ac:dyDescent="0.2">
      <c r="DP548" s="36">
        <v>0</v>
      </c>
      <c r="DQ548" s="36">
        <v>0</v>
      </c>
      <c r="DR548" s="36">
        <v>0</v>
      </c>
      <c r="DS548" s="36">
        <v>0</v>
      </c>
      <c r="DT548" s="36">
        <v>0</v>
      </c>
      <c r="DU548" s="36">
        <v>0</v>
      </c>
      <c r="DV548" s="36">
        <v>0</v>
      </c>
      <c r="DW548" s="36">
        <v>0</v>
      </c>
      <c r="DX548" s="36">
        <v>0</v>
      </c>
      <c r="DY548" s="36">
        <v>0</v>
      </c>
      <c r="DZ548" s="36" t="s">
        <v>88</v>
      </c>
    </row>
    <row r="549" spans="120:130" x14ac:dyDescent="0.2">
      <c r="DP549" s="36">
        <v>0</v>
      </c>
      <c r="DQ549" s="36">
        <v>0</v>
      </c>
      <c r="DR549" s="36">
        <v>0</v>
      </c>
      <c r="DS549" s="36">
        <v>0</v>
      </c>
      <c r="DT549" s="36">
        <v>0</v>
      </c>
      <c r="DU549" s="36">
        <v>0</v>
      </c>
      <c r="DV549" s="36">
        <v>0</v>
      </c>
      <c r="DW549" s="36">
        <v>0</v>
      </c>
      <c r="DX549" s="36">
        <v>0</v>
      </c>
      <c r="DY549" s="36">
        <v>0</v>
      </c>
      <c r="DZ549" s="36" t="s">
        <v>88</v>
      </c>
    </row>
    <row r="550" spans="120:130" x14ac:dyDescent="0.2">
      <c r="DP550" s="36">
        <v>0</v>
      </c>
      <c r="DQ550" s="36">
        <v>0</v>
      </c>
      <c r="DR550" s="36">
        <v>0</v>
      </c>
      <c r="DS550" s="36">
        <v>0</v>
      </c>
      <c r="DT550" s="36">
        <v>0</v>
      </c>
      <c r="DU550" s="36">
        <v>0</v>
      </c>
      <c r="DV550" s="36">
        <v>0</v>
      </c>
      <c r="DW550" s="36">
        <v>0</v>
      </c>
      <c r="DX550" s="36">
        <v>0</v>
      </c>
      <c r="DY550" s="36">
        <v>0</v>
      </c>
      <c r="DZ550" s="36" t="s">
        <v>88</v>
      </c>
    </row>
    <row r="551" spans="120:130" x14ac:dyDescent="0.2">
      <c r="DP551" s="36">
        <v>0</v>
      </c>
      <c r="DQ551" s="36">
        <v>0</v>
      </c>
      <c r="DR551" s="36">
        <v>0</v>
      </c>
      <c r="DS551" s="36">
        <v>0</v>
      </c>
      <c r="DT551" s="36">
        <v>0</v>
      </c>
      <c r="DU551" s="36">
        <v>0</v>
      </c>
      <c r="DV551" s="36">
        <v>0</v>
      </c>
      <c r="DW551" s="36">
        <v>0</v>
      </c>
      <c r="DX551" s="36">
        <v>0</v>
      </c>
      <c r="DY551" s="36">
        <v>0</v>
      </c>
      <c r="DZ551" s="36" t="s">
        <v>88</v>
      </c>
    </row>
    <row r="552" spans="120:130" x14ac:dyDescent="0.2">
      <c r="DP552" s="36">
        <v>0</v>
      </c>
      <c r="DQ552" s="36">
        <v>0</v>
      </c>
      <c r="DR552" s="36">
        <v>0</v>
      </c>
      <c r="DS552" s="36">
        <v>0</v>
      </c>
      <c r="DT552" s="36">
        <v>0</v>
      </c>
      <c r="DU552" s="36">
        <v>0</v>
      </c>
      <c r="DV552" s="36">
        <v>0</v>
      </c>
      <c r="DW552" s="36">
        <v>0</v>
      </c>
      <c r="DX552" s="36">
        <v>0</v>
      </c>
      <c r="DY552" s="36">
        <v>0</v>
      </c>
      <c r="DZ552" s="36" t="s">
        <v>88</v>
      </c>
    </row>
    <row r="553" spans="120:130" x14ac:dyDescent="0.2">
      <c r="DP553" s="36">
        <v>0</v>
      </c>
      <c r="DQ553" s="36">
        <v>0</v>
      </c>
      <c r="DR553" s="36">
        <v>0</v>
      </c>
      <c r="DS553" s="36">
        <v>0</v>
      </c>
      <c r="DT553" s="36">
        <v>0</v>
      </c>
      <c r="DU553" s="36">
        <v>0</v>
      </c>
      <c r="DV553" s="36">
        <v>0</v>
      </c>
      <c r="DW553" s="36">
        <v>0</v>
      </c>
      <c r="DX553" s="36">
        <v>0</v>
      </c>
      <c r="DY553" s="36">
        <v>0</v>
      </c>
      <c r="DZ553" s="36" t="s">
        <v>88</v>
      </c>
    </row>
    <row r="554" spans="120:130" x14ac:dyDescent="0.2">
      <c r="DP554" s="36">
        <v>0</v>
      </c>
      <c r="DQ554" s="36">
        <v>0</v>
      </c>
      <c r="DR554" s="36">
        <v>0</v>
      </c>
      <c r="DS554" s="36">
        <v>0</v>
      </c>
      <c r="DT554" s="36">
        <v>0</v>
      </c>
      <c r="DU554" s="36">
        <v>0</v>
      </c>
      <c r="DV554" s="36">
        <v>0</v>
      </c>
      <c r="DW554" s="36">
        <v>0</v>
      </c>
      <c r="DX554" s="36">
        <v>0</v>
      </c>
      <c r="DY554" s="36">
        <v>0</v>
      </c>
      <c r="DZ554" s="36" t="s">
        <v>88</v>
      </c>
    </row>
    <row r="555" spans="120:130" x14ac:dyDescent="0.2">
      <c r="DP555" s="36">
        <v>0</v>
      </c>
      <c r="DQ555" s="36">
        <v>0</v>
      </c>
      <c r="DR555" s="36">
        <v>0</v>
      </c>
      <c r="DS555" s="36">
        <v>0</v>
      </c>
      <c r="DT555" s="36">
        <v>0</v>
      </c>
      <c r="DU555" s="36">
        <v>0</v>
      </c>
      <c r="DV555" s="36">
        <v>0</v>
      </c>
      <c r="DW555" s="36">
        <v>0</v>
      </c>
      <c r="DX555" s="36">
        <v>0</v>
      </c>
      <c r="DY555" s="36">
        <v>0</v>
      </c>
      <c r="DZ555" s="36" t="s">
        <v>88</v>
      </c>
    </row>
    <row r="556" spans="120:130" x14ac:dyDescent="0.2">
      <c r="DP556" s="36">
        <v>0</v>
      </c>
      <c r="DQ556" s="36">
        <v>0</v>
      </c>
      <c r="DR556" s="36">
        <v>0</v>
      </c>
      <c r="DS556" s="36">
        <v>0</v>
      </c>
      <c r="DT556" s="36">
        <v>0</v>
      </c>
      <c r="DU556" s="36">
        <v>0</v>
      </c>
      <c r="DV556" s="36">
        <v>0</v>
      </c>
      <c r="DW556" s="36">
        <v>0</v>
      </c>
      <c r="DX556" s="36">
        <v>0</v>
      </c>
      <c r="DY556" s="36">
        <v>0</v>
      </c>
      <c r="DZ556" s="36" t="s">
        <v>88</v>
      </c>
    </row>
    <row r="557" spans="120:130" x14ac:dyDescent="0.2">
      <c r="DP557" s="36">
        <v>0</v>
      </c>
      <c r="DQ557" s="36">
        <v>0</v>
      </c>
      <c r="DR557" s="36">
        <v>0</v>
      </c>
      <c r="DS557" s="36">
        <v>0</v>
      </c>
      <c r="DT557" s="36">
        <v>0</v>
      </c>
      <c r="DU557" s="36">
        <v>0</v>
      </c>
      <c r="DV557" s="36">
        <v>0</v>
      </c>
      <c r="DW557" s="36">
        <v>0</v>
      </c>
      <c r="DX557" s="36">
        <v>0</v>
      </c>
      <c r="DY557" s="36">
        <v>0</v>
      </c>
      <c r="DZ557" s="36" t="s">
        <v>88</v>
      </c>
    </row>
    <row r="558" spans="120:130" x14ac:dyDescent="0.2">
      <c r="DP558" s="36">
        <v>0</v>
      </c>
      <c r="DQ558" s="36">
        <v>0</v>
      </c>
      <c r="DR558" s="36">
        <v>0</v>
      </c>
      <c r="DS558" s="36">
        <v>0</v>
      </c>
      <c r="DT558" s="36">
        <v>0</v>
      </c>
      <c r="DU558" s="36">
        <v>0</v>
      </c>
      <c r="DV558" s="36">
        <v>0</v>
      </c>
      <c r="DW558" s="36">
        <v>0</v>
      </c>
      <c r="DX558" s="36">
        <v>0</v>
      </c>
      <c r="DY558" s="36">
        <v>0</v>
      </c>
      <c r="DZ558" s="36" t="s">
        <v>88</v>
      </c>
    </row>
    <row r="559" spans="120:130" x14ac:dyDescent="0.2">
      <c r="DP559" s="36">
        <v>0</v>
      </c>
      <c r="DQ559" s="36">
        <v>0</v>
      </c>
      <c r="DR559" s="36">
        <v>0</v>
      </c>
      <c r="DS559" s="36">
        <v>0</v>
      </c>
      <c r="DT559" s="36">
        <v>0</v>
      </c>
      <c r="DU559" s="36">
        <v>0</v>
      </c>
      <c r="DV559" s="36">
        <v>0</v>
      </c>
      <c r="DW559" s="36">
        <v>0</v>
      </c>
      <c r="DX559" s="36">
        <v>0</v>
      </c>
      <c r="DY559" s="36">
        <v>0</v>
      </c>
      <c r="DZ559" s="36" t="s">
        <v>88</v>
      </c>
    </row>
    <row r="560" spans="120:130" x14ac:dyDescent="0.2">
      <c r="DP560" s="36">
        <v>0</v>
      </c>
      <c r="DQ560" s="36">
        <v>0</v>
      </c>
      <c r="DR560" s="36">
        <v>0</v>
      </c>
      <c r="DS560" s="36">
        <v>0</v>
      </c>
      <c r="DT560" s="36">
        <v>0</v>
      </c>
      <c r="DU560" s="36">
        <v>0</v>
      </c>
      <c r="DV560" s="36">
        <v>0</v>
      </c>
      <c r="DW560" s="36">
        <v>0</v>
      </c>
      <c r="DX560" s="36">
        <v>0</v>
      </c>
      <c r="DY560" s="36">
        <v>0</v>
      </c>
      <c r="DZ560" s="36" t="s">
        <v>88</v>
      </c>
    </row>
    <row r="561" spans="120:130" x14ac:dyDescent="0.2">
      <c r="DP561" s="36">
        <v>0</v>
      </c>
      <c r="DQ561" s="36">
        <v>0</v>
      </c>
      <c r="DR561" s="36">
        <v>0</v>
      </c>
      <c r="DS561" s="36">
        <v>0</v>
      </c>
      <c r="DT561" s="36">
        <v>0</v>
      </c>
      <c r="DU561" s="36">
        <v>0</v>
      </c>
      <c r="DV561" s="36">
        <v>0</v>
      </c>
      <c r="DW561" s="36">
        <v>0</v>
      </c>
      <c r="DX561" s="36">
        <v>0</v>
      </c>
      <c r="DY561" s="36">
        <v>0</v>
      </c>
      <c r="DZ561" s="36" t="s">
        <v>88</v>
      </c>
    </row>
    <row r="562" spans="120:130" x14ac:dyDescent="0.2">
      <c r="DP562" s="36">
        <v>0</v>
      </c>
      <c r="DQ562" s="36">
        <v>0</v>
      </c>
      <c r="DR562" s="36">
        <v>0</v>
      </c>
      <c r="DS562" s="36">
        <v>0</v>
      </c>
      <c r="DT562" s="36">
        <v>0</v>
      </c>
      <c r="DU562" s="36">
        <v>0</v>
      </c>
      <c r="DV562" s="36">
        <v>0</v>
      </c>
      <c r="DW562" s="36">
        <v>0</v>
      </c>
      <c r="DX562" s="36">
        <v>0</v>
      </c>
      <c r="DY562" s="36">
        <v>0</v>
      </c>
      <c r="DZ562" s="36" t="s">
        <v>88</v>
      </c>
    </row>
    <row r="563" spans="120:130" x14ac:dyDescent="0.2">
      <c r="DP563" s="36">
        <v>0</v>
      </c>
      <c r="DQ563" s="36">
        <v>0</v>
      </c>
      <c r="DR563" s="36">
        <v>0</v>
      </c>
      <c r="DS563" s="36">
        <v>0</v>
      </c>
      <c r="DT563" s="36">
        <v>0</v>
      </c>
      <c r="DU563" s="36">
        <v>0</v>
      </c>
      <c r="DV563" s="36">
        <v>0</v>
      </c>
      <c r="DW563" s="36">
        <v>0</v>
      </c>
      <c r="DX563" s="36">
        <v>0</v>
      </c>
      <c r="DY563" s="36">
        <v>0</v>
      </c>
      <c r="DZ563" s="36" t="s">
        <v>88</v>
      </c>
    </row>
    <row r="564" spans="120:130" x14ac:dyDescent="0.2">
      <c r="DP564" s="36">
        <v>0</v>
      </c>
      <c r="DQ564" s="36">
        <v>0</v>
      </c>
      <c r="DR564" s="36">
        <v>0</v>
      </c>
      <c r="DS564" s="36">
        <v>0</v>
      </c>
      <c r="DT564" s="36">
        <v>0</v>
      </c>
      <c r="DU564" s="36">
        <v>0</v>
      </c>
      <c r="DV564" s="36">
        <v>0</v>
      </c>
      <c r="DW564" s="36">
        <v>0</v>
      </c>
      <c r="DX564" s="36">
        <v>0</v>
      </c>
      <c r="DY564" s="36">
        <v>0</v>
      </c>
      <c r="DZ564" s="36" t="s">
        <v>88</v>
      </c>
    </row>
    <row r="565" spans="120:130" x14ac:dyDescent="0.2">
      <c r="DP565" s="36">
        <v>0</v>
      </c>
      <c r="DQ565" s="36">
        <v>0</v>
      </c>
      <c r="DR565" s="36">
        <v>0</v>
      </c>
      <c r="DS565" s="36">
        <v>0</v>
      </c>
      <c r="DT565" s="36">
        <v>0</v>
      </c>
      <c r="DU565" s="36">
        <v>0</v>
      </c>
      <c r="DV565" s="36">
        <v>0</v>
      </c>
      <c r="DW565" s="36">
        <v>0</v>
      </c>
      <c r="DX565" s="36">
        <v>0</v>
      </c>
      <c r="DY565" s="36">
        <v>0</v>
      </c>
      <c r="DZ565" s="36" t="s">
        <v>88</v>
      </c>
    </row>
    <row r="566" spans="120:130" x14ac:dyDescent="0.2">
      <c r="DP566" s="36">
        <v>0</v>
      </c>
      <c r="DQ566" s="36">
        <v>0</v>
      </c>
      <c r="DR566" s="36">
        <v>0</v>
      </c>
      <c r="DS566" s="36">
        <v>0</v>
      </c>
      <c r="DT566" s="36">
        <v>0</v>
      </c>
      <c r="DU566" s="36">
        <v>0</v>
      </c>
      <c r="DV566" s="36">
        <v>0</v>
      </c>
      <c r="DW566" s="36">
        <v>0</v>
      </c>
      <c r="DX566" s="36">
        <v>0</v>
      </c>
      <c r="DY566" s="36">
        <v>0</v>
      </c>
      <c r="DZ566" s="36" t="s">
        <v>88</v>
      </c>
    </row>
    <row r="567" spans="120:130" x14ac:dyDescent="0.2">
      <c r="DP567" s="36">
        <v>0</v>
      </c>
      <c r="DQ567" s="36">
        <v>0</v>
      </c>
      <c r="DR567" s="36">
        <v>0</v>
      </c>
      <c r="DS567" s="36">
        <v>0</v>
      </c>
      <c r="DT567" s="36">
        <v>0</v>
      </c>
      <c r="DU567" s="36">
        <v>0</v>
      </c>
      <c r="DV567" s="36">
        <v>0</v>
      </c>
      <c r="DW567" s="36">
        <v>0</v>
      </c>
      <c r="DX567" s="36">
        <v>0</v>
      </c>
      <c r="DY567" s="36">
        <v>0</v>
      </c>
      <c r="DZ567" s="36" t="s">
        <v>88</v>
      </c>
    </row>
    <row r="568" spans="120:130" x14ac:dyDescent="0.2">
      <c r="DP568" s="36">
        <v>0</v>
      </c>
      <c r="DQ568" s="36">
        <v>0</v>
      </c>
      <c r="DR568" s="36">
        <v>0</v>
      </c>
      <c r="DS568" s="36">
        <v>0</v>
      </c>
      <c r="DT568" s="36">
        <v>0</v>
      </c>
      <c r="DU568" s="36">
        <v>0</v>
      </c>
      <c r="DV568" s="36">
        <v>0</v>
      </c>
      <c r="DW568" s="36">
        <v>0</v>
      </c>
      <c r="DX568" s="36">
        <v>0</v>
      </c>
      <c r="DY568" s="36">
        <v>0</v>
      </c>
      <c r="DZ568" s="36" t="s">
        <v>88</v>
      </c>
    </row>
    <row r="569" spans="120:130" x14ac:dyDescent="0.2">
      <c r="DP569" s="36">
        <v>0</v>
      </c>
      <c r="DQ569" s="36">
        <v>0</v>
      </c>
      <c r="DR569" s="36">
        <v>0</v>
      </c>
      <c r="DS569" s="36">
        <v>0</v>
      </c>
      <c r="DT569" s="36">
        <v>0</v>
      </c>
      <c r="DU569" s="36">
        <v>0</v>
      </c>
      <c r="DV569" s="36">
        <v>0</v>
      </c>
      <c r="DW569" s="36">
        <v>0</v>
      </c>
      <c r="DX569" s="36">
        <v>0</v>
      </c>
      <c r="DY569" s="36">
        <v>0</v>
      </c>
      <c r="DZ569" s="36" t="s">
        <v>88</v>
      </c>
    </row>
    <row r="570" spans="120:130" x14ac:dyDescent="0.2">
      <c r="DP570" s="36">
        <v>0</v>
      </c>
      <c r="DQ570" s="36">
        <v>0</v>
      </c>
      <c r="DR570" s="36">
        <v>0</v>
      </c>
      <c r="DS570" s="36">
        <v>0</v>
      </c>
      <c r="DT570" s="36">
        <v>0</v>
      </c>
      <c r="DU570" s="36">
        <v>0</v>
      </c>
      <c r="DV570" s="36">
        <v>0</v>
      </c>
      <c r="DW570" s="36">
        <v>0</v>
      </c>
      <c r="DX570" s="36">
        <v>0</v>
      </c>
      <c r="DY570" s="36">
        <v>0</v>
      </c>
      <c r="DZ570" s="36" t="s">
        <v>88</v>
      </c>
    </row>
    <row r="571" spans="120:130" x14ac:dyDescent="0.2">
      <c r="DP571" s="36">
        <v>0</v>
      </c>
      <c r="DQ571" s="36">
        <v>0</v>
      </c>
      <c r="DR571" s="36">
        <v>0</v>
      </c>
      <c r="DS571" s="36">
        <v>0</v>
      </c>
      <c r="DT571" s="36">
        <v>0</v>
      </c>
      <c r="DU571" s="36">
        <v>0</v>
      </c>
      <c r="DV571" s="36">
        <v>0</v>
      </c>
      <c r="DW571" s="36">
        <v>0</v>
      </c>
      <c r="DX571" s="36">
        <v>0</v>
      </c>
      <c r="DY571" s="36">
        <v>0</v>
      </c>
      <c r="DZ571" s="36" t="s">
        <v>88</v>
      </c>
    </row>
    <row r="572" spans="120:130" x14ac:dyDescent="0.2">
      <c r="DP572" s="36">
        <v>0</v>
      </c>
      <c r="DQ572" s="36">
        <v>0</v>
      </c>
      <c r="DR572" s="36">
        <v>0</v>
      </c>
      <c r="DS572" s="36">
        <v>0</v>
      </c>
      <c r="DT572" s="36">
        <v>0</v>
      </c>
      <c r="DU572" s="36">
        <v>0</v>
      </c>
      <c r="DV572" s="36">
        <v>0</v>
      </c>
      <c r="DW572" s="36">
        <v>0</v>
      </c>
      <c r="DX572" s="36">
        <v>0</v>
      </c>
      <c r="DY572" s="36">
        <v>0</v>
      </c>
      <c r="DZ572" s="36" t="s">
        <v>88</v>
      </c>
    </row>
    <row r="573" spans="120:130" x14ac:dyDescent="0.2">
      <c r="DP573" s="36">
        <v>0</v>
      </c>
      <c r="DQ573" s="36">
        <v>0</v>
      </c>
      <c r="DR573" s="36">
        <v>0</v>
      </c>
      <c r="DS573" s="36">
        <v>0</v>
      </c>
      <c r="DT573" s="36">
        <v>0</v>
      </c>
      <c r="DU573" s="36">
        <v>0</v>
      </c>
      <c r="DV573" s="36">
        <v>0</v>
      </c>
      <c r="DW573" s="36">
        <v>0</v>
      </c>
      <c r="DX573" s="36">
        <v>0</v>
      </c>
      <c r="DY573" s="36">
        <v>0</v>
      </c>
      <c r="DZ573" s="36" t="s">
        <v>88</v>
      </c>
    </row>
    <row r="574" spans="120:130" x14ac:dyDescent="0.2">
      <c r="DP574" s="36">
        <v>0</v>
      </c>
      <c r="DQ574" s="36">
        <v>0</v>
      </c>
      <c r="DR574" s="36">
        <v>0</v>
      </c>
      <c r="DS574" s="36">
        <v>0</v>
      </c>
      <c r="DT574" s="36">
        <v>0</v>
      </c>
      <c r="DU574" s="36">
        <v>0</v>
      </c>
      <c r="DV574" s="36">
        <v>0</v>
      </c>
      <c r="DW574" s="36">
        <v>0</v>
      </c>
      <c r="DX574" s="36">
        <v>0</v>
      </c>
      <c r="DY574" s="36">
        <v>0</v>
      </c>
      <c r="DZ574" s="36" t="s">
        <v>88</v>
      </c>
    </row>
    <row r="575" spans="120:130" x14ac:dyDescent="0.2">
      <c r="DP575" s="36">
        <v>0</v>
      </c>
      <c r="DQ575" s="36">
        <v>0</v>
      </c>
      <c r="DR575" s="36">
        <v>0</v>
      </c>
      <c r="DS575" s="36">
        <v>0</v>
      </c>
      <c r="DT575" s="36">
        <v>0</v>
      </c>
      <c r="DU575" s="36">
        <v>0</v>
      </c>
      <c r="DV575" s="36">
        <v>0</v>
      </c>
      <c r="DW575" s="36">
        <v>0</v>
      </c>
      <c r="DX575" s="36">
        <v>0</v>
      </c>
      <c r="DY575" s="36">
        <v>0</v>
      </c>
      <c r="DZ575" s="36" t="s">
        <v>88</v>
      </c>
    </row>
    <row r="576" spans="120:130" x14ac:dyDescent="0.2">
      <c r="DP576" s="36">
        <v>0</v>
      </c>
      <c r="DQ576" s="36">
        <v>0</v>
      </c>
      <c r="DR576" s="36">
        <v>0</v>
      </c>
      <c r="DS576" s="36">
        <v>0</v>
      </c>
      <c r="DT576" s="36">
        <v>0</v>
      </c>
      <c r="DU576" s="36">
        <v>0</v>
      </c>
      <c r="DV576" s="36">
        <v>0</v>
      </c>
      <c r="DW576" s="36">
        <v>0</v>
      </c>
      <c r="DX576" s="36">
        <v>0</v>
      </c>
      <c r="DY576" s="36">
        <v>0</v>
      </c>
      <c r="DZ576" s="36" t="s">
        <v>88</v>
      </c>
    </row>
    <row r="577" spans="120:130" x14ac:dyDescent="0.2">
      <c r="DP577" s="36">
        <v>0</v>
      </c>
      <c r="DQ577" s="36">
        <v>0</v>
      </c>
      <c r="DR577" s="36">
        <v>0</v>
      </c>
      <c r="DS577" s="36">
        <v>0</v>
      </c>
      <c r="DT577" s="36">
        <v>0</v>
      </c>
      <c r="DU577" s="36">
        <v>0</v>
      </c>
      <c r="DV577" s="36">
        <v>0</v>
      </c>
      <c r="DW577" s="36">
        <v>0</v>
      </c>
      <c r="DX577" s="36">
        <v>0</v>
      </c>
      <c r="DY577" s="36">
        <v>0</v>
      </c>
      <c r="DZ577" s="36" t="s">
        <v>88</v>
      </c>
    </row>
    <row r="578" spans="120:130" x14ac:dyDescent="0.2">
      <c r="DP578" s="36">
        <v>0</v>
      </c>
      <c r="DQ578" s="36">
        <v>0</v>
      </c>
      <c r="DR578" s="36">
        <v>0</v>
      </c>
      <c r="DS578" s="36">
        <v>0</v>
      </c>
      <c r="DT578" s="36">
        <v>0</v>
      </c>
      <c r="DU578" s="36">
        <v>0</v>
      </c>
      <c r="DV578" s="36">
        <v>0</v>
      </c>
      <c r="DW578" s="36">
        <v>0</v>
      </c>
      <c r="DX578" s="36">
        <v>0</v>
      </c>
      <c r="DY578" s="36">
        <v>0</v>
      </c>
      <c r="DZ578" s="36" t="s">
        <v>88</v>
      </c>
    </row>
    <row r="579" spans="120:130" x14ac:dyDescent="0.2">
      <c r="DP579" s="36">
        <v>0</v>
      </c>
      <c r="DQ579" s="36">
        <v>0</v>
      </c>
      <c r="DR579" s="36">
        <v>0</v>
      </c>
      <c r="DS579" s="36">
        <v>0</v>
      </c>
      <c r="DT579" s="36">
        <v>0</v>
      </c>
      <c r="DU579" s="36">
        <v>0</v>
      </c>
      <c r="DV579" s="36">
        <v>0</v>
      </c>
      <c r="DW579" s="36">
        <v>0</v>
      </c>
      <c r="DX579" s="36">
        <v>0</v>
      </c>
      <c r="DY579" s="36">
        <v>0</v>
      </c>
      <c r="DZ579" s="36" t="s">
        <v>88</v>
      </c>
    </row>
    <row r="580" spans="120:130" x14ac:dyDescent="0.2">
      <c r="DP580" s="36">
        <v>0</v>
      </c>
      <c r="DQ580" s="36">
        <v>0</v>
      </c>
      <c r="DR580" s="36">
        <v>0</v>
      </c>
      <c r="DS580" s="36">
        <v>0</v>
      </c>
      <c r="DT580" s="36">
        <v>0</v>
      </c>
      <c r="DU580" s="36">
        <v>0</v>
      </c>
      <c r="DV580" s="36">
        <v>0</v>
      </c>
      <c r="DW580" s="36">
        <v>0</v>
      </c>
      <c r="DX580" s="36">
        <v>0</v>
      </c>
      <c r="DY580" s="36">
        <v>0</v>
      </c>
      <c r="DZ580" s="36" t="s">
        <v>88</v>
      </c>
    </row>
    <row r="581" spans="120:130" x14ac:dyDescent="0.2">
      <c r="DP581" s="36">
        <v>0</v>
      </c>
      <c r="DQ581" s="36">
        <v>0</v>
      </c>
      <c r="DR581" s="36">
        <v>0</v>
      </c>
      <c r="DS581" s="36">
        <v>0</v>
      </c>
      <c r="DT581" s="36">
        <v>0</v>
      </c>
      <c r="DU581" s="36">
        <v>0</v>
      </c>
      <c r="DV581" s="36">
        <v>0</v>
      </c>
      <c r="DW581" s="36">
        <v>0</v>
      </c>
      <c r="DX581" s="36">
        <v>0</v>
      </c>
      <c r="DY581" s="36">
        <v>0</v>
      </c>
      <c r="DZ581" s="36" t="s">
        <v>88</v>
      </c>
    </row>
    <row r="582" spans="120:130" x14ac:dyDescent="0.2">
      <c r="DP582" s="36">
        <v>0</v>
      </c>
      <c r="DQ582" s="36">
        <v>0</v>
      </c>
      <c r="DR582" s="36">
        <v>0</v>
      </c>
      <c r="DS582" s="36">
        <v>0</v>
      </c>
      <c r="DT582" s="36">
        <v>0</v>
      </c>
      <c r="DU582" s="36">
        <v>0</v>
      </c>
      <c r="DV582" s="36">
        <v>0</v>
      </c>
      <c r="DW582" s="36">
        <v>0</v>
      </c>
      <c r="DX582" s="36">
        <v>0</v>
      </c>
      <c r="DY582" s="36">
        <v>0</v>
      </c>
      <c r="DZ582" s="36" t="s">
        <v>88</v>
      </c>
    </row>
    <row r="583" spans="120:130" x14ac:dyDescent="0.2">
      <c r="DP583" s="36">
        <v>0</v>
      </c>
      <c r="DQ583" s="36">
        <v>0</v>
      </c>
      <c r="DR583" s="36">
        <v>0</v>
      </c>
      <c r="DS583" s="36">
        <v>0</v>
      </c>
      <c r="DT583" s="36">
        <v>0</v>
      </c>
      <c r="DU583" s="36">
        <v>0</v>
      </c>
      <c r="DV583" s="36">
        <v>0</v>
      </c>
      <c r="DW583" s="36">
        <v>0</v>
      </c>
      <c r="DX583" s="36">
        <v>0</v>
      </c>
      <c r="DY583" s="36">
        <v>0</v>
      </c>
      <c r="DZ583" s="36" t="s">
        <v>88</v>
      </c>
    </row>
    <row r="584" spans="120:130" x14ac:dyDescent="0.2">
      <c r="DP584" s="36">
        <v>0</v>
      </c>
      <c r="DQ584" s="36">
        <v>0</v>
      </c>
      <c r="DR584" s="36">
        <v>0</v>
      </c>
      <c r="DS584" s="36">
        <v>0</v>
      </c>
      <c r="DT584" s="36">
        <v>0</v>
      </c>
      <c r="DU584" s="36">
        <v>0</v>
      </c>
      <c r="DV584" s="36">
        <v>0</v>
      </c>
      <c r="DW584" s="36">
        <v>0</v>
      </c>
      <c r="DX584" s="36">
        <v>0</v>
      </c>
      <c r="DY584" s="36">
        <v>0</v>
      </c>
      <c r="DZ584" s="36" t="s">
        <v>88</v>
      </c>
    </row>
    <row r="585" spans="120:130" x14ac:dyDescent="0.2">
      <c r="DP585" s="36">
        <v>0</v>
      </c>
      <c r="DQ585" s="36">
        <v>0</v>
      </c>
      <c r="DR585" s="36">
        <v>0</v>
      </c>
      <c r="DS585" s="36">
        <v>0</v>
      </c>
      <c r="DT585" s="36">
        <v>0</v>
      </c>
      <c r="DU585" s="36">
        <v>0</v>
      </c>
      <c r="DV585" s="36">
        <v>0</v>
      </c>
      <c r="DW585" s="36">
        <v>0</v>
      </c>
      <c r="DX585" s="36">
        <v>0</v>
      </c>
      <c r="DY585" s="36">
        <v>0</v>
      </c>
      <c r="DZ585" s="36" t="s">
        <v>88</v>
      </c>
    </row>
    <row r="586" spans="120:130" x14ac:dyDescent="0.2">
      <c r="DP586" s="36">
        <v>0</v>
      </c>
      <c r="DQ586" s="36">
        <v>0</v>
      </c>
      <c r="DR586" s="36">
        <v>0</v>
      </c>
      <c r="DS586" s="36">
        <v>0</v>
      </c>
      <c r="DT586" s="36">
        <v>0</v>
      </c>
      <c r="DU586" s="36">
        <v>0</v>
      </c>
      <c r="DV586" s="36">
        <v>0</v>
      </c>
      <c r="DW586" s="36">
        <v>0</v>
      </c>
      <c r="DX586" s="36">
        <v>0</v>
      </c>
      <c r="DY586" s="36">
        <v>0</v>
      </c>
      <c r="DZ586" s="36" t="s">
        <v>88</v>
      </c>
    </row>
    <row r="587" spans="120:130" x14ac:dyDescent="0.2">
      <c r="DP587" s="36">
        <v>0</v>
      </c>
      <c r="DQ587" s="36">
        <v>0</v>
      </c>
      <c r="DR587" s="36">
        <v>0</v>
      </c>
      <c r="DS587" s="36">
        <v>0</v>
      </c>
      <c r="DT587" s="36">
        <v>0</v>
      </c>
      <c r="DU587" s="36">
        <v>0</v>
      </c>
      <c r="DV587" s="36">
        <v>0</v>
      </c>
      <c r="DW587" s="36">
        <v>0</v>
      </c>
      <c r="DX587" s="36">
        <v>0</v>
      </c>
      <c r="DY587" s="36">
        <v>0</v>
      </c>
      <c r="DZ587" s="36" t="s">
        <v>88</v>
      </c>
    </row>
    <row r="588" spans="120:130" x14ac:dyDescent="0.2">
      <c r="DP588" s="36">
        <v>0</v>
      </c>
      <c r="DQ588" s="36">
        <v>0</v>
      </c>
      <c r="DR588" s="36">
        <v>0</v>
      </c>
      <c r="DS588" s="36">
        <v>0</v>
      </c>
      <c r="DT588" s="36">
        <v>0</v>
      </c>
      <c r="DU588" s="36">
        <v>0</v>
      </c>
      <c r="DV588" s="36">
        <v>0</v>
      </c>
      <c r="DW588" s="36">
        <v>0</v>
      </c>
      <c r="DX588" s="36">
        <v>0</v>
      </c>
      <c r="DY588" s="36">
        <v>0</v>
      </c>
      <c r="DZ588" s="36" t="s">
        <v>88</v>
      </c>
    </row>
    <row r="589" spans="120:130" x14ac:dyDescent="0.2">
      <c r="DP589" s="36">
        <v>0</v>
      </c>
      <c r="DQ589" s="36">
        <v>0</v>
      </c>
      <c r="DR589" s="36">
        <v>0</v>
      </c>
      <c r="DS589" s="36">
        <v>0</v>
      </c>
      <c r="DT589" s="36">
        <v>0</v>
      </c>
      <c r="DU589" s="36">
        <v>0</v>
      </c>
      <c r="DV589" s="36">
        <v>0</v>
      </c>
      <c r="DW589" s="36">
        <v>0</v>
      </c>
      <c r="DX589" s="36">
        <v>0</v>
      </c>
      <c r="DY589" s="36">
        <v>0</v>
      </c>
      <c r="DZ589" s="36" t="s">
        <v>88</v>
      </c>
    </row>
    <row r="590" spans="120:130" x14ac:dyDescent="0.2">
      <c r="DP590" s="36">
        <v>0</v>
      </c>
      <c r="DQ590" s="36">
        <v>0</v>
      </c>
      <c r="DR590" s="36">
        <v>0</v>
      </c>
      <c r="DS590" s="36">
        <v>0</v>
      </c>
      <c r="DT590" s="36">
        <v>0</v>
      </c>
      <c r="DU590" s="36">
        <v>0</v>
      </c>
      <c r="DV590" s="36">
        <v>0</v>
      </c>
      <c r="DW590" s="36">
        <v>0</v>
      </c>
      <c r="DX590" s="36">
        <v>0</v>
      </c>
      <c r="DY590" s="36">
        <v>0</v>
      </c>
      <c r="DZ590" s="36" t="s">
        <v>88</v>
      </c>
    </row>
    <row r="591" spans="120:130" x14ac:dyDescent="0.2">
      <c r="DP591" s="36">
        <v>0</v>
      </c>
      <c r="DQ591" s="36">
        <v>0</v>
      </c>
      <c r="DR591" s="36">
        <v>0</v>
      </c>
      <c r="DS591" s="36">
        <v>0</v>
      </c>
      <c r="DT591" s="36">
        <v>0</v>
      </c>
      <c r="DU591" s="36">
        <v>0</v>
      </c>
      <c r="DV591" s="36">
        <v>0</v>
      </c>
      <c r="DW591" s="36">
        <v>0</v>
      </c>
      <c r="DX591" s="36">
        <v>0</v>
      </c>
      <c r="DY591" s="36">
        <v>0</v>
      </c>
      <c r="DZ591" s="36" t="s">
        <v>88</v>
      </c>
    </row>
    <row r="592" spans="120:130" x14ac:dyDescent="0.2">
      <c r="DP592" s="36">
        <v>0</v>
      </c>
      <c r="DQ592" s="36">
        <v>0</v>
      </c>
      <c r="DR592" s="36">
        <v>0</v>
      </c>
      <c r="DS592" s="36">
        <v>0</v>
      </c>
      <c r="DT592" s="36">
        <v>0</v>
      </c>
      <c r="DU592" s="36">
        <v>0</v>
      </c>
      <c r="DV592" s="36">
        <v>0</v>
      </c>
      <c r="DW592" s="36">
        <v>0</v>
      </c>
      <c r="DX592" s="36">
        <v>0</v>
      </c>
      <c r="DY592" s="36">
        <v>0</v>
      </c>
      <c r="DZ592" s="36" t="s">
        <v>88</v>
      </c>
    </row>
    <row r="593" spans="120:130" x14ac:dyDescent="0.2">
      <c r="DP593" s="36">
        <v>0</v>
      </c>
      <c r="DQ593" s="36">
        <v>0</v>
      </c>
      <c r="DR593" s="36">
        <v>0</v>
      </c>
      <c r="DS593" s="36">
        <v>0</v>
      </c>
      <c r="DT593" s="36">
        <v>0</v>
      </c>
      <c r="DU593" s="36">
        <v>0</v>
      </c>
      <c r="DV593" s="36">
        <v>0</v>
      </c>
      <c r="DW593" s="36">
        <v>0</v>
      </c>
      <c r="DX593" s="36">
        <v>0</v>
      </c>
      <c r="DY593" s="36">
        <v>0</v>
      </c>
      <c r="DZ593" s="36" t="s">
        <v>88</v>
      </c>
    </row>
    <row r="594" spans="120:130" x14ac:dyDescent="0.2">
      <c r="DP594" s="36">
        <v>0</v>
      </c>
      <c r="DQ594" s="36">
        <v>0</v>
      </c>
      <c r="DR594" s="36">
        <v>0</v>
      </c>
      <c r="DS594" s="36">
        <v>0</v>
      </c>
      <c r="DT594" s="36">
        <v>0</v>
      </c>
      <c r="DU594" s="36">
        <v>0</v>
      </c>
      <c r="DV594" s="36">
        <v>0</v>
      </c>
      <c r="DW594" s="36">
        <v>0</v>
      </c>
      <c r="DX594" s="36">
        <v>0</v>
      </c>
      <c r="DY594" s="36">
        <v>0</v>
      </c>
      <c r="DZ594" s="36" t="s">
        <v>88</v>
      </c>
    </row>
    <row r="595" spans="120:130" x14ac:dyDescent="0.2">
      <c r="DP595" s="36">
        <v>0</v>
      </c>
      <c r="DQ595" s="36">
        <v>0</v>
      </c>
      <c r="DR595" s="36">
        <v>0</v>
      </c>
      <c r="DS595" s="36">
        <v>0</v>
      </c>
      <c r="DT595" s="36">
        <v>0</v>
      </c>
      <c r="DU595" s="36">
        <v>0</v>
      </c>
      <c r="DV595" s="36">
        <v>0</v>
      </c>
      <c r="DW595" s="36">
        <v>0</v>
      </c>
      <c r="DX595" s="36">
        <v>0</v>
      </c>
      <c r="DY595" s="36">
        <v>0</v>
      </c>
      <c r="DZ595" s="36" t="s">
        <v>88</v>
      </c>
    </row>
    <row r="596" spans="120:130" x14ac:dyDescent="0.2">
      <c r="DP596" s="36">
        <v>0</v>
      </c>
      <c r="DQ596" s="36">
        <v>0</v>
      </c>
      <c r="DR596" s="36">
        <v>0</v>
      </c>
      <c r="DS596" s="36">
        <v>0</v>
      </c>
      <c r="DT596" s="36">
        <v>0</v>
      </c>
      <c r="DU596" s="36">
        <v>0</v>
      </c>
      <c r="DV596" s="36">
        <v>0</v>
      </c>
      <c r="DW596" s="36">
        <v>0</v>
      </c>
      <c r="DX596" s="36">
        <v>0</v>
      </c>
      <c r="DY596" s="36">
        <v>0</v>
      </c>
      <c r="DZ596" s="36" t="s">
        <v>88</v>
      </c>
    </row>
    <row r="597" spans="120:130" x14ac:dyDescent="0.2">
      <c r="DP597" s="36">
        <v>0</v>
      </c>
      <c r="DQ597" s="36">
        <v>0</v>
      </c>
      <c r="DR597" s="36">
        <v>0</v>
      </c>
      <c r="DS597" s="36">
        <v>0</v>
      </c>
      <c r="DT597" s="36">
        <v>0</v>
      </c>
      <c r="DU597" s="36">
        <v>0</v>
      </c>
      <c r="DV597" s="36">
        <v>0</v>
      </c>
      <c r="DW597" s="36">
        <v>0</v>
      </c>
      <c r="DX597" s="36">
        <v>0</v>
      </c>
      <c r="DY597" s="36">
        <v>0</v>
      </c>
      <c r="DZ597" s="36" t="s">
        <v>88</v>
      </c>
    </row>
    <row r="598" spans="120:130" x14ac:dyDescent="0.2">
      <c r="DP598" s="36">
        <v>0</v>
      </c>
      <c r="DQ598" s="36">
        <v>0</v>
      </c>
      <c r="DR598" s="36">
        <v>0</v>
      </c>
      <c r="DS598" s="36">
        <v>0</v>
      </c>
      <c r="DT598" s="36">
        <v>0</v>
      </c>
      <c r="DU598" s="36">
        <v>0</v>
      </c>
      <c r="DV598" s="36">
        <v>0</v>
      </c>
      <c r="DW598" s="36">
        <v>0</v>
      </c>
      <c r="DX598" s="36">
        <v>0</v>
      </c>
      <c r="DY598" s="36">
        <v>0</v>
      </c>
      <c r="DZ598" s="36" t="s">
        <v>88</v>
      </c>
    </row>
    <row r="599" spans="120:130" x14ac:dyDescent="0.2">
      <c r="DP599" s="36">
        <v>0</v>
      </c>
      <c r="DQ599" s="36">
        <v>0</v>
      </c>
      <c r="DR599" s="36">
        <v>0</v>
      </c>
      <c r="DS599" s="36">
        <v>0</v>
      </c>
      <c r="DT599" s="36">
        <v>0</v>
      </c>
      <c r="DU599" s="36">
        <v>0</v>
      </c>
      <c r="DV599" s="36">
        <v>0</v>
      </c>
      <c r="DW599" s="36">
        <v>0</v>
      </c>
      <c r="DX599" s="36">
        <v>0</v>
      </c>
      <c r="DY599" s="36">
        <v>0</v>
      </c>
      <c r="DZ599" s="36" t="s">
        <v>88</v>
      </c>
    </row>
    <row r="600" spans="120:130" x14ac:dyDescent="0.2">
      <c r="DP600" s="36">
        <v>0</v>
      </c>
      <c r="DQ600" s="36">
        <v>0</v>
      </c>
      <c r="DR600" s="36">
        <v>0</v>
      </c>
      <c r="DS600" s="36">
        <v>0</v>
      </c>
      <c r="DT600" s="36">
        <v>0</v>
      </c>
      <c r="DU600" s="36">
        <v>0</v>
      </c>
      <c r="DV600" s="36">
        <v>0</v>
      </c>
      <c r="DW600" s="36">
        <v>0</v>
      </c>
      <c r="DX600" s="36">
        <v>0</v>
      </c>
      <c r="DY600" s="36">
        <v>0</v>
      </c>
      <c r="DZ600" s="36" t="s">
        <v>88</v>
      </c>
    </row>
    <row r="601" spans="120:130" x14ac:dyDescent="0.2">
      <c r="DP601" s="36">
        <v>0</v>
      </c>
      <c r="DQ601" s="36">
        <v>0</v>
      </c>
      <c r="DR601" s="36">
        <v>0</v>
      </c>
      <c r="DS601" s="36">
        <v>0</v>
      </c>
      <c r="DT601" s="36">
        <v>0</v>
      </c>
      <c r="DU601" s="36">
        <v>0</v>
      </c>
      <c r="DV601" s="36">
        <v>0</v>
      </c>
      <c r="DW601" s="36">
        <v>0</v>
      </c>
      <c r="DX601" s="36">
        <v>0</v>
      </c>
      <c r="DY601" s="36">
        <v>0</v>
      </c>
      <c r="DZ601" s="36" t="s">
        <v>88</v>
      </c>
    </row>
    <row r="602" spans="120:130" x14ac:dyDescent="0.2">
      <c r="DP602" s="36">
        <v>0</v>
      </c>
      <c r="DQ602" s="36">
        <v>0</v>
      </c>
      <c r="DR602" s="36">
        <v>0</v>
      </c>
      <c r="DS602" s="36">
        <v>0</v>
      </c>
      <c r="DT602" s="36">
        <v>0</v>
      </c>
      <c r="DU602" s="36">
        <v>0</v>
      </c>
      <c r="DV602" s="36">
        <v>0</v>
      </c>
      <c r="DW602" s="36">
        <v>0</v>
      </c>
      <c r="DX602" s="36">
        <v>0</v>
      </c>
      <c r="DY602" s="36">
        <v>0</v>
      </c>
      <c r="DZ602" s="36" t="s">
        <v>88</v>
      </c>
    </row>
    <row r="603" spans="120:130" x14ac:dyDescent="0.2">
      <c r="DP603" s="36">
        <v>0</v>
      </c>
      <c r="DQ603" s="36">
        <v>0</v>
      </c>
      <c r="DR603" s="36">
        <v>0</v>
      </c>
      <c r="DS603" s="36">
        <v>0</v>
      </c>
      <c r="DT603" s="36">
        <v>0</v>
      </c>
      <c r="DU603" s="36">
        <v>0</v>
      </c>
      <c r="DV603" s="36">
        <v>0</v>
      </c>
      <c r="DW603" s="36">
        <v>0</v>
      </c>
      <c r="DX603" s="36">
        <v>0</v>
      </c>
      <c r="DY603" s="36">
        <v>0</v>
      </c>
      <c r="DZ603" s="36" t="s">
        <v>88</v>
      </c>
    </row>
    <row r="604" spans="120:130" x14ac:dyDescent="0.2">
      <c r="DP604" s="36">
        <v>0</v>
      </c>
      <c r="DQ604" s="36">
        <v>0</v>
      </c>
      <c r="DR604" s="36">
        <v>0</v>
      </c>
      <c r="DS604" s="36">
        <v>0</v>
      </c>
      <c r="DT604" s="36">
        <v>0</v>
      </c>
      <c r="DU604" s="36">
        <v>0</v>
      </c>
      <c r="DV604" s="36">
        <v>0</v>
      </c>
      <c r="DW604" s="36">
        <v>0</v>
      </c>
      <c r="DX604" s="36">
        <v>0</v>
      </c>
      <c r="DY604" s="36">
        <v>0</v>
      </c>
      <c r="DZ604" s="36" t="s">
        <v>88</v>
      </c>
    </row>
    <row r="605" spans="120:130" x14ac:dyDescent="0.2">
      <c r="DP605" s="36">
        <v>0</v>
      </c>
      <c r="DQ605" s="36">
        <v>0</v>
      </c>
      <c r="DR605" s="36">
        <v>0</v>
      </c>
      <c r="DS605" s="36">
        <v>0</v>
      </c>
      <c r="DT605" s="36">
        <v>0</v>
      </c>
      <c r="DU605" s="36">
        <v>0</v>
      </c>
      <c r="DV605" s="36">
        <v>0</v>
      </c>
      <c r="DW605" s="36">
        <v>0</v>
      </c>
      <c r="DX605" s="36">
        <v>0</v>
      </c>
      <c r="DY605" s="36">
        <v>0</v>
      </c>
      <c r="DZ605" s="36" t="s">
        <v>88</v>
      </c>
    </row>
    <row r="606" spans="120:130" x14ac:dyDescent="0.2">
      <c r="DP606" s="36">
        <v>0</v>
      </c>
      <c r="DQ606" s="36">
        <v>0</v>
      </c>
      <c r="DR606" s="36">
        <v>0</v>
      </c>
      <c r="DS606" s="36">
        <v>0</v>
      </c>
      <c r="DT606" s="36">
        <v>0</v>
      </c>
      <c r="DU606" s="36">
        <v>0</v>
      </c>
      <c r="DV606" s="36">
        <v>0</v>
      </c>
      <c r="DW606" s="36">
        <v>0</v>
      </c>
      <c r="DX606" s="36">
        <v>0</v>
      </c>
      <c r="DY606" s="36">
        <v>0</v>
      </c>
      <c r="DZ606" s="36" t="s">
        <v>88</v>
      </c>
    </row>
    <row r="607" spans="120:130" x14ac:dyDescent="0.2">
      <c r="DP607" s="36">
        <v>0</v>
      </c>
      <c r="DQ607" s="36">
        <v>0</v>
      </c>
      <c r="DR607" s="36">
        <v>0</v>
      </c>
      <c r="DS607" s="36">
        <v>0</v>
      </c>
      <c r="DT607" s="36">
        <v>0</v>
      </c>
      <c r="DU607" s="36">
        <v>0</v>
      </c>
      <c r="DV607" s="36">
        <v>0</v>
      </c>
      <c r="DW607" s="36">
        <v>0</v>
      </c>
      <c r="DX607" s="36">
        <v>0</v>
      </c>
      <c r="DY607" s="36">
        <v>0</v>
      </c>
      <c r="DZ607" s="36" t="s">
        <v>88</v>
      </c>
    </row>
    <row r="608" spans="120:130" x14ac:dyDescent="0.2">
      <c r="DP608" s="36">
        <v>0</v>
      </c>
      <c r="DQ608" s="36">
        <v>0</v>
      </c>
      <c r="DR608" s="36">
        <v>0</v>
      </c>
      <c r="DS608" s="36">
        <v>0</v>
      </c>
      <c r="DT608" s="36">
        <v>0</v>
      </c>
      <c r="DU608" s="36">
        <v>0</v>
      </c>
      <c r="DV608" s="36">
        <v>0</v>
      </c>
      <c r="DW608" s="36">
        <v>0</v>
      </c>
      <c r="DX608" s="36">
        <v>0</v>
      </c>
      <c r="DY608" s="36">
        <v>0</v>
      </c>
      <c r="DZ608" s="36" t="s">
        <v>88</v>
      </c>
    </row>
    <row r="609" spans="120:130" x14ac:dyDescent="0.2">
      <c r="DP609" s="36">
        <v>0</v>
      </c>
      <c r="DQ609" s="36">
        <v>0</v>
      </c>
      <c r="DR609" s="36">
        <v>0</v>
      </c>
      <c r="DS609" s="36">
        <v>0</v>
      </c>
      <c r="DT609" s="36">
        <v>0</v>
      </c>
      <c r="DU609" s="36">
        <v>0</v>
      </c>
      <c r="DV609" s="36">
        <v>0</v>
      </c>
      <c r="DW609" s="36">
        <v>0</v>
      </c>
      <c r="DX609" s="36">
        <v>0</v>
      </c>
      <c r="DY609" s="36">
        <v>0</v>
      </c>
      <c r="DZ609" s="36" t="s">
        <v>88</v>
      </c>
    </row>
    <row r="610" spans="120:130" x14ac:dyDescent="0.2">
      <c r="DP610" s="36">
        <v>0</v>
      </c>
      <c r="DQ610" s="36">
        <v>0</v>
      </c>
      <c r="DR610" s="36">
        <v>0</v>
      </c>
      <c r="DS610" s="36">
        <v>0</v>
      </c>
      <c r="DT610" s="36">
        <v>0</v>
      </c>
      <c r="DU610" s="36">
        <v>0</v>
      </c>
      <c r="DV610" s="36">
        <v>0</v>
      </c>
      <c r="DW610" s="36">
        <v>0</v>
      </c>
      <c r="DX610" s="36">
        <v>0</v>
      </c>
      <c r="DY610" s="36">
        <v>0</v>
      </c>
      <c r="DZ610" s="36" t="s">
        <v>88</v>
      </c>
    </row>
    <row r="611" spans="120:130" x14ac:dyDescent="0.2">
      <c r="DP611" s="36">
        <v>0</v>
      </c>
      <c r="DQ611" s="36">
        <v>0</v>
      </c>
      <c r="DR611" s="36">
        <v>0</v>
      </c>
      <c r="DS611" s="36">
        <v>0</v>
      </c>
      <c r="DT611" s="36">
        <v>0</v>
      </c>
      <c r="DU611" s="36">
        <v>0</v>
      </c>
      <c r="DV611" s="36">
        <v>0</v>
      </c>
      <c r="DW611" s="36">
        <v>0</v>
      </c>
      <c r="DX611" s="36">
        <v>0</v>
      </c>
      <c r="DY611" s="36">
        <v>0</v>
      </c>
      <c r="DZ611" s="36" t="s">
        <v>88</v>
      </c>
    </row>
    <row r="612" spans="120:130" x14ac:dyDescent="0.2">
      <c r="DP612" s="36">
        <v>0</v>
      </c>
      <c r="DQ612" s="36">
        <v>0</v>
      </c>
      <c r="DR612" s="36">
        <v>0</v>
      </c>
      <c r="DS612" s="36">
        <v>0</v>
      </c>
      <c r="DT612" s="36">
        <v>0</v>
      </c>
      <c r="DU612" s="36">
        <v>0</v>
      </c>
      <c r="DV612" s="36">
        <v>0</v>
      </c>
      <c r="DW612" s="36">
        <v>0</v>
      </c>
      <c r="DX612" s="36">
        <v>0</v>
      </c>
      <c r="DY612" s="36">
        <v>0</v>
      </c>
      <c r="DZ612" s="36" t="s">
        <v>88</v>
      </c>
    </row>
    <row r="613" spans="120:130" x14ac:dyDescent="0.2">
      <c r="DP613" s="36">
        <v>0</v>
      </c>
      <c r="DQ613" s="36">
        <v>0</v>
      </c>
      <c r="DR613" s="36">
        <v>0</v>
      </c>
      <c r="DS613" s="36">
        <v>0</v>
      </c>
      <c r="DT613" s="36">
        <v>0</v>
      </c>
      <c r="DU613" s="36">
        <v>0</v>
      </c>
      <c r="DV613" s="36">
        <v>0</v>
      </c>
      <c r="DW613" s="36">
        <v>0</v>
      </c>
      <c r="DX613" s="36">
        <v>0</v>
      </c>
      <c r="DY613" s="36">
        <v>0</v>
      </c>
      <c r="DZ613" s="36" t="s">
        <v>88</v>
      </c>
    </row>
    <row r="614" spans="120:130" x14ac:dyDescent="0.2">
      <c r="DP614" s="36">
        <v>0</v>
      </c>
      <c r="DQ614" s="36">
        <v>0</v>
      </c>
      <c r="DR614" s="36">
        <v>0</v>
      </c>
      <c r="DS614" s="36">
        <v>0</v>
      </c>
      <c r="DT614" s="36">
        <v>0</v>
      </c>
      <c r="DU614" s="36">
        <v>0</v>
      </c>
      <c r="DV614" s="36">
        <v>0</v>
      </c>
      <c r="DW614" s="36">
        <v>0</v>
      </c>
      <c r="DX614" s="36">
        <v>0</v>
      </c>
      <c r="DY614" s="36">
        <v>0</v>
      </c>
      <c r="DZ614" s="36" t="s">
        <v>88</v>
      </c>
    </row>
    <row r="615" spans="120:130" x14ac:dyDescent="0.2">
      <c r="DP615" s="36">
        <v>0</v>
      </c>
      <c r="DQ615" s="36">
        <v>0</v>
      </c>
      <c r="DR615" s="36">
        <v>0</v>
      </c>
      <c r="DS615" s="36">
        <v>0</v>
      </c>
      <c r="DT615" s="36">
        <v>0</v>
      </c>
      <c r="DU615" s="36">
        <v>0</v>
      </c>
      <c r="DV615" s="36">
        <v>0</v>
      </c>
      <c r="DW615" s="36">
        <v>0</v>
      </c>
      <c r="DX615" s="36">
        <v>0</v>
      </c>
      <c r="DY615" s="36">
        <v>0</v>
      </c>
      <c r="DZ615" s="36" t="s">
        <v>88</v>
      </c>
    </row>
    <row r="616" spans="120:130" x14ac:dyDescent="0.2">
      <c r="DP616" s="36">
        <v>0</v>
      </c>
      <c r="DQ616" s="36">
        <v>0</v>
      </c>
      <c r="DR616" s="36">
        <v>0</v>
      </c>
      <c r="DS616" s="36">
        <v>0</v>
      </c>
      <c r="DT616" s="36">
        <v>0</v>
      </c>
      <c r="DU616" s="36">
        <v>0</v>
      </c>
      <c r="DV616" s="36">
        <v>0</v>
      </c>
      <c r="DW616" s="36">
        <v>0</v>
      </c>
      <c r="DX616" s="36">
        <v>0</v>
      </c>
      <c r="DY616" s="36">
        <v>0</v>
      </c>
      <c r="DZ616" s="36" t="s">
        <v>88</v>
      </c>
    </row>
    <row r="617" spans="120:130" x14ac:dyDescent="0.2">
      <c r="DP617" s="36">
        <v>0</v>
      </c>
      <c r="DQ617" s="36">
        <v>0</v>
      </c>
      <c r="DR617" s="36">
        <v>0</v>
      </c>
      <c r="DS617" s="36">
        <v>0</v>
      </c>
      <c r="DT617" s="36">
        <v>0</v>
      </c>
      <c r="DU617" s="36">
        <v>0</v>
      </c>
      <c r="DV617" s="36">
        <v>0</v>
      </c>
      <c r="DW617" s="36">
        <v>0</v>
      </c>
      <c r="DX617" s="36">
        <v>0</v>
      </c>
      <c r="DY617" s="36">
        <v>0</v>
      </c>
      <c r="DZ617" s="36" t="s">
        <v>88</v>
      </c>
    </row>
    <row r="618" spans="120:130" x14ac:dyDescent="0.2">
      <c r="DP618" s="36">
        <v>0</v>
      </c>
      <c r="DQ618" s="36">
        <v>0</v>
      </c>
      <c r="DR618" s="36">
        <v>0</v>
      </c>
      <c r="DS618" s="36">
        <v>0</v>
      </c>
      <c r="DT618" s="36">
        <v>0</v>
      </c>
      <c r="DU618" s="36">
        <v>0</v>
      </c>
      <c r="DV618" s="36">
        <v>0</v>
      </c>
      <c r="DW618" s="36">
        <v>0</v>
      </c>
      <c r="DX618" s="36">
        <v>0</v>
      </c>
      <c r="DY618" s="36">
        <v>0</v>
      </c>
      <c r="DZ618" s="36" t="s">
        <v>88</v>
      </c>
    </row>
    <row r="619" spans="120:130" x14ac:dyDescent="0.2">
      <c r="DP619" s="36">
        <v>0</v>
      </c>
      <c r="DQ619" s="36">
        <v>0</v>
      </c>
      <c r="DR619" s="36">
        <v>0</v>
      </c>
      <c r="DS619" s="36">
        <v>0</v>
      </c>
      <c r="DT619" s="36">
        <v>0</v>
      </c>
      <c r="DU619" s="36">
        <v>0</v>
      </c>
      <c r="DV619" s="36">
        <v>0</v>
      </c>
      <c r="DW619" s="36">
        <v>0</v>
      </c>
      <c r="DX619" s="36">
        <v>0</v>
      </c>
      <c r="DY619" s="36">
        <v>0</v>
      </c>
      <c r="DZ619" s="36" t="s">
        <v>88</v>
      </c>
    </row>
    <row r="620" spans="120:130" x14ac:dyDescent="0.2">
      <c r="DP620" s="36">
        <v>0</v>
      </c>
      <c r="DQ620" s="36">
        <v>0</v>
      </c>
      <c r="DR620" s="36">
        <v>0</v>
      </c>
      <c r="DS620" s="36">
        <v>0</v>
      </c>
      <c r="DT620" s="36">
        <v>0</v>
      </c>
      <c r="DU620" s="36">
        <v>0</v>
      </c>
      <c r="DV620" s="36">
        <v>0</v>
      </c>
      <c r="DW620" s="36">
        <v>0</v>
      </c>
      <c r="DX620" s="36">
        <v>0</v>
      </c>
      <c r="DY620" s="36">
        <v>0</v>
      </c>
      <c r="DZ620" s="36" t="s">
        <v>88</v>
      </c>
    </row>
    <row r="621" spans="120:130" x14ac:dyDescent="0.2">
      <c r="DP621" s="36">
        <v>0</v>
      </c>
      <c r="DQ621" s="36">
        <v>0</v>
      </c>
      <c r="DR621" s="36">
        <v>0</v>
      </c>
      <c r="DS621" s="36">
        <v>0</v>
      </c>
      <c r="DT621" s="36">
        <v>0</v>
      </c>
      <c r="DU621" s="36">
        <v>0</v>
      </c>
      <c r="DV621" s="36">
        <v>0</v>
      </c>
      <c r="DW621" s="36">
        <v>0</v>
      </c>
      <c r="DX621" s="36">
        <v>0</v>
      </c>
      <c r="DY621" s="36">
        <v>0</v>
      </c>
      <c r="DZ621" s="36" t="s">
        <v>88</v>
      </c>
    </row>
    <row r="622" spans="120:130" x14ac:dyDescent="0.2">
      <c r="DP622" s="36">
        <v>0</v>
      </c>
      <c r="DQ622" s="36">
        <v>0</v>
      </c>
      <c r="DR622" s="36">
        <v>0</v>
      </c>
      <c r="DS622" s="36">
        <v>0</v>
      </c>
      <c r="DT622" s="36">
        <v>0</v>
      </c>
      <c r="DU622" s="36">
        <v>0</v>
      </c>
      <c r="DV622" s="36">
        <v>0</v>
      </c>
      <c r="DW622" s="36">
        <v>0</v>
      </c>
      <c r="DX622" s="36">
        <v>0</v>
      </c>
      <c r="DY622" s="36">
        <v>0</v>
      </c>
      <c r="DZ622" s="36" t="s">
        <v>88</v>
      </c>
    </row>
    <row r="623" spans="120:130" x14ac:dyDescent="0.2">
      <c r="DP623" s="36">
        <v>0</v>
      </c>
      <c r="DQ623" s="36">
        <v>0</v>
      </c>
      <c r="DR623" s="36">
        <v>0</v>
      </c>
      <c r="DS623" s="36">
        <v>0</v>
      </c>
      <c r="DT623" s="36">
        <v>0</v>
      </c>
      <c r="DU623" s="36">
        <v>0</v>
      </c>
      <c r="DV623" s="36">
        <v>0</v>
      </c>
      <c r="DW623" s="36">
        <v>0</v>
      </c>
      <c r="DX623" s="36">
        <v>0</v>
      </c>
      <c r="DY623" s="36">
        <v>0</v>
      </c>
      <c r="DZ623" s="36" t="s">
        <v>88</v>
      </c>
    </row>
    <row r="624" spans="120:130" x14ac:dyDescent="0.2">
      <c r="DP624" s="36">
        <v>0</v>
      </c>
      <c r="DQ624" s="36">
        <v>0</v>
      </c>
      <c r="DR624" s="36">
        <v>0</v>
      </c>
      <c r="DS624" s="36">
        <v>0</v>
      </c>
      <c r="DT624" s="36">
        <v>0</v>
      </c>
      <c r="DU624" s="36">
        <v>0</v>
      </c>
      <c r="DV624" s="36">
        <v>0</v>
      </c>
      <c r="DW624" s="36">
        <v>0</v>
      </c>
      <c r="DX624" s="36">
        <v>0</v>
      </c>
      <c r="DY624" s="36">
        <v>0</v>
      </c>
      <c r="DZ624" s="36" t="s">
        <v>88</v>
      </c>
    </row>
    <row r="625" spans="120:130" x14ac:dyDescent="0.2">
      <c r="DP625" s="36">
        <v>0</v>
      </c>
      <c r="DQ625" s="36">
        <v>0</v>
      </c>
      <c r="DR625" s="36">
        <v>0</v>
      </c>
      <c r="DS625" s="36">
        <v>0</v>
      </c>
      <c r="DT625" s="36">
        <v>0</v>
      </c>
      <c r="DU625" s="36">
        <v>0</v>
      </c>
      <c r="DV625" s="36">
        <v>0</v>
      </c>
      <c r="DW625" s="36">
        <v>0</v>
      </c>
      <c r="DX625" s="36">
        <v>0</v>
      </c>
      <c r="DY625" s="36">
        <v>0</v>
      </c>
      <c r="DZ625" s="36" t="s">
        <v>88</v>
      </c>
    </row>
    <row r="626" spans="120:130" x14ac:dyDescent="0.2">
      <c r="DP626" s="36">
        <v>0</v>
      </c>
      <c r="DQ626" s="36">
        <v>0</v>
      </c>
      <c r="DR626" s="36">
        <v>0</v>
      </c>
      <c r="DS626" s="36">
        <v>0</v>
      </c>
      <c r="DT626" s="36">
        <v>0</v>
      </c>
      <c r="DU626" s="36">
        <v>0</v>
      </c>
      <c r="DV626" s="36">
        <v>0</v>
      </c>
      <c r="DW626" s="36">
        <v>0</v>
      </c>
      <c r="DX626" s="36">
        <v>0</v>
      </c>
      <c r="DY626" s="36">
        <v>0</v>
      </c>
      <c r="DZ626" s="36" t="s">
        <v>88</v>
      </c>
    </row>
    <row r="627" spans="120:130" x14ac:dyDescent="0.2">
      <c r="DP627" s="36">
        <v>0</v>
      </c>
      <c r="DQ627" s="36">
        <v>0</v>
      </c>
      <c r="DR627" s="36">
        <v>0</v>
      </c>
      <c r="DS627" s="36">
        <v>0</v>
      </c>
      <c r="DT627" s="36">
        <v>0</v>
      </c>
      <c r="DU627" s="36">
        <v>0</v>
      </c>
      <c r="DV627" s="36">
        <v>0</v>
      </c>
      <c r="DW627" s="36">
        <v>0</v>
      </c>
      <c r="DX627" s="36">
        <v>0</v>
      </c>
      <c r="DY627" s="36">
        <v>0</v>
      </c>
      <c r="DZ627" s="36" t="s">
        <v>88</v>
      </c>
    </row>
    <row r="628" spans="120:130" x14ac:dyDescent="0.2">
      <c r="DP628" s="36">
        <v>0</v>
      </c>
      <c r="DQ628" s="36">
        <v>0</v>
      </c>
      <c r="DR628" s="36">
        <v>0</v>
      </c>
      <c r="DS628" s="36">
        <v>0</v>
      </c>
      <c r="DT628" s="36">
        <v>0</v>
      </c>
      <c r="DU628" s="36">
        <v>0</v>
      </c>
      <c r="DV628" s="36">
        <v>0</v>
      </c>
      <c r="DW628" s="36">
        <v>0</v>
      </c>
      <c r="DX628" s="36">
        <v>0</v>
      </c>
      <c r="DY628" s="36">
        <v>0</v>
      </c>
      <c r="DZ628" s="36" t="s">
        <v>88</v>
      </c>
    </row>
    <row r="629" spans="120:130" x14ac:dyDescent="0.2">
      <c r="DP629" s="36">
        <v>0</v>
      </c>
      <c r="DQ629" s="36">
        <v>0</v>
      </c>
      <c r="DR629" s="36">
        <v>0</v>
      </c>
      <c r="DS629" s="36">
        <v>0</v>
      </c>
      <c r="DT629" s="36">
        <v>0</v>
      </c>
      <c r="DU629" s="36">
        <v>0</v>
      </c>
      <c r="DV629" s="36">
        <v>0</v>
      </c>
      <c r="DW629" s="36">
        <v>0</v>
      </c>
      <c r="DX629" s="36">
        <v>0</v>
      </c>
      <c r="DY629" s="36">
        <v>0</v>
      </c>
      <c r="DZ629" s="36" t="s">
        <v>88</v>
      </c>
    </row>
    <row r="630" spans="120:130" x14ac:dyDescent="0.2">
      <c r="DP630" s="36">
        <v>0</v>
      </c>
      <c r="DQ630" s="36">
        <v>0</v>
      </c>
      <c r="DR630" s="36">
        <v>0</v>
      </c>
      <c r="DS630" s="36">
        <v>0</v>
      </c>
      <c r="DT630" s="36">
        <v>0</v>
      </c>
      <c r="DU630" s="36">
        <v>0</v>
      </c>
      <c r="DV630" s="36">
        <v>0</v>
      </c>
      <c r="DW630" s="36">
        <v>0</v>
      </c>
      <c r="DX630" s="36">
        <v>0</v>
      </c>
      <c r="DY630" s="36">
        <v>0</v>
      </c>
      <c r="DZ630" s="36" t="s">
        <v>88</v>
      </c>
    </row>
    <row r="631" spans="120:130" x14ac:dyDescent="0.2">
      <c r="DP631" s="36">
        <v>0</v>
      </c>
      <c r="DQ631" s="36">
        <v>0</v>
      </c>
      <c r="DR631" s="36">
        <v>0</v>
      </c>
      <c r="DS631" s="36">
        <v>0</v>
      </c>
      <c r="DT631" s="36">
        <v>0</v>
      </c>
      <c r="DU631" s="36">
        <v>0</v>
      </c>
      <c r="DV631" s="36">
        <v>0</v>
      </c>
      <c r="DW631" s="36">
        <v>0</v>
      </c>
      <c r="DX631" s="36">
        <v>0</v>
      </c>
      <c r="DY631" s="36">
        <v>0</v>
      </c>
      <c r="DZ631" s="36" t="s">
        <v>88</v>
      </c>
    </row>
    <row r="632" spans="120:130" x14ac:dyDescent="0.2">
      <c r="DP632" s="36">
        <v>0</v>
      </c>
      <c r="DQ632" s="36">
        <v>0</v>
      </c>
      <c r="DR632" s="36">
        <v>0</v>
      </c>
      <c r="DS632" s="36">
        <v>0</v>
      </c>
      <c r="DT632" s="36">
        <v>0</v>
      </c>
      <c r="DU632" s="36">
        <v>0</v>
      </c>
      <c r="DV632" s="36">
        <v>0</v>
      </c>
      <c r="DW632" s="36">
        <v>0</v>
      </c>
      <c r="DX632" s="36">
        <v>0</v>
      </c>
      <c r="DY632" s="36">
        <v>0</v>
      </c>
      <c r="DZ632" s="36" t="s">
        <v>88</v>
      </c>
    </row>
    <row r="633" spans="120:130" x14ac:dyDescent="0.2">
      <c r="DP633" s="36">
        <v>0</v>
      </c>
      <c r="DQ633" s="36">
        <v>0</v>
      </c>
      <c r="DR633" s="36">
        <v>0</v>
      </c>
      <c r="DS633" s="36">
        <v>0</v>
      </c>
      <c r="DT633" s="36">
        <v>0</v>
      </c>
      <c r="DU633" s="36">
        <v>0</v>
      </c>
      <c r="DV633" s="36">
        <v>0</v>
      </c>
      <c r="DW633" s="36">
        <v>0</v>
      </c>
      <c r="DX633" s="36">
        <v>0</v>
      </c>
      <c r="DY633" s="36">
        <v>0</v>
      </c>
      <c r="DZ633" s="36" t="s">
        <v>88</v>
      </c>
    </row>
    <row r="634" spans="120:130" x14ac:dyDescent="0.2">
      <c r="DP634" s="36">
        <v>0</v>
      </c>
      <c r="DQ634" s="36">
        <v>0</v>
      </c>
      <c r="DR634" s="36">
        <v>0</v>
      </c>
      <c r="DS634" s="36">
        <v>0</v>
      </c>
      <c r="DT634" s="36">
        <v>0</v>
      </c>
      <c r="DU634" s="36">
        <v>0</v>
      </c>
      <c r="DV634" s="36">
        <v>0</v>
      </c>
      <c r="DW634" s="36">
        <v>0</v>
      </c>
      <c r="DX634" s="36">
        <v>0</v>
      </c>
      <c r="DY634" s="36">
        <v>0</v>
      </c>
      <c r="DZ634" s="36" t="s">
        <v>88</v>
      </c>
    </row>
    <row r="635" spans="120:130" x14ac:dyDescent="0.2">
      <c r="DP635" s="36">
        <v>0</v>
      </c>
      <c r="DQ635" s="36">
        <v>0</v>
      </c>
      <c r="DR635" s="36">
        <v>0</v>
      </c>
      <c r="DS635" s="36">
        <v>0</v>
      </c>
      <c r="DT635" s="36">
        <v>0</v>
      </c>
      <c r="DU635" s="36">
        <v>0</v>
      </c>
      <c r="DV635" s="36">
        <v>0</v>
      </c>
      <c r="DW635" s="36">
        <v>0</v>
      </c>
      <c r="DX635" s="36">
        <v>0</v>
      </c>
      <c r="DY635" s="36">
        <v>0</v>
      </c>
      <c r="DZ635" s="36" t="s">
        <v>88</v>
      </c>
    </row>
    <row r="636" spans="120:130" x14ac:dyDescent="0.2">
      <c r="DP636" s="36">
        <v>0</v>
      </c>
      <c r="DQ636" s="36">
        <v>0</v>
      </c>
      <c r="DR636" s="36">
        <v>0</v>
      </c>
      <c r="DS636" s="36">
        <v>0</v>
      </c>
      <c r="DT636" s="36">
        <v>0</v>
      </c>
      <c r="DU636" s="36">
        <v>0</v>
      </c>
      <c r="DV636" s="36">
        <v>0</v>
      </c>
      <c r="DW636" s="36">
        <v>0</v>
      </c>
      <c r="DX636" s="36">
        <v>0</v>
      </c>
      <c r="DY636" s="36">
        <v>0</v>
      </c>
      <c r="DZ636" s="36" t="s">
        <v>88</v>
      </c>
    </row>
    <row r="637" spans="120:130" x14ac:dyDescent="0.2">
      <c r="DP637" s="36">
        <v>0</v>
      </c>
      <c r="DQ637" s="36">
        <v>0</v>
      </c>
      <c r="DR637" s="36">
        <v>0</v>
      </c>
      <c r="DS637" s="36">
        <v>0</v>
      </c>
      <c r="DT637" s="36">
        <v>0</v>
      </c>
      <c r="DU637" s="36">
        <v>0</v>
      </c>
      <c r="DV637" s="36">
        <v>0</v>
      </c>
      <c r="DW637" s="36">
        <v>0</v>
      </c>
      <c r="DX637" s="36">
        <v>0</v>
      </c>
      <c r="DY637" s="36">
        <v>0</v>
      </c>
      <c r="DZ637" s="36" t="s">
        <v>88</v>
      </c>
    </row>
    <row r="638" spans="120:130" x14ac:dyDescent="0.2">
      <c r="DP638" s="36">
        <v>0</v>
      </c>
      <c r="DQ638" s="36">
        <v>0</v>
      </c>
      <c r="DR638" s="36">
        <v>0</v>
      </c>
      <c r="DS638" s="36">
        <v>0</v>
      </c>
      <c r="DT638" s="36">
        <v>0</v>
      </c>
      <c r="DU638" s="36">
        <v>0</v>
      </c>
      <c r="DV638" s="36">
        <v>0</v>
      </c>
      <c r="DW638" s="36">
        <v>0</v>
      </c>
      <c r="DX638" s="36">
        <v>0</v>
      </c>
      <c r="DY638" s="36">
        <v>0</v>
      </c>
      <c r="DZ638" s="36" t="s">
        <v>88</v>
      </c>
    </row>
    <row r="639" spans="120:130" x14ac:dyDescent="0.2">
      <c r="DP639" s="36">
        <v>0</v>
      </c>
      <c r="DQ639" s="36">
        <v>0</v>
      </c>
      <c r="DR639" s="36">
        <v>0</v>
      </c>
      <c r="DS639" s="36">
        <v>0</v>
      </c>
      <c r="DT639" s="36">
        <v>0</v>
      </c>
      <c r="DU639" s="36">
        <v>0</v>
      </c>
      <c r="DV639" s="36">
        <v>0</v>
      </c>
      <c r="DW639" s="36">
        <v>0</v>
      </c>
      <c r="DX639" s="36">
        <v>0</v>
      </c>
      <c r="DY639" s="36">
        <v>0</v>
      </c>
      <c r="DZ639" s="36" t="s">
        <v>88</v>
      </c>
    </row>
    <row r="640" spans="120:130" x14ac:dyDescent="0.2">
      <c r="DP640" s="36">
        <v>0</v>
      </c>
      <c r="DQ640" s="36">
        <v>0</v>
      </c>
      <c r="DR640" s="36">
        <v>0</v>
      </c>
      <c r="DS640" s="36">
        <v>0</v>
      </c>
      <c r="DT640" s="36">
        <v>0</v>
      </c>
      <c r="DU640" s="36">
        <v>0</v>
      </c>
      <c r="DV640" s="36">
        <v>0</v>
      </c>
      <c r="DW640" s="36">
        <v>0</v>
      </c>
      <c r="DX640" s="36">
        <v>0</v>
      </c>
      <c r="DY640" s="36">
        <v>0</v>
      </c>
      <c r="DZ640" s="36" t="s">
        <v>88</v>
      </c>
    </row>
    <row r="641" spans="120:130" x14ac:dyDescent="0.2">
      <c r="DP641" s="36">
        <v>0</v>
      </c>
      <c r="DQ641" s="36">
        <v>0</v>
      </c>
      <c r="DR641" s="36">
        <v>0</v>
      </c>
      <c r="DS641" s="36">
        <v>0</v>
      </c>
      <c r="DT641" s="36">
        <v>0</v>
      </c>
      <c r="DU641" s="36">
        <v>0</v>
      </c>
      <c r="DV641" s="36">
        <v>0</v>
      </c>
      <c r="DW641" s="36">
        <v>0</v>
      </c>
      <c r="DX641" s="36">
        <v>0</v>
      </c>
      <c r="DY641" s="36">
        <v>0</v>
      </c>
      <c r="DZ641" s="36" t="s">
        <v>88</v>
      </c>
    </row>
    <row r="642" spans="120:130" x14ac:dyDescent="0.2">
      <c r="DP642" s="36">
        <v>0</v>
      </c>
      <c r="DQ642" s="36">
        <v>0</v>
      </c>
      <c r="DR642" s="36">
        <v>0</v>
      </c>
      <c r="DS642" s="36">
        <v>0</v>
      </c>
      <c r="DT642" s="36">
        <v>0</v>
      </c>
      <c r="DU642" s="36">
        <v>0</v>
      </c>
      <c r="DV642" s="36">
        <v>0</v>
      </c>
      <c r="DW642" s="36">
        <v>0</v>
      </c>
      <c r="DX642" s="36">
        <v>0</v>
      </c>
      <c r="DY642" s="36">
        <v>0</v>
      </c>
      <c r="DZ642" s="36" t="s">
        <v>88</v>
      </c>
    </row>
    <row r="643" spans="120:130" x14ac:dyDescent="0.2">
      <c r="DP643" s="36">
        <v>0</v>
      </c>
      <c r="DQ643" s="36">
        <v>0</v>
      </c>
      <c r="DR643" s="36">
        <v>0</v>
      </c>
      <c r="DS643" s="36">
        <v>0</v>
      </c>
      <c r="DT643" s="36">
        <v>0</v>
      </c>
      <c r="DU643" s="36">
        <v>0</v>
      </c>
      <c r="DV643" s="36">
        <v>0</v>
      </c>
      <c r="DW643" s="36">
        <v>0</v>
      </c>
      <c r="DX643" s="36">
        <v>0</v>
      </c>
      <c r="DY643" s="36">
        <v>0</v>
      </c>
      <c r="DZ643" s="36" t="s">
        <v>88</v>
      </c>
    </row>
    <row r="644" spans="120:130" x14ac:dyDescent="0.2">
      <c r="DP644" s="36">
        <v>0</v>
      </c>
      <c r="DQ644" s="36">
        <v>0</v>
      </c>
      <c r="DR644" s="36">
        <v>0</v>
      </c>
      <c r="DS644" s="36">
        <v>0</v>
      </c>
      <c r="DT644" s="36">
        <v>0</v>
      </c>
      <c r="DU644" s="36">
        <v>0</v>
      </c>
      <c r="DV644" s="36">
        <v>0</v>
      </c>
      <c r="DW644" s="36">
        <v>0</v>
      </c>
      <c r="DX644" s="36">
        <v>0</v>
      </c>
      <c r="DY644" s="36">
        <v>0</v>
      </c>
      <c r="DZ644" s="36" t="s">
        <v>88</v>
      </c>
    </row>
    <row r="645" spans="120:130" x14ac:dyDescent="0.2">
      <c r="DP645" s="36">
        <v>0</v>
      </c>
      <c r="DQ645" s="36">
        <v>0</v>
      </c>
      <c r="DR645" s="36">
        <v>0</v>
      </c>
      <c r="DS645" s="36">
        <v>0</v>
      </c>
      <c r="DT645" s="36">
        <v>0</v>
      </c>
      <c r="DU645" s="36">
        <v>0</v>
      </c>
      <c r="DV645" s="36">
        <v>0</v>
      </c>
      <c r="DW645" s="36">
        <v>0</v>
      </c>
      <c r="DX645" s="36">
        <v>0</v>
      </c>
      <c r="DY645" s="36">
        <v>0</v>
      </c>
      <c r="DZ645" s="36" t="s">
        <v>88</v>
      </c>
    </row>
    <row r="646" spans="120:130" x14ac:dyDescent="0.2">
      <c r="DP646" s="36">
        <v>0</v>
      </c>
      <c r="DQ646" s="36">
        <v>0</v>
      </c>
      <c r="DR646" s="36">
        <v>0</v>
      </c>
      <c r="DS646" s="36">
        <v>0</v>
      </c>
      <c r="DT646" s="36">
        <v>0</v>
      </c>
      <c r="DU646" s="36">
        <v>0</v>
      </c>
      <c r="DV646" s="36">
        <v>0</v>
      </c>
      <c r="DW646" s="36">
        <v>0</v>
      </c>
      <c r="DX646" s="36">
        <v>0</v>
      </c>
      <c r="DY646" s="36">
        <v>0</v>
      </c>
      <c r="DZ646" s="36" t="s">
        <v>88</v>
      </c>
    </row>
    <row r="647" spans="120:130" x14ac:dyDescent="0.2">
      <c r="DP647" s="36">
        <v>0</v>
      </c>
      <c r="DQ647" s="36">
        <v>0</v>
      </c>
      <c r="DR647" s="36">
        <v>0</v>
      </c>
      <c r="DS647" s="36">
        <v>0</v>
      </c>
      <c r="DT647" s="36">
        <v>0</v>
      </c>
      <c r="DU647" s="36">
        <v>0</v>
      </c>
      <c r="DV647" s="36">
        <v>0</v>
      </c>
      <c r="DW647" s="36">
        <v>0</v>
      </c>
      <c r="DX647" s="36">
        <v>0</v>
      </c>
      <c r="DY647" s="36">
        <v>0</v>
      </c>
      <c r="DZ647" s="36" t="s">
        <v>88</v>
      </c>
    </row>
    <row r="648" spans="120:130" x14ac:dyDescent="0.2">
      <c r="DP648" s="36">
        <v>0</v>
      </c>
      <c r="DQ648" s="36">
        <v>0</v>
      </c>
      <c r="DR648" s="36">
        <v>0</v>
      </c>
      <c r="DS648" s="36">
        <v>0</v>
      </c>
      <c r="DT648" s="36">
        <v>0</v>
      </c>
      <c r="DU648" s="36">
        <v>0</v>
      </c>
      <c r="DV648" s="36">
        <v>0</v>
      </c>
      <c r="DW648" s="36">
        <v>0</v>
      </c>
      <c r="DX648" s="36">
        <v>0</v>
      </c>
      <c r="DY648" s="36">
        <v>0</v>
      </c>
      <c r="DZ648" s="36" t="s">
        <v>88</v>
      </c>
    </row>
    <row r="649" spans="120:130" x14ac:dyDescent="0.2">
      <c r="DP649" s="36">
        <v>0</v>
      </c>
      <c r="DQ649" s="36">
        <v>0</v>
      </c>
      <c r="DR649" s="36">
        <v>0</v>
      </c>
      <c r="DS649" s="36">
        <v>0</v>
      </c>
      <c r="DT649" s="36">
        <v>0</v>
      </c>
      <c r="DU649" s="36">
        <v>0</v>
      </c>
      <c r="DV649" s="36">
        <v>0</v>
      </c>
      <c r="DW649" s="36">
        <v>0</v>
      </c>
      <c r="DX649" s="36">
        <v>0</v>
      </c>
      <c r="DY649" s="36">
        <v>0</v>
      </c>
      <c r="DZ649" s="36" t="s">
        <v>88</v>
      </c>
    </row>
    <row r="650" spans="120:130" x14ac:dyDescent="0.2">
      <c r="DP650" s="36">
        <v>0</v>
      </c>
      <c r="DQ650" s="36">
        <v>0</v>
      </c>
      <c r="DR650" s="36">
        <v>0</v>
      </c>
      <c r="DS650" s="36">
        <v>0</v>
      </c>
      <c r="DT650" s="36">
        <v>0</v>
      </c>
      <c r="DU650" s="36">
        <v>0</v>
      </c>
      <c r="DV650" s="36">
        <v>0</v>
      </c>
      <c r="DW650" s="36">
        <v>0</v>
      </c>
      <c r="DX650" s="36">
        <v>0</v>
      </c>
      <c r="DY650" s="36">
        <v>0</v>
      </c>
      <c r="DZ650" s="36" t="s">
        <v>88</v>
      </c>
    </row>
    <row r="651" spans="120:130" x14ac:dyDescent="0.2">
      <c r="DP651" s="36">
        <v>0</v>
      </c>
      <c r="DQ651" s="36">
        <v>0</v>
      </c>
      <c r="DR651" s="36">
        <v>0</v>
      </c>
      <c r="DS651" s="36">
        <v>0</v>
      </c>
      <c r="DT651" s="36">
        <v>0</v>
      </c>
      <c r="DU651" s="36">
        <v>0</v>
      </c>
      <c r="DV651" s="36">
        <v>0</v>
      </c>
      <c r="DW651" s="36">
        <v>0</v>
      </c>
      <c r="DX651" s="36">
        <v>0</v>
      </c>
      <c r="DY651" s="36">
        <v>0</v>
      </c>
      <c r="DZ651" s="36" t="s">
        <v>88</v>
      </c>
    </row>
    <row r="652" spans="120:130" x14ac:dyDescent="0.2">
      <c r="DP652" s="36">
        <v>0</v>
      </c>
      <c r="DQ652" s="36">
        <v>0</v>
      </c>
      <c r="DR652" s="36">
        <v>0</v>
      </c>
      <c r="DS652" s="36">
        <v>0</v>
      </c>
      <c r="DT652" s="36">
        <v>0</v>
      </c>
      <c r="DU652" s="36">
        <v>0</v>
      </c>
      <c r="DV652" s="36">
        <v>0</v>
      </c>
      <c r="DW652" s="36">
        <v>0</v>
      </c>
      <c r="DX652" s="36">
        <v>0</v>
      </c>
      <c r="DY652" s="36">
        <v>0</v>
      </c>
      <c r="DZ652" s="36" t="s">
        <v>88</v>
      </c>
    </row>
    <row r="653" spans="120:130" x14ac:dyDescent="0.2">
      <c r="DP653" s="36">
        <v>0</v>
      </c>
      <c r="DQ653" s="36">
        <v>0</v>
      </c>
      <c r="DR653" s="36">
        <v>0</v>
      </c>
      <c r="DS653" s="36">
        <v>0</v>
      </c>
      <c r="DT653" s="36">
        <v>0</v>
      </c>
      <c r="DU653" s="36">
        <v>0</v>
      </c>
      <c r="DV653" s="36">
        <v>0</v>
      </c>
      <c r="DW653" s="36">
        <v>0</v>
      </c>
      <c r="DX653" s="36">
        <v>0</v>
      </c>
      <c r="DY653" s="36">
        <v>0</v>
      </c>
      <c r="DZ653" s="36" t="s">
        <v>88</v>
      </c>
    </row>
    <row r="654" spans="120:130" x14ac:dyDescent="0.2">
      <c r="DP654" s="36">
        <v>0</v>
      </c>
      <c r="DQ654" s="36">
        <v>0</v>
      </c>
      <c r="DR654" s="36">
        <v>0</v>
      </c>
      <c r="DS654" s="36">
        <v>0</v>
      </c>
      <c r="DT654" s="36">
        <v>0</v>
      </c>
      <c r="DU654" s="36">
        <v>0</v>
      </c>
      <c r="DV654" s="36">
        <v>0</v>
      </c>
      <c r="DW654" s="36">
        <v>0</v>
      </c>
      <c r="DX654" s="36">
        <v>0</v>
      </c>
      <c r="DY654" s="36">
        <v>0</v>
      </c>
      <c r="DZ654" s="36" t="s">
        <v>88</v>
      </c>
    </row>
    <row r="655" spans="120:130" x14ac:dyDescent="0.2">
      <c r="DP655" s="36">
        <v>0</v>
      </c>
      <c r="DQ655" s="36">
        <v>0</v>
      </c>
      <c r="DR655" s="36">
        <v>0</v>
      </c>
      <c r="DS655" s="36">
        <v>0</v>
      </c>
      <c r="DT655" s="36">
        <v>0</v>
      </c>
      <c r="DU655" s="36">
        <v>0</v>
      </c>
      <c r="DV655" s="36">
        <v>0</v>
      </c>
      <c r="DW655" s="36">
        <v>0</v>
      </c>
      <c r="DX655" s="36">
        <v>0</v>
      </c>
      <c r="DY655" s="36">
        <v>0</v>
      </c>
      <c r="DZ655" s="36" t="s">
        <v>88</v>
      </c>
    </row>
    <row r="656" spans="120:130" x14ac:dyDescent="0.2">
      <c r="DP656" s="36">
        <v>0</v>
      </c>
      <c r="DQ656" s="36">
        <v>0</v>
      </c>
      <c r="DR656" s="36">
        <v>0</v>
      </c>
      <c r="DS656" s="36">
        <v>0</v>
      </c>
      <c r="DT656" s="36">
        <v>0</v>
      </c>
      <c r="DU656" s="36">
        <v>0</v>
      </c>
      <c r="DV656" s="36">
        <v>0</v>
      </c>
      <c r="DW656" s="36">
        <v>0</v>
      </c>
      <c r="DX656" s="36">
        <v>0</v>
      </c>
      <c r="DY656" s="36">
        <v>0</v>
      </c>
      <c r="DZ656" s="36" t="s">
        <v>88</v>
      </c>
    </row>
    <row r="657" spans="120:130" x14ac:dyDescent="0.2">
      <c r="DP657" s="36">
        <v>0</v>
      </c>
      <c r="DQ657" s="36">
        <v>0</v>
      </c>
      <c r="DR657" s="36">
        <v>0</v>
      </c>
      <c r="DS657" s="36">
        <v>0</v>
      </c>
      <c r="DT657" s="36">
        <v>0</v>
      </c>
      <c r="DU657" s="36">
        <v>0</v>
      </c>
      <c r="DV657" s="36">
        <v>0</v>
      </c>
      <c r="DW657" s="36">
        <v>0</v>
      </c>
      <c r="DX657" s="36">
        <v>0</v>
      </c>
      <c r="DY657" s="36">
        <v>0</v>
      </c>
      <c r="DZ657" s="36" t="s">
        <v>88</v>
      </c>
    </row>
    <row r="658" spans="120:130" x14ac:dyDescent="0.2">
      <c r="DP658" s="36">
        <v>0</v>
      </c>
      <c r="DQ658" s="36">
        <v>0</v>
      </c>
      <c r="DR658" s="36">
        <v>0</v>
      </c>
      <c r="DS658" s="36">
        <v>0</v>
      </c>
      <c r="DT658" s="36">
        <v>0</v>
      </c>
      <c r="DU658" s="36">
        <v>0</v>
      </c>
      <c r="DV658" s="36">
        <v>0</v>
      </c>
      <c r="DW658" s="36">
        <v>0</v>
      </c>
      <c r="DX658" s="36">
        <v>0</v>
      </c>
      <c r="DY658" s="36">
        <v>0</v>
      </c>
      <c r="DZ658" s="36" t="s">
        <v>88</v>
      </c>
    </row>
    <row r="659" spans="120:130" x14ac:dyDescent="0.2">
      <c r="DP659" s="36">
        <v>0</v>
      </c>
      <c r="DQ659" s="36">
        <v>0</v>
      </c>
      <c r="DR659" s="36">
        <v>0</v>
      </c>
      <c r="DS659" s="36">
        <v>0</v>
      </c>
      <c r="DT659" s="36">
        <v>0</v>
      </c>
      <c r="DU659" s="36">
        <v>0</v>
      </c>
      <c r="DV659" s="36">
        <v>0</v>
      </c>
      <c r="DW659" s="36">
        <v>0</v>
      </c>
      <c r="DX659" s="36">
        <v>0</v>
      </c>
      <c r="DY659" s="36">
        <v>0</v>
      </c>
      <c r="DZ659" s="36" t="s">
        <v>88</v>
      </c>
    </row>
    <row r="660" spans="120:130" x14ac:dyDescent="0.2">
      <c r="DP660" s="36">
        <v>0</v>
      </c>
      <c r="DQ660" s="36">
        <v>0</v>
      </c>
      <c r="DR660" s="36">
        <v>0</v>
      </c>
      <c r="DS660" s="36">
        <v>0</v>
      </c>
      <c r="DT660" s="36">
        <v>0</v>
      </c>
      <c r="DU660" s="36">
        <v>0</v>
      </c>
      <c r="DV660" s="36">
        <v>0</v>
      </c>
      <c r="DW660" s="36">
        <v>0</v>
      </c>
      <c r="DX660" s="36">
        <v>0</v>
      </c>
      <c r="DY660" s="36">
        <v>0</v>
      </c>
      <c r="DZ660" s="36" t="s">
        <v>88</v>
      </c>
    </row>
    <row r="661" spans="120:130" x14ac:dyDescent="0.2">
      <c r="DP661" s="36">
        <v>0</v>
      </c>
      <c r="DQ661" s="36">
        <v>0</v>
      </c>
      <c r="DR661" s="36">
        <v>0</v>
      </c>
      <c r="DS661" s="36">
        <v>0</v>
      </c>
      <c r="DT661" s="36">
        <v>0</v>
      </c>
      <c r="DU661" s="36">
        <v>0</v>
      </c>
      <c r="DV661" s="36">
        <v>0</v>
      </c>
      <c r="DW661" s="36">
        <v>0</v>
      </c>
      <c r="DX661" s="36">
        <v>0</v>
      </c>
      <c r="DY661" s="36">
        <v>0</v>
      </c>
      <c r="DZ661" s="36" t="s">
        <v>88</v>
      </c>
    </row>
    <row r="662" spans="120:130" x14ac:dyDescent="0.2">
      <c r="DP662" s="36">
        <v>0</v>
      </c>
      <c r="DQ662" s="36">
        <v>0</v>
      </c>
      <c r="DR662" s="36">
        <v>0</v>
      </c>
      <c r="DS662" s="36">
        <v>0</v>
      </c>
      <c r="DT662" s="36">
        <v>0</v>
      </c>
      <c r="DU662" s="36">
        <v>0</v>
      </c>
      <c r="DV662" s="36">
        <v>0</v>
      </c>
      <c r="DW662" s="36">
        <v>0</v>
      </c>
      <c r="DX662" s="36">
        <v>0</v>
      </c>
      <c r="DY662" s="36">
        <v>0</v>
      </c>
      <c r="DZ662" s="36" t="s">
        <v>88</v>
      </c>
    </row>
    <row r="663" spans="120:130" x14ac:dyDescent="0.2">
      <c r="DP663" s="36">
        <v>0</v>
      </c>
      <c r="DQ663" s="36">
        <v>0</v>
      </c>
      <c r="DR663" s="36">
        <v>0</v>
      </c>
      <c r="DS663" s="36">
        <v>0</v>
      </c>
      <c r="DT663" s="36">
        <v>0</v>
      </c>
      <c r="DU663" s="36">
        <v>0</v>
      </c>
      <c r="DV663" s="36">
        <v>0</v>
      </c>
      <c r="DW663" s="36">
        <v>0</v>
      </c>
      <c r="DX663" s="36">
        <v>0</v>
      </c>
      <c r="DY663" s="36">
        <v>0</v>
      </c>
      <c r="DZ663" s="36" t="s">
        <v>88</v>
      </c>
    </row>
    <row r="664" spans="120:130" x14ac:dyDescent="0.2">
      <c r="DP664" s="36">
        <v>0</v>
      </c>
      <c r="DQ664" s="36">
        <v>0</v>
      </c>
      <c r="DR664" s="36">
        <v>0</v>
      </c>
      <c r="DS664" s="36">
        <v>0</v>
      </c>
      <c r="DT664" s="36">
        <v>0</v>
      </c>
      <c r="DU664" s="36">
        <v>0</v>
      </c>
      <c r="DV664" s="36">
        <v>0</v>
      </c>
      <c r="DW664" s="36">
        <v>0</v>
      </c>
      <c r="DX664" s="36">
        <v>0</v>
      </c>
      <c r="DY664" s="36">
        <v>0</v>
      </c>
      <c r="DZ664" s="36" t="s">
        <v>88</v>
      </c>
    </row>
    <row r="665" spans="120:130" x14ac:dyDescent="0.2">
      <c r="DP665" s="36">
        <v>0</v>
      </c>
      <c r="DQ665" s="36">
        <v>0</v>
      </c>
      <c r="DR665" s="36">
        <v>0</v>
      </c>
      <c r="DS665" s="36">
        <v>0</v>
      </c>
      <c r="DT665" s="36">
        <v>0</v>
      </c>
      <c r="DU665" s="36">
        <v>0</v>
      </c>
      <c r="DV665" s="36">
        <v>0</v>
      </c>
      <c r="DW665" s="36">
        <v>0</v>
      </c>
      <c r="DX665" s="36">
        <v>0</v>
      </c>
      <c r="DY665" s="36">
        <v>0</v>
      </c>
      <c r="DZ665" s="36" t="s">
        <v>88</v>
      </c>
    </row>
    <row r="666" spans="120:130" x14ac:dyDescent="0.2">
      <c r="DP666" s="36">
        <v>0</v>
      </c>
      <c r="DQ666" s="36">
        <v>0</v>
      </c>
      <c r="DR666" s="36">
        <v>0</v>
      </c>
      <c r="DS666" s="36">
        <v>0</v>
      </c>
      <c r="DT666" s="36">
        <v>0</v>
      </c>
      <c r="DU666" s="36">
        <v>0</v>
      </c>
      <c r="DV666" s="36">
        <v>0</v>
      </c>
      <c r="DW666" s="36">
        <v>0</v>
      </c>
      <c r="DX666" s="36">
        <v>0</v>
      </c>
      <c r="DY666" s="36">
        <v>0</v>
      </c>
      <c r="DZ666" s="36" t="s">
        <v>88</v>
      </c>
    </row>
    <row r="667" spans="120:130" x14ac:dyDescent="0.2">
      <c r="DP667" s="36">
        <v>0</v>
      </c>
      <c r="DQ667" s="36">
        <v>0</v>
      </c>
      <c r="DR667" s="36">
        <v>0</v>
      </c>
      <c r="DS667" s="36">
        <v>0</v>
      </c>
      <c r="DT667" s="36">
        <v>0</v>
      </c>
      <c r="DU667" s="36">
        <v>0</v>
      </c>
      <c r="DV667" s="36">
        <v>0</v>
      </c>
      <c r="DW667" s="36">
        <v>0</v>
      </c>
      <c r="DX667" s="36">
        <v>0</v>
      </c>
      <c r="DY667" s="36">
        <v>0</v>
      </c>
      <c r="DZ667" s="36" t="s">
        <v>88</v>
      </c>
    </row>
    <row r="668" spans="120:130" x14ac:dyDescent="0.2">
      <c r="DP668" s="36">
        <v>0</v>
      </c>
      <c r="DQ668" s="36">
        <v>0</v>
      </c>
      <c r="DR668" s="36">
        <v>0</v>
      </c>
      <c r="DS668" s="36">
        <v>0</v>
      </c>
      <c r="DT668" s="36">
        <v>0</v>
      </c>
      <c r="DU668" s="36">
        <v>0</v>
      </c>
      <c r="DV668" s="36">
        <v>0</v>
      </c>
      <c r="DW668" s="36">
        <v>0</v>
      </c>
      <c r="DX668" s="36">
        <v>0</v>
      </c>
      <c r="DY668" s="36">
        <v>0</v>
      </c>
      <c r="DZ668" s="36" t="s">
        <v>88</v>
      </c>
    </row>
    <row r="669" spans="120:130" x14ac:dyDescent="0.2">
      <c r="DP669" s="36">
        <v>0</v>
      </c>
      <c r="DQ669" s="36">
        <v>0</v>
      </c>
      <c r="DR669" s="36">
        <v>0</v>
      </c>
      <c r="DS669" s="36">
        <v>0</v>
      </c>
      <c r="DT669" s="36">
        <v>0</v>
      </c>
      <c r="DU669" s="36">
        <v>0</v>
      </c>
      <c r="DV669" s="36">
        <v>0</v>
      </c>
      <c r="DW669" s="36">
        <v>0</v>
      </c>
      <c r="DX669" s="36">
        <v>0</v>
      </c>
      <c r="DY669" s="36">
        <v>0</v>
      </c>
      <c r="DZ669" s="36" t="s">
        <v>88</v>
      </c>
    </row>
    <row r="670" spans="120:130" x14ac:dyDescent="0.2">
      <c r="DP670" s="36">
        <v>0</v>
      </c>
      <c r="DQ670" s="36">
        <v>0</v>
      </c>
      <c r="DR670" s="36">
        <v>0</v>
      </c>
      <c r="DS670" s="36">
        <v>0</v>
      </c>
      <c r="DT670" s="36">
        <v>0</v>
      </c>
      <c r="DU670" s="36">
        <v>0</v>
      </c>
      <c r="DV670" s="36">
        <v>0</v>
      </c>
      <c r="DW670" s="36">
        <v>0</v>
      </c>
      <c r="DX670" s="36">
        <v>0</v>
      </c>
      <c r="DY670" s="36">
        <v>0</v>
      </c>
      <c r="DZ670" s="36" t="s">
        <v>88</v>
      </c>
    </row>
    <row r="671" spans="120:130" x14ac:dyDescent="0.2">
      <c r="DP671" s="36">
        <v>0</v>
      </c>
      <c r="DQ671" s="36">
        <v>0</v>
      </c>
      <c r="DR671" s="36">
        <v>0</v>
      </c>
      <c r="DS671" s="36">
        <v>0</v>
      </c>
      <c r="DT671" s="36">
        <v>0</v>
      </c>
      <c r="DU671" s="36">
        <v>0</v>
      </c>
      <c r="DV671" s="36">
        <v>0</v>
      </c>
      <c r="DW671" s="36">
        <v>0</v>
      </c>
      <c r="DX671" s="36">
        <v>0</v>
      </c>
      <c r="DY671" s="36">
        <v>0</v>
      </c>
      <c r="DZ671" s="36" t="s">
        <v>88</v>
      </c>
    </row>
    <row r="672" spans="120:130" x14ac:dyDescent="0.2">
      <c r="DP672" s="36">
        <v>0</v>
      </c>
      <c r="DQ672" s="36">
        <v>0</v>
      </c>
      <c r="DR672" s="36">
        <v>0</v>
      </c>
      <c r="DS672" s="36">
        <v>0</v>
      </c>
      <c r="DT672" s="36">
        <v>0</v>
      </c>
      <c r="DU672" s="36">
        <v>0</v>
      </c>
      <c r="DV672" s="36">
        <v>0</v>
      </c>
      <c r="DW672" s="36">
        <v>0</v>
      </c>
      <c r="DX672" s="36">
        <v>0</v>
      </c>
      <c r="DY672" s="36">
        <v>0</v>
      </c>
      <c r="DZ672" s="36" t="s">
        <v>88</v>
      </c>
    </row>
    <row r="673" spans="120:130" x14ac:dyDescent="0.2">
      <c r="DP673" s="36">
        <v>0</v>
      </c>
      <c r="DQ673" s="36">
        <v>0</v>
      </c>
      <c r="DR673" s="36">
        <v>0</v>
      </c>
      <c r="DS673" s="36">
        <v>0</v>
      </c>
      <c r="DT673" s="36">
        <v>0</v>
      </c>
      <c r="DU673" s="36">
        <v>0</v>
      </c>
      <c r="DV673" s="36">
        <v>0</v>
      </c>
      <c r="DW673" s="36">
        <v>0</v>
      </c>
      <c r="DX673" s="36">
        <v>0</v>
      </c>
      <c r="DY673" s="36">
        <v>0</v>
      </c>
      <c r="DZ673" s="36" t="s">
        <v>88</v>
      </c>
    </row>
    <row r="674" spans="120:130" x14ac:dyDescent="0.2">
      <c r="DP674" s="36">
        <v>0</v>
      </c>
      <c r="DQ674" s="36">
        <v>0</v>
      </c>
      <c r="DR674" s="36">
        <v>0</v>
      </c>
      <c r="DS674" s="36">
        <v>0</v>
      </c>
      <c r="DT674" s="36">
        <v>0</v>
      </c>
      <c r="DU674" s="36">
        <v>0</v>
      </c>
      <c r="DV674" s="36">
        <v>0</v>
      </c>
      <c r="DW674" s="36">
        <v>0</v>
      </c>
      <c r="DX674" s="36">
        <v>0</v>
      </c>
      <c r="DY674" s="36">
        <v>0</v>
      </c>
      <c r="DZ674" s="36" t="s">
        <v>88</v>
      </c>
    </row>
    <row r="675" spans="120:130" x14ac:dyDescent="0.2">
      <c r="DP675" s="36">
        <v>0</v>
      </c>
      <c r="DQ675" s="36">
        <v>0</v>
      </c>
      <c r="DR675" s="36">
        <v>0</v>
      </c>
      <c r="DS675" s="36">
        <v>0</v>
      </c>
      <c r="DT675" s="36">
        <v>0</v>
      </c>
      <c r="DU675" s="36">
        <v>0</v>
      </c>
      <c r="DV675" s="36">
        <v>0</v>
      </c>
      <c r="DW675" s="36">
        <v>0</v>
      </c>
      <c r="DX675" s="36">
        <v>0</v>
      </c>
      <c r="DY675" s="36">
        <v>0</v>
      </c>
      <c r="DZ675" s="36" t="s">
        <v>88</v>
      </c>
    </row>
    <row r="676" spans="120:130" x14ac:dyDescent="0.2">
      <c r="DP676" s="36">
        <v>0</v>
      </c>
      <c r="DQ676" s="36">
        <v>0</v>
      </c>
      <c r="DR676" s="36">
        <v>0</v>
      </c>
      <c r="DS676" s="36">
        <v>0</v>
      </c>
      <c r="DT676" s="36">
        <v>0</v>
      </c>
      <c r="DU676" s="36">
        <v>0</v>
      </c>
      <c r="DV676" s="36">
        <v>0</v>
      </c>
      <c r="DW676" s="36">
        <v>0</v>
      </c>
      <c r="DX676" s="36">
        <v>0</v>
      </c>
      <c r="DY676" s="36">
        <v>0</v>
      </c>
      <c r="DZ676" s="36" t="s">
        <v>88</v>
      </c>
    </row>
    <row r="677" spans="120:130" x14ac:dyDescent="0.2">
      <c r="DP677" s="36">
        <v>0</v>
      </c>
      <c r="DQ677" s="36">
        <v>0</v>
      </c>
      <c r="DR677" s="36">
        <v>0</v>
      </c>
      <c r="DS677" s="36">
        <v>0</v>
      </c>
      <c r="DT677" s="36">
        <v>0</v>
      </c>
      <c r="DU677" s="36">
        <v>0</v>
      </c>
      <c r="DV677" s="36">
        <v>0</v>
      </c>
      <c r="DW677" s="36">
        <v>0</v>
      </c>
      <c r="DX677" s="36">
        <v>0</v>
      </c>
      <c r="DY677" s="36">
        <v>0</v>
      </c>
      <c r="DZ677" s="36" t="s">
        <v>88</v>
      </c>
    </row>
    <row r="678" spans="120:130" x14ac:dyDescent="0.2">
      <c r="DP678" s="36">
        <v>0</v>
      </c>
      <c r="DQ678" s="36">
        <v>0</v>
      </c>
      <c r="DR678" s="36">
        <v>0</v>
      </c>
      <c r="DS678" s="36">
        <v>0</v>
      </c>
      <c r="DT678" s="36">
        <v>0</v>
      </c>
      <c r="DU678" s="36">
        <v>0</v>
      </c>
      <c r="DV678" s="36">
        <v>0</v>
      </c>
      <c r="DW678" s="36">
        <v>0</v>
      </c>
      <c r="DX678" s="36">
        <v>0</v>
      </c>
      <c r="DY678" s="36">
        <v>0</v>
      </c>
      <c r="DZ678" s="36" t="s">
        <v>88</v>
      </c>
    </row>
    <row r="679" spans="120:130" x14ac:dyDescent="0.2">
      <c r="DP679" s="36">
        <v>0</v>
      </c>
      <c r="DQ679" s="36">
        <v>0</v>
      </c>
      <c r="DR679" s="36">
        <v>0</v>
      </c>
      <c r="DS679" s="36">
        <v>0</v>
      </c>
      <c r="DT679" s="36">
        <v>0</v>
      </c>
      <c r="DU679" s="36">
        <v>0</v>
      </c>
      <c r="DV679" s="36">
        <v>0</v>
      </c>
      <c r="DW679" s="36">
        <v>0</v>
      </c>
      <c r="DX679" s="36">
        <v>0</v>
      </c>
      <c r="DY679" s="36">
        <v>0</v>
      </c>
      <c r="DZ679" s="36" t="s">
        <v>88</v>
      </c>
    </row>
    <row r="680" spans="120:130" x14ac:dyDescent="0.2">
      <c r="DP680" s="36">
        <v>0</v>
      </c>
      <c r="DQ680" s="36">
        <v>0</v>
      </c>
      <c r="DR680" s="36">
        <v>0</v>
      </c>
      <c r="DS680" s="36">
        <v>0</v>
      </c>
      <c r="DT680" s="36">
        <v>0</v>
      </c>
      <c r="DU680" s="36">
        <v>0</v>
      </c>
      <c r="DV680" s="36">
        <v>0</v>
      </c>
      <c r="DW680" s="36">
        <v>0</v>
      </c>
      <c r="DX680" s="36">
        <v>0</v>
      </c>
      <c r="DY680" s="36">
        <v>0</v>
      </c>
      <c r="DZ680" s="36" t="s">
        <v>88</v>
      </c>
    </row>
    <row r="681" spans="120:130" x14ac:dyDescent="0.2">
      <c r="DP681" s="36">
        <v>0</v>
      </c>
      <c r="DQ681" s="36">
        <v>0</v>
      </c>
      <c r="DR681" s="36">
        <v>0</v>
      </c>
      <c r="DS681" s="36">
        <v>0</v>
      </c>
      <c r="DT681" s="36">
        <v>0</v>
      </c>
      <c r="DU681" s="36">
        <v>0</v>
      </c>
      <c r="DV681" s="36">
        <v>0</v>
      </c>
      <c r="DW681" s="36">
        <v>0</v>
      </c>
      <c r="DX681" s="36">
        <v>0</v>
      </c>
      <c r="DY681" s="36">
        <v>0</v>
      </c>
      <c r="DZ681" s="36" t="s">
        <v>88</v>
      </c>
    </row>
    <row r="682" spans="120:130" x14ac:dyDescent="0.2">
      <c r="DP682" s="36">
        <v>0</v>
      </c>
      <c r="DQ682" s="36">
        <v>0</v>
      </c>
      <c r="DR682" s="36">
        <v>0</v>
      </c>
      <c r="DS682" s="36">
        <v>0</v>
      </c>
      <c r="DT682" s="36">
        <v>0</v>
      </c>
      <c r="DU682" s="36">
        <v>0</v>
      </c>
      <c r="DV682" s="36">
        <v>0</v>
      </c>
      <c r="DW682" s="36">
        <v>0</v>
      </c>
      <c r="DX682" s="36">
        <v>0</v>
      </c>
      <c r="DY682" s="36">
        <v>0</v>
      </c>
      <c r="DZ682" s="36" t="s">
        <v>88</v>
      </c>
    </row>
    <row r="683" spans="120:130" x14ac:dyDescent="0.2">
      <c r="DP683" s="36">
        <v>0</v>
      </c>
      <c r="DQ683" s="36">
        <v>0</v>
      </c>
      <c r="DR683" s="36">
        <v>0</v>
      </c>
      <c r="DS683" s="36">
        <v>0</v>
      </c>
      <c r="DT683" s="36">
        <v>0</v>
      </c>
      <c r="DU683" s="36">
        <v>0</v>
      </c>
      <c r="DV683" s="36">
        <v>0</v>
      </c>
      <c r="DW683" s="36">
        <v>0</v>
      </c>
      <c r="DX683" s="36">
        <v>0</v>
      </c>
      <c r="DY683" s="36">
        <v>0</v>
      </c>
      <c r="DZ683" s="36" t="s">
        <v>88</v>
      </c>
    </row>
    <row r="684" spans="120:130" x14ac:dyDescent="0.2">
      <c r="DP684" s="36">
        <v>0</v>
      </c>
      <c r="DQ684" s="36">
        <v>0</v>
      </c>
      <c r="DR684" s="36">
        <v>0</v>
      </c>
      <c r="DS684" s="36">
        <v>0</v>
      </c>
      <c r="DT684" s="36">
        <v>0</v>
      </c>
      <c r="DU684" s="36">
        <v>0</v>
      </c>
      <c r="DV684" s="36">
        <v>0</v>
      </c>
      <c r="DW684" s="36">
        <v>0</v>
      </c>
      <c r="DX684" s="36">
        <v>0</v>
      </c>
      <c r="DY684" s="36">
        <v>0</v>
      </c>
      <c r="DZ684" s="36" t="s">
        <v>88</v>
      </c>
    </row>
    <row r="685" spans="120:130" x14ac:dyDescent="0.2">
      <c r="DP685" s="36">
        <v>0</v>
      </c>
      <c r="DQ685" s="36">
        <v>0</v>
      </c>
      <c r="DR685" s="36">
        <v>0</v>
      </c>
      <c r="DS685" s="36">
        <v>0</v>
      </c>
      <c r="DT685" s="36">
        <v>0</v>
      </c>
      <c r="DU685" s="36">
        <v>0</v>
      </c>
      <c r="DV685" s="36">
        <v>0</v>
      </c>
      <c r="DW685" s="36">
        <v>0</v>
      </c>
      <c r="DX685" s="36">
        <v>0</v>
      </c>
      <c r="DY685" s="36">
        <v>0</v>
      </c>
      <c r="DZ685" s="36" t="s">
        <v>88</v>
      </c>
    </row>
    <row r="686" spans="120:130" x14ac:dyDescent="0.2">
      <c r="DP686" s="36">
        <v>0</v>
      </c>
      <c r="DQ686" s="36">
        <v>0</v>
      </c>
      <c r="DR686" s="36">
        <v>0</v>
      </c>
      <c r="DS686" s="36">
        <v>0</v>
      </c>
      <c r="DT686" s="36">
        <v>0</v>
      </c>
      <c r="DU686" s="36">
        <v>0</v>
      </c>
      <c r="DV686" s="36">
        <v>0</v>
      </c>
      <c r="DW686" s="36">
        <v>0</v>
      </c>
      <c r="DX686" s="36">
        <v>0</v>
      </c>
      <c r="DY686" s="36">
        <v>0</v>
      </c>
      <c r="DZ686" s="36" t="s">
        <v>88</v>
      </c>
    </row>
    <row r="687" spans="120:130" x14ac:dyDescent="0.2">
      <c r="DP687" s="36">
        <v>0</v>
      </c>
      <c r="DQ687" s="36">
        <v>0</v>
      </c>
      <c r="DR687" s="36">
        <v>0</v>
      </c>
      <c r="DS687" s="36">
        <v>0</v>
      </c>
      <c r="DT687" s="36">
        <v>0</v>
      </c>
      <c r="DU687" s="36">
        <v>0</v>
      </c>
      <c r="DV687" s="36">
        <v>0</v>
      </c>
      <c r="DW687" s="36">
        <v>0</v>
      </c>
      <c r="DX687" s="36">
        <v>0</v>
      </c>
      <c r="DY687" s="36">
        <v>0</v>
      </c>
      <c r="DZ687" s="36" t="s">
        <v>88</v>
      </c>
    </row>
    <row r="688" spans="120:130" x14ac:dyDescent="0.2">
      <c r="DP688" s="36">
        <v>0</v>
      </c>
      <c r="DQ688" s="36">
        <v>0</v>
      </c>
      <c r="DR688" s="36">
        <v>0</v>
      </c>
      <c r="DS688" s="36">
        <v>0</v>
      </c>
      <c r="DT688" s="36">
        <v>0</v>
      </c>
      <c r="DU688" s="36">
        <v>0</v>
      </c>
      <c r="DV688" s="36">
        <v>0</v>
      </c>
      <c r="DW688" s="36">
        <v>0</v>
      </c>
      <c r="DX688" s="36">
        <v>0</v>
      </c>
      <c r="DY688" s="36">
        <v>0</v>
      </c>
      <c r="DZ688" s="36" t="s">
        <v>88</v>
      </c>
    </row>
    <row r="689" spans="120:130" x14ac:dyDescent="0.2">
      <c r="DP689" s="36">
        <v>0</v>
      </c>
      <c r="DQ689" s="36">
        <v>0</v>
      </c>
      <c r="DR689" s="36">
        <v>0</v>
      </c>
      <c r="DS689" s="36">
        <v>0</v>
      </c>
      <c r="DT689" s="36">
        <v>0</v>
      </c>
      <c r="DU689" s="36">
        <v>0</v>
      </c>
      <c r="DV689" s="36">
        <v>0</v>
      </c>
      <c r="DW689" s="36">
        <v>0</v>
      </c>
      <c r="DX689" s="36">
        <v>0</v>
      </c>
      <c r="DY689" s="36">
        <v>0</v>
      </c>
      <c r="DZ689" s="36" t="s">
        <v>88</v>
      </c>
    </row>
    <row r="690" spans="120:130" x14ac:dyDescent="0.2">
      <c r="DP690" s="36">
        <v>0</v>
      </c>
      <c r="DQ690" s="36">
        <v>0</v>
      </c>
      <c r="DR690" s="36">
        <v>0</v>
      </c>
      <c r="DS690" s="36">
        <v>0</v>
      </c>
      <c r="DT690" s="36">
        <v>0</v>
      </c>
      <c r="DU690" s="36">
        <v>0</v>
      </c>
      <c r="DV690" s="36">
        <v>0</v>
      </c>
      <c r="DW690" s="36">
        <v>0</v>
      </c>
      <c r="DX690" s="36">
        <v>0</v>
      </c>
      <c r="DY690" s="36">
        <v>0</v>
      </c>
      <c r="DZ690" s="36" t="s">
        <v>88</v>
      </c>
    </row>
    <row r="691" spans="120:130" x14ac:dyDescent="0.2">
      <c r="DP691" s="36">
        <v>0</v>
      </c>
      <c r="DQ691" s="36">
        <v>0</v>
      </c>
      <c r="DR691" s="36">
        <v>0</v>
      </c>
      <c r="DS691" s="36">
        <v>0</v>
      </c>
      <c r="DT691" s="36">
        <v>0</v>
      </c>
      <c r="DU691" s="36">
        <v>0</v>
      </c>
      <c r="DV691" s="36">
        <v>0</v>
      </c>
      <c r="DW691" s="36">
        <v>0</v>
      </c>
      <c r="DX691" s="36">
        <v>0</v>
      </c>
      <c r="DY691" s="36">
        <v>0</v>
      </c>
      <c r="DZ691" s="36" t="s">
        <v>88</v>
      </c>
    </row>
    <row r="692" spans="120:130" x14ac:dyDescent="0.2">
      <c r="DP692" s="36">
        <v>0</v>
      </c>
      <c r="DQ692" s="36">
        <v>0</v>
      </c>
      <c r="DR692" s="36">
        <v>0</v>
      </c>
      <c r="DS692" s="36">
        <v>0</v>
      </c>
      <c r="DT692" s="36">
        <v>0</v>
      </c>
      <c r="DU692" s="36">
        <v>0</v>
      </c>
      <c r="DV692" s="36">
        <v>0</v>
      </c>
      <c r="DW692" s="36">
        <v>0</v>
      </c>
      <c r="DX692" s="36">
        <v>0</v>
      </c>
      <c r="DY692" s="36">
        <v>0</v>
      </c>
      <c r="DZ692" s="36" t="s">
        <v>88</v>
      </c>
    </row>
    <row r="693" spans="120:130" x14ac:dyDescent="0.2">
      <c r="DP693" s="36">
        <v>0</v>
      </c>
      <c r="DQ693" s="36">
        <v>0</v>
      </c>
      <c r="DR693" s="36">
        <v>0</v>
      </c>
      <c r="DS693" s="36">
        <v>0</v>
      </c>
      <c r="DT693" s="36">
        <v>0</v>
      </c>
      <c r="DU693" s="36">
        <v>0</v>
      </c>
      <c r="DV693" s="36">
        <v>0</v>
      </c>
      <c r="DW693" s="36">
        <v>0</v>
      </c>
      <c r="DX693" s="36">
        <v>0</v>
      </c>
      <c r="DY693" s="36">
        <v>0</v>
      </c>
      <c r="DZ693" s="36" t="s">
        <v>88</v>
      </c>
    </row>
    <row r="694" spans="120:130" x14ac:dyDescent="0.2">
      <c r="DP694" s="36">
        <v>0</v>
      </c>
      <c r="DQ694" s="36">
        <v>0</v>
      </c>
      <c r="DR694" s="36">
        <v>0</v>
      </c>
      <c r="DS694" s="36">
        <v>0</v>
      </c>
      <c r="DT694" s="36">
        <v>0</v>
      </c>
      <c r="DU694" s="36">
        <v>0</v>
      </c>
      <c r="DV694" s="36">
        <v>0</v>
      </c>
      <c r="DW694" s="36">
        <v>0</v>
      </c>
      <c r="DX694" s="36">
        <v>0</v>
      </c>
      <c r="DY694" s="36">
        <v>0</v>
      </c>
      <c r="DZ694" s="36" t="s">
        <v>88</v>
      </c>
    </row>
    <row r="695" spans="120:130" x14ac:dyDescent="0.2">
      <c r="DP695" s="36">
        <v>0</v>
      </c>
      <c r="DQ695" s="36">
        <v>0</v>
      </c>
      <c r="DR695" s="36">
        <v>0</v>
      </c>
      <c r="DS695" s="36">
        <v>0</v>
      </c>
      <c r="DT695" s="36">
        <v>0</v>
      </c>
      <c r="DU695" s="36">
        <v>0</v>
      </c>
      <c r="DV695" s="36">
        <v>0</v>
      </c>
      <c r="DW695" s="36">
        <v>0</v>
      </c>
      <c r="DX695" s="36">
        <v>0</v>
      </c>
      <c r="DY695" s="36">
        <v>0</v>
      </c>
      <c r="DZ695" s="36" t="s">
        <v>88</v>
      </c>
    </row>
    <row r="696" spans="120:130" x14ac:dyDescent="0.2">
      <c r="DP696" s="36">
        <v>0</v>
      </c>
      <c r="DQ696" s="36">
        <v>0</v>
      </c>
      <c r="DR696" s="36">
        <v>0</v>
      </c>
      <c r="DS696" s="36">
        <v>0</v>
      </c>
      <c r="DT696" s="36">
        <v>0</v>
      </c>
      <c r="DU696" s="36">
        <v>0</v>
      </c>
      <c r="DV696" s="36">
        <v>0</v>
      </c>
      <c r="DW696" s="36">
        <v>0</v>
      </c>
      <c r="DX696" s="36">
        <v>0</v>
      </c>
      <c r="DY696" s="36">
        <v>0</v>
      </c>
      <c r="DZ696" s="36" t="s">
        <v>88</v>
      </c>
    </row>
    <row r="697" spans="120:130" x14ac:dyDescent="0.2">
      <c r="DP697" s="36">
        <v>0</v>
      </c>
      <c r="DQ697" s="36">
        <v>0</v>
      </c>
      <c r="DR697" s="36">
        <v>0</v>
      </c>
      <c r="DS697" s="36">
        <v>0</v>
      </c>
      <c r="DT697" s="36">
        <v>0</v>
      </c>
      <c r="DU697" s="36">
        <v>0</v>
      </c>
      <c r="DV697" s="36">
        <v>0</v>
      </c>
      <c r="DW697" s="36">
        <v>0</v>
      </c>
      <c r="DX697" s="36">
        <v>0</v>
      </c>
      <c r="DY697" s="36">
        <v>0</v>
      </c>
      <c r="DZ697" s="36" t="s">
        <v>88</v>
      </c>
    </row>
    <row r="698" spans="120:130" x14ac:dyDescent="0.2">
      <c r="DP698" s="36">
        <v>0</v>
      </c>
      <c r="DQ698" s="36">
        <v>0</v>
      </c>
      <c r="DR698" s="36">
        <v>0</v>
      </c>
      <c r="DS698" s="36">
        <v>0</v>
      </c>
      <c r="DT698" s="36">
        <v>0</v>
      </c>
      <c r="DU698" s="36">
        <v>0</v>
      </c>
      <c r="DV698" s="36">
        <v>0</v>
      </c>
      <c r="DW698" s="36">
        <v>0</v>
      </c>
      <c r="DX698" s="36">
        <v>0</v>
      </c>
      <c r="DY698" s="36">
        <v>0</v>
      </c>
      <c r="DZ698" s="36" t="s">
        <v>88</v>
      </c>
    </row>
    <row r="699" spans="120:130" x14ac:dyDescent="0.2">
      <c r="DP699" s="36">
        <v>0</v>
      </c>
      <c r="DQ699" s="36">
        <v>0</v>
      </c>
      <c r="DR699" s="36">
        <v>0</v>
      </c>
      <c r="DS699" s="36">
        <v>0</v>
      </c>
      <c r="DT699" s="36">
        <v>0</v>
      </c>
      <c r="DU699" s="36">
        <v>0</v>
      </c>
      <c r="DV699" s="36">
        <v>0</v>
      </c>
      <c r="DW699" s="36">
        <v>0</v>
      </c>
      <c r="DX699" s="36">
        <v>0</v>
      </c>
      <c r="DY699" s="36">
        <v>0</v>
      </c>
      <c r="DZ699" s="36" t="s">
        <v>88</v>
      </c>
    </row>
    <row r="700" spans="120:130" x14ac:dyDescent="0.2">
      <c r="DP700" s="36">
        <v>0</v>
      </c>
      <c r="DQ700" s="36">
        <v>0</v>
      </c>
      <c r="DR700" s="36">
        <v>0</v>
      </c>
      <c r="DS700" s="36">
        <v>0</v>
      </c>
      <c r="DT700" s="36">
        <v>0</v>
      </c>
      <c r="DU700" s="36">
        <v>0</v>
      </c>
      <c r="DV700" s="36">
        <v>0</v>
      </c>
      <c r="DW700" s="36">
        <v>0</v>
      </c>
      <c r="DX700" s="36">
        <v>0</v>
      </c>
      <c r="DY700" s="36">
        <v>0</v>
      </c>
      <c r="DZ700" s="36" t="s">
        <v>88</v>
      </c>
    </row>
    <row r="701" spans="120:130" x14ac:dyDescent="0.2">
      <c r="DP701" s="36">
        <v>0</v>
      </c>
      <c r="DQ701" s="36">
        <v>0</v>
      </c>
      <c r="DR701" s="36">
        <v>0</v>
      </c>
      <c r="DS701" s="36">
        <v>0</v>
      </c>
      <c r="DT701" s="36">
        <v>0</v>
      </c>
      <c r="DU701" s="36">
        <v>0</v>
      </c>
      <c r="DV701" s="36">
        <v>0</v>
      </c>
      <c r="DW701" s="36">
        <v>0</v>
      </c>
      <c r="DX701" s="36">
        <v>0</v>
      </c>
      <c r="DY701" s="36">
        <v>0</v>
      </c>
      <c r="DZ701" s="36" t="s">
        <v>88</v>
      </c>
    </row>
    <row r="702" spans="120:130" x14ac:dyDescent="0.2">
      <c r="DP702" s="36">
        <v>0</v>
      </c>
      <c r="DQ702" s="36">
        <v>0</v>
      </c>
      <c r="DR702" s="36">
        <v>0</v>
      </c>
      <c r="DS702" s="36">
        <v>0</v>
      </c>
      <c r="DT702" s="36">
        <v>0</v>
      </c>
      <c r="DU702" s="36">
        <v>0</v>
      </c>
      <c r="DV702" s="36">
        <v>0</v>
      </c>
      <c r="DW702" s="36">
        <v>0</v>
      </c>
      <c r="DX702" s="36">
        <v>0</v>
      </c>
      <c r="DY702" s="36">
        <v>0</v>
      </c>
      <c r="DZ702" s="36" t="s">
        <v>88</v>
      </c>
    </row>
    <row r="703" spans="120:130" x14ac:dyDescent="0.2">
      <c r="DP703" s="36">
        <v>0</v>
      </c>
      <c r="DQ703" s="36">
        <v>0</v>
      </c>
      <c r="DR703" s="36">
        <v>0</v>
      </c>
      <c r="DS703" s="36">
        <v>0</v>
      </c>
      <c r="DT703" s="36">
        <v>0</v>
      </c>
      <c r="DU703" s="36">
        <v>0</v>
      </c>
      <c r="DV703" s="36">
        <v>0</v>
      </c>
      <c r="DW703" s="36">
        <v>0</v>
      </c>
      <c r="DX703" s="36">
        <v>0</v>
      </c>
      <c r="DY703" s="36">
        <v>0</v>
      </c>
      <c r="DZ703" s="36" t="s">
        <v>88</v>
      </c>
    </row>
    <row r="704" spans="120:130" x14ac:dyDescent="0.2">
      <c r="DP704" s="36">
        <v>0</v>
      </c>
      <c r="DQ704" s="36">
        <v>0</v>
      </c>
      <c r="DR704" s="36">
        <v>0</v>
      </c>
      <c r="DS704" s="36">
        <v>0</v>
      </c>
      <c r="DT704" s="36">
        <v>0</v>
      </c>
      <c r="DU704" s="36">
        <v>0</v>
      </c>
      <c r="DV704" s="36">
        <v>0</v>
      </c>
      <c r="DW704" s="36">
        <v>0</v>
      </c>
      <c r="DX704" s="36">
        <v>0</v>
      </c>
      <c r="DY704" s="36">
        <v>0</v>
      </c>
      <c r="DZ704" s="36" t="s">
        <v>88</v>
      </c>
    </row>
    <row r="705" spans="120:130" x14ac:dyDescent="0.2">
      <c r="DP705" s="36">
        <v>0</v>
      </c>
      <c r="DQ705" s="36">
        <v>0</v>
      </c>
      <c r="DR705" s="36">
        <v>0</v>
      </c>
      <c r="DS705" s="36">
        <v>0</v>
      </c>
      <c r="DT705" s="36">
        <v>0</v>
      </c>
      <c r="DU705" s="36">
        <v>0</v>
      </c>
      <c r="DV705" s="36">
        <v>0</v>
      </c>
      <c r="DW705" s="36">
        <v>0</v>
      </c>
      <c r="DX705" s="36">
        <v>0</v>
      </c>
      <c r="DY705" s="36">
        <v>0</v>
      </c>
      <c r="DZ705" s="36" t="s">
        <v>88</v>
      </c>
    </row>
    <row r="706" spans="120:130" x14ac:dyDescent="0.2">
      <c r="DP706" s="36">
        <v>0</v>
      </c>
      <c r="DQ706" s="36">
        <v>0</v>
      </c>
      <c r="DR706" s="36">
        <v>0</v>
      </c>
      <c r="DS706" s="36">
        <v>0</v>
      </c>
      <c r="DT706" s="36">
        <v>0</v>
      </c>
      <c r="DU706" s="36">
        <v>0</v>
      </c>
      <c r="DV706" s="36">
        <v>0</v>
      </c>
      <c r="DW706" s="36">
        <v>0</v>
      </c>
      <c r="DX706" s="36">
        <v>0</v>
      </c>
      <c r="DY706" s="36">
        <v>0</v>
      </c>
      <c r="DZ706" s="36" t="s">
        <v>88</v>
      </c>
    </row>
    <row r="707" spans="120:130" x14ac:dyDescent="0.2">
      <c r="DP707" s="36">
        <v>0</v>
      </c>
      <c r="DQ707" s="36">
        <v>0</v>
      </c>
      <c r="DR707" s="36">
        <v>0</v>
      </c>
      <c r="DS707" s="36">
        <v>0</v>
      </c>
      <c r="DT707" s="36">
        <v>0</v>
      </c>
      <c r="DU707" s="36">
        <v>0</v>
      </c>
      <c r="DV707" s="36">
        <v>0</v>
      </c>
      <c r="DW707" s="36">
        <v>0</v>
      </c>
      <c r="DX707" s="36">
        <v>0</v>
      </c>
      <c r="DY707" s="36">
        <v>0</v>
      </c>
      <c r="DZ707" s="36" t="s">
        <v>88</v>
      </c>
    </row>
    <row r="708" spans="120:130" x14ac:dyDescent="0.2">
      <c r="DP708" s="36">
        <v>0</v>
      </c>
      <c r="DQ708" s="36">
        <v>0</v>
      </c>
      <c r="DR708" s="36">
        <v>0</v>
      </c>
      <c r="DS708" s="36">
        <v>0</v>
      </c>
      <c r="DT708" s="36">
        <v>0</v>
      </c>
      <c r="DU708" s="36">
        <v>0</v>
      </c>
      <c r="DV708" s="36">
        <v>0</v>
      </c>
      <c r="DW708" s="36">
        <v>0</v>
      </c>
      <c r="DX708" s="36">
        <v>0</v>
      </c>
      <c r="DY708" s="36">
        <v>0</v>
      </c>
      <c r="DZ708" s="36" t="s">
        <v>88</v>
      </c>
    </row>
    <row r="709" spans="120:130" x14ac:dyDescent="0.2">
      <c r="DP709" s="36">
        <v>0</v>
      </c>
      <c r="DQ709" s="36">
        <v>0</v>
      </c>
      <c r="DR709" s="36">
        <v>0</v>
      </c>
      <c r="DS709" s="36">
        <v>0</v>
      </c>
      <c r="DT709" s="36">
        <v>0</v>
      </c>
      <c r="DU709" s="36">
        <v>0</v>
      </c>
      <c r="DV709" s="36">
        <v>0</v>
      </c>
      <c r="DW709" s="36">
        <v>0</v>
      </c>
      <c r="DX709" s="36">
        <v>0</v>
      </c>
      <c r="DY709" s="36">
        <v>0</v>
      </c>
      <c r="DZ709" s="36" t="s">
        <v>88</v>
      </c>
    </row>
    <row r="710" spans="120:130" x14ac:dyDescent="0.2">
      <c r="DP710" s="36">
        <v>0</v>
      </c>
      <c r="DQ710" s="36">
        <v>0</v>
      </c>
      <c r="DR710" s="36">
        <v>0</v>
      </c>
      <c r="DS710" s="36">
        <v>0</v>
      </c>
      <c r="DT710" s="36">
        <v>0</v>
      </c>
      <c r="DU710" s="36">
        <v>0</v>
      </c>
      <c r="DV710" s="36">
        <v>0</v>
      </c>
      <c r="DW710" s="36">
        <v>0</v>
      </c>
      <c r="DX710" s="36">
        <v>0</v>
      </c>
      <c r="DY710" s="36">
        <v>0</v>
      </c>
      <c r="DZ710" s="36" t="s">
        <v>88</v>
      </c>
    </row>
    <row r="711" spans="120:130" x14ac:dyDescent="0.2">
      <c r="DP711" s="36">
        <v>0</v>
      </c>
      <c r="DQ711" s="36">
        <v>0</v>
      </c>
      <c r="DR711" s="36">
        <v>0</v>
      </c>
      <c r="DS711" s="36">
        <v>0</v>
      </c>
      <c r="DT711" s="36">
        <v>0</v>
      </c>
      <c r="DU711" s="36">
        <v>0</v>
      </c>
      <c r="DV711" s="36">
        <v>0</v>
      </c>
      <c r="DW711" s="36">
        <v>0</v>
      </c>
      <c r="DX711" s="36">
        <v>0</v>
      </c>
      <c r="DY711" s="36">
        <v>0</v>
      </c>
      <c r="DZ711" s="36" t="s">
        <v>88</v>
      </c>
    </row>
    <row r="712" spans="120:130" x14ac:dyDescent="0.2">
      <c r="DP712" s="36">
        <v>0</v>
      </c>
      <c r="DQ712" s="36">
        <v>0</v>
      </c>
      <c r="DR712" s="36">
        <v>0</v>
      </c>
      <c r="DS712" s="36">
        <v>0</v>
      </c>
      <c r="DT712" s="36">
        <v>0</v>
      </c>
      <c r="DU712" s="36">
        <v>0</v>
      </c>
      <c r="DV712" s="36">
        <v>0</v>
      </c>
      <c r="DW712" s="36">
        <v>0</v>
      </c>
      <c r="DX712" s="36">
        <v>0</v>
      </c>
      <c r="DY712" s="36">
        <v>0</v>
      </c>
      <c r="DZ712" s="36" t="s">
        <v>88</v>
      </c>
    </row>
    <row r="713" spans="120:130" x14ac:dyDescent="0.2">
      <c r="DP713" s="36">
        <v>0</v>
      </c>
      <c r="DQ713" s="36">
        <v>0</v>
      </c>
      <c r="DR713" s="36">
        <v>0</v>
      </c>
      <c r="DS713" s="36">
        <v>0</v>
      </c>
      <c r="DT713" s="36">
        <v>0</v>
      </c>
      <c r="DU713" s="36">
        <v>0</v>
      </c>
      <c r="DV713" s="36">
        <v>0</v>
      </c>
      <c r="DW713" s="36">
        <v>0</v>
      </c>
      <c r="DX713" s="36">
        <v>0</v>
      </c>
      <c r="DY713" s="36">
        <v>0</v>
      </c>
      <c r="DZ713" s="36" t="s">
        <v>88</v>
      </c>
    </row>
    <row r="714" spans="120:130" x14ac:dyDescent="0.2">
      <c r="DP714" s="36">
        <v>0</v>
      </c>
      <c r="DQ714" s="36">
        <v>0</v>
      </c>
      <c r="DR714" s="36">
        <v>0</v>
      </c>
      <c r="DS714" s="36">
        <v>0</v>
      </c>
      <c r="DT714" s="36">
        <v>0</v>
      </c>
      <c r="DU714" s="36">
        <v>0</v>
      </c>
      <c r="DV714" s="36">
        <v>0</v>
      </c>
      <c r="DW714" s="36">
        <v>0</v>
      </c>
      <c r="DX714" s="36">
        <v>0</v>
      </c>
      <c r="DY714" s="36">
        <v>0</v>
      </c>
      <c r="DZ714" s="36" t="s">
        <v>88</v>
      </c>
    </row>
    <row r="715" spans="120:130" x14ac:dyDescent="0.2">
      <c r="DP715" s="36">
        <v>0</v>
      </c>
      <c r="DQ715" s="36">
        <v>0</v>
      </c>
      <c r="DR715" s="36">
        <v>0</v>
      </c>
      <c r="DS715" s="36">
        <v>0</v>
      </c>
      <c r="DT715" s="36">
        <v>0</v>
      </c>
      <c r="DU715" s="36">
        <v>0</v>
      </c>
      <c r="DV715" s="36">
        <v>0</v>
      </c>
      <c r="DW715" s="36">
        <v>0</v>
      </c>
      <c r="DX715" s="36">
        <v>0</v>
      </c>
      <c r="DY715" s="36">
        <v>0</v>
      </c>
      <c r="DZ715" s="36" t="s">
        <v>88</v>
      </c>
    </row>
    <row r="716" spans="120:130" x14ac:dyDescent="0.2">
      <c r="DP716" s="36">
        <v>0</v>
      </c>
      <c r="DQ716" s="36">
        <v>0</v>
      </c>
      <c r="DR716" s="36">
        <v>0</v>
      </c>
      <c r="DS716" s="36">
        <v>0</v>
      </c>
      <c r="DT716" s="36">
        <v>0</v>
      </c>
      <c r="DU716" s="36">
        <v>0</v>
      </c>
      <c r="DV716" s="36">
        <v>0</v>
      </c>
      <c r="DW716" s="36">
        <v>0</v>
      </c>
      <c r="DX716" s="36">
        <v>0</v>
      </c>
      <c r="DY716" s="36">
        <v>0</v>
      </c>
      <c r="DZ716" s="36" t="s">
        <v>88</v>
      </c>
    </row>
    <row r="717" spans="120:130" x14ac:dyDescent="0.2">
      <c r="DP717" s="36">
        <v>0</v>
      </c>
      <c r="DQ717" s="36">
        <v>0</v>
      </c>
      <c r="DR717" s="36">
        <v>0</v>
      </c>
      <c r="DS717" s="36">
        <v>0</v>
      </c>
      <c r="DT717" s="36">
        <v>0</v>
      </c>
      <c r="DU717" s="36">
        <v>0</v>
      </c>
      <c r="DV717" s="36">
        <v>0</v>
      </c>
      <c r="DW717" s="36">
        <v>0</v>
      </c>
      <c r="DX717" s="36">
        <v>0</v>
      </c>
      <c r="DY717" s="36">
        <v>0</v>
      </c>
      <c r="DZ717" s="36" t="s">
        <v>88</v>
      </c>
    </row>
    <row r="718" spans="120:130" x14ac:dyDescent="0.2">
      <c r="DP718" s="36">
        <v>0</v>
      </c>
      <c r="DQ718" s="36">
        <v>0</v>
      </c>
      <c r="DR718" s="36">
        <v>0</v>
      </c>
      <c r="DS718" s="36">
        <v>0</v>
      </c>
      <c r="DT718" s="36">
        <v>0</v>
      </c>
      <c r="DU718" s="36">
        <v>0</v>
      </c>
      <c r="DV718" s="36">
        <v>0</v>
      </c>
      <c r="DW718" s="36">
        <v>0</v>
      </c>
      <c r="DX718" s="36">
        <v>0</v>
      </c>
      <c r="DY718" s="36">
        <v>0</v>
      </c>
      <c r="DZ718" s="36" t="s">
        <v>88</v>
      </c>
    </row>
    <row r="719" spans="120:130" x14ac:dyDescent="0.2">
      <c r="DP719" s="36">
        <v>0</v>
      </c>
      <c r="DQ719" s="36">
        <v>0</v>
      </c>
      <c r="DR719" s="36">
        <v>0</v>
      </c>
      <c r="DS719" s="36">
        <v>0</v>
      </c>
      <c r="DT719" s="36">
        <v>0</v>
      </c>
      <c r="DU719" s="36">
        <v>0</v>
      </c>
      <c r="DV719" s="36">
        <v>0</v>
      </c>
      <c r="DW719" s="36">
        <v>0</v>
      </c>
      <c r="DX719" s="36">
        <v>0</v>
      </c>
      <c r="DY719" s="36">
        <v>0</v>
      </c>
      <c r="DZ719" s="36" t="s">
        <v>88</v>
      </c>
    </row>
    <row r="720" spans="120:130" x14ac:dyDescent="0.2">
      <c r="DP720" s="36">
        <v>0</v>
      </c>
      <c r="DQ720" s="36">
        <v>0</v>
      </c>
      <c r="DR720" s="36">
        <v>0</v>
      </c>
      <c r="DS720" s="36">
        <v>0</v>
      </c>
      <c r="DT720" s="36">
        <v>0</v>
      </c>
      <c r="DU720" s="36">
        <v>0</v>
      </c>
      <c r="DV720" s="36">
        <v>0</v>
      </c>
      <c r="DW720" s="36">
        <v>0</v>
      </c>
      <c r="DX720" s="36">
        <v>0</v>
      </c>
      <c r="DY720" s="36">
        <v>0</v>
      </c>
      <c r="DZ720" s="36" t="s">
        <v>88</v>
      </c>
    </row>
    <row r="721" spans="120:130" x14ac:dyDescent="0.2">
      <c r="DP721" s="36">
        <v>0</v>
      </c>
      <c r="DQ721" s="36">
        <v>0</v>
      </c>
      <c r="DR721" s="36">
        <v>0</v>
      </c>
      <c r="DS721" s="36">
        <v>0</v>
      </c>
      <c r="DT721" s="36">
        <v>0</v>
      </c>
      <c r="DU721" s="36">
        <v>0</v>
      </c>
      <c r="DV721" s="36">
        <v>0</v>
      </c>
      <c r="DW721" s="36">
        <v>0</v>
      </c>
      <c r="DX721" s="36">
        <v>0</v>
      </c>
      <c r="DY721" s="36">
        <v>0</v>
      </c>
      <c r="DZ721" s="36" t="s">
        <v>88</v>
      </c>
    </row>
    <row r="722" spans="120:130" x14ac:dyDescent="0.2">
      <c r="DP722" s="36">
        <v>0</v>
      </c>
      <c r="DQ722" s="36">
        <v>0</v>
      </c>
      <c r="DR722" s="36">
        <v>0</v>
      </c>
      <c r="DS722" s="36">
        <v>0</v>
      </c>
      <c r="DT722" s="36">
        <v>0</v>
      </c>
      <c r="DU722" s="36">
        <v>0</v>
      </c>
      <c r="DV722" s="36">
        <v>0</v>
      </c>
      <c r="DW722" s="36">
        <v>0</v>
      </c>
      <c r="DX722" s="36">
        <v>0</v>
      </c>
      <c r="DY722" s="36">
        <v>0</v>
      </c>
      <c r="DZ722" s="36" t="s">
        <v>88</v>
      </c>
    </row>
    <row r="723" spans="120:130" x14ac:dyDescent="0.2">
      <c r="DP723" s="36">
        <v>0</v>
      </c>
      <c r="DQ723" s="36">
        <v>0</v>
      </c>
      <c r="DR723" s="36">
        <v>0</v>
      </c>
      <c r="DS723" s="36">
        <v>0</v>
      </c>
      <c r="DT723" s="36">
        <v>0</v>
      </c>
      <c r="DU723" s="36">
        <v>0</v>
      </c>
      <c r="DV723" s="36">
        <v>0</v>
      </c>
      <c r="DW723" s="36">
        <v>0</v>
      </c>
      <c r="DX723" s="36">
        <v>0</v>
      </c>
      <c r="DY723" s="36">
        <v>0</v>
      </c>
      <c r="DZ723" s="36" t="s">
        <v>88</v>
      </c>
    </row>
    <row r="724" spans="120:130" x14ac:dyDescent="0.2">
      <c r="DP724" s="36">
        <v>0</v>
      </c>
      <c r="DQ724" s="36">
        <v>0</v>
      </c>
      <c r="DR724" s="36">
        <v>0</v>
      </c>
      <c r="DS724" s="36">
        <v>0</v>
      </c>
      <c r="DT724" s="36">
        <v>0</v>
      </c>
      <c r="DU724" s="36">
        <v>0</v>
      </c>
      <c r="DV724" s="36">
        <v>0</v>
      </c>
      <c r="DW724" s="36">
        <v>0</v>
      </c>
      <c r="DX724" s="36">
        <v>0</v>
      </c>
      <c r="DY724" s="36">
        <v>0</v>
      </c>
      <c r="DZ724" s="36" t="s">
        <v>88</v>
      </c>
    </row>
    <row r="725" spans="120:130" x14ac:dyDescent="0.2">
      <c r="DP725" s="36">
        <v>0</v>
      </c>
      <c r="DQ725" s="36">
        <v>0</v>
      </c>
      <c r="DR725" s="36">
        <v>0</v>
      </c>
      <c r="DS725" s="36">
        <v>0</v>
      </c>
      <c r="DT725" s="36">
        <v>0</v>
      </c>
      <c r="DU725" s="36">
        <v>0</v>
      </c>
      <c r="DV725" s="36">
        <v>0</v>
      </c>
      <c r="DW725" s="36">
        <v>0</v>
      </c>
      <c r="DX725" s="36">
        <v>0</v>
      </c>
      <c r="DY725" s="36">
        <v>0</v>
      </c>
      <c r="DZ725" s="36" t="s">
        <v>88</v>
      </c>
    </row>
    <row r="726" spans="120:130" x14ac:dyDescent="0.2">
      <c r="DP726" s="36">
        <v>0</v>
      </c>
      <c r="DQ726" s="36">
        <v>0</v>
      </c>
      <c r="DR726" s="36">
        <v>0</v>
      </c>
      <c r="DS726" s="36">
        <v>0</v>
      </c>
      <c r="DT726" s="36">
        <v>0</v>
      </c>
      <c r="DU726" s="36">
        <v>0</v>
      </c>
      <c r="DV726" s="36">
        <v>0</v>
      </c>
      <c r="DW726" s="36">
        <v>0</v>
      </c>
      <c r="DX726" s="36">
        <v>0</v>
      </c>
      <c r="DY726" s="36">
        <v>0</v>
      </c>
      <c r="DZ726" s="36" t="s">
        <v>88</v>
      </c>
    </row>
    <row r="727" spans="120:130" x14ac:dyDescent="0.2">
      <c r="DP727" s="36">
        <v>0</v>
      </c>
      <c r="DQ727" s="36">
        <v>0</v>
      </c>
      <c r="DR727" s="36">
        <v>0</v>
      </c>
      <c r="DS727" s="36">
        <v>0</v>
      </c>
      <c r="DT727" s="36">
        <v>0</v>
      </c>
      <c r="DU727" s="36">
        <v>0</v>
      </c>
      <c r="DV727" s="36">
        <v>0</v>
      </c>
      <c r="DW727" s="36">
        <v>0</v>
      </c>
      <c r="DX727" s="36">
        <v>0</v>
      </c>
      <c r="DY727" s="36">
        <v>0</v>
      </c>
      <c r="DZ727" s="36" t="s">
        <v>88</v>
      </c>
    </row>
    <row r="728" spans="120:130" x14ac:dyDescent="0.2">
      <c r="DP728" s="36">
        <v>0</v>
      </c>
      <c r="DQ728" s="36">
        <v>0</v>
      </c>
      <c r="DR728" s="36">
        <v>0</v>
      </c>
      <c r="DS728" s="36">
        <v>0</v>
      </c>
      <c r="DT728" s="36">
        <v>0</v>
      </c>
      <c r="DU728" s="36">
        <v>0</v>
      </c>
      <c r="DV728" s="36">
        <v>0</v>
      </c>
      <c r="DW728" s="36">
        <v>0</v>
      </c>
      <c r="DX728" s="36">
        <v>0</v>
      </c>
      <c r="DY728" s="36">
        <v>0</v>
      </c>
      <c r="DZ728" s="36" t="s">
        <v>88</v>
      </c>
    </row>
    <row r="729" spans="120:130" x14ac:dyDescent="0.2">
      <c r="DP729" s="36">
        <v>0</v>
      </c>
      <c r="DQ729" s="36">
        <v>0</v>
      </c>
      <c r="DR729" s="36">
        <v>0</v>
      </c>
      <c r="DS729" s="36">
        <v>0</v>
      </c>
      <c r="DT729" s="36">
        <v>0</v>
      </c>
      <c r="DU729" s="36">
        <v>0</v>
      </c>
      <c r="DV729" s="36">
        <v>0</v>
      </c>
      <c r="DW729" s="36">
        <v>0</v>
      </c>
      <c r="DX729" s="36">
        <v>0</v>
      </c>
      <c r="DY729" s="36">
        <v>0</v>
      </c>
      <c r="DZ729" s="36" t="s">
        <v>88</v>
      </c>
    </row>
    <row r="730" spans="120:130" x14ac:dyDescent="0.2">
      <c r="DP730" s="36">
        <v>0</v>
      </c>
      <c r="DQ730" s="36">
        <v>0</v>
      </c>
      <c r="DR730" s="36">
        <v>0</v>
      </c>
      <c r="DS730" s="36">
        <v>0</v>
      </c>
      <c r="DT730" s="36">
        <v>0</v>
      </c>
      <c r="DU730" s="36">
        <v>0</v>
      </c>
      <c r="DV730" s="36">
        <v>0</v>
      </c>
      <c r="DW730" s="36">
        <v>0</v>
      </c>
      <c r="DX730" s="36">
        <v>0</v>
      </c>
      <c r="DY730" s="36">
        <v>0</v>
      </c>
      <c r="DZ730" s="36" t="s">
        <v>88</v>
      </c>
    </row>
    <row r="731" spans="120:130" x14ac:dyDescent="0.2">
      <c r="DP731" s="36">
        <v>0</v>
      </c>
      <c r="DQ731" s="36">
        <v>0</v>
      </c>
      <c r="DR731" s="36">
        <v>0</v>
      </c>
      <c r="DS731" s="36">
        <v>0</v>
      </c>
      <c r="DT731" s="36">
        <v>0</v>
      </c>
      <c r="DU731" s="36">
        <v>0</v>
      </c>
      <c r="DV731" s="36">
        <v>0</v>
      </c>
      <c r="DW731" s="36">
        <v>0</v>
      </c>
      <c r="DX731" s="36">
        <v>0</v>
      </c>
      <c r="DY731" s="36">
        <v>0</v>
      </c>
      <c r="DZ731" s="36" t="s">
        <v>88</v>
      </c>
    </row>
    <row r="732" spans="120:130" x14ac:dyDescent="0.2">
      <c r="DP732" s="36">
        <v>0</v>
      </c>
      <c r="DQ732" s="36">
        <v>0</v>
      </c>
      <c r="DR732" s="36">
        <v>0</v>
      </c>
      <c r="DS732" s="36">
        <v>0</v>
      </c>
      <c r="DT732" s="36">
        <v>0</v>
      </c>
      <c r="DU732" s="36">
        <v>0</v>
      </c>
      <c r="DV732" s="36">
        <v>0</v>
      </c>
      <c r="DW732" s="36">
        <v>0</v>
      </c>
      <c r="DX732" s="36">
        <v>0</v>
      </c>
      <c r="DY732" s="36">
        <v>0</v>
      </c>
      <c r="DZ732" s="36" t="s">
        <v>88</v>
      </c>
    </row>
    <row r="733" spans="120:130" x14ac:dyDescent="0.2">
      <c r="DP733" s="36">
        <v>0</v>
      </c>
      <c r="DQ733" s="36">
        <v>0</v>
      </c>
      <c r="DR733" s="36">
        <v>0</v>
      </c>
      <c r="DS733" s="36">
        <v>0</v>
      </c>
      <c r="DT733" s="36">
        <v>0</v>
      </c>
      <c r="DU733" s="36">
        <v>0</v>
      </c>
      <c r="DV733" s="36">
        <v>0</v>
      </c>
      <c r="DW733" s="36">
        <v>0</v>
      </c>
      <c r="DX733" s="36">
        <v>0</v>
      </c>
      <c r="DY733" s="36">
        <v>0</v>
      </c>
      <c r="DZ733" s="36" t="s">
        <v>88</v>
      </c>
    </row>
    <row r="734" spans="120:130" x14ac:dyDescent="0.2">
      <c r="DP734" s="36">
        <v>0</v>
      </c>
      <c r="DQ734" s="36">
        <v>0</v>
      </c>
      <c r="DR734" s="36">
        <v>0</v>
      </c>
      <c r="DS734" s="36">
        <v>0</v>
      </c>
      <c r="DT734" s="36">
        <v>0</v>
      </c>
      <c r="DU734" s="36">
        <v>0</v>
      </c>
      <c r="DV734" s="36">
        <v>0</v>
      </c>
      <c r="DW734" s="36">
        <v>0</v>
      </c>
      <c r="DX734" s="36">
        <v>0</v>
      </c>
      <c r="DY734" s="36">
        <v>0</v>
      </c>
      <c r="DZ734" s="36" t="s">
        <v>88</v>
      </c>
    </row>
    <row r="735" spans="120:130" x14ac:dyDescent="0.2">
      <c r="DP735" s="36">
        <v>0</v>
      </c>
      <c r="DQ735" s="36">
        <v>0</v>
      </c>
      <c r="DR735" s="36">
        <v>0</v>
      </c>
      <c r="DS735" s="36">
        <v>0</v>
      </c>
      <c r="DT735" s="36">
        <v>0</v>
      </c>
      <c r="DU735" s="36">
        <v>0</v>
      </c>
      <c r="DV735" s="36">
        <v>0</v>
      </c>
      <c r="DW735" s="36">
        <v>0</v>
      </c>
      <c r="DX735" s="36">
        <v>0</v>
      </c>
      <c r="DY735" s="36">
        <v>0</v>
      </c>
      <c r="DZ735" s="36" t="s">
        <v>88</v>
      </c>
    </row>
    <row r="736" spans="120:130" x14ac:dyDescent="0.2">
      <c r="DP736" s="36">
        <v>0</v>
      </c>
      <c r="DQ736" s="36">
        <v>0</v>
      </c>
      <c r="DR736" s="36">
        <v>0</v>
      </c>
      <c r="DS736" s="36">
        <v>0</v>
      </c>
      <c r="DT736" s="36">
        <v>0</v>
      </c>
      <c r="DU736" s="36">
        <v>0</v>
      </c>
      <c r="DV736" s="36">
        <v>0</v>
      </c>
      <c r="DW736" s="36">
        <v>0</v>
      </c>
      <c r="DX736" s="36">
        <v>0</v>
      </c>
      <c r="DY736" s="36">
        <v>0</v>
      </c>
      <c r="DZ736" s="36" t="s">
        <v>88</v>
      </c>
    </row>
    <row r="737" spans="120:130" x14ac:dyDescent="0.2">
      <c r="DP737" s="36">
        <v>0</v>
      </c>
      <c r="DQ737" s="36">
        <v>0</v>
      </c>
      <c r="DR737" s="36">
        <v>0</v>
      </c>
      <c r="DS737" s="36">
        <v>0</v>
      </c>
      <c r="DT737" s="36">
        <v>0</v>
      </c>
      <c r="DU737" s="36">
        <v>0</v>
      </c>
      <c r="DV737" s="36">
        <v>0</v>
      </c>
      <c r="DW737" s="36">
        <v>0</v>
      </c>
      <c r="DX737" s="36">
        <v>0</v>
      </c>
      <c r="DY737" s="36">
        <v>0</v>
      </c>
      <c r="DZ737" s="36" t="s">
        <v>88</v>
      </c>
    </row>
    <row r="738" spans="120:130" x14ac:dyDescent="0.2">
      <c r="DP738" s="36">
        <v>0</v>
      </c>
      <c r="DQ738" s="36">
        <v>0</v>
      </c>
      <c r="DR738" s="36">
        <v>0</v>
      </c>
      <c r="DS738" s="36">
        <v>0</v>
      </c>
      <c r="DT738" s="36">
        <v>0</v>
      </c>
      <c r="DU738" s="36">
        <v>0</v>
      </c>
      <c r="DV738" s="36">
        <v>0</v>
      </c>
      <c r="DW738" s="36">
        <v>0</v>
      </c>
      <c r="DX738" s="36">
        <v>0</v>
      </c>
      <c r="DY738" s="36">
        <v>0</v>
      </c>
      <c r="DZ738" s="36" t="s">
        <v>88</v>
      </c>
    </row>
    <row r="739" spans="120:130" x14ac:dyDescent="0.2">
      <c r="DP739" s="36">
        <v>0</v>
      </c>
      <c r="DQ739" s="36">
        <v>0</v>
      </c>
      <c r="DR739" s="36">
        <v>0</v>
      </c>
      <c r="DS739" s="36">
        <v>0</v>
      </c>
      <c r="DT739" s="36">
        <v>0</v>
      </c>
      <c r="DU739" s="36">
        <v>0</v>
      </c>
      <c r="DV739" s="36">
        <v>0</v>
      </c>
      <c r="DW739" s="36">
        <v>0</v>
      </c>
      <c r="DX739" s="36">
        <v>0</v>
      </c>
      <c r="DY739" s="36">
        <v>0</v>
      </c>
      <c r="DZ739" s="36" t="s">
        <v>88</v>
      </c>
    </row>
    <row r="740" spans="120:130" x14ac:dyDescent="0.2">
      <c r="DP740" s="36">
        <v>0</v>
      </c>
      <c r="DQ740" s="36">
        <v>0</v>
      </c>
      <c r="DR740" s="36">
        <v>0</v>
      </c>
      <c r="DS740" s="36">
        <v>0</v>
      </c>
      <c r="DT740" s="36">
        <v>0</v>
      </c>
      <c r="DU740" s="36">
        <v>0</v>
      </c>
      <c r="DV740" s="36">
        <v>0</v>
      </c>
      <c r="DW740" s="36">
        <v>0</v>
      </c>
      <c r="DX740" s="36">
        <v>0</v>
      </c>
      <c r="DY740" s="36">
        <v>0</v>
      </c>
      <c r="DZ740" s="36" t="s">
        <v>88</v>
      </c>
    </row>
    <row r="741" spans="120:130" x14ac:dyDescent="0.2">
      <c r="DP741" s="36">
        <v>0</v>
      </c>
      <c r="DQ741" s="36">
        <v>0</v>
      </c>
      <c r="DR741" s="36">
        <v>0</v>
      </c>
      <c r="DS741" s="36">
        <v>0</v>
      </c>
      <c r="DT741" s="36">
        <v>0</v>
      </c>
      <c r="DU741" s="36">
        <v>0</v>
      </c>
      <c r="DV741" s="36">
        <v>0</v>
      </c>
      <c r="DW741" s="36">
        <v>0</v>
      </c>
      <c r="DX741" s="36">
        <v>0</v>
      </c>
      <c r="DY741" s="36">
        <v>0</v>
      </c>
      <c r="DZ741" s="36" t="s">
        <v>88</v>
      </c>
    </row>
    <row r="742" spans="120:130" x14ac:dyDescent="0.2">
      <c r="DP742" s="36">
        <v>0</v>
      </c>
      <c r="DQ742" s="36">
        <v>0</v>
      </c>
      <c r="DR742" s="36">
        <v>0</v>
      </c>
      <c r="DS742" s="36">
        <v>0</v>
      </c>
      <c r="DT742" s="36">
        <v>0</v>
      </c>
      <c r="DU742" s="36">
        <v>0</v>
      </c>
      <c r="DV742" s="36">
        <v>0</v>
      </c>
      <c r="DW742" s="36">
        <v>0</v>
      </c>
      <c r="DX742" s="36">
        <v>0</v>
      </c>
      <c r="DY742" s="36">
        <v>0</v>
      </c>
      <c r="DZ742" s="36" t="s">
        <v>88</v>
      </c>
    </row>
    <row r="743" spans="120:130" x14ac:dyDescent="0.2">
      <c r="DP743" s="36">
        <v>0</v>
      </c>
      <c r="DQ743" s="36">
        <v>0</v>
      </c>
      <c r="DR743" s="36">
        <v>0</v>
      </c>
      <c r="DS743" s="36">
        <v>0</v>
      </c>
      <c r="DT743" s="36">
        <v>0</v>
      </c>
      <c r="DU743" s="36">
        <v>0</v>
      </c>
      <c r="DV743" s="36">
        <v>0</v>
      </c>
      <c r="DW743" s="36">
        <v>0</v>
      </c>
      <c r="DX743" s="36">
        <v>0</v>
      </c>
      <c r="DY743" s="36">
        <v>0</v>
      </c>
      <c r="DZ743" s="36" t="s">
        <v>88</v>
      </c>
    </row>
    <row r="744" spans="120:130" x14ac:dyDescent="0.2">
      <c r="DP744" s="36">
        <v>0</v>
      </c>
      <c r="DQ744" s="36">
        <v>0</v>
      </c>
      <c r="DR744" s="36">
        <v>0</v>
      </c>
      <c r="DS744" s="36">
        <v>0</v>
      </c>
      <c r="DT744" s="36">
        <v>0</v>
      </c>
      <c r="DU744" s="36">
        <v>0</v>
      </c>
      <c r="DV744" s="36">
        <v>0</v>
      </c>
      <c r="DW744" s="36">
        <v>0</v>
      </c>
      <c r="DX744" s="36">
        <v>0</v>
      </c>
      <c r="DY744" s="36">
        <v>0</v>
      </c>
      <c r="DZ744" s="36" t="s">
        <v>88</v>
      </c>
    </row>
    <row r="745" spans="120:130" x14ac:dyDescent="0.2">
      <c r="DP745" s="36">
        <v>0</v>
      </c>
      <c r="DQ745" s="36">
        <v>0</v>
      </c>
      <c r="DR745" s="36">
        <v>0</v>
      </c>
      <c r="DS745" s="36">
        <v>0</v>
      </c>
      <c r="DT745" s="36">
        <v>0</v>
      </c>
      <c r="DU745" s="36">
        <v>0</v>
      </c>
      <c r="DV745" s="36">
        <v>0</v>
      </c>
      <c r="DW745" s="36">
        <v>0</v>
      </c>
      <c r="DX745" s="36">
        <v>0</v>
      </c>
      <c r="DY745" s="36">
        <v>0</v>
      </c>
      <c r="DZ745" s="36" t="s">
        <v>88</v>
      </c>
    </row>
    <row r="746" spans="120:130" x14ac:dyDescent="0.2">
      <c r="DP746" s="36">
        <v>0</v>
      </c>
      <c r="DQ746" s="36">
        <v>0</v>
      </c>
      <c r="DR746" s="36">
        <v>0</v>
      </c>
      <c r="DS746" s="36">
        <v>0</v>
      </c>
      <c r="DT746" s="36">
        <v>0</v>
      </c>
      <c r="DU746" s="36">
        <v>0</v>
      </c>
      <c r="DV746" s="36">
        <v>0</v>
      </c>
      <c r="DW746" s="36">
        <v>0</v>
      </c>
      <c r="DX746" s="36">
        <v>0</v>
      </c>
      <c r="DY746" s="36">
        <v>0</v>
      </c>
      <c r="DZ746" s="36" t="s">
        <v>88</v>
      </c>
    </row>
    <row r="747" spans="120:130" x14ac:dyDescent="0.2">
      <c r="DP747" s="36">
        <v>0</v>
      </c>
      <c r="DQ747" s="36">
        <v>0</v>
      </c>
      <c r="DR747" s="36">
        <v>0</v>
      </c>
      <c r="DS747" s="36">
        <v>0</v>
      </c>
      <c r="DT747" s="36">
        <v>0</v>
      </c>
      <c r="DU747" s="36">
        <v>0</v>
      </c>
      <c r="DV747" s="36">
        <v>0</v>
      </c>
      <c r="DW747" s="36">
        <v>0</v>
      </c>
      <c r="DX747" s="36">
        <v>0</v>
      </c>
      <c r="DY747" s="36">
        <v>0</v>
      </c>
      <c r="DZ747" s="36" t="s">
        <v>88</v>
      </c>
    </row>
    <row r="748" spans="120:130" x14ac:dyDescent="0.2">
      <c r="DP748" s="36">
        <v>0</v>
      </c>
      <c r="DQ748" s="36">
        <v>0</v>
      </c>
      <c r="DR748" s="36">
        <v>0</v>
      </c>
      <c r="DS748" s="36">
        <v>0</v>
      </c>
      <c r="DT748" s="36">
        <v>0</v>
      </c>
      <c r="DU748" s="36">
        <v>0</v>
      </c>
      <c r="DV748" s="36">
        <v>0</v>
      </c>
      <c r="DW748" s="36">
        <v>0</v>
      </c>
      <c r="DX748" s="36">
        <v>0</v>
      </c>
      <c r="DY748" s="36">
        <v>0</v>
      </c>
      <c r="DZ748" s="36" t="s">
        <v>88</v>
      </c>
    </row>
    <row r="749" spans="120:130" x14ac:dyDescent="0.2">
      <c r="DP749" s="36">
        <v>0</v>
      </c>
      <c r="DQ749" s="36">
        <v>0</v>
      </c>
      <c r="DR749" s="36">
        <v>0</v>
      </c>
      <c r="DS749" s="36">
        <v>0</v>
      </c>
      <c r="DT749" s="36">
        <v>0</v>
      </c>
      <c r="DU749" s="36">
        <v>0</v>
      </c>
      <c r="DV749" s="36">
        <v>0</v>
      </c>
      <c r="DW749" s="36">
        <v>0</v>
      </c>
      <c r="DX749" s="36">
        <v>0</v>
      </c>
      <c r="DY749" s="36">
        <v>0</v>
      </c>
      <c r="DZ749" s="36" t="s">
        <v>88</v>
      </c>
    </row>
    <row r="750" spans="120:130" x14ac:dyDescent="0.2">
      <c r="DP750" s="36">
        <v>0</v>
      </c>
      <c r="DQ750" s="36">
        <v>0</v>
      </c>
      <c r="DR750" s="36">
        <v>0</v>
      </c>
      <c r="DS750" s="36">
        <v>0</v>
      </c>
      <c r="DT750" s="36">
        <v>0</v>
      </c>
      <c r="DU750" s="36">
        <v>0</v>
      </c>
      <c r="DV750" s="36">
        <v>0</v>
      </c>
      <c r="DW750" s="36">
        <v>0</v>
      </c>
      <c r="DX750" s="36">
        <v>0</v>
      </c>
      <c r="DY750" s="36">
        <v>0</v>
      </c>
      <c r="DZ750" s="36" t="s">
        <v>88</v>
      </c>
    </row>
    <row r="751" spans="120:130" x14ac:dyDescent="0.2">
      <c r="DP751" s="36">
        <v>0</v>
      </c>
      <c r="DQ751" s="36">
        <v>0</v>
      </c>
      <c r="DR751" s="36">
        <v>0</v>
      </c>
      <c r="DS751" s="36">
        <v>0</v>
      </c>
      <c r="DT751" s="36">
        <v>0</v>
      </c>
      <c r="DU751" s="36">
        <v>0</v>
      </c>
      <c r="DV751" s="36">
        <v>0</v>
      </c>
      <c r="DW751" s="36">
        <v>0</v>
      </c>
      <c r="DX751" s="36">
        <v>0</v>
      </c>
      <c r="DY751" s="36">
        <v>0</v>
      </c>
      <c r="DZ751" s="36" t="s">
        <v>88</v>
      </c>
    </row>
    <row r="752" spans="120:130" x14ac:dyDescent="0.2">
      <c r="DP752" s="36">
        <v>0</v>
      </c>
      <c r="DQ752" s="36">
        <v>0</v>
      </c>
      <c r="DR752" s="36">
        <v>0</v>
      </c>
      <c r="DS752" s="36">
        <v>0</v>
      </c>
      <c r="DT752" s="36">
        <v>0</v>
      </c>
      <c r="DU752" s="36">
        <v>0</v>
      </c>
      <c r="DV752" s="36">
        <v>0</v>
      </c>
      <c r="DW752" s="36">
        <v>0</v>
      </c>
      <c r="DX752" s="36">
        <v>0</v>
      </c>
      <c r="DY752" s="36">
        <v>0</v>
      </c>
      <c r="DZ752" s="36" t="s">
        <v>88</v>
      </c>
    </row>
    <row r="753" spans="120:130" x14ac:dyDescent="0.2">
      <c r="DP753" s="36">
        <v>0</v>
      </c>
      <c r="DQ753" s="36">
        <v>0</v>
      </c>
      <c r="DR753" s="36">
        <v>0</v>
      </c>
      <c r="DS753" s="36">
        <v>0</v>
      </c>
      <c r="DT753" s="36">
        <v>0</v>
      </c>
      <c r="DU753" s="36">
        <v>0</v>
      </c>
      <c r="DV753" s="36">
        <v>0</v>
      </c>
      <c r="DW753" s="36">
        <v>0</v>
      </c>
      <c r="DX753" s="36">
        <v>0</v>
      </c>
      <c r="DY753" s="36">
        <v>0</v>
      </c>
      <c r="DZ753" s="36" t="s">
        <v>88</v>
      </c>
    </row>
    <row r="754" spans="120:130" x14ac:dyDescent="0.2">
      <c r="DP754" s="36">
        <v>0</v>
      </c>
      <c r="DQ754" s="36">
        <v>0</v>
      </c>
      <c r="DR754" s="36">
        <v>0</v>
      </c>
      <c r="DS754" s="36">
        <v>0</v>
      </c>
      <c r="DT754" s="36">
        <v>0</v>
      </c>
      <c r="DU754" s="36">
        <v>0</v>
      </c>
      <c r="DV754" s="36">
        <v>0</v>
      </c>
      <c r="DW754" s="36">
        <v>0</v>
      </c>
      <c r="DX754" s="36">
        <v>0</v>
      </c>
      <c r="DY754" s="36">
        <v>0</v>
      </c>
      <c r="DZ754" s="36" t="s">
        <v>88</v>
      </c>
    </row>
    <row r="755" spans="120:130" x14ac:dyDescent="0.2">
      <c r="DP755" s="36">
        <v>0</v>
      </c>
      <c r="DQ755" s="36">
        <v>0</v>
      </c>
      <c r="DR755" s="36">
        <v>0</v>
      </c>
      <c r="DS755" s="36">
        <v>0</v>
      </c>
      <c r="DT755" s="36">
        <v>0</v>
      </c>
      <c r="DU755" s="36">
        <v>0</v>
      </c>
      <c r="DV755" s="36">
        <v>0</v>
      </c>
      <c r="DW755" s="36">
        <v>0</v>
      </c>
      <c r="DX755" s="36">
        <v>0</v>
      </c>
      <c r="DY755" s="36">
        <v>0</v>
      </c>
      <c r="DZ755" s="36" t="s">
        <v>88</v>
      </c>
    </row>
    <row r="756" spans="120:130" x14ac:dyDescent="0.2">
      <c r="DP756" s="36">
        <v>0</v>
      </c>
      <c r="DQ756" s="36">
        <v>0</v>
      </c>
      <c r="DR756" s="36">
        <v>0</v>
      </c>
      <c r="DS756" s="36">
        <v>0</v>
      </c>
      <c r="DT756" s="36">
        <v>0</v>
      </c>
      <c r="DU756" s="36">
        <v>0</v>
      </c>
      <c r="DV756" s="36">
        <v>0</v>
      </c>
      <c r="DW756" s="36">
        <v>0</v>
      </c>
      <c r="DX756" s="36">
        <v>0</v>
      </c>
      <c r="DY756" s="36">
        <v>0</v>
      </c>
      <c r="DZ756" s="36" t="s">
        <v>88</v>
      </c>
    </row>
    <row r="757" spans="120:130" x14ac:dyDescent="0.2">
      <c r="DP757" s="36">
        <v>0</v>
      </c>
      <c r="DQ757" s="36">
        <v>0</v>
      </c>
      <c r="DR757" s="36">
        <v>0</v>
      </c>
      <c r="DS757" s="36">
        <v>0</v>
      </c>
      <c r="DT757" s="36">
        <v>0</v>
      </c>
      <c r="DU757" s="36">
        <v>0</v>
      </c>
      <c r="DV757" s="36">
        <v>0</v>
      </c>
      <c r="DW757" s="36">
        <v>0</v>
      </c>
      <c r="DX757" s="36">
        <v>0</v>
      </c>
      <c r="DY757" s="36">
        <v>0</v>
      </c>
      <c r="DZ757" s="36" t="s">
        <v>88</v>
      </c>
    </row>
    <row r="758" spans="120:130" x14ac:dyDescent="0.2">
      <c r="DP758" s="36">
        <v>0</v>
      </c>
      <c r="DQ758" s="36">
        <v>0</v>
      </c>
      <c r="DR758" s="36">
        <v>0</v>
      </c>
      <c r="DS758" s="36">
        <v>0</v>
      </c>
      <c r="DT758" s="36">
        <v>0</v>
      </c>
      <c r="DU758" s="36">
        <v>0</v>
      </c>
      <c r="DV758" s="36">
        <v>0</v>
      </c>
      <c r="DW758" s="36">
        <v>0</v>
      </c>
      <c r="DX758" s="36">
        <v>0</v>
      </c>
      <c r="DY758" s="36">
        <v>0</v>
      </c>
      <c r="DZ758" s="36" t="s">
        <v>88</v>
      </c>
    </row>
    <row r="759" spans="120:130" x14ac:dyDescent="0.2">
      <c r="DP759" s="36">
        <v>0</v>
      </c>
      <c r="DQ759" s="36">
        <v>0</v>
      </c>
      <c r="DR759" s="36">
        <v>0</v>
      </c>
      <c r="DS759" s="36">
        <v>0</v>
      </c>
      <c r="DT759" s="36">
        <v>0</v>
      </c>
      <c r="DU759" s="36">
        <v>0</v>
      </c>
      <c r="DV759" s="36">
        <v>0</v>
      </c>
      <c r="DW759" s="36">
        <v>0</v>
      </c>
      <c r="DX759" s="36">
        <v>0</v>
      </c>
      <c r="DY759" s="36">
        <v>0</v>
      </c>
      <c r="DZ759" s="36" t="s">
        <v>88</v>
      </c>
    </row>
    <row r="760" spans="120:130" x14ac:dyDescent="0.2">
      <c r="DP760" s="36">
        <v>0</v>
      </c>
      <c r="DQ760" s="36">
        <v>0</v>
      </c>
      <c r="DR760" s="36">
        <v>0</v>
      </c>
      <c r="DS760" s="36">
        <v>0</v>
      </c>
      <c r="DT760" s="36">
        <v>0</v>
      </c>
      <c r="DU760" s="36">
        <v>0</v>
      </c>
      <c r="DV760" s="36">
        <v>0</v>
      </c>
      <c r="DW760" s="36">
        <v>0</v>
      </c>
      <c r="DX760" s="36">
        <v>0</v>
      </c>
      <c r="DY760" s="36">
        <v>0</v>
      </c>
      <c r="DZ760" s="36" t="s">
        <v>88</v>
      </c>
    </row>
    <row r="761" spans="120:130" x14ac:dyDescent="0.2">
      <c r="DP761" s="36">
        <v>0</v>
      </c>
      <c r="DQ761" s="36">
        <v>0</v>
      </c>
      <c r="DR761" s="36">
        <v>0</v>
      </c>
      <c r="DS761" s="36">
        <v>0</v>
      </c>
      <c r="DT761" s="36">
        <v>0</v>
      </c>
      <c r="DU761" s="36">
        <v>0</v>
      </c>
      <c r="DV761" s="36">
        <v>0</v>
      </c>
      <c r="DW761" s="36">
        <v>0</v>
      </c>
      <c r="DX761" s="36">
        <v>0</v>
      </c>
      <c r="DY761" s="36">
        <v>0</v>
      </c>
      <c r="DZ761" s="36" t="s">
        <v>88</v>
      </c>
    </row>
    <row r="762" spans="120:130" x14ac:dyDescent="0.2">
      <c r="DP762" s="36">
        <v>0</v>
      </c>
      <c r="DQ762" s="36">
        <v>0</v>
      </c>
      <c r="DR762" s="36">
        <v>0</v>
      </c>
      <c r="DS762" s="36">
        <v>0</v>
      </c>
      <c r="DT762" s="36">
        <v>0</v>
      </c>
      <c r="DU762" s="36">
        <v>0</v>
      </c>
      <c r="DV762" s="36">
        <v>0</v>
      </c>
      <c r="DW762" s="36">
        <v>0</v>
      </c>
      <c r="DX762" s="36">
        <v>0</v>
      </c>
      <c r="DY762" s="36">
        <v>0</v>
      </c>
      <c r="DZ762" s="36" t="s">
        <v>88</v>
      </c>
    </row>
    <row r="763" spans="120:130" x14ac:dyDescent="0.2">
      <c r="DP763" s="36">
        <v>0</v>
      </c>
      <c r="DQ763" s="36">
        <v>0</v>
      </c>
      <c r="DR763" s="36">
        <v>0</v>
      </c>
      <c r="DS763" s="36">
        <v>0</v>
      </c>
      <c r="DT763" s="36">
        <v>0</v>
      </c>
      <c r="DU763" s="36">
        <v>0</v>
      </c>
      <c r="DV763" s="36">
        <v>0</v>
      </c>
      <c r="DW763" s="36">
        <v>0</v>
      </c>
      <c r="DX763" s="36">
        <v>0</v>
      </c>
      <c r="DY763" s="36">
        <v>0</v>
      </c>
      <c r="DZ763" s="36" t="s">
        <v>88</v>
      </c>
    </row>
    <row r="764" spans="120:130" x14ac:dyDescent="0.2">
      <c r="DP764" s="36">
        <v>0</v>
      </c>
      <c r="DQ764" s="36">
        <v>0</v>
      </c>
      <c r="DR764" s="36">
        <v>0</v>
      </c>
      <c r="DS764" s="36">
        <v>0</v>
      </c>
      <c r="DT764" s="36">
        <v>0</v>
      </c>
      <c r="DU764" s="36">
        <v>0</v>
      </c>
      <c r="DV764" s="36">
        <v>0</v>
      </c>
      <c r="DW764" s="36">
        <v>0</v>
      </c>
      <c r="DX764" s="36">
        <v>0</v>
      </c>
      <c r="DY764" s="36">
        <v>0</v>
      </c>
      <c r="DZ764" s="36" t="s">
        <v>88</v>
      </c>
    </row>
    <row r="765" spans="120:130" x14ac:dyDescent="0.2">
      <c r="DP765" s="36">
        <v>0</v>
      </c>
      <c r="DQ765" s="36">
        <v>0</v>
      </c>
      <c r="DR765" s="36">
        <v>0</v>
      </c>
      <c r="DS765" s="36">
        <v>0</v>
      </c>
      <c r="DT765" s="36">
        <v>0</v>
      </c>
      <c r="DU765" s="36">
        <v>0</v>
      </c>
      <c r="DV765" s="36">
        <v>0</v>
      </c>
      <c r="DW765" s="36">
        <v>0</v>
      </c>
      <c r="DX765" s="36">
        <v>0</v>
      </c>
      <c r="DY765" s="36">
        <v>0</v>
      </c>
      <c r="DZ765" s="36" t="s">
        <v>88</v>
      </c>
    </row>
    <row r="766" spans="120:130" x14ac:dyDescent="0.2">
      <c r="DP766" s="36">
        <v>0</v>
      </c>
      <c r="DQ766" s="36">
        <v>0</v>
      </c>
      <c r="DR766" s="36">
        <v>0</v>
      </c>
      <c r="DS766" s="36">
        <v>0</v>
      </c>
      <c r="DT766" s="36">
        <v>0</v>
      </c>
      <c r="DU766" s="36">
        <v>0</v>
      </c>
      <c r="DV766" s="36">
        <v>0</v>
      </c>
      <c r="DW766" s="36">
        <v>0</v>
      </c>
      <c r="DX766" s="36">
        <v>0</v>
      </c>
      <c r="DY766" s="36">
        <v>0</v>
      </c>
      <c r="DZ766" s="36" t="s">
        <v>88</v>
      </c>
    </row>
    <row r="767" spans="120:130" x14ac:dyDescent="0.2">
      <c r="DP767" s="36">
        <v>0</v>
      </c>
      <c r="DQ767" s="36">
        <v>0</v>
      </c>
      <c r="DR767" s="36">
        <v>0</v>
      </c>
      <c r="DS767" s="36">
        <v>0</v>
      </c>
      <c r="DT767" s="36">
        <v>0</v>
      </c>
      <c r="DU767" s="36">
        <v>0</v>
      </c>
      <c r="DV767" s="36">
        <v>0</v>
      </c>
      <c r="DW767" s="36">
        <v>0</v>
      </c>
      <c r="DX767" s="36">
        <v>0</v>
      </c>
      <c r="DY767" s="36">
        <v>0</v>
      </c>
      <c r="DZ767" s="36" t="s">
        <v>88</v>
      </c>
    </row>
    <row r="768" spans="120:130" x14ac:dyDescent="0.2">
      <c r="DP768" s="36">
        <v>0</v>
      </c>
      <c r="DQ768" s="36">
        <v>0</v>
      </c>
      <c r="DR768" s="36">
        <v>0</v>
      </c>
      <c r="DS768" s="36">
        <v>0</v>
      </c>
      <c r="DT768" s="36">
        <v>0</v>
      </c>
      <c r="DU768" s="36">
        <v>0</v>
      </c>
      <c r="DV768" s="36">
        <v>0</v>
      </c>
      <c r="DW768" s="36">
        <v>0</v>
      </c>
      <c r="DX768" s="36">
        <v>0</v>
      </c>
      <c r="DY768" s="36">
        <v>0</v>
      </c>
      <c r="DZ768" s="36" t="s">
        <v>88</v>
      </c>
    </row>
    <row r="769" spans="120:130" x14ac:dyDescent="0.2">
      <c r="DP769" s="36">
        <v>0</v>
      </c>
      <c r="DQ769" s="36">
        <v>0</v>
      </c>
      <c r="DR769" s="36">
        <v>0</v>
      </c>
      <c r="DS769" s="36">
        <v>0</v>
      </c>
      <c r="DT769" s="36">
        <v>0</v>
      </c>
      <c r="DU769" s="36">
        <v>0</v>
      </c>
      <c r="DV769" s="36">
        <v>0</v>
      </c>
      <c r="DW769" s="36">
        <v>0</v>
      </c>
      <c r="DX769" s="36">
        <v>0</v>
      </c>
      <c r="DY769" s="36">
        <v>0</v>
      </c>
      <c r="DZ769" s="36" t="s">
        <v>88</v>
      </c>
    </row>
    <row r="770" spans="120:130" x14ac:dyDescent="0.2">
      <c r="DP770" s="36">
        <v>0</v>
      </c>
      <c r="DQ770" s="36">
        <v>0</v>
      </c>
      <c r="DR770" s="36">
        <v>0</v>
      </c>
      <c r="DS770" s="36">
        <v>0</v>
      </c>
      <c r="DT770" s="36">
        <v>0</v>
      </c>
      <c r="DU770" s="36">
        <v>0</v>
      </c>
      <c r="DV770" s="36">
        <v>0</v>
      </c>
      <c r="DW770" s="36">
        <v>0</v>
      </c>
      <c r="DX770" s="36">
        <v>0</v>
      </c>
      <c r="DY770" s="36">
        <v>0</v>
      </c>
      <c r="DZ770" s="36" t="s">
        <v>88</v>
      </c>
    </row>
    <row r="771" spans="120:130" x14ac:dyDescent="0.2">
      <c r="DP771" s="36">
        <v>0</v>
      </c>
      <c r="DQ771" s="36">
        <v>0</v>
      </c>
      <c r="DR771" s="36">
        <v>0</v>
      </c>
      <c r="DS771" s="36">
        <v>0</v>
      </c>
      <c r="DT771" s="36">
        <v>0</v>
      </c>
      <c r="DU771" s="36">
        <v>0</v>
      </c>
      <c r="DV771" s="36">
        <v>0</v>
      </c>
      <c r="DW771" s="36">
        <v>0</v>
      </c>
      <c r="DX771" s="36">
        <v>0</v>
      </c>
      <c r="DY771" s="36">
        <v>0</v>
      </c>
      <c r="DZ771" s="36" t="s">
        <v>88</v>
      </c>
    </row>
    <row r="772" spans="120:130" x14ac:dyDescent="0.2">
      <c r="DP772" s="36">
        <v>0</v>
      </c>
      <c r="DQ772" s="36">
        <v>0</v>
      </c>
      <c r="DR772" s="36">
        <v>0</v>
      </c>
      <c r="DS772" s="36">
        <v>0</v>
      </c>
      <c r="DT772" s="36">
        <v>0</v>
      </c>
      <c r="DU772" s="36">
        <v>0</v>
      </c>
      <c r="DV772" s="36">
        <v>0</v>
      </c>
      <c r="DW772" s="36">
        <v>0</v>
      </c>
      <c r="DX772" s="36">
        <v>0</v>
      </c>
      <c r="DY772" s="36">
        <v>0</v>
      </c>
      <c r="DZ772" s="36" t="s">
        <v>88</v>
      </c>
    </row>
    <row r="773" spans="120:130" x14ac:dyDescent="0.2">
      <c r="DP773" s="36">
        <v>0</v>
      </c>
      <c r="DQ773" s="36">
        <v>0</v>
      </c>
      <c r="DR773" s="36">
        <v>0</v>
      </c>
      <c r="DS773" s="36">
        <v>0</v>
      </c>
      <c r="DT773" s="36">
        <v>0</v>
      </c>
      <c r="DU773" s="36">
        <v>0</v>
      </c>
      <c r="DV773" s="36">
        <v>0</v>
      </c>
      <c r="DW773" s="36">
        <v>0</v>
      </c>
      <c r="DX773" s="36">
        <v>0</v>
      </c>
      <c r="DY773" s="36">
        <v>0</v>
      </c>
      <c r="DZ773" s="36" t="s">
        <v>88</v>
      </c>
    </row>
    <row r="774" spans="120:130" x14ac:dyDescent="0.2">
      <c r="DP774" s="36">
        <v>0</v>
      </c>
      <c r="DQ774" s="36">
        <v>0</v>
      </c>
      <c r="DR774" s="36">
        <v>0</v>
      </c>
      <c r="DS774" s="36">
        <v>0</v>
      </c>
      <c r="DT774" s="36">
        <v>0</v>
      </c>
      <c r="DU774" s="36">
        <v>0</v>
      </c>
      <c r="DV774" s="36">
        <v>0</v>
      </c>
      <c r="DW774" s="36">
        <v>0</v>
      </c>
      <c r="DX774" s="36">
        <v>0</v>
      </c>
      <c r="DY774" s="36">
        <v>0</v>
      </c>
      <c r="DZ774" s="36" t="s">
        <v>88</v>
      </c>
    </row>
    <row r="775" spans="120:130" x14ac:dyDescent="0.2">
      <c r="DP775" s="36">
        <v>0</v>
      </c>
      <c r="DQ775" s="36">
        <v>0</v>
      </c>
      <c r="DR775" s="36">
        <v>0</v>
      </c>
      <c r="DS775" s="36">
        <v>0</v>
      </c>
      <c r="DT775" s="36">
        <v>0</v>
      </c>
      <c r="DU775" s="36">
        <v>0</v>
      </c>
      <c r="DV775" s="36">
        <v>0</v>
      </c>
      <c r="DW775" s="36">
        <v>0</v>
      </c>
      <c r="DX775" s="36">
        <v>0</v>
      </c>
      <c r="DY775" s="36">
        <v>0</v>
      </c>
      <c r="DZ775" s="36" t="s">
        <v>88</v>
      </c>
    </row>
    <row r="776" spans="120:130" x14ac:dyDescent="0.2">
      <c r="DP776" s="36">
        <v>0</v>
      </c>
      <c r="DQ776" s="36">
        <v>0</v>
      </c>
      <c r="DR776" s="36">
        <v>0</v>
      </c>
      <c r="DS776" s="36">
        <v>0</v>
      </c>
      <c r="DT776" s="36">
        <v>0</v>
      </c>
      <c r="DU776" s="36">
        <v>0</v>
      </c>
      <c r="DV776" s="36">
        <v>0</v>
      </c>
      <c r="DW776" s="36">
        <v>0</v>
      </c>
      <c r="DX776" s="36">
        <v>0</v>
      </c>
      <c r="DY776" s="36">
        <v>0</v>
      </c>
      <c r="DZ776" s="36" t="s">
        <v>88</v>
      </c>
    </row>
    <row r="777" spans="120:130" x14ac:dyDescent="0.2">
      <c r="DP777" s="36">
        <v>0</v>
      </c>
      <c r="DQ777" s="36">
        <v>0</v>
      </c>
      <c r="DR777" s="36">
        <v>0</v>
      </c>
      <c r="DS777" s="36">
        <v>0</v>
      </c>
      <c r="DT777" s="36">
        <v>0</v>
      </c>
      <c r="DU777" s="36">
        <v>0</v>
      </c>
      <c r="DV777" s="36">
        <v>0</v>
      </c>
      <c r="DW777" s="36">
        <v>0</v>
      </c>
      <c r="DX777" s="36">
        <v>0</v>
      </c>
      <c r="DY777" s="36">
        <v>0</v>
      </c>
      <c r="DZ777" s="36" t="s">
        <v>88</v>
      </c>
    </row>
    <row r="778" spans="120:130" x14ac:dyDescent="0.2">
      <c r="DP778" s="36">
        <v>0</v>
      </c>
      <c r="DQ778" s="36">
        <v>0</v>
      </c>
      <c r="DR778" s="36">
        <v>0</v>
      </c>
      <c r="DS778" s="36">
        <v>0</v>
      </c>
      <c r="DT778" s="36">
        <v>0</v>
      </c>
      <c r="DU778" s="36">
        <v>0</v>
      </c>
      <c r="DV778" s="36">
        <v>0</v>
      </c>
      <c r="DW778" s="36">
        <v>0</v>
      </c>
      <c r="DX778" s="36">
        <v>0</v>
      </c>
      <c r="DY778" s="36">
        <v>0</v>
      </c>
      <c r="DZ778" s="36" t="s">
        <v>88</v>
      </c>
    </row>
    <row r="779" spans="120:130" x14ac:dyDescent="0.2">
      <c r="DP779" s="36">
        <v>0</v>
      </c>
      <c r="DQ779" s="36">
        <v>0</v>
      </c>
      <c r="DR779" s="36">
        <v>0</v>
      </c>
      <c r="DS779" s="36">
        <v>0</v>
      </c>
      <c r="DT779" s="36">
        <v>0</v>
      </c>
      <c r="DU779" s="36">
        <v>0</v>
      </c>
      <c r="DV779" s="36">
        <v>0</v>
      </c>
      <c r="DW779" s="36">
        <v>0</v>
      </c>
      <c r="DX779" s="36">
        <v>0</v>
      </c>
      <c r="DY779" s="36">
        <v>0</v>
      </c>
      <c r="DZ779" s="36" t="s">
        <v>88</v>
      </c>
    </row>
    <row r="780" spans="120:130" x14ac:dyDescent="0.2">
      <c r="DP780" s="36">
        <v>0</v>
      </c>
      <c r="DQ780" s="36">
        <v>0</v>
      </c>
      <c r="DR780" s="36">
        <v>0</v>
      </c>
      <c r="DS780" s="36">
        <v>0</v>
      </c>
      <c r="DT780" s="36">
        <v>0</v>
      </c>
      <c r="DU780" s="36">
        <v>0</v>
      </c>
      <c r="DV780" s="36">
        <v>0</v>
      </c>
      <c r="DW780" s="36">
        <v>0</v>
      </c>
      <c r="DX780" s="36">
        <v>0</v>
      </c>
      <c r="DY780" s="36">
        <v>0</v>
      </c>
      <c r="DZ780" s="36" t="s">
        <v>88</v>
      </c>
    </row>
    <row r="781" spans="120:130" x14ac:dyDescent="0.2">
      <c r="DP781" s="36">
        <v>0</v>
      </c>
      <c r="DQ781" s="36">
        <v>0</v>
      </c>
      <c r="DR781" s="36">
        <v>0</v>
      </c>
      <c r="DS781" s="36">
        <v>0</v>
      </c>
      <c r="DT781" s="36">
        <v>0</v>
      </c>
      <c r="DU781" s="36">
        <v>0</v>
      </c>
      <c r="DV781" s="36">
        <v>0</v>
      </c>
      <c r="DW781" s="36">
        <v>0</v>
      </c>
      <c r="DX781" s="36">
        <v>0</v>
      </c>
      <c r="DY781" s="36">
        <v>0</v>
      </c>
      <c r="DZ781" s="36" t="s">
        <v>88</v>
      </c>
    </row>
    <row r="782" spans="120:130" x14ac:dyDescent="0.2">
      <c r="DP782" s="36">
        <v>0</v>
      </c>
      <c r="DQ782" s="36">
        <v>0</v>
      </c>
      <c r="DR782" s="36">
        <v>0</v>
      </c>
      <c r="DS782" s="36">
        <v>0</v>
      </c>
      <c r="DT782" s="36">
        <v>0</v>
      </c>
      <c r="DU782" s="36">
        <v>0</v>
      </c>
      <c r="DV782" s="36">
        <v>0</v>
      </c>
      <c r="DW782" s="36">
        <v>0</v>
      </c>
      <c r="DX782" s="36">
        <v>0</v>
      </c>
      <c r="DY782" s="36">
        <v>0</v>
      </c>
      <c r="DZ782" s="36" t="s">
        <v>88</v>
      </c>
    </row>
    <row r="783" spans="120:130" x14ac:dyDescent="0.2">
      <c r="DP783" s="36">
        <v>0</v>
      </c>
      <c r="DQ783" s="36">
        <v>0</v>
      </c>
      <c r="DR783" s="36">
        <v>0</v>
      </c>
      <c r="DS783" s="36">
        <v>0</v>
      </c>
      <c r="DT783" s="36">
        <v>0</v>
      </c>
      <c r="DU783" s="36">
        <v>0</v>
      </c>
      <c r="DV783" s="36">
        <v>0</v>
      </c>
      <c r="DW783" s="36">
        <v>0</v>
      </c>
      <c r="DX783" s="36">
        <v>0</v>
      </c>
      <c r="DY783" s="36">
        <v>0</v>
      </c>
      <c r="DZ783" s="36" t="s">
        <v>88</v>
      </c>
    </row>
    <row r="784" spans="120:130" x14ac:dyDescent="0.2">
      <c r="DP784" s="36">
        <v>0</v>
      </c>
      <c r="DQ784" s="36">
        <v>0</v>
      </c>
      <c r="DR784" s="36">
        <v>0</v>
      </c>
      <c r="DS784" s="36">
        <v>0</v>
      </c>
      <c r="DT784" s="36">
        <v>0</v>
      </c>
      <c r="DU784" s="36">
        <v>0</v>
      </c>
      <c r="DV784" s="36">
        <v>0</v>
      </c>
      <c r="DW784" s="36">
        <v>0</v>
      </c>
      <c r="DX784" s="36">
        <v>0</v>
      </c>
      <c r="DY784" s="36">
        <v>0</v>
      </c>
      <c r="DZ784" s="36" t="s">
        <v>88</v>
      </c>
    </row>
    <row r="785" spans="120:130" x14ac:dyDescent="0.2">
      <c r="DP785" s="36">
        <v>0</v>
      </c>
      <c r="DQ785" s="36">
        <v>0</v>
      </c>
      <c r="DR785" s="36">
        <v>0</v>
      </c>
      <c r="DS785" s="36">
        <v>0</v>
      </c>
      <c r="DT785" s="36">
        <v>0</v>
      </c>
      <c r="DU785" s="36">
        <v>0</v>
      </c>
      <c r="DV785" s="36">
        <v>0</v>
      </c>
      <c r="DW785" s="36">
        <v>0</v>
      </c>
      <c r="DX785" s="36">
        <v>0</v>
      </c>
      <c r="DY785" s="36">
        <v>0</v>
      </c>
      <c r="DZ785" s="36" t="s">
        <v>88</v>
      </c>
    </row>
    <row r="786" spans="120:130" x14ac:dyDescent="0.2">
      <c r="DP786" s="36">
        <v>0</v>
      </c>
      <c r="DQ786" s="36">
        <v>0</v>
      </c>
      <c r="DR786" s="36">
        <v>0</v>
      </c>
      <c r="DS786" s="36">
        <v>0</v>
      </c>
      <c r="DT786" s="36">
        <v>0</v>
      </c>
      <c r="DU786" s="36">
        <v>0</v>
      </c>
      <c r="DV786" s="36">
        <v>0</v>
      </c>
      <c r="DW786" s="36">
        <v>0</v>
      </c>
      <c r="DX786" s="36">
        <v>0</v>
      </c>
      <c r="DY786" s="36">
        <v>0</v>
      </c>
      <c r="DZ786" s="36" t="s">
        <v>88</v>
      </c>
    </row>
    <row r="787" spans="120:130" x14ac:dyDescent="0.2">
      <c r="DP787" s="36">
        <v>0</v>
      </c>
      <c r="DQ787" s="36">
        <v>0</v>
      </c>
      <c r="DR787" s="36">
        <v>0</v>
      </c>
      <c r="DS787" s="36">
        <v>0</v>
      </c>
      <c r="DT787" s="36">
        <v>0</v>
      </c>
      <c r="DU787" s="36">
        <v>0</v>
      </c>
      <c r="DV787" s="36">
        <v>0</v>
      </c>
      <c r="DW787" s="36">
        <v>0</v>
      </c>
      <c r="DX787" s="36">
        <v>0</v>
      </c>
      <c r="DY787" s="36">
        <v>0</v>
      </c>
      <c r="DZ787" s="36" t="s">
        <v>88</v>
      </c>
    </row>
    <row r="788" spans="120:130" x14ac:dyDescent="0.2">
      <c r="DP788" s="36">
        <v>0</v>
      </c>
      <c r="DQ788" s="36">
        <v>0</v>
      </c>
      <c r="DR788" s="36">
        <v>0</v>
      </c>
      <c r="DS788" s="36">
        <v>0</v>
      </c>
      <c r="DT788" s="36">
        <v>0</v>
      </c>
      <c r="DU788" s="36">
        <v>0</v>
      </c>
      <c r="DV788" s="36">
        <v>0</v>
      </c>
      <c r="DW788" s="36">
        <v>0</v>
      </c>
      <c r="DX788" s="36">
        <v>0</v>
      </c>
      <c r="DY788" s="36">
        <v>0</v>
      </c>
      <c r="DZ788" s="36" t="s">
        <v>88</v>
      </c>
    </row>
    <row r="789" spans="120:130" x14ac:dyDescent="0.2">
      <c r="DP789" s="36">
        <v>0</v>
      </c>
      <c r="DQ789" s="36">
        <v>0</v>
      </c>
      <c r="DR789" s="36">
        <v>0</v>
      </c>
      <c r="DS789" s="36">
        <v>0</v>
      </c>
      <c r="DT789" s="36">
        <v>0</v>
      </c>
      <c r="DU789" s="36">
        <v>0</v>
      </c>
      <c r="DV789" s="36">
        <v>0</v>
      </c>
      <c r="DW789" s="36">
        <v>0</v>
      </c>
      <c r="DX789" s="36">
        <v>0</v>
      </c>
      <c r="DY789" s="36">
        <v>0</v>
      </c>
      <c r="DZ789" s="36" t="s">
        <v>88</v>
      </c>
    </row>
    <row r="790" spans="120:130" x14ac:dyDescent="0.2">
      <c r="DP790" s="36">
        <v>0</v>
      </c>
      <c r="DQ790" s="36">
        <v>0</v>
      </c>
      <c r="DR790" s="36">
        <v>0</v>
      </c>
      <c r="DS790" s="36">
        <v>0</v>
      </c>
      <c r="DT790" s="36">
        <v>0</v>
      </c>
      <c r="DU790" s="36">
        <v>0</v>
      </c>
      <c r="DV790" s="36">
        <v>0</v>
      </c>
      <c r="DW790" s="36">
        <v>0</v>
      </c>
      <c r="DX790" s="36">
        <v>0</v>
      </c>
      <c r="DY790" s="36">
        <v>0</v>
      </c>
      <c r="DZ790" s="36" t="s">
        <v>88</v>
      </c>
    </row>
    <row r="791" spans="120:130" x14ac:dyDescent="0.2">
      <c r="DP791" s="36">
        <v>0</v>
      </c>
      <c r="DQ791" s="36">
        <v>0</v>
      </c>
      <c r="DR791" s="36">
        <v>0</v>
      </c>
      <c r="DS791" s="36">
        <v>0</v>
      </c>
      <c r="DT791" s="36">
        <v>0</v>
      </c>
      <c r="DU791" s="36">
        <v>0</v>
      </c>
      <c r="DV791" s="36">
        <v>0</v>
      </c>
      <c r="DW791" s="36">
        <v>0</v>
      </c>
      <c r="DX791" s="36">
        <v>0</v>
      </c>
      <c r="DY791" s="36">
        <v>0</v>
      </c>
      <c r="DZ791" s="36" t="s">
        <v>88</v>
      </c>
    </row>
    <row r="792" spans="120:130" x14ac:dyDescent="0.2">
      <c r="DP792" s="36">
        <v>0</v>
      </c>
      <c r="DQ792" s="36">
        <v>0</v>
      </c>
      <c r="DR792" s="36">
        <v>0</v>
      </c>
      <c r="DS792" s="36">
        <v>0</v>
      </c>
      <c r="DT792" s="36">
        <v>0</v>
      </c>
      <c r="DU792" s="36">
        <v>0</v>
      </c>
      <c r="DV792" s="36">
        <v>0</v>
      </c>
      <c r="DW792" s="36">
        <v>0</v>
      </c>
      <c r="DX792" s="36">
        <v>0</v>
      </c>
      <c r="DY792" s="36">
        <v>0</v>
      </c>
      <c r="DZ792" s="36" t="s">
        <v>88</v>
      </c>
    </row>
    <row r="793" spans="120:130" x14ac:dyDescent="0.2">
      <c r="DP793" s="36">
        <v>0</v>
      </c>
      <c r="DQ793" s="36">
        <v>0</v>
      </c>
      <c r="DR793" s="36">
        <v>0</v>
      </c>
      <c r="DS793" s="36">
        <v>0</v>
      </c>
      <c r="DT793" s="36">
        <v>0</v>
      </c>
      <c r="DU793" s="36">
        <v>0</v>
      </c>
      <c r="DV793" s="36">
        <v>0</v>
      </c>
      <c r="DW793" s="36">
        <v>0</v>
      </c>
      <c r="DX793" s="36">
        <v>0</v>
      </c>
      <c r="DY793" s="36">
        <v>0</v>
      </c>
      <c r="DZ793" s="36" t="s">
        <v>88</v>
      </c>
    </row>
    <row r="794" spans="120:130" x14ac:dyDescent="0.2">
      <c r="DP794" s="36">
        <v>0</v>
      </c>
      <c r="DQ794" s="36">
        <v>0</v>
      </c>
      <c r="DR794" s="36">
        <v>0</v>
      </c>
      <c r="DS794" s="36">
        <v>0</v>
      </c>
      <c r="DT794" s="36">
        <v>0</v>
      </c>
      <c r="DU794" s="36">
        <v>0</v>
      </c>
      <c r="DV794" s="36">
        <v>0</v>
      </c>
      <c r="DW794" s="36">
        <v>0</v>
      </c>
      <c r="DX794" s="36">
        <v>0</v>
      </c>
      <c r="DY794" s="36">
        <v>0</v>
      </c>
      <c r="DZ794" s="36" t="s">
        <v>88</v>
      </c>
    </row>
    <row r="795" spans="120:130" x14ac:dyDescent="0.2">
      <c r="DP795" s="36">
        <v>0</v>
      </c>
      <c r="DQ795" s="36">
        <v>0</v>
      </c>
      <c r="DR795" s="36">
        <v>0</v>
      </c>
      <c r="DS795" s="36">
        <v>0</v>
      </c>
      <c r="DT795" s="36">
        <v>0</v>
      </c>
      <c r="DU795" s="36">
        <v>0</v>
      </c>
      <c r="DV795" s="36">
        <v>0</v>
      </c>
      <c r="DW795" s="36">
        <v>0</v>
      </c>
      <c r="DX795" s="36">
        <v>0</v>
      </c>
      <c r="DY795" s="36">
        <v>0</v>
      </c>
      <c r="DZ795" s="36" t="s">
        <v>88</v>
      </c>
    </row>
    <row r="796" spans="120:130" x14ac:dyDescent="0.2">
      <c r="DP796" s="36">
        <v>0</v>
      </c>
      <c r="DQ796" s="36">
        <v>0</v>
      </c>
      <c r="DR796" s="36">
        <v>0</v>
      </c>
      <c r="DS796" s="36">
        <v>0</v>
      </c>
      <c r="DT796" s="36">
        <v>0</v>
      </c>
      <c r="DU796" s="36">
        <v>0</v>
      </c>
      <c r="DV796" s="36">
        <v>0</v>
      </c>
      <c r="DW796" s="36">
        <v>0</v>
      </c>
      <c r="DX796" s="36">
        <v>0</v>
      </c>
      <c r="DY796" s="36">
        <v>0</v>
      </c>
      <c r="DZ796" s="36" t="s">
        <v>88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03"/>
  <sheetViews>
    <sheetView topLeftCell="M1" workbookViewId="0">
      <selection activeCell="S3" sqref="S3:U3"/>
    </sheetView>
  </sheetViews>
  <sheetFormatPr defaultRowHeight="12.75" x14ac:dyDescent="0.2"/>
  <cols>
    <col min="1" max="1" width="8.140625" style="36" customWidth="1"/>
    <col min="2" max="3" width="19.5703125" style="36" customWidth="1"/>
    <col min="4" max="4" width="13" style="36" customWidth="1"/>
    <col min="5" max="5" width="14.42578125" style="36" customWidth="1"/>
    <col min="6" max="7" width="8.7109375" style="118" customWidth="1"/>
    <col min="8" max="8" width="6.42578125" style="121" customWidth="1"/>
    <col min="9" max="9" width="10.42578125" style="36" customWidth="1"/>
    <col min="10" max="11" width="8.7109375" style="36" customWidth="1"/>
    <col min="12" max="13" width="9.140625" style="36"/>
    <col min="14" max="14" width="10.5703125" style="36" customWidth="1"/>
    <col min="15" max="16" width="14.7109375" style="36" customWidth="1"/>
    <col min="17" max="17" width="13" style="36" customWidth="1"/>
    <col min="18" max="18" width="13.140625" style="36" customWidth="1"/>
    <col min="19" max="20" width="8.7109375" style="36" customWidth="1"/>
    <col min="21" max="21" width="6.42578125" style="36" customWidth="1"/>
    <col min="22" max="22" width="10.42578125" style="36" customWidth="1"/>
    <col min="23" max="24" width="8.7109375" style="36" customWidth="1"/>
    <col min="25" max="16384" width="9.140625" style="36"/>
  </cols>
  <sheetData>
    <row r="1" spans="1:44" x14ac:dyDescent="0.2">
      <c r="F1" s="36"/>
      <c r="G1" s="36"/>
      <c r="H1" s="36"/>
      <c r="N1" s="120" t="s">
        <v>156</v>
      </c>
      <c r="O1" s="43">
        <f>MATCH(O3,Location,0)</f>
        <v>25</v>
      </c>
      <c r="P1" s="43">
        <f>MATCH(P3,Location,0)</f>
        <v>25</v>
      </c>
      <c r="Q1" s="43">
        <f>MATCH(Q3,Transport,0)</f>
        <v>1</v>
      </c>
      <c r="R1" s="43">
        <f>MATCH(R3,GasDaily,0)</f>
        <v>10</v>
      </c>
    </row>
    <row r="2" spans="1:44" ht="13.5" thickBot="1" x14ac:dyDescent="0.25">
      <c r="F2" s="36"/>
      <c r="G2" s="36"/>
      <c r="H2" s="36"/>
      <c r="L2" s="98"/>
      <c r="N2" s="39" t="s">
        <v>8</v>
      </c>
      <c r="O2" s="39" t="s">
        <v>98</v>
      </c>
      <c r="P2" s="39" t="s">
        <v>99</v>
      </c>
      <c r="Q2" s="39" t="s">
        <v>100</v>
      </c>
      <c r="R2" s="39" t="s">
        <v>101</v>
      </c>
      <c r="S2" s="39" t="s">
        <v>102</v>
      </c>
      <c r="T2" s="39" t="s">
        <v>103</v>
      </c>
      <c r="U2" s="39" t="s">
        <v>104</v>
      </c>
      <c r="V2" s="39" t="s">
        <v>157</v>
      </c>
      <c r="W2" s="39" t="s">
        <v>158</v>
      </c>
      <c r="X2" s="39" t="s">
        <v>137</v>
      </c>
    </row>
    <row r="3" spans="1:44" ht="13.5" thickBot="1" x14ac:dyDescent="0.25">
      <c r="A3" s="39" t="s">
        <v>8</v>
      </c>
      <c r="B3" s="39" t="s">
        <v>98</v>
      </c>
      <c r="C3" s="39" t="s">
        <v>99</v>
      </c>
      <c r="D3" s="39" t="s">
        <v>100</v>
      </c>
      <c r="E3" s="39" t="s">
        <v>101</v>
      </c>
      <c r="F3" s="39" t="s">
        <v>102</v>
      </c>
      <c r="G3" s="39" t="s">
        <v>103</v>
      </c>
      <c r="H3" s="39" t="s">
        <v>104</v>
      </c>
      <c r="I3" s="39" t="s">
        <v>157</v>
      </c>
      <c r="J3" s="39" t="s">
        <v>158</v>
      </c>
      <c r="K3" s="39" t="s">
        <v>137</v>
      </c>
      <c r="N3">
        <v>126</v>
      </c>
      <c r="O3" s="36" t="s">
        <v>49</v>
      </c>
      <c r="P3" s="36" t="s">
        <v>49</v>
      </c>
      <c r="Q3" s="36" t="s">
        <v>48</v>
      </c>
      <c r="R3" s="36" t="s">
        <v>49</v>
      </c>
      <c r="S3" s="118">
        <v>2.1499999999999998E-2</v>
      </c>
      <c r="T3" s="118">
        <v>2.2000000000000001E-3</v>
      </c>
      <c r="U3" s="121">
        <v>1.7000000000000001E-2</v>
      </c>
      <c r="V3" s="122">
        <v>2.125</v>
      </c>
      <c r="W3" s="118">
        <v>3.6749745676500689E-2</v>
      </c>
      <c r="X3" s="119">
        <v>6.0449745676500688E-2</v>
      </c>
    </row>
    <row r="4" spans="1:44" x14ac:dyDescent="0.2">
      <c r="A4" s="36">
        <v>1</v>
      </c>
      <c r="B4" s="36" t="s">
        <v>159</v>
      </c>
      <c r="C4" s="36" t="s">
        <v>160</v>
      </c>
      <c r="D4" s="36" t="s">
        <v>161</v>
      </c>
      <c r="E4" s="36" t="s">
        <v>162</v>
      </c>
      <c r="F4" s="118">
        <v>1.7100000000000001E-2</v>
      </c>
      <c r="G4" s="118">
        <v>2.2000000000000001E-3</v>
      </c>
      <c r="H4" s="121">
        <v>2.9190000000000001E-2</v>
      </c>
      <c r="I4" s="122">
        <f ca="1">IF(A4&gt;0,VLOOKUP(E4,GasDaily3,5,0),"")</f>
        <v>2.02</v>
      </c>
      <c r="J4" s="118">
        <f ca="1">IF(A4&gt;0,((1/(1-H4))-1)*I4,"")</f>
        <v>6.0736704401479491E-2</v>
      </c>
      <c r="K4" s="119">
        <f ca="1">IF(A4&gt;0,J4+G4+F4,"")</f>
        <v>8.0036704401479489E-2</v>
      </c>
      <c r="N4" s="36">
        <v>234</v>
      </c>
      <c r="O4" s="36" t="s">
        <v>163</v>
      </c>
      <c r="P4" s="36" t="s">
        <v>164</v>
      </c>
      <c r="Q4" s="36" t="s">
        <v>55</v>
      </c>
      <c r="R4" s="36" t="s">
        <v>165</v>
      </c>
      <c r="S4" s="118">
        <v>9.2200000000000004E-2</v>
      </c>
      <c r="T4" s="118">
        <v>0</v>
      </c>
      <c r="U4" s="121">
        <v>3.7000000000000002E-3</v>
      </c>
      <c r="V4" s="122">
        <v>2.2799999999999998</v>
      </c>
      <c r="W4" s="118">
        <v>8.4673291177355635E-3</v>
      </c>
      <c r="X4" s="119">
        <v>0.10066732911773557</v>
      </c>
    </row>
    <row r="5" spans="1:44" x14ac:dyDescent="0.2">
      <c r="A5" s="36">
        <v>2</v>
      </c>
      <c r="B5" s="36" t="s">
        <v>159</v>
      </c>
      <c r="C5" s="36" t="s">
        <v>160</v>
      </c>
      <c r="D5" s="36" t="s">
        <v>166</v>
      </c>
      <c r="E5" s="36" t="s">
        <v>162</v>
      </c>
      <c r="F5" s="118">
        <v>0.1303</v>
      </c>
      <c r="G5" s="118">
        <v>2.2000000000000001E-3</v>
      </c>
      <c r="H5" s="121">
        <v>2.9190000000000001E-2</v>
      </c>
      <c r="I5" s="122">
        <f t="shared" ref="I5:I20" ca="1" si="0">IF(A5&gt;0,VLOOKUP(E5,GasDaily3,5,0),"")</f>
        <v>2.02</v>
      </c>
      <c r="J5" s="118">
        <f t="shared" ref="J5:J20" ca="1" si="1">IF(A5&gt;0,((1/(1-H5))-1)*I5,"")</f>
        <v>6.0736704401479491E-2</v>
      </c>
      <c r="K5" s="119">
        <f t="shared" ref="K5:K20" ca="1" si="2">IF(A5&gt;0,J5+G5+F5,"")</f>
        <v>0.1932367044014795</v>
      </c>
    </row>
    <row r="6" spans="1:44" x14ac:dyDescent="0.2">
      <c r="A6" s="36">
        <v>3</v>
      </c>
      <c r="B6" s="36" t="s">
        <v>167</v>
      </c>
      <c r="C6" s="36" t="s">
        <v>159</v>
      </c>
      <c r="D6" s="36" t="s">
        <v>168</v>
      </c>
      <c r="E6" s="36" t="s">
        <v>169</v>
      </c>
      <c r="F6" s="118">
        <v>0.13300000000000001</v>
      </c>
      <c r="G6" s="118">
        <v>4.4000000000000003E-3</v>
      </c>
      <c r="H6" s="121">
        <v>6.4000000000000003E-3</v>
      </c>
      <c r="I6" s="122">
        <f t="shared" ca="1" si="0"/>
        <v>1.9750000000000001</v>
      </c>
      <c r="J6" s="118">
        <f t="shared" ca="1" si="1"/>
        <v>1.2721417069243214E-2</v>
      </c>
      <c r="K6" s="119">
        <f t="shared" ca="1" si="2"/>
        <v>0.15012141706924323</v>
      </c>
    </row>
    <row r="7" spans="1:44" x14ac:dyDescent="0.2">
      <c r="A7" s="36">
        <v>4</v>
      </c>
      <c r="B7" s="36" t="s">
        <v>167</v>
      </c>
      <c r="C7" s="36" t="s">
        <v>167</v>
      </c>
      <c r="D7" s="36" t="s">
        <v>168</v>
      </c>
      <c r="E7" s="36" t="s">
        <v>169</v>
      </c>
      <c r="F7" s="118">
        <v>9.2799999999999994E-2</v>
      </c>
      <c r="G7" s="118">
        <v>2.2000000000000001E-3</v>
      </c>
      <c r="H7" s="121">
        <v>4.8700000000000002E-3</v>
      </c>
      <c r="I7" s="122">
        <f t="shared" ca="1" si="0"/>
        <v>1.9750000000000001</v>
      </c>
      <c r="J7" s="118">
        <f t="shared" ca="1" si="1"/>
        <v>9.6653201089305363E-3</v>
      </c>
      <c r="K7" s="119">
        <f t="shared" ca="1" si="2"/>
        <v>0.10466532010893054</v>
      </c>
    </row>
    <row r="8" spans="1:44" x14ac:dyDescent="0.2">
      <c r="A8" s="36">
        <v>5</v>
      </c>
      <c r="B8" s="36" t="s">
        <v>167</v>
      </c>
      <c r="C8" s="36" t="s">
        <v>170</v>
      </c>
      <c r="D8" s="36" t="s">
        <v>171</v>
      </c>
      <c r="E8" s="36" t="s">
        <v>169</v>
      </c>
      <c r="F8" s="118">
        <v>2.0000000000000001E-4</v>
      </c>
      <c r="G8" s="118">
        <v>2.2000000000000001E-3</v>
      </c>
      <c r="H8" s="121">
        <v>4.8700000000000002E-3</v>
      </c>
      <c r="I8" s="122">
        <f t="shared" ca="1" si="0"/>
        <v>1.9750000000000001</v>
      </c>
      <c r="J8" s="118">
        <f t="shared" ca="1" si="1"/>
        <v>9.6653201089305363E-3</v>
      </c>
      <c r="K8" s="119">
        <f t="shared" ca="1" si="2"/>
        <v>1.2065320108930537E-2</v>
      </c>
    </row>
    <row r="9" spans="1:44" x14ac:dyDescent="0.2">
      <c r="A9" s="36">
        <v>6</v>
      </c>
      <c r="B9" s="36" t="s">
        <v>170</v>
      </c>
      <c r="C9" s="36" t="s">
        <v>170</v>
      </c>
      <c r="D9" s="36" t="s">
        <v>171</v>
      </c>
      <c r="E9" s="36" t="s">
        <v>169</v>
      </c>
      <c r="F9" s="118">
        <v>0</v>
      </c>
      <c r="G9" s="118">
        <v>2.2000000000000001E-3</v>
      </c>
      <c r="H9" s="121">
        <v>6.0899999999999999E-3</v>
      </c>
      <c r="I9" s="122">
        <f t="shared" ca="1" si="0"/>
        <v>1.9750000000000001</v>
      </c>
      <c r="J9" s="118">
        <f t="shared" ca="1" si="1"/>
        <v>1.2101447817206663E-2</v>
      </c>
      <c r="K9" s="119">
        <f t="shared" ca="1" si="2"/>
        <v>1.4301447817206664E-2</v>
      </c>
    </row>
    <row r="10" spans="1:44" x14ac:dyDescent="0.2">
      <c r="A10" s="36">
        <v>7</v>
      </c>
      <c r="B10" s="36" t="s">
        <v>170</v>
      </c>
      <c r="C10" s="36" t="s">
        <v>170</v>
      </c>
      <c r="D10" s="36" t="s">
        <v>168</v>
      </c>
      <c r="E10" s="36" t="s">
        <v>169</v>
      </c>
      <c r="F10" s="118">
        <v>4.02E-2</v>
      </c>
      <c r="G10" s="118">
        <v>2.2000000000000001E-3</v>
      </c>
      <c r="H10" s="121">
        <v>6.0899999999999999E-3</v>
      </c>
      <c r="I10" s="122">
        <f t="shared" ca="1" si="0"/>
        <v>1.9750000000000001</v>
      </c>
      <c r="J10" s="118">
        <f t="shared" ca="1" si="1"/>
        <v>1.2101447817206663E-2</v>
      </c>
      <c r="K10" s="119">
        <f t="shared" ca="1" si="2"/>
        <v>5.4501447817206665E-2</v>
      </c>
    </row>
    <row r="11" spans="1:44" x14ac:dyDescent="0.2">
      <c r="A11" s="36">
        <v>8</v>
      </c>
      <c r="B11" s="36" t="s">
        <v>172</v>
      </c>
      <c r="C11" s="36" t="s">
        <v>172</v>
      </c>
      <c r="D11" s="36" t="s">
        <v>48</v>
      </c>
      <c r="E11" s="36" t="s">
        <v>172</v>
      </c>
      <c r="F11" s="118">
        <v>2.98E-2</v>
      </c>
      <c r="G11" s="118">
        <v>2.2000000000000001E-3</v>
      </c>
      <c r="H11" s="121">
        <v>2.2800000000000001E-2</v>
      </c>
      <c r="I11" s="122">
        <f t="shared" ca="1" si="0"/>
        <v>2.165</v>
      </c>
      <c r="J11" s="118">
        <f t="shared" ca="1" si="1"/>
        <v>5.0513712648383037E-2</v>
      </c>
      <c r="K11" s="119">
        <f t="shared" ca="1" si="2"/>
        <v>8.2513712648383031E-2</v>
      </c>
    </row>
    <row r="12" spans="1:44" x14ac:dyDescent="0.2">
      <c r="A12" s="36">
        <v>9</v>
      </c>
      <c r="B12" s="36" t="s">
        <v>172</v>
      </c>
      <c r="C12" s="36" t="s">
        <v>173</v>
      </c>
      <c r="D12" s="36" t="s">
        <v>48</v>
      </c>
      <c r="E12" s="36" t="s">
        <v>172</v>
      </c>
      <c r="F12" s="118">
        <v>2.98E-2</v>
      </c>
      <c r="G12" s="118">
        <v>2.2000000000000001E-3</v>
      </c>
      <c r="H12" s="121">
        <v>2.2800000000000001E-2</v>
      </c>
      <c r="I12" s="122">
        <f t="shared" ca="1" si="0"/>
        <v>2.165</v>
      </c>
      <c r="J12" s="118">
        <f t="shared" ca="1" si="1"/>
        <v>5.0513712648383037E-2</v>
      </c>
      <c r="K12" s="119">
        <f t="shared" ca="1" si="2"/>
        <v>8.2513712648383031E-2</v>
      </c>
    </row>
    <row r="13" spans="1:44" x14ac:dyDescent="0.2">
      <c r="A13" s="36">
        <v>10</v>
      </c>
      <c r="B13" s="36" t="s">
        <v>44</v>
      </c>
      <c r="C13" s="36" t="s">
        <v>172</v>
      </c>
      <c r="D13" s="36" t="s">
        <v>48</v>
      </c>
      <c r="E13" s="36" t="s">
        <v>44</v>
      </c>
      <c r="F13" s="118">
        <v>2.98E-2</v>
      </c>
      <c r="G13" s="118">
        <v>2.2000000000000001E-3</v>
      </c>
      <c r="H13" s="121">
        <v>2.2800000000000001E-2</v>
      </c>
      <c r="I13" s="122">
        <f t="shared" ca="1" si="0"/>
        <v>2.17</v>
      </c>
      <c r="J13" s="118">
        <f t="shared" ca="1" si="1"/>
        <v>5.063037249283657E-2</v>
      </c>
      <c r="K13" s="119">
        <f t="shared" ca="1" si="2"/>
        <v>8.2630372492836571E-2</v>
      </c>
    </row>
    <row r="14" spans="1:44" x14ac:dyDescent="0.2">
      <c r="A14" s="36">
        <v>11</v>
      </c>
      <c r="B14" s="36" t="s">
        <v>44</v>
      </c>
      <c r="C14" s="36" t="s">
        <v>44</v>
      </c>
      <c r="D14" s="36" t="s">
        <v>48</v>
      </c>
      <c r="E14" s="36" t="s">
        <v>44</v>
      </c>
      <c r="F14" s="118">
        <v>2.98E-2</v>
      </c>
      <c r="G14" s="118">
        <v>2.2000000000000001E-3</v>
      </c>
      <c r="H14" s="121">
        <v>2.2800000000000001E-2</v>
      </c>
      <c r="I14" s="122">
        <f t="shared" ca="1" si="0"/>
        <v>2.17</v>
      </c>
      <c r="J14" s="118">
        <f t="shared" ca="1" si="1"/>
        <v>5.063037249283657E-2</v>
      </c>
      <c r="K14" s="119">
        <f t="shared" ca="1" si="2"/>
        <v>8.2630372492836571E-2</v>
      </c>
      <c r="L14" s="124"/>
      <c r="N14" s="124"/>
      <c r="P14" s="124"/>
      <c r="R14" s="124"/>
      <c r="T14" s="124"/>
      <c r="V14" s="124"/>
      <c r="X14" s="124"/>
      <c r="Z14" s="124"/>
      <c r="AB14" s="124"/>
      <c r="AD14" s="124"/>
      <c r="AF14" s="124"/>
      <c r="AH14" s="124"/>
      <c r="AJ14" s="124"/>
      <c r="AL14" s="124"/>
      <c r="AN14" s="124"/>
      <c r="AP14" s="124"/>
      <c r="AR14" s="124"/>
    </row>
    <row r="15" spans="1:44" s="98" customFormat="1" x14ac:dyDescent="0.2">
      <c r="A15" s="36">
        <v>12</v>
      </c>
      <c r="B15" s="36" t="s">
        <v>44</v>
      </c>
      <c r="C15" s="36" t="s">
        <v>173</v>
      </c>
      <c r="D15" s="36" t="s">
        <v>48</v>
      </c>
      <c r="E15" s="36" t="s">
        <v>44</v>
      </c>
      <c r="F15" s="118">
        <v>2.98E-2</v>
      </c>
      <c r="G15" s="118">
        <v>2.2000000000000001E-3</v>
      </c>
      <c r="H15" s="121">
        <v>2.2800000000000001E-2</v>
      </c>
      <c r="I15" s="122">
        <f t="shared" ca="1" si="0"/>
        <v>2.17</v>
      </c>
      <c r="J15" s="118">
        <f t="shared" ca="1" si="1"/>
        <v>5.063037249283657E-2</v>
      </c>
      <c r="K15" s="119">
        <f t="shared" ca="1" si="2"/>
        <v>8.2630372492836571E-2</v>
      </c>
      <c r="L15" s="36"/>
      <c r="N15" s="132"/>
    </row>
    <row r="16" spans="1:44" x14ac:dyDescent="0.2">
      <c r="A16" s="36">
        <v>13</v>
      </c>
      <c r="B16" s="36" t="s">
        <v>44</v>
      </c>
      <c r="C16" s="36" t="s">
        <v>52</v>
      </c>
      <c r="D16" s="36" t="s">
        <v>48</v>
      </c>
      <c r="E16" s="36" t="s">
        <v>44</v>
      </c>
      <c r="F16" s="118">
        <v>2.98E-2</v>
      </c>
      <c r="G16" s="118">
        <v>2.2000000000000001E-3</v>
      </c>
      <c r="H16" s="121">
        <v>2.2800000000000001E-2</v>
      </c>
      <c r="I16" s="122">
        <f t="shared" ca="1" si="0"/>
        <v>2.17</v>
      </c>
      <c r="J16" s="118">
        <f t="shared" ca="1" si="1"/>
        <v>5.063037249283657E-2</v>
      </c>
      <c r="K16" s="119">
        <f t="shared" ca="1" si="2"/>
        <v>8.2630372492836571E-2</v>
      </c>
      <c r="N16" s="124"/>
    </row>
    <row r="17" spans="1:14" x14ac:dyDescent="0.2">
      <c r="A17" s="36">
        <v>14</v>
      </c>
      <c r="B17" s="36" t="s">
        <v>44</v>
      </c>
      <c r="C17" s="36" t="s">
        <v>52</v>
      </c>
      <c r="D17" s="36" t="s">
        <v>174</v>
      </c>
      <c r="E17" s="36" t="s">
        <v>44</v>
      </c>
      <c r="F17" s="118">
        <v>0.15110000000000001</v>
      </c>
      <c r="G17" s="118">
        <v>2.2000000000000001E-3</v>
      </c>
      <c r="H17" s="121">
        <v>2.2800000000000001E-2</v>
      </c>
      <c r="I17" s="122">
        <f t="shared" ca="1" si="0"/>
        <v>2.17</v>
      </c>
      <c r="J17" s="118">
        <f t="shared" ca="1" si="1"/>
        <v>5.063037249283657E-2</v>
      </c>
      <c r="K17" s="119">
        <f t="shared" ca="1" si="2"/>
        <v>0.20393037249283658</v>
      </c>
      <c r="N17" s="124"/>
    </row>
    <row r="18" spans="1:14" x14ac:dyDescent="0.2">
      <c r="A18" s="36">
        <v>15</v>
      </c>
      <c r="B18" s="36" t="s">
        <v>44</v>
      </c>
      <c r="C18" s="36" t="s">
        <v>52</v>
      </c>
      <c r="D18" s="36" t="s">
        <v>89</v>
      </c>
      <c r="E18" s="36" t="s">
        <v>44</v>
      </c>
      <c r="F18" s="118">
        <v>0.21260000000000001</v>
      </c>
      <c r="G18" s="118">
        <v>2.2000000000000001E-3</v>
      </c>
      <c r="H18" s="121">
        <v>2.2800000000000001E-2</v>
      </c>
      <c r="I18" s="122">
        <f t="shared" ca="1" si="0"/>
        <v>2.17</v>
      </c>
      <c r="J18" s="118">
        <f t="shared" ca="1" si="1"/>
        <v>5.063037249283657E-2</v>
      </c>
      <c r="K18" s="119">
        <f t="shared" ca="1" si="2"/>
        <v>0.26543037249283657</v>
      </c>
      <c r="N18" s="124"/>
    </row>
    <row r="19" spans="1:14" x14ac:dyDescent="0.2">
      <c r="A19" s="36">
        <v>16</v>
      </c>
      <c r="B19" s="36" t="s">
        <v>59</v>
      </c>
      <c r="C19" s="36" t="s">
        <v>57</v>
      </c>
      <c r="D19" s="36" t="s">
        <v>48</v>
      </c>
      <c r="E19" s="36" t="s">
        <v>59</v>
      </c>
      <c r="F19" s="118">
        <v>1.3599999999999999E-2</v>
      </c>
      <c r="G19" s="118">
        <v>2.2000000000000001E-3</v>
      </c>
      <c r="H19" s="121">
        <v>2.2339999999999999E-2</v>
      </c>
      <c r="I19" s="122">
        <f t="shared" ca="1" si="0"/>
        <v>2.14</v>
      </c>
      <c r="J19" s="118">
        <f t="shared" ca="1" si="1"/>
        <v>4.8900026594112349E-2</v>
      </c>
      <c r="K19" s="119">
        <f t="shared" ca="1" si="2"/>
        <v>6.470002659411235E-2</v>
      </c>
      <c r="N19" s="124"/>
    </row>
    <row r="20" spans="1:14" x14ac:dyDescent="0.2">
      <c r="A20" s="36">
        <v>17</v>
      </c>
      <c r="B20" s="36" t="s">
        <v>59</v>
      </c>
      <c r="C20" s="36" t="s">
        <v>57</v>
      </c>
      <c r="D20" s="36" t="s">
        <v>175</v>
      </c>
      <c r="E20" s="36" t="s">
        <v>59</v>
      </c>
      <c r="F20" s="118">
        <v>0</v>
      </c>
      <c r="G20" s="118">
        <v>0</v>
      </c>
      <c r="H20" s="121">
        <v>2.2339999999999999E-2</v>
      </c>
      <c r="I20" s="122">
        <f t="shared" ca="1" si="0"/>
        <v>2.14</v>
      </c>
      <c r="J20" s="118">
        <f t="shared" ca="1" si="1"/>
        <v>4.8900026594112349E-2</v>
      </c>
      <c r="K20" s="119">
        <f t="shared" ca="1" si="2"/>
        <v>4.8900026594112349E-2</v>
      </c>
      <c r="N20" s="124"/>
    </row>
    <row r="21" spans="1:14" x14ac:dyDescent="0.2">
      <c r="A21" s="36">
        <v>18</v>
      </c>
      <c r="B21" s="36" t="s">
        <v>59</v>
      </c>
      <c r="C21" s="36" t="s">
        <v>57</v>
      </c>
      <c r="D21" s="36" t="s">
        <v>174</v>
      </c>
      <c r="E21" s="36" t="s">
        <v>59</v>
      </c>
      <c r="F21" s="118">
        <v>0.1598</v>
      </c>
      <c r="G21" s="118">
        <v>2.2000000000000001E-3</v>
      </c>
      <c r="H21" s="121">
        <v>2.2339999999999999E-2</v>
      </c>
      <c r="I21" s="122">
        <f t="shared" ref="I21:I36" ca="1" si="3">IF(A21&gt;0,VLOOKUP(E21,GasDaily3,5,0),"")</f>
        <v>2.14</v>
      </c>
      <c r="J21" s="118">
        <f t="shared" ref="J21:J36" ca="1" si="4">IF(A21&gt;0,((1/(1-H21))-1)*I21,"")</f>
        <v>4.8900026594112349E-2</v>
      </c>
      <c r="K21" s="119">
        <f t="shared" ref="K21:K36" ca="1" si="5">IF(A21&gt;0,J21+G21+F21,"")</f>
        <v>0.21090002659411233</v>
      </c>
      <c r="N21" s="124"/>
    </row>
    <row r="22" spans="1:14" x14ac:dyDescent="0.2">
      <c r="A22" s="36">
        <v>19</v>
      </c>
      <c r="B22" s="36" t="s">
        <v>59</v>
      </c>
      <c r="C22" s="36" t="s">
        <v>57</v>
      </c>
      <c r="D22" s="36" t="s">
        <v>89</v>
      </c>
      <c r="E22" s="36" t="s">
        <v>59</v>
      </c>
      <c r="F22" s="118">
        <v>0.22819999999999999</v>
      </c>
      <c r="G22" s="118">
        <v>2.2000000000000001E-3</v>
      </c>
      <c r="H22" s="121">
        <v>2.2339999999999999E-2</v>
      </c>
      <c r="I22" s="122">
        <f t="shared" ca="1" si="3"/>
        <v>2.14</v>
      </c>
      <c r="J22" s="118">
        <f t="shared" ca="1" si="4"/>
        <v>4.8900026594112349E-2</v>
      </c>
      <c r="K22" s="119">
        <f t="shared" ca="1" si="5"/>
        <v>0.27930002659411235</v>
      </c>
      <c r="N22" s="124"/>
    </row>
    <row r="23" spans="1:14" x14ac:dyDescent="0.2">
      <c r="A23" s="36">
        <v>20</v>
      </c>
      <c r="B23" s="36" t="s">
        <v>59</v>
      </c>
      <c r="C23" s="36" t="s">
        <v>59</v>
      </c>
      <c r="D23" s="36" t="s">
        <v>48</v>
      </c>
      <c r="E23" s="36" t="s">
        <v>59</v>
      </c>
      <c r="F23" s="118">
        <v>0</v>
      </c>
      <c r="G23" s="118">
        <v>0</v>
      </c>
      <c r="H23" s="121">
        <v>0</v>
      </c>
      <c r="I23" s="122">
        <f t="shared" ca="1" si="3"/>
        <v>2.14</v>
      </c>
      <c r="J23" s="118">
        <f t="shared" ca="1" si="4"/>
        <v>0</v>
      </c>
      <c r="K23" s="119">
        <f t="shared" ca="1" si="5"/>
        <v>0</v>
      </c>
      <c r="N23" s="124"/>
    </row>
    <row r="24" spans="1:14" x14ac:dyDescent="0.2">
      <c r="A24" s="36">
        <v>21</v>
      </c>
      <c r="B24" s="36" t="s">
        <v>59</v>
      </c>
      <c r="C24" s="36" t="s">
        <v>59</v>
      </c>
      <c r="D24" s="36" t="s">
        <v>176</v>
      </c>
      <c r="E24" s="36" t="s">
        <v>59</v>
      </c>
      <c r="F24" s="118">
        <v>0</v>
      </c>
      <c r="G24" s="118">
        <v>0</v>
      </c>
      <c r="H24" s="121">
        <v>2.2339999999999999E-2</v>
      </c>
      <c r="I24" s="122">
        <f t="shared" ca="1" si="3"/>
        <v>2.14</v>
      </c>
      <c r="J24" s="118">
        <f t="shared" ca="1" si="4"/>
        <v>4.8900026594112349E-2</v>
      </c>
      <c r="K24" s="119">
        <f t="shared" ca="1" si="5"/>
        <v>4.8900026594112349E-2</v>
      </c>
      <c r="N24" s="124"/>
    </row>
    <row r="25" spans="1:14" x14ac:dyDescent="0.2">
      <c r="A25" s="36">
        <v>22</v>
      </c>
      <c r="B25" s="36" t="s">
        <v>59</v>
      </c>
      <c r="C25" s="36" t="s">
        <v>59</v>
      </c>
      <c r="D25" s="36" t="s">
        <v>177</v>
      </c>
      <c r="E25" s="36" t="s">
        <v>59</v>
      </c>
      <c r="F25" s="118">
        <v>0</v>
      </c>
      <c r="G25" s="118">
        <v>0</v>
      </c>
      <c r="H25" s="121">
        <v>0</v>
      </c>
      <c r="I25" s="122">
        <f t="shared" ca="1" si="3"/>
        <v>2.14</v>
      </c>
      <c r="J25" s="118">
        <f t="shared" ca="1" si="4"/>
        <v>0</v>
      </c>
      <c r="K25" s="119">
        <f t="shared" ca="1" si="5"/>
        <v>0</v>
      </c>
      <c r="N25" s="124"/>
    </row>
    <row r="26" spans="1:14" x14ac:dyDescent="0.2">
      <c r="A26" s="36">
        <v>23</v>
      </c>
      <c r="B26" s="36" t="s">
        <v>59</v>
      </c>
      <c r="C26" s="36" t="s">
        <v>59</v>
      </c>
      <c r="D26" s="36" t="s">
        <v>178</v>
      </c>
      <c r="E26" s="36" t="s">
        <v>59</v>
      </c>
      <c r="F26" s="118">
        <v>0</v>
      </c>
      <c r="G26" s="118">
        <v>0</v>
      </c>
      <c r="H26" s="121">
        <v>0</v>
      </c>
      <c r="I26" s="122">
        <f t="shared" ca="1" si="3"/>
        <v>2.14</v>
      </c>
      <c r="J26" s="118">
        <f t="shared" ca="1" si="4"/>
        <v>0</v>
      </c>
      <c r="K26" s="119">
        <f t="shared" ca="1" si="5"/>
        <v>0</v>
      </c>
      <c r="N26" s="124"/>
    </row>
    <row r="27" spans="1:14" x14ac:dyDescent="0.2">
      <c r="A27" s="36">
        <v>24</v>
      </c>
      <c r="B27" s="36" t="s">
        <v>179</v>
      </c>
      <c r="C27" s="36" t="s">
        <v>179</v>
      </c>
      <c r="D27" s="36" t="s">
        <v>141</v>
      </c>
      <c r="E27" s="36" t="s">
        <v>179</v>
      </c>
      <c r="F27" s="118">
        <v>4.3900000000000002E-2</v>
      </c>
      <c r="G27" s="118">
        <v>2.47E-2</v>
      </c>
      <c r="H27" s="121">
        <v>8.3999999999999995E-3</v>
      </c>
      <c r="I27" s="122">
        <f t="shared" ca="1" si="3"/>
        <v>1.915</v>
      </c>
      <c r="J27" s="118">
        <f t="shared" ca="1" si="4"/>
        <v>1.6222267043162521E-2</v>
      </c>
      <c r="K27" s="119">
        <f t="shared" ca="1" si="5"/>
        <v>8.4822267043162522E-2</v>
      </c>
      <c r="N27" s="124"/>
    </row>
    <row r="28" spans="1:14" x14ac:dyDescent="0.2">
      <c r="A28" s="36">
        <v>25</v>
      </c>
      <c r="B28" s="36" t="s">
        <v>179</v>
      </c>
      <c r="C28" s="36" t="s">
        <v>179</v>
      </c>
      <c r="D28" s="36" t="s">
        <v>180</v>
      </c>
      <c r="E28" s="36" t="s">
        <v>179</v>
      </c>
      <c r="F28" s="118">
        <v>4.3900000000000002E-2</v>
      </c>
      <c r="G28" s="118">
        <v>2.47E-2</v>
      </c>
      <c r="H28" s="121">
        <v>8.8999999999999999E-3</v>
      </c>
      <c r="I28" s="122">
        <f t="shared" ca="1" si="3"/>
        <v>1.915</v>
      </c>
      <c r="J28" s="118">
        <f t="shared" ca="1" si="4"/>
        <v>1.7196549288669392E-2</v>
      </c>
      <c r="K28" s="119">
        <f t="shared" ca="1" si="5"/>
        <v>8.5796549288669394E-2</v>
      </c>
      <c r="N28" s="124"/>
    </row>
    <row r="29" spans="1:14" x14ac:dyDescent="0.2">
      <c r="A29" s="36">
        <v>26</v>
      </c>
      <c r="B29" s="36" t="s">
        <v>179</v>
      </c>
      <c r="C29" s="36" t="s">
        <v>181</v>
      </c>
      <c r="D29" s="36" t="s">
        <v>141</v>
      </c>
      <c r="E29" s="36" t="s">
        <v>179</v>
      </c>
      <c r="F29" s="118">
        <v>6.6900000000000001E-2</v>
      </c>
      <c r="G29" s="118">
        <v>2.47E-2</v>
      </c>
      <c r="H29" s="121">
        <v>2.4400000000000002E-2</v>
      </c>
      <c r="I29" s="122">
        <f t="shared" ca="1" si="3"/>
        <v>1.915</v>
      </c>
      <c r="J29" s="118">
        <f t="shared" ca="1" si="4"/>
        <v>4.7894628946289243E-2</v>
      </c>
      <c r="K29" s="119">
        <f t="shared" ca="1" si="5"/>
        <v>0.13949462894628922</v>
      </c>
      <c r="N29" s="124"/>
    </row>
    <row r="30" spans="1:14" x14ac:dyDescent="0.2">
      <c r="A30" s="36">
        <v>27</v>
      </c>
      <c r="B30" s="36" t="s">
        <v>179</v>
      </c>
      <c r="C30" s="36" t="s">
        <v>181</v>
      </c>
      <c r="D30" s="36" t="s">
        <v>180</v>
      </c>
      <c r="E30" s="36" t="s">
        <v>179</v>
      </c>
      <c r="F30" s="118">
        <v>6.6900000000000001E-2</v>
      </c>
      <c r="G30" s="118">
        <v>2.47E-2</v>
      </c>
      <c r="H30" s="121">
        <v>2.7900000000000001E-2</v>
      </c>
      <c r="I30" s="122">
        <f t="shared" ca="1" si="3"/>
        <v>1.915</v>
      </c>
      <c r="J30" s="118">
        <f t="shared" ca="1" si="4"/>
        <v>5.4961938072214854E-2</v>
      </c>
      <c r="K30" s="119">
        <f t="shared" ca="1" si="5"/>
        <v>0.14656193807221485</v>
      </c>
      <c r="N30" s="124"/>
    </row>
    <row r="31" spans="1:14" x14ac:dyDescent="0.2">
      <c r="A31" s="36">
        <v>28</v>
      </c>
      <c r="B31" s="36" t="s">
        <v>179</v>
      </c>
      <c r="C31" s="36" t="s">
        <v>181</v>
      </c>
      <c r="D31" s="36" t="s">
        <v>182</v>
      </c>
      <c r="E31" s="36" t="s">
        <v>179</v>
      </c>
      <c r="F31" s="118">
        <v>6.6900000000000001E-2</v>
      </c>
      <c r="G31" s="118">
        <v>2.2000000000000001E-3</v>
      </c>
      <c r="H31" s="121">
        <v>2.4400000000000002E-2</v>
      </c>
      <c r="I31" s="122">
        <f t="shared" ca="1" si="3"/>
        <v>1.915</v>
      </c>
      <c r="J31" s="118">
        <f t="shared" ca="1" si="4"/>
        <v>4.7894628946289243E-2</v>
      </c>
      <c r="K31" s="119">
        <f t="shared" ca="1" si="5"/>
        <v>0.11699462894628924</v>
      </c>
      <c r="N31" s="124"/>
    </row>
    <row r="32" spans="1:14" x14ac:dyDescent="0.2">
      <c r="A32" s="36">
        <v>29</v>
      </c>
      <c r="B32" s="36" t="s">
        <v>179</v>
      </c>
      <c r="C32" s="36" t="s">
        <v>181</v>
      </c>
      <c r="D32" s="36" t="s">
        <v>183</v>
      </c>
      <c r="E32" s="36" t="s">
        <v>179</v>
      </c>
      <c r="F32" s="118">
        <v>6.6900000000000001E-2</v>
      </c>
      <c r="G32" s="118">
        <v>2.2000000000000001E-3</v>
      </c>
      <c r="H32" s="121">
        <v>2.7900000000000001E-2</v>
      </c>
      <c r="I32" s="122">
        <f t="shared" ca="1" si="3"/>
        <v>1.915</v>
      </c>
      <c r="J32" s="118">
        <f t="shared" ca="1" si="4"/>
        <v>5.4961938072214854E-2</v>
      </c>
      <c r="K32" s="119">
        <f t="shared" ca="1" si="5"/>
        <v>0.12406193807221486</v>
      </c>
      <c r="N32" s="124"/>
    </row>
    <row r="33" spans="1:14" x14ac:dyDescent="0.2">
      <c r="A33" s="36">
        <v>30</v>
      </c>
      <c r="B33" s="36" t="s">
        <v>179</v>
      </c>
      <c r="C33" s="36" t="s">
        <v>181</v>
      </c>
      <c r="D33" s="36" t="s">
        <v>174</v>
      </c>
      <c r="E33" s="36" t="s">
        <v>179</v>
      </c>
      <c r="F33" s="118">
        <v>0.2863</v>
      </c>
      <c r="G33" s="118">
        <v>2.47E-2</v>
      </c>
      <c r="H33" s="121">
        <v>2.4400000000000002E-2</v>
      </c>
      <c r="I33" s="122">
        <f t="shared" ca="1" si="3"/>
        <v>1.915</v>
      </c>
      <c r="J33" s="118">
        <f t="shared" ca="1" si="4"/>
        <v>4.7894628946289243E-2</v>
      </c>
      <c r="K33" s="119">
        <f t="shared" ca="1" si="5"/>
        <v>0.35889462894628921</v>
      </c>
      <c r="N33" s="124"/>
    </row>
    <row r="34" spans="1:14" x14ac:dyDescent="0.2">
      <c r="A34" s="36">
        <v>31</v>
      </c>
      <c r="B34" s="36" t="s">
        <v>179</v>
      </c>
      <c r="C34" s="36" t="s">
        <v>181</v>
      </c>
      <c r="D34" s="36" t="s">
        <v>89</v>
      </c>
      <c r="E34" s="36" t="s">
        <v>179</v>
      </c>
      <c r="F34" s="118">
        <v>0.2863</v>
      </c>
      <c r="G34" s="118">
        <v>2.47E-2</v>
      </c>
      <c r="H34" s="121">
        <v>2.7900000000000001E-2</v>
      </c>
      <c r="I34" s="122">
        <f t="shared" ca="1" si="3"/>
        <v>1.915</v>
      </c>
      <c r="J34" s="118">
        <f t="shared" ca="1" si="4"/>
        <v>5.4961938072214854E-2</v>
      </c>
      <c r="K34" s="119">
        <f t="shared" ca="1" si="5"/>
        <v>0.36596193807221489</v>
      </c>
      <c r="N34" s="124"/>
    </row>
    <row r="35" spans="1:14" x14ac:dyDescent="0.2">
      <c r="A35" s="36">
        <v>32</v>
      </c>
      <c r="B35" s="36" t="s">
        <v>179</v>
      </c>
      <c r="C35" s="36" t="s">
        <v>184</v>
      </c>
      <c r="D35" s="36" t="s">
        <v>141</v>
      </c>
      <c r="E35" s="36" t="s">
        <v>179</v>
      </c>
      <c r="F35" s="118">
        <v>6.6900000000000001E-2</v>
      </c>
      <c r="G35" s="118">
        <v>2.47E-2</v>
      </c>
      <c r="H35" s="121">
        <v>2.4400000000000002E-2</v>
      </c>
      <c r="I35" s="122">
        <f t="shared" ca="1" si="3"/>
        <v>1.915</v>
      </c>
      <c r="J35" s="118">
        <f t="shared" ca="1" si="4"/>
        <v>4.7894628946289243E-2</v>
      </c>
      <c r="K35" s="119">
        <f t="shared" ca="1" si="5"/>
        <v>0.13949462894628922</v>
      </c>
      <c r="N35" s="124"/>
    </row>
    <row r="36" spans="1:14" x14ac:dyDescent="0.2">
      <c r="A36" s="36">
        <v>33</v>
      </c>
      <c r="B36" s="36" t="s">
        <v>179</v>
      </c>
      <c r="C36" s="36" t="s">
        <v>184</v>
      </c>
      <c r="D36" s="36" t="s">
        <v>180</v>
      </c>
      <c r="E36" s="36" t="s">
        <v>179</v>
      </c>
      <c r="F36" s="118">
        <v>6.6900000000000001E-2</v>
      </c>
      <c r="G36" s="118">
        <v>2.47E-2</v>
      </c>
      <c r="H36" s="121">
        <v>2.7900000000000001E-2</v>
      </c>
      <c r="I36" s="122">
        <f t="shared" ca="1" si="3"/>
        <v>1.915</v>
      </c>
      <c r="J36" s="118">
        <f t="shared" ca="1" si="4"/>
        <v>5.4961938072214854E-2</v>
      </c>
      <c r="K36" s="119">
        <f t="shared" ca="1" si="5"/>
        <v>0.14656193807221485</v>
      </c>
      <c r="N36" s="124"/>
    </row>
    <row r="37" spans="1:14" x14ac:dyDescent="0.2">
      <c r="A37" s="36">
        <v>34</v>
      </c>
      <c r="B37" s="36" t="s">
        <v>179</v>
      </c>
      <c r="C37" s="36" t="s">
        <v>184</v>
      </c>
      <c r="D37" s="36" t="s">
        <v>182</v>
      </c>
      <c r="E37" s="36" t="s">
        <v>179</v>
      </c>
      <c r="F37" s="118">
        <v>6.6900000000000001E-2</v>
      </c>
      <c r="G37" s="118">
        <v>2.2000000000000001E-3</v>
      </c>
      <c r="H37" s="121">
        <v>2.4400000000000002E-2</v>
      </c>
      <c r="I37" s="122">
        <f t="shared" ref="I37:I52" ca="1" si="6">IF(A37&gt;0,VLOOKUP(E37,GasDaily3,5,0),"")</f>
        <v>1.915</v>
      </c>
      <c r="J37" s="118">
        <f t="shared" ref="J37:J52" ca="1" si="7">IF(A37&gt;0,((1/(1-H37))-1)*I37,"")</f>
        <v>4.7894628946289243E-2</v>
      </c>
      <c r="K37" s="119">
        <f t="shared" ref="K37:K52" ca="1" si="8">IF(A37&gt;0,J37+G37+F37,"")</f>
        <v>0.11699462894628924</v>
      </c>
      <c r="N37" s="124"/>
    </row>
    <row r="38" spans="1:14" x14ac:dyDescent="0.2">
      <c r="A38" s="36">
        <v>35</v>
      </c>
      <c r="B38" s="36" t="s">
        <v>179</v>
      </c>
      <c r="C38" s="36" t="s">
        <v>184</v>
      </c>
      <c r="D38" s="36" t="s">
        <v>183</v>
      </c>
      <c r="E38" s="36" t="s">
        <v>179</v>
      </c>
      <c r="F38" s="118">
        <v>6.6900000000000001E-2</v>
      </c>
      <c r="G38" s="118">
        <v>2.2000000000000001E-3</v>
      </c>
      <c r="H38" s="121">
        <v>2.7900000000000001E-2</v>
      </c>
      <c r="I38" s="122">
        <f t="shared" ca="1" si="6"/>
        <v>1.915</v>
      </c>
      <c r="J38" s="118">
        <f t="shared" ca="1" si="7"/>
        <v>5.4961938072214854E-2</v>
      </c>
      <c r="K38" s="119">
        <f t="shared" ca="1" si="8"/>
        <v>0.12406193807221486</v>
      </c>
      <c r="N38" s="124"/>
    </row>
    <row r="39" spans="1:14" x14ac:dyDescent="0.2">
      <c r="A39" s="36">
        <v>36</v>
      </c>
      <c r="B39" s="36" t="s">
        <v>179</v>
      </c>
      <c r="C39" s="36" t="s">
        <v>184</v>
      </c>
      <c r="D39" s="36" t="s">
        <v>174</v>
      </c>
      <c r="E39" s="36" t="s">
        <v>179</v>
      </c>
      <c r="F39" s="118">
        <v>0.2863</v>
      </c>
      <c r="G39" s="118">
        <v>2.47E-2</v>
      </c>
      <c r="H39" s="121">
        <v>2.4400000000000002E-2</v>
      </c>
      <c r="I39" s="122">
        <f t="shared" ca="1" si="6"/>
        <v>1.915</v>
      </c>
      <c r="J39" s="118">
        <f t="shared" ca="1" si="7"/>
        <v>4.7894628946289243E-2</v>
      </c>
      <c r="K39" s="119">
        <f t="shared" ca="1" si="8"/>
        <v>0.35889462894628921</v>
      </c>
      <c r="N39" s="124"/>
    </row>
    <row r="40" spans="1:14" x14ac:dyDescent="0.2">
      <c r="A40" s="36">
        <v>37</v>
      </c>
      <c r="B40" s="36" t="s">
        <v>179</v>
      </c>
      <c r="C40" s="36" t="s">
        <v>184</v>
      </c>
      <c r="D40" s="36" t="s">
        <v>89</v>
      </c>
      <c r="E40" s="36" t="s">
        <v>179</v>
      </c>
      <c r="F40" s="118">
        <v>0.2863</v>
      </c>
      <c r="G40" s="118">
        <v>2.47E-2</v>
      </c>
      <c r="H40" s="121">
        <v>2.7900000000000001E-2</v>
      </c>
      <c r="I40" s="122">
        <f t="shared" ca="1" si="6"/>
        <v>1.915</v>
      </c>
      <c r="J40" s="118">
        <f t="shared" ca="1" si="7"/>
        <v>5.4961938072214854E-2</v>
      </c>
      <c r="K40" s="119">
        <f t="shared" ca="1" si="8"/>
        <v>0.36596193807221489</v>
      </c>
      <c r="N40" s="124"/>
    </row>
    <row r="41" spans="1:14" x14ac:dyDescent="0.2">
      <c r="A41" s="36">
        <v>38</v>
      </c>
      <c r="B41" s="36" t="s">
        <v>179</v>
      </c>
      <c r="C41" s="36" t="s">
        <v>185</v>
      </c>
      <c r="D41" s="36" t="s">
        <v>141</v>
      </c>
      <c r="E41" s="36" t="s">
        <v>179</v>
      </c>
      <c r="F41" s="118">
        <v>8.8099999999999998E-2</v>
      </c>
      <c r="G41" s="118">
        <v>2.2000000000000001E-3</v>
      </c>
      <c r="H41" s="121">
        <v>4.4299999999999999E-2</v>
      </c>
      <c r="I41" s="122">
        <f t="shared" ca="1" si="6"/>
        <v>1.915</v>
      </c>
      <c r="J41" s="118">
        <f t="shared" ca="1" si="7"/>
        <v>8.8766872449513298E-2</v>
      </c>
      <c r="K41" s="119">
        <f t="shared" ca="1" si="8"/>
        <v>0.1790668724495133</v>
      </c>
      <c r="N41" s="124"/>
    </row>
    <row r="42" spans="1:14" x14ac:dyDescent="0.2">
      <c r="A42" s="36">
        <v>39</v>
      </c>
      <c r="B42" s="36" t="s">
        <v>179</v>
      </c>
      <c r="C42" s="36" t="s">
        <v>185</v>
      </c>
      <c r="D42" s="36" t="s">
        <v>180</v>
      </c>
      <c r="E42" s="36" t="s">
        <v>179</v>
      </c>
      <c r="F42" s="118">
        <v>8.8099999999999998E-2</v>
      </c>
      <c r="G42" s="118">
        <v>2.2000000000000001E-3</v>
      </c>
      <c r="H42" s="121">
        <v>5.16E-2</v>
      </c>
      <c r="I42" s="122">
        <f t="shared" ca="1" si="6"/>
        <v>1.915</v>
      </c>
      <c r="J42" s="118">
        <f t="shared" ca="1" si="7"/>
        <v>0.10419021509911421</v>
      </c>
      <c r="K42" s="119">
        <f t="shared" ca="1" si="8"/>
        <v>0.19449021509911418</v>
      </c>
      <c r="N42" s="124"/>
    </row>
    <row r="43" spans="1:14" x14ac:dyDescent="0.2">
      <c r="A43" s="36">
        <v>40</v>
      </c>
      <c r="B43" s="36" t="s">
        <v>179</v>
      </c>
      <c r="C43" s="36" t="s">
        <v>186</v>
      </c>
      <c r="D43" s="36" t="s">
        <v>141</v>
      </c>
      <c r="E43" s="36" t="s">
        <v>179</v>
      </c>
      <c r="F43" s="118">
        <v>9.7900000000000001E-2</v>
      </c>
      <c r="G43" s="118">
        <v>2.2000000000000001E-3</v>
      </c>
      <c r="H43" s="121">
        <v>5.04E-2</v>
      </c>
      <c r="I43" s="122">
        <f t="shared" ca="1" si="6"/>
        <v>1.915</v>
      </c>
      <c r="J43" s="118">
        <f t="shared" ca="1" si="7"/>
        <v>0.10163858466722812</v>
      </c>
      <c r="K43" s="119">
        <f t="shared" ca="1" si="8"/>
        <v>0.2017385846672281</v>
      </c>
      <c r="N43" s="124"/>
    </row>
    <row r="44" spans="1:14" x14ac:dyDescent="0.2">
      <c r="A44" s="36">
        <v>41</v>
      </c>
      <c r="B44" s="36" t="s">
        <v>179</v>
      </c>
      <c r="C44" s="36" t="s">
        <v>186</v>
      </c>
      <c r="D44" s="36" t="s">
        <v>180</v>
      </c>
      <c r="E44" s="36" t="s">
        <v>179</v>
      </c>
      <c r="F44" s="118">
        <v>9.7900000000000001E-2</v>
      </c>
      <c r="G44" s="118">
        <v>2.2000000000000001E-3</v>
      </c>
      <c r="H44" s="121">
        <v>5.8799999999999998E-2</v>
      </c>
      <c r="I44" s="122">
        <f t="shared" ca="1" si="6"/>
        <v>1.915</v>
      </c>
      <c r="J44" s="118">
        <f t="shared" ca="1" si="7"/>
        <v>0.11963663408414797</v>
      </c>
      <c r="K44" s="119">
        <f t="shared" ca="1" si="8"/>
        <v>0.21973663408414795</v>
      </c>
      <c r="N44" s="124"/>
    </row>
    <row r="45" spans="1:14" x14ac:dyDescent="0.2">
      <c r="A45" s="36">
        <v>42</v>
      </c>
      <c r="B45" s="36" t="s">
        <v>179</v>
      </c>
      <c r="C45" s="36" t="s">
        <v>187</v>
      </c>
      <c r="D45" s="36" t="s">
        <v>141</v>
      </c>
      <c r="E45" s="36" t="s">
        <v>179</v>
      </c>
      <c r="F45" s="118">
        <v>0.1119</v>
      </c>
      <c r="G45" s="118">
        <v>2.2000000000000001E-3</v>
      </c>
      <c r="H45" s="121">
        <v>5.8000000000000003E-2</v>
      </c>
      <c r="I45" s="122">
        <f t="shared" ca="1" si="6"/>
        <v>1.915</v>
      </c>
      <c r="J45" s="118">
        <f t="shared" ca="1" si="7"/>
        <v>0.11790870488322715</v>
      </c>
      <c r="K45" s="119">
        <f t="shared" ca="1" si="8"/>
        <v>0.23200870488322714</v>
      </c>
      <c r="N45" s="124"/>
    </row>
    <row r="46" spans="1:14" x14ac:dyDescent="0.2">
      <c r="A46" s="36">
        <v>43</v>
      </c>
      <c r="B46" s="36" t="s">
        <v>179</v>
      </c>
      <c r="C46" s="36" t="s">
        <v>187</v>
      </c>
      <c r="D46" s="36" t="s">
        <v>180</v>
      </c>
      <c r="E46" s="36" t="s">
        <v>179</v>
      </c>
      <c r="F46" s="118">
        <v>0.1119</v>
      </c>
      <c r="G46" s="118">
        <v>2.2000000000000001E-3</v>
      </c>
      <c r="H46" s="121">
        <v>6.7900000000000002E-2</v>
      </c>
      <c r="I46" s="122">
        <f t="shared" ca="1" si="6"/>
        <v>1.915</v>
      </c>
      <c r="J46" s="118">
        <f t="shared" ca="1" si="7"/>
        <v>0.13950059006544344</v>
      </c>
      <c r="K46" s="119">
        <f t="shared" ca="1" si="8"/>
        <v>0.25360059006544344</v>
      </c>
      <c r="N46" s="124"/>
    </row>
    <row r="47" spans="1:14" x14ac:dyDescent="0.2">
      <c r="A47" s="36">
        <v>44</v>
      </c>
      <c r="B47" s="36" t="s">
        <v>179</v>
      </c>
      <c r="C47" s="36" t="s">
        <v>188</v>
      </c>
      <c r="D47" s="36" t="s">
        <v>141</v>
      </c>
      <c r="E47" s="36" t="s">
        <v>179</v>
      </c>
      <c r="F47" s="118">
        <v>0.1232</v>
      </c>
      <c r="G47" s="118">
        <v>2.2000000000000001E-3</v>
      </c>
      <c r="H47" s="121">
        <v>6.7199999999999996E-2</v>
      </c>
      <c r="I47" s="122">
        <f t="shared" ca="1" si="6"/>
        <v>1.915</v>
      </c>
      <c r="J47" s="118">
        <f t="shared" ca="1" si="7"/>
        <v>0.13795883361921127</v>
      </c>
      <c r="K47" s="119">
        <f t="shared" ca="1" si="8"/>
        <v>0.26335883361921131</v>
      </c>
      <c r="N47" s="124"/>
    </row>
    <row r="48" spans="1:14" x14ac:dyDescent="0.2">
      <c r="A48" s="36">
        <v>45</v>
      </c>
      <c r="B48" s="36" t="s">
        <v>179</v>
      </c>
      <c r="C48" s="36" t="s">
        <v>188</v>
      </c>
      <c r="D48" s="36" t="s">
        <v>180</v>
      </c>
      <c r="E48" s="36" t="s">
        <v>179</v>
      </c>
      <c r="F48" s="118">
        <v>0.1232</v>
      </c>
      <c r="G48" s="118">
        <v>2.2000000000000001E-3</v>
      </c>
      <c r="H48" s="121">
        <v>7.8799999999999995E-2</v>
      </c>
      <c r="I48" s="122">
        <f t="shared" ca="1" si="6"/>
        <v>1.915</v>
      </c>
      <c r="J48" s="118">
        <f t="shared" ca="1" si="7"/>
        <v>0.16381024750325676</v>
      </c>
      <c r="K48" s="119">
        <f t="shared" ca="1" si="8"/>
        <v>0.28921024750325675</v>
      </c>
      <c r="N48" s="124"/>
    </row>
    <row r="49" spans="1:14" x14ac:dyDescent="0.2">
      <c r="A49" s="36">
        <v>46</v>
      </c>
      <c r="B49" s="36" t="s">
        <v>179</v>
      </c>
      <c r="C49" s="36" t="s">
        <v>189</v>
      </c>
      <c r="D49" s="36" t="s">
        <v>141</v>
      </c>
      <c r="E49" s="36" t="s">
        <v>179</v>
      </c>
      <c r="F49" s="118">
        <v>0.161</v>
      </c>
      <c r="G49" s="118">
        <v>2.2000000000000001E-3</v>
      </c>
      <c r="H49" s="121">
        <v>7.4200000000000002E-2</v>
      </c>
      <c r="I49" s="122">
        <f t="shared" ca="1" si="6"/>
        <v>1.915</v>
      </c>
      <c r="J49" s="118">
        <f t="shared" ca="1" si="7"/>
        <v>0.15348131345863061</v>
      </c>
      <c r="K49" s="119">
        <f t="shared" ca="1" si="8"/>
        <v>0.3166813134586306</v>
      </c>
      <c r="N49" s="124"/>
    </row>
    <row r="50" spans="1:14" x14ac:dyDescent="0.2">
      <c r="A50" s="36">
        <v>47</v>
      </c>
      <c r="B50" s="36" t="s">
        <v>179</v>
      </c>
      <c r="C50" s="36" t="s">
        <v>189</v>
      </c>
      <c r="D50" s="36" t="s">
        <v>180</v>
      </c>
      <c r="E50" s="36" t="s">
        <v>179</v>
      </c>
      <c r="F50" s="118">
        <v>0.161</v>
      </c>
      <c r="G50" s="118">
        <v>2.2000000000000001E-3</v>
      </c>
      <c r="H50" s="121">
        <v>8.7099999999999997E-2</v>
      </c>
      <c r="I50" s="122">
        <f t="shared" ca="1" si="6"/>
        <v>1.915</v>
      </c>
      <c r="J50" s="118">
        <f t="shared" ca="1" si="7"/>
        <v>0.18271059261693506</v>
      </c>
      <c r="K50" s="119">
        <f t="shared" ca="1" si="8"/>
        <v>0.34591059261693508</v>
      </c>
      <c r="N50" s="124"/>
    </row>
    <row r="51" spans="1:14" x14ac:dyDescent="0.2">
      <c r="A51" s="36">
        <v>48</v>
      </c>
      <c r="B51" s="36" t="s">
        <v>190</v>
      </c>
      <c r="C51" s="36" t="s">
        <v>190</v>
      </c>
      <c r="D51" s="36" t="s">
        <v>141</v>
      </c>
      <c r="E51" s="36" t="s">
        <v>191</v>
      </c>
      <c r="F51" s="118">
        <v>2.86E-2</v>
      </c>
      <c r="G51" s="118">
        <v>2.47E-2</v>
      </c>
      <c r="H51" s="121">
        <v>9.4999999999999998E-3</v>
      </c>
      <c r="I51" s="122">
        <f t="shared" ca="1" si="6"/>
        <v>1.9450000000000001</v>
      </c>
      <c r="J51" s="118">
        <f t="shared" ca="1" si="7"/>
        <v>1.865471983846537E-2</v>
      </c>
      <c r="K51" s="119">
        <f t="shared" ca="1" si="8"/>
        <v>7.1954719838465367E-2</v>
      </c>
      <c r="N51" s="124"/>
    </row>
    <row r="52" spans="1:14" x14ac:dyDescent="0.2">
      <c r="A52" s="36">
        <v>49</v>
      </c>
      <c r="B52" s="36" t="s">
        <v>190</v>
      </c>
      <c r="C52" s="36" t="s">
        <v>190</v>
      </c>
      <c r="D52" s="36" t="s">
        <v>180</v>
      </c>
      <c r="E52" s="36" t="s">
        <v>191</v>
      </c>
      <c r="F52" s="118">
        <v>2.86E-2</v>
      </c>
      <c r="G52" s="118">
        <v>2.47E-2</v>
      </c>
      <c r="H52" s="121">
        <v>1.01E-2</v>
      </c>
      <c r="I52" s="122">
        <f t="shared" ca="1" si="6"/>
        <v>1.9450000000000001</v>
      </c>
      <c r="J52" s="118">
        <f t="shared" ca="1" si="7"/>
        <v>1.984493383170002E-2</v>
      </c>
      <c r="K52" s="119">
        <f t="shared" ca="1" si="8"/>
        <v>7.3144933831700024E-2</v>
      </c>
      <c r="N52" s="124"/>
    </row>
    <row r="53" spans="1:14" x14ac:dyDescent="0.2">
      <c r="A53" s="36">
        <v>50</v>
      </c>
      <c r="B53" s="36" t="s">
        <v>190</v>
      </c>
      <c r="C53" s="36" t="s">
        <v>190</v>
      </c>
      <c r="D53" s="36" t="s">
        <v>182</v>
      </c>
      <c r="E53" s="36" t="s">
        <v>191</v>
      </c>
      <c r="F53" s="118">
        <v>2.86E-2</v>
      </c>
      <c r="G53" s="118">
        <v>2.2000000000000001E-3</v>
      </c>
      <c r="H53" s="121">
        <v>9.4999999999999998E-3</v>
      </c>
      <c r="I53" s="122">
        <f t="shared" ref="I53:I68" ca="1" si="9">IF(A53&gt;0,VLOOKUP(E53,GasDaily3,5,0),"")</f>
        <v>1.9450000000000001</v>
      </c>
      <c r="J53" s="118">
        <f t="shared" ref="J53:J68" ca="1" si="10">IF(A53&gt;0,((1/(1-H53))-1)*I53,"")</f>
        <v>1.865471983846537E-2</v>
      </c>
      <c r="K53" s="119">
        <f t="shared" ref="K53:K68" ca="1" si="11">IF(A53&gt;0,J53+G53+F53,"")</f>
        <v>4.9454719838465375E-2</v>
      </c>
      <c r="N53" s="124"/>
    </row>
    <row r="54" spans="1:14" x14ac:dyDescent="0.2">
      <c r="A54" s="36">
        <v>51</v>
      </c>
      <c r="B54" s="36" t="s">
        <v>190</v>
      </c>
      <c r="C54" s="36" t="s">
        <v>190</v>
      </c>
      <c r="D54" s="36" t="s">
        <v>183</v>
      </c>
      <c r="E54" s="36" t="s">
        <v>191</v>
      </c>
      <c r="F54" s="118">
        <v>2.86E-2</v>
      </c>
      <c r="G54" s="118">
        <v>2.2000000000000001E-3</v>
      </c>
      <c r="H54" s="121">
        <v>1.01E-2</v>
      </c>
      <c r="I54" s="122">
        <f t="shared" ca="1" si="9"/>
        <v>1.9450000000000001</v>
      </c>
      <c r="J54" s="118">
        <f t="shared" ca="1" si="10"/>
        <v>1.984493383170002E-2</v>
      </c>
      <c r="K54" s="119">
        <f t="shared" ca="1" si="11"/>
        <v>5.0644933831700018E-2</v>
      </c>
      <c r="N54" s="124"/>
    </row>
    <row r="55" spans="1:14" x14ac:dyDescent="0.2">
      <c r="A55" s="36">
        <v>52</v>
      </c>
      <c r="B55" s="36" t="s">
        <v>190</v>
      </c>
      <c r="C55" s="36" t="s">
        <v>190</v>
      </c>
      <c r="D55" s="36" t="s">
        <v>174</v>
      </c>
      <c r="E55" s="36" t="s">
        <v>191</v>
      </c>
      <c r="F55" s="118">
        <v>0.14510000000000001</v>
      </c>
      <c r="G55" s="118">
        <v>2.47E-2</v>
      </c>
      <c r="H55" s="121">
        <v>9.4999999999999998E-3</v>
      </c>
      <c r="I55" s="122">
        <f t="shared" ca="1" si="9"/>
        <v>1.9450000000000001</v>
      </c>
      <c r="J55" s="118">
        <f t="shared" ca="1" si="10"/>
        <v>1.865471983846537E-2</v>
      </c>
      <c r="K55" s="119">
        <f t="shared" ca="1" si="11"/>
        <v>0.18845471983846537</v>
      </c>
      <c r="N55" s="124"/>
    </row>
    <row r="56" spans="1:14" x14ac:dyDescent="0.2">
      <c r="A56" s="36">
        <v>53</v>
      </c>
      <c r="B56" s="36" t="s">
        <v>190</v>
      </c>
      <c r="C56" s="36" t="s">
        <v>190</v>
      </c>
      <c r="D56" s="36" t="s">
        <v>89</v>
      </c>
      <c r="E56" s="36" t="s">
        <v>191</v>
      </c>
      <c r="F56" s="118">
        <v>0.14510000000000001</v>
      </c>
      <c r="G56" s="118">
        <v>2.47E-2</v>
      </c>
      <c r="H56" s="121">
        <v>1.01E-2</v>
      </c>
      <c r="I56" s="122">
        <f t="shared" ca="1" si="9"/>
        <v>1.9450000000000001</v>
      </c>
      <c r="J56" s="118">
        <f t="shared" ca="1" si="10"/>
        <v>1.984493383170002E-2</v>
      </c>
      <c r="K56" s="119">
        <f t="shared" ca="1" si="11"/>
        <v>0.18964493383170003</v>
      </c>
      <c r="N56" s="124"/>
    </row>
    <row r="57" spans="1:14" x14ac:dyDescent="0.2">
      <c r="A57" s="36">
        <v>54</v>
      </c>
      <c r="B57" s="36" t="s">
        <v>190</v>
      </c>
      <c r="C57" s="36" t="s">
        <v>190</v>
      </c>
      <c r="D57" s="36" t="s">
        <v>192</v>
      </c>
      <c r="E57" s="36" t="s">
        <v>191</v>
      </c>
      <c r="F57" s="118">
        <v>0.14510000000000001</v>
      </c>
      <c r="G57" s="118">
        <v>2.2000000000000001E-3</v>
      </c>
      <c r="H57" s="121">
        <v>9.4999999999999998E-3</v>
      </c>
      <c r="I57" s="122">
        <f t="shared" ca="1" si="9"/>
        <v>1.9450000000000001</v>
      </c>
      <c r="J57" s="118">
        <f t="shared" ca="1" si="10"/>
        <v>1.865471983846537E-2</v>
      </c>
      <c r="K57" s="119">
        <f t="shared" ca="1" si="11"/>
        <v>0.16595471983846538</v>
      </c>
      <c r="N57" s="124"/>
    </row>
    <row r="58" spans="1:14" x14ac:dyDescent="0.2">
      <c r="A58" s="36">
        <v>55</v>
      </c>
      <c r="B58" s="36" t="s">
        <v>190</v>
      </c>
      <c r="C58" s="36" t="s">
        <v>190</v>
      </c>
      <c r="D58" s="36" t="s">
        <v>90</v>
      </c>
      <c r="E58" s="36" t="s">
        <v>191</v>
      </c>
      <c r="F58" s="118">
        <v>0.14510000000000001</v>
      </c>
      <c r="G58" s="118">
        <v>2.2000000000000001E-3</v>
      </c>
      <c r="H58" s="121">
        <v>1.01E-2</v>
      </c>
      <c r="I58" s="122">
        <f t="shared" ca="1" si="9"/>
        <v>1.9450000000000001</v>
      </c>
      <c r="J58" s="118">
        <f t="shared" ca="1" si="10"/>
        <v>1.984493383170002E-2</v>
      </c>
      <c r="K58" s="119">
        <f t="shared" ca="1" si="11"/>
        <v>0.16714493383170004</v>
      </c>
      <c r="N58" s="124"/>
    </row>
    <row r="59" spans="1:14" x14ac:dyDescent="0.2">
      <c r="A59" s="36">
        <v>56</v>
      </c>
      <c r="B59" s="36" t="s">
        <v>190</v>
      </c>
      <c r="C59" s="36" t="s">
        <v>193</v>
      </c>
      <c r="D59" s="36" t="s">
        <v>141</v>
      </c>
      <c r="E59" s="36" t="s">
        <v>191</v>
      </c>
      <c r="F59" s="118">
        <v>2.86E-2</v>
      </c>
      <c r="G59" s="118">
        <v>2.47E-2</v>
      </c>
      <c r="H59" s="121">
        <v>9.4999999999999998E-3</v>
      </c>
      <c r="I59" s="122">
        <f t="shared" ca="1" si="9"/>
        <v>1.9450000000000001</v>
      </c>
      <c r="J59" s="118">
        <f t="shared" ca="1" si="10"/>
        <v>1.865471983846537E-2</v>
      </c>
      <c r="K59" s="119">
        <f t="shared" ca="1" si="11"/>
        <v>7.1954719838465367E-2</v>
      </c>
      <c r="N59" s="124"/>
    </row>
    <row r="60" spans="1:14" x14ac:dyDescent="0.2">
      <c r="A60" s="36">
        <v>57</v>
      </c>
      <c r="B60" s="36" t="s">
        <v>190</v>
      </c>
      <c r="C60" s="36" t="s">
        <v>193</v>
      </c>
      <c r="D60" s="36" t="s">
        <v>180</v>
      </c>
      <c r="E60" s="36" t="s">
        <v>191</v>
      </c>
      <c r="F60" s="118">
        <v>2.86E-2</v>
      </c>
      <c r="G60" s="118">
        <v>2.47E-2</v>
      </c>
      <c r="H60" s="121">
        <v>1.01E-2</v>
      </c>
      <c r="I60" s="122">
        <f t="shared" ca="1" si="9"/>
        <v>1.9450000000000001</v>
      </c>
      <c r="J60" s="118">
        <f t="shared" ca="1" si="10"/>
        <v>1.984493383170002E-2</v>
      </c>
      <c r="K60" s="119">
        <f t="shared" ca="1" si="11"/>
        <v>7.3144933831700024E-2</v>
      </c>
      <c r="N60" s="124"/>
    </row>
    <row r="61" spans="1:14" x14ac:dyDescent="0.2">
      <c r="A61" s="36">
        <v>58</v>
      </c>
      <c r="B61" s="36" t="s">
        <v>190</v>
      </c>
      <c r="C61" s="36" t="s">
        <v>193</v>
      </c>
      <c r="D61" s="36" t="s">
        <v>182</v>
      </c>
      <c r="E61" s="36" t="s">
        <v>191</v>
      </c>
      <c r="F61" s="118">
        <v>2.86E-2</v>
      </c>
      <c r="G61" s="118">
        <v>2.2000000000000001E-3</v>
      </c>
      <c r="H61" s="121">
        <v>9.4999999999999998E-3</v>
      </c>
      <c r="I61" s="122">
        <f t="shared" ca="1" si="9"/>
        <v>1.9450000000000001</v>
      </c>
      <c r="J61" s="118">
        <f t="shared" ca="1" si="10"/>
        <v>1.865471983846537E-2</v>
      </c>
      <c r="K61" s="119">
        <f t="shared" ca="1" si="11"/>
        <v>4.9454719838465375E-2</v>
      </c>
      <c r="N61" s="124"/>
    </row>
    <row r="62" spans="1:14" x14ac:dyDescent="0.2">
      <c r="A62" s="36">
        <v>59</v>
      </c>
      <c r="B62" s="36" t="s">
        <v>190</v>
      </c>
      <c r="C62" s="36" t="s">
        <v>193</v>
      </c>
      <c r="D62" s="36" t="s">
        <v>183</v>
      </c>
      <c r="E62" s="36" t="s">
        <v>191</v>
      </c>
      <c r="F62" s="118">
        <v>2.86E-2</v>
      </c>
      <c r="G62" s="118">
        <v>2.2000000000000001E-3</v>
      </c>
      <c r="H62" s="121">
        <v>1.01E-2</v>
      </c>
      <c r="I62" s="122">
        <f t="shared" ca="1" si="9"/>
        <v>1.9450000000000001</v>
      </c>
      <c r="J62" s="118">
        <f t="shared" ca="1" si="10"/>
        <v>1.984493383170002E-2</v>
      </c>
      <c r="K62" s="119">
        <f t="shared" ca="1" si="11"/>
        <v>5.0644933831700018E-2</v>
      </c>
      <c r="N62" s="124"/>
    </row>
    <row r="63" spans="1:14" x14ac:dyDescent="0.2">
      <c r="A63" s="36">
        <v>60</v>
      </c>
      <c r="B63" s="36" t="s">
        <v>190</v>
      </c>
      <c r="C63" s="36" t="s">
        <v>193</v>
      </c>
      <c r="D63" s="36" t="s">
        <v>174</v>
      </c>
      <c r="E63" s="36" t="s">
        <v>191</v>
      </c>
      <c r="F63" s="118">
        <v>0.14510000000000001</v>
      </c>
      <c r="G63" s="118">
        <v>2.47E-2</v>
      </c>
      <c r="H63" s="121">
        <v>9.4999999999999998E-3</v>
      </c>
      <c r="I63" s="122">
        <f t="shared" ca="1" si="9"/>
        <v>1.9450000000000001</v>
      </c>
      <c r="J63" s="118">
        <f t="shared" ca="1" si="10"/>
        <v>1.865471983846537E-2</v>
      </c>
      <c r="K63" s="119">
        <f t="shared" ca="1" si="11"/>
        <v>0.18845471983846537</v>
      </c>
      <c r="N63" s="124"/>
    </row>
    <row r="64" spans="1:14" x14ac:dyDescent="0.2">
      <c r="A64" s="36">
        <v>61</v>
      </c>
      <c r="B64" s="36" t="s">
        <v>190</v>
      </c>
      <c r="C64" s="36" t="s">
        <v>193</v>
      </c>
      <c r="D64" s="36" t="s">
        <v>89</v>
      </c>
      <c r="E64" s="36" t="s">
        <v>191</v>
      </c>
      <c r="F64" s="118">
        <v>0.14510000000000001</v>
      </c>
      <c r="G64" s="118">
        <v>2.47E-2</v>
      </c>
      <c r="H64" s="121">
        <v>1.01E-2</v>
      </c>
      <c r="I64" s="122">
        <f t="shared" ca="1" si="9"/>
        <v>1.9450000000000001</v>
      </c>
      <c r="J64" s="118">
        <f t="shared" ca="1" si="10"/>
        <v>1.984493383170002E-2</v>
      </c>
      <c r="K64" s="119">
        <f t="shared" ca="1" si="11"/>
        <v>0.18964493383170003</v>
      </c>
      <c r="N64" s="124"/>
    </row>
    <row r="65" spans="1:14" x14ac:dyDescent="0.2">
      <c r="A65" s="36">
        <v>62</v>
      </c>
      <c r="B65" s="36" t="s">
        <v>190</v>
      </c>
      <c r="C65" s="36" t="s">
        <v>193</v>
      </c>
      <c r="D65" s="36" t="s">
        <v>192</v>
      </c>
      <c r="E65" s="36" t="s">
        <v>191</v>
      </c>
      <c r="F65" s="118">
        <v>0.14510000000000001</v>
      </c>
      <c r="G65" s="118">
        <v>2.2000000000000001E-3</v>
      </c>
      <c r="H65" s="121">
        <v>9.4999999999999998E-3</v>
      </c>
      <c r="I65" s="122">
        <f t="shared" ca="1" si="9"/>
        <v>1.9450000000000001</v>
      </c>
      <c r="J65" s="118">
        <f t="shared" ca="1" si="10"/>
        <v>1.865471983846537E-2</v>
      </c>
      <c r="K65" s="119">
        <f t="shared" ca="1" si="11"/>
        <v>0.16595471983846538</v>
      </c>
      <c r="N65" s="124"/>
    </row>
    <row r="66" spans="1:14" x14ac:dyDescent="0.2">
      <c r="A66" s="36">
        <v>63</v>
      </c>
      <c r="B66" s="36" t="s">
        <v>190</v>
      </c>
      <c r="C66" s="36" t="s">
        <v>193</v>
      </c>
      <c r="D66" s="36" t="s">
        <v>90</v>
      </c>
      <c r="E66" s="36" t="s">
        <v>191</v>
      </c>
      <c r="F66" s="118">
        <v>0.14510000000000001</v>
      </c>
      <c r="G66" s="118">
        <v>2.2000000000000001E-3</v>
      </c>
      <c r="H66" s="121">
        <v>1.01E-2</v>
      </c>
      <c r="I66" s="122">
        <f t="shared" ca="1" si="9"/>
        <v>1.9450000000000001</v>
      </c>
      <c r="J66" s="118">
        <f t="shared" ca="1" si="10"/>
        <v>1.984493383170002E-2</v>
      </c>
      <c r="K66" s="119">
        <f t="shared" ca="1" si="11"/>
        <v>0.16714493383170004</v>
      </c>
      <c r="N66" s="124"/>
    </row>
    <row r="67" spans="1:14" x14ac:dyDescent="0.2">
      <c r="A67" s="36">
        <v>64</v>
      </c>
      <c r="B67" s="36" t="s">
        <v>190</v>
      </c>
      <c r="C67" s="36" t="s">
        <v>181</v>
      </c>
      <c r="D67" s="36" t="s">
        <v>141</v>
      </c>
      <c r="E67" s="36" t="s">
        <v>191</v>
      </c>
      <c r="F67" s="118">
        <v>5.7200000000000001E-2</v>
      </c>
      <c r="G67" s="118">
        <v>2.47E-2</v>
      </c>
      <c r="H67" s="121">
        <v>1.7000000000000001E-2</v>
      </c>
      <c r="I67" s="122">
        <f t="shared" ca="1" si="9"/>
        <v>1.9450000000000001</v>
      </c>
      <c r="J67" s="118">
        <f t="shared" ca="1" si="10"/>
        <v>3.3636826042726511E-2</v>
      </c>
      <c r="K67" s="119">
        <f t="shared" ca="1" si="11"/>
        <v>0.11553682604272651</v>
      </c>
      <c r="N67" s="124"/>
    </row>
    <row r="68" spans="1:14" x14ac:dyDescent="0.2">
      <c r="A68" s="36">
        <v>65</v>
      </c>
      <c r="B68" s="36" t="s">
        <v>190</v>
      </c>
      <c r="C68" s="36" t="s">
        <v>181</v>
      </c>
      <c r="D68" s="36" t="s">
        <v>180</v>
      </c>
      <c r="E68" s="36" t="s">
        <v>191</v>
      </c>
      <c r="F68" s="118">
        <v>5.7200000000000001E-2</v>
      </c>
      <c r="G68" s="118">
        <v>2.47E-2</v>
      </c>
      <c r="H68" s="121">
        <v>1.9099999999999999E-2</v>
      </c>
      <c r="I68" s="122">
        <f t="shared" ca="1" si="9"/>
        <v>1.9450000000000001</v>
      </c>
      <c r="J68" s="118">
        <f t="shared" ca="1" si="10"/>
        <v>3.7872871852380502E-2</v>
      </c>
      <c r="K68" s="119">
        <f t="shared" ca="1" si="11"/>
        <v>0.1197728718523805</v>
      </c>
      <c r="N68" s="124"/>
    </row>
    <row r="69" spans="1:14" x14ac:dyDescent="0.2">
      <c r="A69" s="36">
        <v>66</v>
      </c>
      <c r="B69" s="36" t="s">
        <v>190</v>
      </c>
      <c r="C69" s="36" t="s">
        <v>181</v>
      </c>
      <c r="D69" s="36" t="s">
        <v>182</v>
      </c>
      <c r="E69" s="36" t="s">
        <v>191</v>
      </c>
      <c r="F69" s="118">
        <v>5.7200000000000001E-2</v>
      </c>
      <c r="G69" s="118">
        <v>2.2000000000000001E-3</v>
      </c>
      <c r="H69" s="121">
        <v>1.7000000000000001E-2</v>
      </c>
      <c r="I69" s="122">
        <f t="shared" ref="I69:I84" ca="1" si="12">IF(A69&gt;0,VLOOKUP(E69,GasDaily3,5,0),"")</f>
        <v>1.9450000000000001</v>
      </c>
      <c r="J69" s="118">
        <f t="shared" ref="J69:J84" ca="1" si="13">IF(A69&gt;0,((1/(1-H69))-1)*I69,"")</f>
        <v>3.3636826042726511E-2</v>
      </c>
      <c r="K69" s="119">
        <f t="shared" ref="K69:K84" ca="1" si="14">IF(A69&gt;0,J69+G69+F69,"")</f>
        <v>9.3036826042726506E-2</v>
      </c>
      <c r="N69" s="124"/>
    </row>
    <row r="70" spans="1:14" x14ac:dyDescent="0.2">
      <c r="A70" s="36">
        <v>67</v>
      </c>
      <c r="B70" s="36" t="s">
        <v>190</v>
      </c>
      <c r="C70" s="36" t="s">
        <v>181</v>
      </c>
      <c r="D70" s="36" t="s">
        <v>183</v>
      </c>
      <c r="E70" s="36" t="s">
        <v>191</v>
      </c>
      <c r="F70" s="118">
        <v>5.7200000000000001E-2</v>
      </c>
      <c r="G70" s="118">
        <v>2.2000000000000001E-3</v>
      </c>
      <c r="H70" s="121">
        <v>1.9099999999999999E-2</v>
      </c>
      <c r="I70" s="122">
        <f t="shared" ca="1" si="12"/>
        <v>1.9450000000000001</v>
      </c>
      <c r="J70" s="118">
        <f t="shared" ca="1" si="13"/>
        <v>3.7872871852380502E-2</v>
      </c>
      <c r="K70" s="119">
        <f t="shared" ca="1" si="14"/>
        <v>9.727287185238051E-2</v>
      </c>
      <c r="N70" s="124"/>
    </row>
    <row r="71" spans="1:14" x14ac:dyDescent="0.2">
      <c r="A71" s="36">
        <v>68</v>
      </c>
      <c r="B71" s="36" t="s">
        <v>193</v>
      </c>
      <c r="C71" s="36" t="s">
        <v>190</v>
      </c>
      <c r="D71" s="36" t="s">
        <v>141</v>
      </c>
      <c r="E71" s="36" t="s">
        <v>194</v>
      </c>
      <c r="F71" s="118">
        <v>2.86E-2</v>
      </c>
      <c r="G71" s="118">
        <v>2.47E-2</v>
      </c>
      <c r="H71" s="121">
        <v>9.4999999999999998E-3</v>
      </c>
      <c r="I71" s="122">
        <f t="shared" ca="1" si="12"/>
        <v>1.95</v>
      </c>
      <c r="J71" s="118">
        <f t="shared" ca="1" si="13"/>
        <v>1.8702675416456281E-2</v>
      </c>
      <c r="K71" s="119">
        <f t="shared" ca="1" si="14"/>
        <v>7.2002675416456274E-2</v>
      </c>
      <c r="N71" s="124"/>
    </row>
    <row r="72" spans="1:14" x14ac:dyDescent="0.2">
      <c r="A72" s="36">
        <v>69</v>
      </c>
      <c r="B72" s="36" t="s">
        <v>193</v>
      </c>
      <c r="C72" s="36" t="s">
        <v>190</v>
      </c>
      <c r="D72" s="36" t="s">
        <v>180</v>
      </c>
      <c r="E72" s="36" t="s">
        <v>194</v>
      </c>
      <c r="F72" s="118">
        <v>2.86E-2</v>
      </c>
      <c r="G72" s="118">
        <v>2.47E-2</v>
      </c>
      <c r="H72" s="121">
        <v>1.01E-2</v>
      </c>
      <c r="I72" s="122">
        <f t="shared" ca="1" si="12"/>
        <v>1.95</v>
      </c>
      <c r="J72" s="118">
        <f t="shared" ca="1" si="13"/>
        <v>1.9895949085766085E-2</v>
      </c>
      <c r="K72" s="119">
        <f t="shared" ca="1" si="14"/>
        <v>7.3195949085766085E-2</v>
      </c>
      <c r="N72" s="124"/>
    </row>
    <row r="73" spans="1:14" x14ac:dyDescent="0.2">
      <c r="A73" s="36">
        <v>70</v>
      </c>
      <c r="B73" s="36" t="s">
        <v>193</v>
      </c>
      <c r="C73" s="36" t="s">
        <v>190</v>
      </c>
      <c r="D73" s="36" t="s">
        <v>182</v>
      </c>
      <c r="E73" s="36" t="s">
        <v>194</v>
      </c>
      <c r="F73" s="118">
        <v>2.86E-2</v>
      </c>
      <c r="G73" s="118">
        <v>2.2000000000000001E-3</v>
      </c>
      <c r="H73" s="121">
        <v>9.4999999999999998E-3</v>
      </c>
      <c r="I73" s="122">
        <f t="shared" ca="1" si="12"/>
        <v>1.95</v>
      </c>
      <c r="J73" s="118">
        <f t="shared" ca="1" si="13"/>
        <v>1.8702675416456281E-2</v>
      </c>
      <c r="K73" s="119">
        <f t="shared" ca="1" si="14"/>
        <v>4.9502675416456282E-2</v>
      </c>
    </row>
    <row r="74" spans="1:14" x14ac:dyDescent="0.2">
      <c r="A74" s="36">
        <v>71</v>
      </c>
      <c r="B74" s="36" t="s">
        <v>193</v>
      </c>
      <c r="C74" s="36" t="s">
        <v>190</v>
      </c>
      <c r="D74" s="36" t="s">
        <v>183</v>
      </c>
      <c r="E74" s="36" t="s">
        <v>194</v>
      </c>
      <c r="F74" s="118">
        <v>2.86E-2</v>
      </c>
      <c r="G74" s="118">
        <v>2.2000000000000001E-3</v>
      </c>
      <c r="H74" s="121">
        <v>1.01E-2</v>
      </c>
      <c r="I74" s="122">
        <f t="shared" ca="1" si="12"/>
        <v>1.95</v>
      </c>
      <c r="J74" s="118">
        <f t="shared" ca="1" si="13"/>
        <v>1.9895949085766085E-2</v>
      </c>
      <c r="K74" s="119">
        <f t="shared" ca="1" si="14"/>
        <v>5.0695949085766086E-2</v>
      </c>
    </row>
    <row r="75" spans="1:14" x14ac:dyDescent="0.2">
      <c r="A75" s="36">
        <v>72</v>
      </c>
      <c r="B75" s="36" t="s">
        <v>193</v>
      </c>
      <c r="C75" s="36" t="s">
        <v>190</v>
      </c>
      <c r="D75" s="36" t="s">
        <v>174</v>
      </c>
      <c r="E75" s="36" t="s">
        <v>194</v>
      </c>
      <c r="F75" s="118">
        <v>0.14510000000000001</v>
      </c>
      <c r="G75" s="118">
        <v>2.47E-2</v>
      </c>
      <c r="H75" s="121">
        <v>9.4999999999999998E-3</v>
      </c>
      <c r="I75" s="122">
        <f t="shared" ca="1" si="12"/>
        <v>1.95</v>
      </c>
      <c r="J75" s="118">
        <f t="shared" ca="1" si="13"/>
        <v>1.8702675416456281E-2</v>
      </c>
      <c r="K75" s="119">
        <f t="shared" ca="1" si="14"/>
        <v>0.18850267541645629</v>
      </c>
    </row>
    <row r="76" spans="1:14" x14ac:dyDescent="0.2">
      <c r="A76" s="36">
        <v>73</v>
      </c>
      <c r="B76" s="36" t="s">
        <v>193</v>
      </c>
      <c r="C76" s="36" t="s">
        <v>190</v>
      </c>
      <c r="D76" s="36" t="s">
        <v>89</v>
      </c>
      <c r="E76" s="36" t="s">
        <v>194</v>
      </c>
      <c r="F76" s="118">
        <v>0.14510000000000001</v>
      </c>
      <c r="G76" s="118">
        <v>2.47E-2</v>
      </c>
      <c r="H76" s="121">
        <v>1.01E-2</v>
      </c>
      <c r="I76" s="122">
        <f t="shared" ca="1" si="12"/>
        <v>1.95</v>
      </c>
      <c r="J76" s="118">
        <f t="shared" ca="1" si="13"/>
        <v>1.9895949085766085E-2</v>
      </c>
      <c r="K76" s="119">
        <f t="shared" ca="1" si="14"/>
        <v>0.18969594908576609</v>
      </c>
    </row>
    <row r="77" spans="1:14" x14ac:dyDescent="0.2">
      <c r="A77" s="36">
        <v>74</v>
      </c>
      <c r="B77" s="36" t="s">
        <v>193</v>
      </c>
      <c r="C77" s="36" t="s">
        <v>190</v>
      </c>
      <c r="D77" s="36" t="s">
        <v>192</v>
      </c>
      <c r="E77" s="36" t="s">
        <v>194</v>
      </c>
      <c r="F77" s="118">
        <v>0.14510000000000001</v>
      </c>
      <c r="G77" s="118">
        <v>2.2000000000000001E-3</v>
      </c>
      <c r="H77" s="121">
        <v>9.4999999999999998E-3</v>
      </c>
      <c r="I77" s="122">
        <f t="shared" ca="1" si="12"/>
        <v>1.95</v>
      </c>
      <c r="J77" s="118">
        <f t="shared" ca="1" si="13"/>
        <v>1.8702675416456281E-2</v>
      </c>
      <c r="K77" s="119">
        <f t="shared" ca="1" si="14"/>
        <v>0.1660026754164563</v>
      </c>
    </row>
    <row r="78" spans="1:14" x14ac:dyDescent="0.2">
      <c r="A78" s="36">
        <v>75</v>
      </c>
      <c r="B78" s="36" t="s">
        <v>193</v>
      </c>
      <c r="C78" s="36" t="s">
        <v>190</v>
      </c>
      <c r="D78" s="36" t="s">
        <v>90</v>
      </c>
      <c r="E78" s="36" t="s">
        <v>194</v>
      </c>
      <c r="F78" s="118">
        <v>0.14510000000000001</v>
      </c>
      <c r="G78" s="118">
        <v>2.2000000000000001E-3</v>
      </c>
      <c r="H78" s="121">
        <v>1.01E-2</v>
      </c>
      <c r="I78" s="122">
        <f t="shared" ca="1" si="12"/>
        <v>1.95</v>
      </c>
      <c r="J78" s="118">
        <f t="shared" ca="1" si="13"/>
        <v>1.9895949085766085E-2</v>
      </c>
      <c r="K78" s="119">
        <f t="shared" ca="1" si="14"/>
        <v>0.1671959490857661</v>
      </c>
    </row>
    <row r="79" spans="1:14" x14ac:dyDescent="0.2">
      <c r="A79" s="36">
        <v>76</v>
      </c>
      <c r="B79" s="36" t="s">
        <v>193</v>
      </c>
      <c r="C79" s="36" t="s">
        <v>193</v>
      </c>
      <c r="D79" s="36" t="s">
        <v>141</v>
      </c>
      <c r="E79" s="36" t="s">
        <v>194</v>
      </c>
      <c r="F79" s="118">
        <v>2.86E-2</v>
      </c>
      <c r="G79" s="118">
        <v>2.47E-2</v>
      </c>
      <c r="H79" s="121">
        <v>9.4999999999999998E-3</v>
      </c>
      <c r="I79" s="122">
        <f t="shared" ca="1" si="12"/>
        <v>1.95</v>
      </c>
      <c r="J79" s="118">
        <f t="shared" ca="1" si="13"/>
        <v>1.8702675416456281E-2</v>
      </c>
      <c r="K79" s="119">
        <f t="shared" ca="1" si="14"/>
        <v>7.2002675416456274E-2</v>
      </c>
    </row>
    <row r="80" spans="1:14" x14ac:dyDescent="0.2">
      <c r="A80" s="36">
        <v>77</v>
      </c>
      <c r="B80" s="36" t="s">
        <v>193</v>
      </c>
      <c r="C80" s="36" t="s">
        <v>193</v>
      </c>
      <c r="D80" s="36" t="s">
        <v>180</v>
      </c>
      <c r="E80" s="36" t="s">
        <v>194</v>
      </c>
      <c r="F80" s="118">
        <v>2.86E-2</v>
      </c>
      <c r="G80" s="118">
        <v>2.47E-2</v>
      </c>
      <c r="H80" s="121">
        <v>1.01E-2</v>
      </c>
      <c r="I80" s="122">
        <f t="shared" ca="1" si="12"/>
        <v>1.95</v>
      </c>
      <c r="J80" s="118">
        <f t="shared" ca="1" si="13"/>
        <v>1.9895949085766085E-2</v>
      </c>
      <c r="K80" s="119">
        <f t="shared" ca="1" si="14"/>
        <v>7.3195949085766085E-2</v>
      </c>
    </row>
    <row r="81" spans="1:11" x14ac:dyDescent="0.2">
      <c r="A81" s="36">
        <v>78</v>
      </c>
      <c r="B81" s="36" t="s">
        <v>193</v>
      </c>
      <c r="C81" s="36" t="s">
        <v>193</v>
      </c>
      <c r="D81" s="36" t="s">
        <v>182</v>
      </c>
      <c r="E81" s="36" t="s">
        <v>194</v>
      </c>
      <c r="F81" s="118">
        <v>2.86E-2</v>
      </c>
      <c r="G81" s="118">
        <v>2.2000000000000001E-3</v>
      </c>
      <c r="H81" s="121">
        <v>9.4999999999999998E-3</v>
      </c>
      <c r="I81" s="122">
        <f t="shared" ca="1" si="12"/>
        <v>1.95</v>
      </c>
      <c r="J81" s="118">
        <f t="shared" ca="1" si="13"/>
        <v>1.8702675416456281E-2</v>
      </c>
      <c r="K81" s="119">
        <f t="shared" ca="1" si="14"/>
        <v>4.9502675416456282E-2</v>
      </c>
    </row>
    <row r="82" spans="1:11" x14ac:dyDescent="0.2">
      <c r="A82" s="36">
        <v>79</v>
      </c>
      <c r="B82" s="36" t="s">
        <v>193</v>
      </c>
      <c r="C82" s="36" t="s">
        <v>193</v>
      </c>
      <c r="D82" s="36" t="s">
        <v>183</v>
      </c>
      <c r="E82" s="36" t="s">
        <v>194</v>
      </c>
      <c r="F82" s="118">
        <v>2.86E-2</v>
      </c>
      <c r="G82" s="118">
        <v>2.2000000000000001E-3</v>
      </c>
      <c r="H82" s="121">
        <v>1.01E-2</v>
      </c>
      <c r="I82" s="122">
        <f t="shared" ca="1" si="12"/>
        <v>1.95</v>
      </c>
      <c r="J82" s="118">
        <f t="shared" ca="1" si="13"/>
        <v>1.9895949085766085E-2</v>
      </c>
      <c r="K82" s="119">
        <f t="shared" ca="1" si="14"/>
        <v>5.0695949085766086E-2</v>
      </c>
    </row>
    <row r="83" spans="1:11" x14ac:dyDescent="0.2">
      <c r="A83" s="36">
        <v>80</v>
      </c>
      <c r="B83" s="36" t="s">
        <v>193</v>
      </c>
      <c r="C83" s="36" t="s">
        <v>193</v>
      </c>
      <c r="D83" s="36" t="s">
        <v>174</v>
      </c>
      <c r="E83" s="36" t="s">
        <v>194</v>
      </c>
      <c r="F83" s="118">
        <v>0.14510000000000001</v>
      </c>
      <c r="G83" s="118">
        <v>2.47E-2</v>
      </c>
      <c r="H83" s="121">
        <v>9.4999999999999998E-3</v>
      </c>
      <c r="I83" s="122">
        <f t="shared" ca="1" si="12"/>
        <v>1.95</v>
      </c>
      <c r="J83" s="118">
        <f t="shared" ca="1" si="13"/>
        <v>1.8702675416456281E-2</v>
      </c>
      <c r="K83" s="119">
        <f t="shared" ca="1" si="14"/>
        <v>0.18850267541645629</v>
      </c>
    </row>
    <row r="84" spans="1:11" x14ac:dyDescent="0.2">
      <c r="A84" s="36">
        <v>81</v>
      </c>
      <c r="B84" s="36" t="s">
        <v>193</v>
      </c>
      <c r="C84" s="36" t="s">
        <v>193</v>
      </c>
      <c r="D84" s="36" t="s">
        <v>89</v>
      </c>
      <c r="E84" s="36" t="s">
        <v>194</v>
      </c>
      <c r="F84" s="118">
        <v>0.14510000000000001</v>
      </c>
      <c r="G84" s="118">
        <v>2.47E-2</v>
      </c>
      <c r="H84" s="121">
        <v>1.01E-2</v>
      </c>
      <c r="I84" s="122">
        <f t="shared" ca="1" si="12"/>
        <v>1.95</v>
      </c>
      <c r="J84" s="118">
        <f t="shared" ca="1" si="13"/>
        <v>1.9895949085766085E-2</v>
      </c>
      <c r="K84" s="119">
        <f t="shared" ca="1" si="14"/>
        <v>0.18969594908576609</v>
      </c>
    </row>
    <row r="85" spans="1:11" x14ac:dyDescent="0.2">
      <c r="A85" s="36">
        <v>82</v>
      </c>
      <c r="B85" s="36" t="s">
        <v>193</v>
      </c>
      <c r="C85" s="36" t="s">
        <v>193</v>
      </c>
      <c r="D85" s="36" t="s">
        <v>192</v>
      </c>
      <c r="E85" s="36" t="s">
        <v>194</v>
      </c>
      <c r="F85" s="118">
        <v>0.14510000000000001</v>
      </c>
      <c r="G85" s="118">
        <v>2.2000000000000001E-3</v>
      </c>
      <c r="H85" s="121">
        <v>9.4999999999999998E-3</v>
      </c>
      <c r="I85" s="122">
        <f t="shared" ref="I85:I100" ca="1" si="15">IF(A85&gt;0,VLOOKUP(E85,GasDaily3,5,0),"")</f>
        <v>1.95</v>
      </c>
      <c r="J85" s="118">
        <f t="shared" ref="J85:J100" ca="1" si="16">IF(A85&gt;0,((1/(1-H85))-1)*I85,"")</f>
        <v>1.8702675416456281E-2</v>
      </c>
      <c r="K85" s="119">
        <f t="shared" ref="K85:K100" ca="1" si="17">IF(A85&gt;0,J85+G85+F85,"")</f>
        <v>0.1660026754164563</v>
      </c>
    </row>
    <row r="86" spans="1:11" x14ac:dyDescent="0.2">
      <c r="A86" s="36">
        <v>83</v>
      </c>
      <c r="B86" s="36" t="s">
        <v>193</v>
      </c>
      <c r="C86" s="36" t="s">
        <v>193</v>
      </c>
      <c r="D86" s="36" t="s">
        <v>90</v>
      </c>
      <c r="E86" s="36" t="s">
        <v>194</v>
      </c>
      <c r="F86" s="118">
        <v>0.14510000000000001</v>
      </c>
      <c r="G86" s="118">
        <v>2.2000000000000001E-3</v>
      </c>
      <c r="H86" s="121">
        <v>1.01E-2</v>
      </c>
      <c r="I86" s="122">
        <f t="shared" ca="1" si="15"/>
        <v>1.95</v>
      </c>
      <c r="J86" s="118">
        <f t="shared" ca="1" si="16"/>
        <v>1.9895949085766085E-2</v>
      </c>
      <c r="K86" s="119">
        <f t="shared" ca="1" si="17"/>
        <v>0.1671959490857661</v>
      </c>
    </row>
    <row r="87" spans="1:11" x14ac:dyDescent="0.2">
      <c r="A87" s="36">
        <v>84</v>
      </c>
      <c r="B87" s="36" t="s">
        <v>193</v>
      </c>
      <c r="C87" s="36" t="s">
        <v>181</v>
      </c>
      <c r="D87" s="36" t="s">
        <v>141</v>
      </c>
      <c r="E87" s="36" t="s">
        <v>191</v>
      </c>
      <c r="F87" s="118">
        <v>5.7200000000000001E-2</v>
      </c>
      <c r="G87" s="118">
        <v>2.47E-2</v>
      </c>
      <c r="H87" s="121">
        <v>1.7000000000000001E-2</v>
      </c>
      <c r="I87" s="122">
        <f t="shared" ca="1" si="15"/>
        <v>1.9450000000000001</v>
      </c>
      <c r="J87" s="118">
        <f t="shared" ca="1" si="16"/>
        <v>3.3636826042726511E-2</v>
      </c>
      <c r="K87" s="119">
        <f t="shared" ca="1" si="17"/>
        <v>0.11553682604272651</v>
      </c>
    </row>
    <row r="88" spans="1:11" x14ac:dyDescent="0.2">
      <c r="A88" s="36">
        <v>85</v>
      </c>
      <c r="B88" s="36" t="s">
        <v>193</v>
      </c>
      <c r="C88" s="36" t="s">
        <v>181</v>
      </c>
      <c r="D88" s="36" t="s">
        <v>180</v>
      </c>
      <c r="E88" s="36" t="s">
        <v>191</v>
      </c>
      <c r="F88" s="118">
        <v>5.7200000000000001E-2</v>
      </c>
      <c r="G88" s="118">
        <v>2.47E-2</v>
      </c>
      <c r="H88" s="121">
        <v>1.9099999999999999E-2</v>
      </c>
      <c r="I88" s="122">
        <f t="shared" ca="1" si="15"/>
        <v>1.9450000000000001</v>
      </c>
      <c r="J88" s="118">
        <f t="shared" ca="1" si="16"/>
        <v>3.7872871852380502E-2</v>
      </c>
      <c r="K88" s="119">
        <f t="shared" ca="1" si="17"/>
        <v>0.1197728718523805</v>
      </c>
    </row>
    <row r="89" spans="1:11" x14ac:dyDescent="0.2">
      <c r="A89" s="36">
        <v>86</v>
      </c>
      <c r="B89" s="36" t="s">
        <v>193</v>
      </c>
      <c r="C89" s="36" t="s">
        <v>181</v>
      </c>
      <c r="D89" s="36" t="s">
        <v>182</v>
      </c>
      <c r="E89" s="36" t="s">
        <v>191</v>
      </c>
      <c r="F89" s="118">
        <v>5.7200000000000001E-2</v>
      </c>
      <c r="G89" s="118">
        <v>2.2000000000000001E-3</v>
      </c>
      <c r="H89" s="121">
        <v>1.7000000000000001E-2</v>
      </c>
      <c r="I89" s="122">
        <f t="shared" ca="1" si="15"/>
        <v>1.9450000000000001</v>
      </c>
      <c r="J89" s="118">
        <f t="shared" ca="1" si="16"/>
        <v>3.3636826042726511E-2</v>
      </c>
      <c r="K89" s="119">
        <f t="shared" ca="1" si="17"/>
        <v>9.3036826042726506E-2</v>
      </c>
    </row>
    <row r="90" spans="1:11" x14ac:dyDescent="0.2">
      <c r="A90" s="36">
        <v>87</v>
      </c>
      <c r="B90" s="36" t="s">
        <v>193</v>
      </c>
      <c r="C90" s="36" t="s">
        <v>181</v>
      </c>
      <c r="D90" s="36" t="s">
        <v>183</v>
      </c>
      <c r="E90" s="36" t="s">
        <v>191</v>
      </c>
      <c r="F90" s="118">
        <v>5.7200000000000001E-2</v>
      </c>
      <c r="G90" s="118">
        <v>2.2000000000000001E-3</v>
      </c>
      <c r="H90" s="121">
        <v>1.9099999999999999E-2</v>
      </c>
      <c r="I90" s="122">
        <f t="shared" ca="1" si="15"/>
        <v>1.9450000000000001</v>
      </c>
      <c r="J90" s="118">
        <f t="shared" ca="1" si="16"/>
        <v>3.7872871852380502E-2</v>
      </c>
      <c r="K90" s="119">
        <f t="shared" ca="1" si="17"/>
        <v>9.727287185238051E-2</v>
      </c>
    </row>
    <row r="91" spans="1:11" x14ac:dyDescent="0.2">
      <c r="A91" s="36">
        <v>88</v>
      </c>
      <c r="B91" s="36" t="s">
        <v>181</v>
      </c>
      <c r="C91" s="36" t="s">
        <v>181</v>
      </c>
      <c r="D91" s="36" t="s">
        <v>141</v>
      </c>
      <c r="E91" s="36" t="s">
        <v>191</v>
      </c>
      <c r="F91" s="118">
        <v>5.7200000000000001E-2</v>
      </c>
      <c r="G91" s="118">
        <v>2.47E-2</v>
      </c>
      <c r="H91" s="121">
        <v>1.7000000000000001E-2</v>
      </c>
      <c r="I91" s="122">
        <f t="shared" ca="1" si="15"/>
        <v>1.9450000000000001</v>
      </c>
      <c r="J91" s="118">
        <f t="shared" ca="1" si="16"/>
        <v>3.3636826042726511E-2</v>
      </c>
      <c r="K91" s="119">
        <f t="shared" ca="1" si="17"/>
        <v>0.11553682604272651</v>
      </c>
    </row>
    <row r="92" spans="1:11" x14ac:dyDescent="0.2">
      <c r="A92" s="36">
        <v>89</v>
      </c>
      <c r="B92" s="36" t="s">
        <v>181</v>
      </c>
      <c r="C92" s="36" t="s">
        <v>181</v>
      </c>
      <c r="D92" s="36" t="s">
        <v>180</v>
      </c>
      <c r="E92" s="36" t="s">
        <v>191</v>
      </c>
      <c r="F92" s="118">
        <v>5.7200000000000001E-2</v>
      </c>
      <c r="G92" s="118">
        <v>2.47E-2</v>
      </c>
      <c r="H92" s="121">
        <v>1.9099999999999999E-2</v>
      </c>
      <c r="I92" s="122">
        <f t="shared" ca="1" si="15"/>
        <v>1.9450000000000001</v>
      </c>
      <c r="J92" s="118">
        <f t="shared" ca="1" si="16"/>
        <v>3.7872871852380502E-2</v>
      </c>
      <c r="K92" s="119">
        <f t="shared" ca="1" si="17"/>
        <v>0.1197728718523805</v>
      </c>
    </row>
    <row r="93" spans="1:11" x14ac:dyDescent="0.2">
      <c r="A93" s="36">
        <v>90</v>
      </c>
      <c r="B93" s="36" t="s">
        <v>181</v>
      </c>
      <c r="C93" s="36" t="s">
        <v>181</v>
      </c>
      <c r="D93" s="36" t="s">
        <v>182</v>
      </c>
      <c r="E93" s="36" t="s">
        <v>191</v>
      </c>
      <c r="F93" s="118">
        <v>5.7200000000000001E-2</v>
      </c>
      <c r="G93" s="118">
        <v>2.2000000000000001E-3</v>
      </c>
      <c r="H93" s="121">
        <v>1.7000000000000001E-2</v>
      </c>
      <c r="I93" s="122">
        <f t="shared" ca="1" si="15"/>
        <v>1.9450000000000001</v>
      </c>
      <c r="J93" s="118">
        <f t="shared" ca="1" si="16"/>
        <v>3.3636826042726511E-2</v>
      </c>
      <c r="K93" s="119">
        <f t="shared" ca="1" si="17"/>
        <v>9.3036826042726506E-2</v>
      </c>
    </row>
    <row r="94" spans="1:11" x14ac:dyDescent="0.2">
      <c r="A94" s="36">
        <v>91</v>
      </c>
      <c r="B94" s="36" t="s">
        <v>181</v>
      </c>
      <c r="C94" s="36" t="s">
        <v>181</v>
      </c>
      <c r="D94" s="36" t="s">
        <v>183</v>
      </c>
      <c r="E94" s="36" t="s">
        <v>191</v>
      </c>
      <c r="F94" s="118">
        <v>5.7200000000000001E-2</v>
      </c>
      <c r="G94" s="118">
        <v>2.2000000000000001E-3</v>
      </c>
      <c r="H94" s="121">
        <v>1.9099999999999999E-2</v>
      </c>
      <c r="I94" s="122">
        <f t="shared" ca="1" si="15"/>
        <v>1.9450000000000001</v>
      </c>
      <c r="J94" s="118">
        <f t="shared" ca="1" si="16"/>
        <v>3.7872871852380502E-2</v>
      </c>
      <c r="K94" s="119">
        <f t="shared" ca="1" si="17"/>
        <v>9.727287185238051E-2</v>
      </c>
    </row>
    <row r="95" spans="1:11" x14ac:dyDescent="0.2">
      <c r="A95" s="36">
        <v>92</v>
      </c>
      <c r="B95" s="36" t="s">
        <v>181</v>
      </c>
      <c r="C95" s="36" t="s">
        <v>184</v>
      </c>
      <c r="D95" s="36" t="s">
        <v>141</v>
      </c>
      <c r="E95" s="36" t="s">
        <v>191</v>
      </c>
      <c r="F95" s="118">
        <v>5.7200000000000001E-2</v>
      </c>
      <c r="G95" s="118">
        <v>2.47E-2</v>
      </c>
      <c r="H95" s="121">
        <v>1.7000000000000001E-2</v>
      </c>
      <c r="I95" s="122">
        <f t="shared" ca="1" si="15"/>
        <v>1.9450000000000001</v>
      </c>
      <c r="J95" s="118">
        <f t="shared" ca="1" si="16"/>
        <v>3.3636826042726511E-2</v>
      </c>
      <c r="K95" s="119">
        <f t="shared" ca="1" si="17"/>
        <v>0.11553682604272651</v>
      </c>
    </row>
    <row r="96" spans="1:11" x14ac:dyDescent="0.2">
      <c r="A96" s="36">
        <v>93</v>
      </c>
      <c r="B96" s="36" t="s">
        <v>181</v>
      </c>
      <c r="C96" s="36" t="s">
        <v>184</v>
      </c>
      <c r="D96" s="36" t="s">
        <v>180</v>
      </c>
      <c r="E96" s="36" t="s">
        <v>191</v>
      </c>
      <c r="F96" s="118">
        <v>5.7200000000000001E-2</v>
      </c>
      <c r="G96" s="118">
        <v>2.47E-2</v>
      </c>
      <c r="H96" s="121">
        <v>1.9099999999999999E-2</v>
      </c>
      <c r="I96" s="122">
        <f t="shared" ca="1" si="15"/>
        <v>1.9450000000000001</v>
      </c>
      <c r="J96" s="118">
        <f t="shared" ca="1" si="16"/>
        <v>3.7872871852380502E-2</v>
      </c>
      <c r="K96" s="119">
        <f t="shared" ca="1" si="17"/>
        <v>0.1197728718523805</v>
      </c>
    </row>
    <row r="97" spans="1:11" x14ac:dyDescent="0.2">
      <c r="A97" s="36">
        <v>94</v>
      </c>
      <c r="B97" s="36" t="s">
        <v>181</v>
      </c>
      <c r="C97" s="36" t="s">
        <v>185</v>
      </c>
      <c r="D97" s="36" t="s">
        <v>141</v>
      </c>
      <c r="E97" s="36" t="s">
        <v>191</v>
      </c>
      <c r="F97" s="118">
        <v>7.7600000000000002E-2</v>
      </c>
      <c r="G97" s="118">
        <v>2.2000000000000001E-3</v>
      </c>
      <c r="H97" s="121">
        <v>3.6900000000000002E-2</v>
      </c>
      <c r="I97" s="122">
        <f t="shared" ca="1" si="15"/>
        <v>1.9450000000000001</v>
      </c>
      <c r="J97" s="118">
        <f t="shared" ca="1" si="16"/>
        <v>7.4520299034368118E-2</v>
      </c>
      <c r="K97" s="119">
        <f t="shared" ca="1" si="17"/>
        <v>0.15432029903436811</v>
      </c>
    </row>
    <row r="98" spans="1:11" x14ac:dyDescent="0.2">
      <c r="A98" s="36">
        <v>95</v>
      </c>
      <c r="B98" s="36" t="s">
        <v>181</v>
      </c>
      <c r="C98" s="36" t="s">
        <v>185</v>
      </c>
      <c r="D98" s="36" t="s">
        <v>180</v>
      </c>
      <c r="E98" s="36" t="s">
        <v>191</v>
      </c>
      <c r="F98" s="118">
        <v>7.7600000000000002E-2</v>
      </c>
      <c r="G98" s="118">
        <v>2.2000000000000001E-3</v>
      </c>
      <c r="H98" s="121">
        <v>4.2799999999999998E-2</v>
      </c>
      <c r="I98" s="122">
        <f t="shared" ca="1" si="15"/>
        <v>1.9450000000000001</v>
      </c>
      <c r="J98" s="118">
        <f t="shared" ca="1" si="16"/>
        <v>8.6968240702047714E-2</v>
      </c>
      <c r="K98" s="119">
        <f t="shared" ca="1" si="17"/>
        <v>0.16676824070204771</v>
      </c>
    </row>
    <row r="99" spans="1:11" x14ac:dyDescent="0.2">
      <c r="A99" s="36">
        <v>96</v>
      </c>
      <c r="B99" s="36" t="s">
        <v>181</v>
      </c>
      <c r="C99" s="36" t="s">
        <v>185</v>
      </c>
      <c r="D99" s="36" t="s">
        <v>174</v>
      </c>
      <c r="E99" s="36" t="s">
        <v>191</v>
      </c>
      <c r="F99" s="118">
        <v>0.32829999999999998</v>
      </c>
      <c r="G99" s="118">
        <v>2.47E-2</v>
      </c>
      <c r="H99" s="121">
        <v>3.6900000000000002E-2</v>
      </c>
      <c r="I99" s="122">
        <f t="shared" ca="1" si="15"/>
        <v>1.9450000000000001</v>
      </c>
      <c r="J99" s="118">
        <f t="shared" ca="1" si="16"/>
        <v>7.4520299034368118E-2</v>
      </c>
      <c r="K99" s="119">
        <f t="shared" ca="1" si="17"/>
        <v>0.42752029903436811</v>
      </c>
    </row>
    <row r="100" spans="1:11" x14ac:dyDescent="0.2">
      <c r="A100" s="36">
        <v>97</v>
      </c>
      <c r="B100" s="36" t="s">
        <v>181</v>
      </c>
      <c r="C100" s="36" t="s">
        <v>185</v>
      </c>
      <c r="D100" s="36" t="s">
        <v>89</v>
      </c>
      <c r="E100" s="36" t="s">
        <v>191</v>
      </c>
      <c r="F100" s="118">
        <v>0.32829999999999998</v>
      </c>
      <c r="G100" s="118">
        <v>2.47E-2</v>
      </c>
      <c r="H100" s="121">
        <v>4.2799999999999998E-2</v>
      </c>
      <c r="I100" s="122">
        <f t="shared" ca="1" si="15"/>
        <v>1.9450000000000001</v>
      </c>
      <c r="J100" s="118">
        <f t="shared" ca="1" si="16"/>
        <v>8.6968240702047714E-2</v>
      </c>
      <c r="K100" s="119">
        <f t="shared" ca="1" si="17"/>
        <v>0.43996824070204771</v>
      </c>
    </row>
    <row r="101" spans="1:11" x14ac:dyDescent="0.2">
      <c r="A101" s="36">
        <v>98</v>
      </c>
      <c r="B101" s="36" t="s">
        <v>181</v>
      </c>
      <c r="C101" s="36" t="s">
        <v>186</v>
      </c>
      <c r="D101" s="36" t="s">
        <v>141</v>
      </c>
      <c r="E101" s="36" t="s">
        <v>191</v>
      </c>
      <c r="F101" s="118">
        <v>8.7400000000000005E-2</v>
      </c>
      <c r="G101" s="118">
        <v>2.2000000000000001E-3</v>
      </c>
      <c r="H101" s="121">
        <v>4.2900000000000001E-2</v>
      </c>
      <c r="I101" s="122">
        <f t="shared" ref="I101:I116" ca="1" si="18">IF(A101&gt;0,VLOOKUP(E101,GasDaily3,5,0),"")</f>
        <v>1.9450000000000001</v>
      </c>
      <c r="J101" s="118">
        <f t="shared" ref="J101:J116" ca="1" si="19">IF(A101&gt;0,((1/(1-H101))-1)*I101,"")</f>
        <v>8.7180545397555403E-2</v>
      </c>
      <c r="K101" s="119">
        <f t="shared" ref="K101:K116" ca="1" si="20">IF(A101&gt;0,J101+G101+F101,"")</f>
        <v>0.17678054539755539</v>
      </c>
    </row>
    <row r="102" spans="1:11" x14ac:dyDescent="0.2">
      <c r="A102" s="36">
        <v>99</v>
      </c>
      <c r="B102" s="36" t="s">
        <v>181</v>
      </c>
      <c r="C102" s="36" t="s">
        <v>186</v>
      </c>
      <c r="D102" s="36" t="s">
        <v>180</v>
      </c>
      <c r="E102" s="36" t="s">
        <v>191</v>
      </c>
      <c r="F102" s="118">
        <v>8.7400000000000005E-2</v>
      </c>
      <c r="G102" s="118">
        <v>2.2000000000000001E-3</v>
      </c>
      <c r="H102" s="121">
        <v>4.99E-2</v>
      </c>
      <c r="I102" s="122">
        <f t="shared" ca="1" si="18"/>
        <v>1.9450000000000001</v>
      </c>
      <c r="J102" s="118">
        <f t="shared" ca="1" si="19"/>
        <v>0.10215293127039257</v>
      </c>
      <c r="K102" s="119">
        <f t="shared" ca="1" si="20"/>
        <v>0.19175293127039256</v>
      </c>
    </row>
    <row r="103" spans="1:11" x14ac:dyDescent="0.2">
      <c r="A103" s="36">
        <v>100</v>
      </c>
      <c r="B103" s="36" t="s">
        <v>181</v>
      </c>
      <c r="C103" s="36" t="s">
        <v>187</v>
      </c>
      <c r="D103" s="36" t="s">
        <v>141</v>
      </c>
      <c r="E103" s="36" t="s">
        <v>191</v>
      </c>
      <c r="F103" s="118">
        <v>0.10150000000000001</v>
      </c>
      <c r="G103" s="118">
        <v>2.2000000000000001E-3</v>
      </c>
      <c r="H103" s="121">
        <v>5.0599999999999999E-2</v>
      </c>
      <c r="I103" s="122">
        <f t="shared" ca="1" si="18"/>
        <v>1.9450000000000001</v>
      </c>
      <c r="J103" s="118">
        <f t="shared" ca="1" si="19"/>
        <v>0.10366231303981466</v>
      </c>
      <c r="K103" s="119">
        <f t="shared" ca="1" si="20"/>
        <v>0.20736231303981467</v>
      </c>
    </row>
    <row r="104" spans="1:11" x14ac:dyDescent="0.2">
      <c r="A104" s="36">
        <v>101</v>
      </c>
      <c r="B104" s="36" t="s">
        <v>181</v>
      </c>
      <c r="C104" s="36" t="s">
        <v>187</v>
      </c>
      <c r="D104" s="36" t="s">
        <v>180</v>
      </c>
      <c r="E104" s="36" t="s">
        <v>191</v>
      </c>
      <c r="F104" s="118">
        <v>0.10150000000000001</v>
      </c>
      <c r="G104" s="118">
        <v>2.2000000000000001E-3</v>
      </c>
      <c r="H104" s="121">
        <v>5.8999999999999997E-2</v>
      </c>
      <c r="I104" s="122">
        <f t="shared" ca="1" si="18"/>
        <v>1.9450000000000001</v>
      </c>
      <c r="J104" s="118">
        <f t="shared" ca="1" si="19"/>
        <v>0.12195005313496263</v>
      </c>
      <c r="K104" s="119">
        <f t="shared" ca="1" si="20"/>
        <v>0.22565005313496261</v>
      </c>
    </row>
    <row r="105" spans="1:11" x14ac:dyDescent="0.2">
      <c r="A105" s="36">
        <v>102</v>
      </c>
      <c r="B105" s="36" t="s">
        <v>181</v>
      </c>
      <c r="C105" s="36" t="s">
        <v>188</v>
      </c>
      <c r="D105" s="36" t="s">
        <v>141</v>
      </c>
      <c r="E105" s="36" t="s">
        <v>191</v>
      </c>
      <c r="F105" s="118">
        <v>0.11269999999999999</v>
      </c>
      <c r="G105" s="118">
        <v>2.2000000000000001E-3</v>
      </c>
      <c r="H105" s="121">
        <v>5.9700000000000003E-2</v>
      </c>
      <c r="I105" s="122">
        <f t="shared" ca="1" si="18"/>
        <v>1.9450000000000001</v>
      </c>
      <c r="J105" s="118">
        <f t="shared" ca="1" si="19"/>
        <v>0.12348878017653948</v>
      </c>
      <c r="K105" s="119">
        <f t="shared" ca="1" si="20"/>
        <v>0.23838878017653947</v>
      </c>
    </row>
    <row r="106" spans="1:11" x14ac:dyDescent="0.2">
      <c r="A106" s="36">
        <v>103</v>
      </c>
      <c r="B106" s="36" t="s">
        <v>181</v>
      </c>
      <c r="C106" s="36" t="s">
        <v>188</v>
      </c>
      <c r="D106" s="36" t="s">
        <v>180</v>
      </c>
      <c r="E106" s="36" t="s">
        <v>191</v>
      </c>
      <c r="F106" s="118">
        <v>0.11269999999999999</v>
      </c>
      <c r="G106" s="118">
        <v>2.2000000000000001E-3</v>
      </c>
      <c r="H106" s="121">
        <v>6.9900000000000004E-2</v>
      </c>
      <c r="I106" s="122">
        <f t="shared" ca="1" si="18"/>
        <v>1.9450000000000001</v>
      </c>
      <c r="J106" s="118">
        <f t="shared" ca="1" si="19"/>
        <v>0.1461729921513813</v>
      </c>
      <c r="K106" s="119">
        <f t="shared" ca="1" si="20"/>
        <v>0.2610729921513813</v>
      </c>
    </row>
    <row r="107" spans="1:11" x14ac:dyDescent="0.2">
      <c r="A107" s="36">
        <v>104</v>
      </c>
      <c r="B107" s="36" t="s">
        <v>181</v>
      </c>
      <c r="C107" s="36" t="s">
        <v>189</v>
      </c>
      <c r="D107" s="36" t="s">
        <v>141</v>
      </c>
      <c r="E107" s="36" t="s">
        <v>191</v>
      </c>
      <c r="F107" s="118">
        <v>0.15049999999999999</v>
      </c>
      <c r="G107" s="118">
        <v>2.2000000000000001E-3</v>
      </c>
      <c r="H107" s="121">
        <v>6.6699999999999995E-2</v>
      </c>
      <c r="I107" s="122">
        <f t="shared" ca="1" si="18"/>
        <v>1.9450000000000001</v>
      </c>
      <c r="J107" s="118">
        <f t="shared" ca="1" si="19"/>
        <v>0.13900300010714672</v>
      </c>
      <c r="K107" s="119">
        <f t="shared" ca="1" si="20"/>
        <v>0.29170300010714673</v>
      </c>
    </row>
    <row r="108" spans="1:11" x14ac:dyDescent="0.2">
      <c r="A108" s="36">
        <v>105</v>
      </c>
      <c r="B108" s="36" t="s">
        <v>181</v>
      </c>
      <c r="C108" s="36" t="s">
        <v>189</v>
      </c>
      <c r="D108" s="36" t="s">
        <v>180</v>
      </c>
      <c r="E108" s="36" t="s">
        <v>191</v>
      </c>
      <c r="F108" s="118">
        <v>0.15049999999999999</v>
      </c>
      <c r="G108" s="118">
        <v>2.2000000000000001E-3</v>
      </c>
      <c r="H108" s="121">
        <v>7.8200000000000006E-2</v>
      </c>
      <c r="I108" s="122">
        <f t="shared" ca="1" si="18"/>
        <v>1.9450000000000001</v>
      </c>
      <c r="J108" s="118">
        <f t="shared" ca="1" si="19"/>
        <v>0.1650021696680409</v>
      </c>
      <c r="K108" s="119">
        <f t="shared" ca="1" si="20"/>
        <v>0.31770216966804088</v>
      </c>
    </row>
    <row r="109" spans="1:11" x14ac:dyDescent="0.2">
      <c r="A109" s="36">
        <v>106</v>
      </c>
      <c r="B109" s="36" t="s">
        <v>184</v>
      </c>
      <c r="C109" s="36" t="s">
        <v>181</v>
      </c>
      <c r="D109" s="36" t="s">
        <v>141</v>
      </c>
      <c r="E109" s="36" t="s">
        <v>194</v>
      </c>
      <c r="F109" s="118">
        <v>5.7200000000000001E-2</v>
      </c>
      <c r="G109" s="118">
        <v>2.47E-2</v>
      </c>
      <c r="H109" s="121">
        <v>1.7000000000000001E-2</v>
      </c>
      <c r="I109" s="122">
        <f t="shared" ca="1" si="18"/>
        <v>1.95</v>
      </c>
      <c r="J109" s="118">
        <f t="shared" ca="1" si="19"/>
        <v>3.3723296032553571E-2</v>
      </c>
      <c r="K109" s="119">
        <f t="shared" ca="1" si="20"/>
        <v>0.11562329603255357</v>
      </c>
    </row>
    <row r="110" spans="1:11" x14ac:dyDescent="0.2">
      <c r="A110" s="36">
        <v>107</v>
      </c>
      <c r="B110" s="36" t="s">
        <v>184</v>
      </c>
      <c r="C110" s="36" t="s">
        <v>181</v>
      </c>
      <c r="D110" s="36" t="s">
        <v>180</v>
      </c>
      <c r="E110" s="36" t="s">
        <v>194</v>
      </c>
      <c r="F110" s="118">
        <v>5.7200000000000001E-2</v>
      </c>
      <c r="G110" s="118">
        <v>2.47E-2</v>
      </c>
      <c r="H110" s="121">
        <v>1.9099999999999999E-2</v>
      </c>
      <c r="I110" s="122">
        <f t="shared" ca="1" si="18"/>
        <v>1.95</v>
      </c>
      <c r="J110" s="118">
        <f t="shared" ca="1" si="19"/>
        <v>3.7970231420124408E-2</v>
      </c>
      <c r="K110" s="119">
        <f t="shared" ca="1" si="20"/>
        <v>0.1198702314201244</v>
      </c>
    </row>
    <row r="111" spans="1:11" x14ac:dyDescent="0.2">
      <c r="A111" s="36">
        <v>108</v>
      </c>
      <c r="B111" s="36" t="s">
        <v>184</v>
      </c>
      <c r="C111" s="36" t="s">
        <v>184</v>
      </c>
      <c r="D111" s="36" t="s">
        <v>141</v>
      </c>
      <c r="E111" s="36" t="s">
        <v>194</v>
      </c>
      <c r="F111" s="118">
        <v>5.7200000000000001E-2</v>
      </c>
      <c r="G111" s="118">
        <v>2.47E-2</v>
      </c>
      <c r="H111" s="121">
        <v>1.7000000000000001E-2</v>
      </c>
      <c r="I111" s="122">
        <f t="shared" ca="1" si="18"/>
        <v>1.95</v>
      </c>
      <c r="J111" s="118">
        <f t="shared" ca="1" si="19"/>
        <v>3.3723296032553571E-2</v>
      </c>
      <c r="K111" s="119">
        <f t="shared" ca="1" si="20"/>
        <v>0.11562329603255357</v>
      </c>
    </row>
    <row r="112" spans="1:11" x14ac:dyDescent="0.2">
      <c r="A112" s="36">
        <v>109</v>
      </c>
      <c r="B112" s="36" t="s">
        <v>184</v>
      </c>
      <c r="C112" s="36" t="s">
        <v>184</v>
      </c>
      <c r="D112" s="36" t="s">
        <v>180</v>
      </c>
      <c r="E112" s="36" t="s">
        <v>194</v>
      </c>
      <c r="F112" s="118">
        <v>5.7200000000000001E-2</v>
      </c>
      <c r="G112" s="118">
        <v>2.47E-2</v>
      </c>
      <c r="H112" s="121">
        <v>1.9099999999999999E-2</v>
      </c>
      <c r="I112" s="122">
        <f t="shared" ca="1" si="18"/>
        <v>1.95</v>
      </c>
      <c r="J112" s="118">
        <f t="shared" ca="1" si="19"/>
        <v>3.7970231420124408E-2</v>
      </c>
      <c r="K112" s="119">
        <f t="shared" ca="1" si="20"/>
        <v>0.1198702314201244</v>
      </c>
    </row>
    <row r="113" spans="1:11" x14ac:dyDescent="0.2">
      <c r="A113" s="36">
        <v>110</v>
      </c>
      <c r="B113" s="36" t="s">
        <v>184</v>
      </c>
      <c r="C113" s="36" t="s">
        <v>185</v>
      </c>
      <c r="D113" s="36" t="s">
        <v>141</v>
      </c>
      <c r="E113" s="36" t="s">
        <v>194</v>
      </c>
      <c r="F113" s="118">
        <v>7.7600000000000002E-2</v>
      </c>
      <c r="G113" s="118">
        <v>2.2000000000000001E-3</v>
      </c>
      <c r="H113" s="121">
        <v>3.6900000000000002E-2</v>
      </c>
      <c r="I113" s="122">
        <f t="shared" ca="1" si="18"/>
        <v>1.95</v>
      </c>
      <c r="J113" s="118">
        <f t="shared" ca="1" si="19"/>
        <v>7.4711867926487319E-2</v>
      </c>
      <c r="K113" s="119">
        <f t="shared" ca="1" si="20"/>
        <v>0.1545118679264873</v>
      </c>
    </row>
    <row r="114" spans="1:11" x14ac:dyDescent="0.2">
      <c r="A114" s="36">
        <v>111</v>
      </c>
      <c r="B114" s="36" t="s">
        <v>184</v>
      </c>
      <c r="C114" s="36" t="s">
        <v>185</v>
      </c>
      <c r="D114" s="36" t="s">
        <v>180</v>
      </c>
      <c r="E114" s="36" t="s">
        <v>194</v>
      </c>
      <c r="F114" s="118">
        <v>7.7600000000000002E-2</v>
      </c>
      <c r="G114" s="118">
        <v>2.2000000000000001E-3</v>
      </c>
      <c r="H114" s="121">
        <v>4.2799999999999998E-2</v>
      </c>
      <c r="I114" s="122">
        <f t="shared" ca="1" si="18"/>
        <v>1.95</v>
      </c>
      <c r="J114" s="118">
        <f t="shared" ca="1" si="19"/>
        <v>8.7191809444212356E-2</v>
      </c>
      <c r="K114" s="119">
        <f t="shared" ca="1" si="20"/>
        <v>0.16699180944421235</v>
      </c>
    </row>
    <row r="115" spans="1:11" x14ac:dyDescent="0.2">
      <c r="A115" s="36">
        <v>112</v>
      </c>
      <c r="B115" s="36" t="s">
        <v>184</v>
      </c>
      <c r="C115" s="36" t="s">
        <v>185</v>
      </c>
      <c r="D115" s="36" t="s">
        <v>174</v>
      </c>
      <c r="E115" s="36" t="s">
        <v>194</v>
      </c>
      <c r="F115" s="118">
        <v>0.32829999999999998</v>
      </c>
      <c r="G115" s="118">
        <v>2.2000000000000001E-3</v>
      </c>
      <c r="H115" s="121">
        <v>3.6900000000000002E-2</v>
      </c>
      <c r="I115" s="122">
        <f t="shared" ca="1" si="18"/>
        <v>1.95</v>
      </c>
      <c r="J115" s="118">
        <f t="shared" ca="1" si="19"/>
        <v>7.4711867926487319E-2</v>
      </c>
      <c r="K115" s="119">
        <f t="shared" ca="1" si="20"/>
        <v>0.40521186792648728</v>
      </c>
    </row>
    <row r="116" spans="1:11" x14ac:dyDescent="0.2">
      <c r="A116" s="36">
        <v>113</v>
      </c>
      <c r="B116" s="36" t="s">
        <v>184</v>
      </c>
      <c r="C116" s="36" t="s">
        <v>185</v>
      </c>
      <c r="D116" s="36" t="s">
        <v>89</v>
      </c>
      <c r="E116" s="36" t="s">
        <v>194</v>
      </c>
      <c r="F116" s="118">
        <v>0.32829999999999998</v>
      </c>
      <c r="G116" s="118">
        <v>2.2000000000000001E-3</v>
      </c>
      <c r="H116" s="121">
        <v>4.2799999999999998E-2</v>
      </c>
      <c r="I116" s="122">
        <f t="shared" ca="1" si="18"/>
        <v>1.95</v>
      </c>
      <c r="J116" s="118">
        <f t="shared" ca="1" si="19"/>
        <v>8.7191809444212356E-2</v>
      </c>
      <c r="K116" s="119">
        <f t="shared" ca="1" si="20"/>
        <v>0.41769180944421236</v>
      </c>
    </row>
    <row r="117" spans="1:11" x14ac:dyDescent="0.2">
      <c r="A117" s="36">
        <v>114</v>
      </c>
      <c r="B117" s="36" t="s">
        <v>184</v>
      </c>
      <c r="C117" s="36" t="s">
        <v>186</v>
      </c>
      <c r="D117" s="36" t="s">
        <v>141</v>
      </c>
      <c r="E117" s="36" t="s">
        <v>194</v>
      </c>
      <c r="F117" s="118">
        <v>8.7400000000000005E-2</v>
      </c>
      <c r="G117" s="118">
        <v>2.2000000000000001E-3</v>
      </c>
      <c r="H117" s="121">
        <v>4.2900000000000001E-2</v>
      </c>
      <c r="I117" s="122">
        <f t="shared" ref="I117:I132" ca="1" si="21">IF(A117&gt;0,VLOOKUP(E117,GasDaily3,5,0),"")</f>
        <v>1.95</v>
      </c>
      <c r="J117" s="118">
        <f t="shared" ref="J117:J132" ca="1" si="22">IF(A117&gt;0,((1/(1-H117))-1)*I117,"")</f>
        <v>8.7404659910145524E-2</v>
      </c>
      <c r="K117" s="119">
        <f t="shared" ref="K117:K132" ca="1" si="23">IF(A117&gt;0,J117+G117+F117,"")</f>
        <v>0.17700465991014552</v>
      </c>
    </row>
    <row r="118" spans="1:11" x14ac:dyDescent="0.2">
      <c r="A118" s="36">
        <v>115</v>
      </c>
      <c r="B118" s="36" t="s">
        <v>184</v>
      </c>
      <c r="C118" s="36" t="s">
        <v>186</v>
      </c>
      <c r="D118" s="36" t="s">
        <v>180</v>
      </c>
      <c r="E118" s="36" t="s">
        <v>194</v>
      </c>
      <c r="F118" s="118">
        <v>8.7400000000000005E-2</v>
      </c>
      <c r="G118" s="118">
        <v>2.2000000000000001E-3</v>
      </c>
      <c r="H118" s="121">
        <v>4.99E-2</v>
      </c>
      <c r="I118" s="122">
        <f t="shared" ca="1" si="21"/>
        <v>1.95</v>
      </c>
      <c r="J118" s="118">
        <f t="shared" ca="1" si="22"/>
        <v>0.1024155352068203</v>
      </c>
      <c r="K118" s="119">
        <f t="shared" ca="1" si="23"/>
        <v>0.1920155352068203</v>
      </c>
    </row>
    <row r="119" spans="1:11" x14ac:dyDescent="0.2">
      <c r="A119" s="36">
        <v>116</v>
      </c>
      <c r="B119" s="36" t="s">
        <v>184</v>
      </c>
      <c r="C119" s="36" t="s">
        <v>187</v>
      </c>
      <c r="D119" s="36" t="s">
        <v>141</v>
      </c>
      <c r="E119" s="36" t="s">
        <v>194</v>
      </c>
      <c r="F119" s="118">
        <v>0.10150000000000001</v>
      </c>
      <c r="G119" s="118">
        <v>2.2000000000000001E-3</v>
      </c>
      <c r="H119" s="121">
        <v>5.0599999999999999E-2</v>
      </c>
      <c r="I119" s="122">
        <f t="shared" ca="1" si="21"/>
        <v>1.95</v>
      </c>
      <c r="J119" s="118">
        <f t="shared" ca="1" si="22"/>
        <v>0.10392879713503268</v>
      </c>
      <c r="K119" s="119">
        <f t="shared" ca="1" si="23"/>
        <v>0.20762879713503268</v>
      </c>
    </row>
    <row r="120" spans="1:11" x14ac:dyDescent="0.2">
      <c r="A120" s="36">
        <v>117</v>
      </c>
      <c r="B120" s="36" t="s">
        <v>184</v>
      </c>
      <c r="C120" s="36" t="s">
        <v>187</v>
      </c>
      <c r="D120" s="36" t="s">
        <v>180</v>
      </c>
      <c r="E120" s="36" t="s">
        <v>194</v>
      </c>
      <c r="F120" s="118">
        <v>0.10150000000000001</v>
      </c>
      <c r="G120" s="118">
        <v>2.2000000000000001E-3</v>
      </c>
      <c r="H120" s="121">
        <v>5.8999999999999997E-2</v>
      </c>
      <c r="I120" s="122">
        <f t="shared" ca="1" si="21"/>
        <v>1.95</v>
      </c>
      <c r="J120" s="118">
        <f t="shared" ca="1" si="22"/>
        <v>0.12226354941551522</v>
      </c>
      <c r="K120" s="119">
        <f t="shared" ca="1" si="23"/>
        <v>0.22596354941551522</v>
      </c>
    </row>
    <row r="121" spans="1:11" x14ac:dyDescent="0.2">
      <c r="A121" s="36">
        <v>118</v>
      </c>
      <c r="B121" s="36" t="s">
        <v>184</v>
      </c>
      <c r="C121" s="36" t="s">
        <v>188</v>
      </c>
      <c r="D121" s="36" t="s">
        <v>141</v>
      </c>
      <c r="E121" s="36" t="s">
        <v>194</v>
      </c>
      <c r="F121" s="118">
        <v>0.11269999999999999</v>
      </c>
      <c r="G121" s="118">
        <v>2.2000000000000001E-3</v>
      </c>
      <c r="H121" s="121">
        <v>5.9700000000000003E-2</v>
      </c>
      <c r="I121" s="122">
        <f t="shared" ca="1" si="21"/>
        <v>1.95</v>
      </c>
      <c r="J121" s="118">
        <f t="shared" ca="1" si="22"/>
        <v>0.12380623205359999</v>
      </c>
      <c r="K121" s="119">
        <f t="shared" ca="1" si="23"/>
        <v>0.23870623205359998</v>
      </c>
    </row>
    <row r="122" spans="1:11" x14ac:dyDescent="0.2">
      <c r="A122" s="36">
        <v>119</v>
      </c>
      <c r="B122" s="36" t="s">
        <v>184</v>
      </c>
      <c r="C122" s="36" t="s">
        <v>188</v>
      </c>
      <c r="D122" s="36" t="s">
        <v>180</v>
      </c>
      <c r="E122" s="36" t="s">
        <v>194</v>
      </c>
      <c r="F122" s="118">
        <v>0.11269999999999999</v>
      </c>
      <c r="G122" s="118">
        <v>2.2000000000000001E-3</v>
      </c>
      <c r="H122" s="121">
        <v>6.9900000000000004E-2</v>
      </c>
      <c r="I122" s="122">
        <f t="shared" ca="1" si="21"/>
        <v>1.95</v>
      </c>
      <c r="J122" s="118">
        <f t="shared" ca="1" si="22"/>
        <v>0.14654875819804294</v>
      </c>
      <c r="K122" s="119">
        <f t="shared" ca="1" si="23"/>
        <v>0.26144875819804292</v>
      </c>
    </row>
    <row r="123" spans="1:11" x14ac:dyDescent="0.2">
      <c r="A123" s="36">
        <v>120</v>
      </c>
      <c r="B123" s="36" t="s">
        <v>184</v>
      </c>
      <c r="C123" s="36" t="s">
        <v>189</v>
      </c>
      <c r="D123" s="36" t="s">
        <v>141</v>
      </c>
      <c r="E123" s="36" t="s">
        <v>194</v>
      </c>
      <c r="F123" s="118">
        <v>0.15049999999999999</v>
      </c>
      <c r="G123" s="118">
        <v>2.2000000000000001E-3</v>
      </c>
      <c r="H123" s="121">
        <v>6.6699999999999995E-2</v>
      </c>
      <c r="I123" s="122">
        <f t="shared" ca="1" si="21"/>
        <v>1.95</v>
      </c>
      <c r="J123" s="118">
        <f t="shared" ca="1" si="22"/>
        <v>0.13936033429765352</v>
      </c>
      <c r="K123" s="119">
        <f t="shared" ca="1" si="23"/>
        <v>0.29206033429765355</v>
      </c>
    </row>
    <row r="124" spans="1:11" x14ac:dyDescent="0.2">
      <c r="A124" s="36">
        <v>121</v>
      </c>
      <c r="B124" s="36" t="s">
        <v>184</v>
      </c>
      <c r="C124" s="36" t="s">
        <v>189</v>
      </c>
      <c r="D124" s="36" t="s">
        <v>180</v>
      </c>
      <c r="E124" s="36" t="s">
        <v>194</v>
      </c>
      <c r="F124" s="118">
        <v>0.15049999999999999</v>
      </c>
      <c r="G124" s="118">
        <v>2.2000000000000001E-3</v>
      </c>
      <c r="H124" s="121">
        <v>7.8200000000000006E-2</v>
      </c>
      <c r="I124" s="122">
        <f t="shared" ca="1" si="21"/>
        <v>1.95</v>
      </c>
      <c r="J124" s="118">
        <f t="shared" ca="1" si="22"/>
        <v>0.16542633977001528</v>
      </c>
      <c r="K124" s="119">
        <f t="shared" ca="1" si="23"/>
        <v>0.31812633977001525</v>
      </c>
    </row>
    <row r="125" spans="1:11" x14ac:dyDescent="0.2">
      <c r="A125" s="36">
        <v>122</v>
      </c>
      <c r="B125" s="36" t="s">
        <v>188</v>
      </c>
      <c r="C125" s="36" t="s">
        <v>188</v>
      </c>
      <c r="D125" s="36" t="s">
        <v>141</v>
      </c>
      <c r="E125" s="36" t="s">
        <v>188</v>
      </c>
      <c r="F125" s="118">
        <v>4.2700000000000002E-2</v>
      </c>
      <c r="G125" s="118">
        <v>2.2000000000000001E-3</v>
      </c>
      <c r="H125" s="121">
        <v>1.17E-2</v>
      </c>
      <c r="I125" s="122">
        <f t="shared" ca="1" si="21"/>
        <v>2.2999999999999998</v>
      </c>
      <c r="J125" s="118">
        <f t="shared" ca="1" si="22"/>
        <v>2.7228574319538599E-2</v>
      </c>
      <c r="K125" s="119">
        <f t="shared" ca="1" si="23"/>
        <v>7.2128574319538605E-2</v>
      </c>
    </row>
    <row r="126" spans="1:11" x14ac:dyDescent="0.2">
      <c r="A126" s="36">
        <v>123</v>
      </c>
      <c r="B126" s="36" t="s">
        <v>188</v>
      </c>
      <c r="C126" s="36" t="s">
        <v>188</v>
      </c>
      <c r="D126" s="36" t="s">
        <v>180</v>
      </c>
      <c r="E126" s="36" t="s">
        <v>188</v>
      </c>
      <c r="F126" s="118">
        <v>4.2700000000000002E-2</v>
      </c>
      <c r="G126" s="118">
        <v>2.2000000000000001E-3</v>
      </c>
      <c r="H126" s="121">
        <v>1.2800000000000001E-2</v>
      </c>
      <c r="I126" s="122">
        <f t="shared" ca="1" si="21"/>
        <v>2.2999999999999998</v>
      </c>
      <c r="J126" s="118">
        <f t="shared" ca="1" si="22"/>
        <v>2.9821717990275352E-2</v>
      </c>
      <c r="K126" s="119">
        <f t="shared" ca="1" si="23"/>
        <v>7.4721717990275355E-2</v>
      </c>
    </row>
    <row r="127" spans="1:11" x14ac:dyDescent="0.2">
      <c r="A127" s="36">
        <v>124</v>
      </c>
      <c r="B127" s="36" t="s">
        <v>188</v>
      </c>
      <c r="C127" s="36" t="s">
        <v>189</v>
      </c>
      <c r="D127" s="36" t="s">
        <v>141</v>
      </c>
      <c r="E127" s="36" t="s">
        <v>188</v>
      </c>
      <c r="F127" s="118">
        <v>8.7599999999999997E-2</v>
      </c>
      <c r="G127" s="118">
        <v>2.2000000000000001E-3</v>
      </c>
      <c r="H127" s="121">
        <v>1.8599999999999998E-2</v>
      </c>
      <c r="I127" s="122">
        <f t="shared" ca="1" si="21"/>
        <v>2.2999999999999998</v>
      </c>
      <c r="J127" s="118">
        <f t="shared" ca="1" si="22"/>
        <v>4.3590788669247899E-2</v>
      </c>
      <c r="K127" s="119">
        <f t="shared" ca="1" si="23"/>
        <v>0.13339078866924789</v>
      </c>
    </row>
    <row r="128" spans="1:11" x14ac:dyDescent="0.2">
      <c r="A128" s="36">
        <v>125</v>
      </c>
      <c r="B128" s="36" t="s">
        <v>188</v>
      </c>
      <c r="C128" s="36" t="s">
        <v>189</v>
      </c>
      <c r="D128" s="36" t="s">
        <v>180</v>
      </c>
      <c r="E128" s="36" t="s">
        <v>188</v>
      </c>
      <c r="F128" s="118">
        <v>8.7599999999999997E-2</v>
      </c>
      <c r="G128" s="118">
        <v>2.2000000000000001E-3</v>
      </c>
      <c r="H128" s="121">
        <v>2.0899999999999998E-2</v>
      </c>
      <c r="I128" s="122">
        <f t="shared" ca="1" si="21"/>
        <v>2.2999999999999998</v>
      </c>
      <c r="J128" s="118">
        <f t="shared" ca="1" si="22"/>
        <v>4.909610867122851E-2</v>
      </c>
      <c r="K128" s="119">
        <f t="shared" ca="1" si="23"/>
        <v>0.13889610867122851</v>
      </c>
    </row>
    <row r="129" spans="1:11" x14ac:dyDescent="0.2">
      <c r="A129" s="36">
        <v>126</v>
      </c>
      <c r="B129" s="36" t="s">
        <v>49</v>
      </c>
      <c r="C129" s="36" t="s">
        <v>49</v>
      </c>
      <c r="D129" s="36" t="s">
        <v>48</v>
      </c>
      <c r="E129" s="36" t="s">
        <v>49</v>
      </c>
      <c r="F129" s="118">
        <v>2.1499999999999998E-2</v>
      </c>
      <c r="G129" s="118">
        <v>2.2000000000000001E-3</v>
      </c>
      <c r="H129" s="121">
        <v>1.7000000000000001E-2</v>
      </c>
      <c r="I129" s="122">
        <f t="shared" ca="1" si="21"/>
        <v>1.93</v>
      </c>
      <c r="J129" s="118">
        <f t="shared" ca="1" si="22"/>
        <v>3.3377416073245333E-2</v>
      </c>
      <c r="K129" s="119">
        <f t="shared" ca="1" si="23"/>
        <v>5.7077416073245332E-2</v>
      </c>
    </row>
    <row r="130" spans="1:11" x14ac:dyDescent="0.2">
      <c r="A130" s="36">
        <v>127</v>
      </c>
      <c r="B130" s="36" t="s">
        <v>49</v>
      </c>
      <c r="C130" s="36" t="s">
        <v>49</v>
      </c>
      <c r="D130" s="36" t="s">
        <v>55</v>
      </c>
      <c r="E130" s="36" t="s">
        <v>49</v>
      </c>
      <c r="F130" s="118">
        <v>0.21099999999999999</v>
      </c>
      <c r="G130" s="118">
        <v>2.2000000000000001E-3</v>
      </c>
      <c r="H130" s="121">
        <v>1.7000000000000001E-2</v>
      </c>
      <c r="I130" s="122">
        <f t="shared" ca="1" si="21"/>
        <v>1.93</v>
      </c>
      <c r="J130" s="118">
        <f t="shared" ca="1" si="22"/>
        <v>3.3377416073245333E-2</v>
      </c>
      <c r="K130" s="119">
        <f t="shared" ca="1" si="23"/>
        <v>0.24657741607324532</v>
      </c>
    </row>
    <row r="131" spans="1:11" x14ac:dyDescent="0.2">
      <c r="A131" s="36">
        <v>128</v>
      </c>
      <c r="B131" s="36" t="s">
        <v>49</v>
      </c>
      <c r="C131" s="36" t="s">
        <v>71</v>
      </c>
      <c r="D131" s="36" t="s">
        <v>48</v>
      </c>
      <c r="E131" s="36" t="s">
        <v>49</v>
      </c>
      <c r="F131" s="118">
        <v>3.2199999999999999E-2</v>
      </c>
      <c r="G131" s="118">
        <v>2.2000000000000001E-3</v>
      </c>
      <c r="H131" s="121">
        <v>2.7900000000000001E-2</v>
      </c>
      <c r="I131" s="122">
        <f t="shared" ca="1" si="21"/>
        <v>1.93</v>
      </c>
      <c r="J131" s="118">
        <f t="shared" ca="1" si="22"/>
        <v>5.5392449336488077E-2</v>
      </c>
      <c r="K131" s="119">
        <f t="shared" ca="1" si="23"/>
        <v>8.9792449336488084E-2</v>
      </c>
    </row>
    <row r="132" spans="1:11" x14ac:dyDescent="0.2">
      <c r="A132" s="36">
        <v>129</v>
      </c>
      <c r="B132" s="36" t="s">
        <v>49</v>
      </c>
      <c r="C132" s="36" t="s">
        <v>71</v>
      </c>
      <c r="D132" s="36" t="s">
        <v>55</v>
      </c>
      <c r="E132" s="36" t="s">
        <v>49</v>
      </c>
      <c r="F132" s="118">
        <v>0.2671</v>
      </c>
      <c r="G132" s="118">
        <v>2.2000000000000001E-3</v>
      </c>
      <c r="H132" s="121">
        <v>2.7900000000000001E-2</v>
      </c>
      <c r="I132" s="122">
        <f t="shared" ca="1" si="21"/>
        <v>1.93</v>
      </c>
      <c r="J132" s="118">
        <f t="shared" ca="1" si="22"/>
        <v>5.5392449336488077E-2</v>
      </c>
      <c r="K132" s="119">
        <f t="shared" ca="1" si="23"/>
        <v>0.32469244933648811</v>
      </c>
    </row>
    <row r="133" spans="1:11" x14ac:dyDescent="0.2">
      <c r="A133" s="36">
        <v>130</v>
      </c>
      <c r="B133" s="36" t="s">
        <v>49</v>
      </c>
      <c r="C133" s="36" t="s">
        <v>60</v>
      </c>
      <c r="D133" s="36" t="s">
        <v>48</v>
      </c>
      <c r="E133" s="36" t="s">
        <v>49</v>
      </c>
      <c r="F133" s="118">
        <v>2.3E-2</v>
      </c>
      <c r="G133" s="118">
        <v>2.2000000000000001E-3</v>
      </c>
      <c r="H133" s="121">
        <v>1.8700000000000001E-2</v>
      </c>
      <c r="I133" s="122">
        <f t="shared" ref="I133:I148" ca="1" si="24">IF(A133&gt;0,VLOOKUP(E133,GasDaily3,5,0),"")</f>
        <v>1.93</v>
      </c>
      <c r="J133" s="118">
        <f t="shared" ref="J133:J148" ca="1" si="25">IF(A133&gt;0,((1/(1-H133))-1)*I133,"")</f>
        <v>3.6778762865586699E-2</v>
      </c>
      <c r="K133" s="119">
        <f t="shared" ref="K133:K148" ca="1" si="26">IF(A133&gt;0,J133+G133+F133,"")</f>
        <v>6.1978762865586699E-2</v>
      </c>
    </row>
    <row r="134" spans="1:11" x14ac:dyDescent="0.2">
      <c r="A134" s="36">
        <v>131</v>
      </c>
      <c r="B134" s="36" t="s">
        <v>49</v>
      </c>
      <c r="C134" s="36" t="s">
        <v>60</v>
      </c>
      <c r="D134" s="36" t="s">
        <v>55</v>
      </c>
      <c r="E134" s="36" t="s">
        <v>49</v>
      </c>
      <c r="F134" s="118">
        <v>0.22059999999999999</v>
      </c>
      <c r="G134" s="118">
        <v>2.2000000000000001E-3</v>
      </c>
      <c r="H134" s="121">
        <v>1.8700000000000001E-2</v>
      </c>
      <c r="I134" s="122">
        <f t="shared" ca="1" si="24"/>
        <v>1.93</v>
      </c>
      <c r="J134" s="118">
        <f t="shared" ca="1" si="25"/>
        <v>3.6778762865586699E-2</v>
      </c>
      <c r="K134" s="119">
        <f t="shared" ca="1" si="26"/>
        <v>0.25957876286558668</v>
      </c>
    </row>
    <row r="135" spans="1:11" x14ac:dyDescent="0.2">
      <c r="A135" s="36">
        <v>132</v>
      </c>
      <c r="B135" s="36" t="s">
        <v>49</v>
      </c>
      <c r="C135" s="36" t="s">
        <v>43</v>
      </c>
      <c r="D135" s="36" t="s">
        <v>48</v>
      </c>
      <c r="E135" s="36" t="s">
        <v>49</v>
      </c>
      <c r="F135" s="118">
        <v>3.2199999999999999E-2</v>
      </c>
      <c r="G135" s="118">
        <v>2.2000000000000001E-3</v>
      </c>
      <c r="H135" s="121">
        <v>2.7900000000000001E-2</v>
      </c>
      <c r="I135" s="122">
        <f t="shared" ca="1" si="24"/>
        <v>1.93</v>
      </c>
      <c r="J135" s="118">
        <f t="shared" ca="1" si="25"/>
        <v>5.5392449336488077E-2</v>
      </c>
      <c r="K135" s="119">
        <f t="shared" ca="1" si="26"/>
        <v>8.9792449336488084E-2</v>
      </c>
    </row>
    <row r="136" spans="1:11" x14ac:dyDescent="0.2">
      <c r="A136" s="36">
        <v>133</v>
      </c>
      <c r="B136" s="36" t="s">
        <v>49</v>
      </c>
      <c r="C136" s="36" t="s">
        <v>43</v>
      </c>
      <c r="D136" s="36" t="s">
        <v>55</v>
      </c>
      <c r="E136" s="36" t="s">
        <v>49</v>
      </c>
      <c r="F136" s="118">
        <v>0.2671</v>
      </c>
      <c r="G136" s="118">
        <v>2.2000000000000001E-3</v>
      </c>
      <c r="H136" s="121">
        <v>2.7900000000000001E-2</v>
      </c>
      <c r="I136" s="122">
        <f t="shared" ca="1" si="24"/>
        <v>1.93</v>
      </c>
      <c r="J136" s="118">
        <f t="shared" ca="1" si="25"/>
        <v>5.5392449336488077E-2</v>
      </c>
      <c r="K136" s="119">
        <f t="shared" ca="1" si="26"/>
        <v>0.32469244933648811</v>
      </c>
    </row>
    <row r="137" spans="1:11" x14ac:dyDescent="0.2">
      <c r="A137" s="36">
        <v>134</v>
      </c>
      <c r="B137" s="36" t="s">
        <v>49</v>
      </c>
      <c r="C137" s="36" t="s">
        <v>77</v>
      </c>
      <c r="D137" s="36" t="s">
        <v>48</v>
      </c>
      <c r="E137" s="36" t="s">
        <v>49</v>
      </c>
      <c r="F137" s="118">
        <v>8.1199999999999994E-2</v>
      </c>
      <c r="G137" s="118">
        <v>2.2000000000000001E-3</v>
      </c>
      <c r="H137" s="121">
        <v>4.36E-2</v>
      </c>
      <c r="I137" s="122">
        <f t="shared" ca="1" si="24"/>
        <v>1.93</v>
      </c>
      <c r="J137" s="118">
        <f t="shared" ca="1" si="25"/>
        <v>8.7984107068172127E-2</v>
      </c>
      <c r="K137" s="119">
        <f t="shared" ca="1" si="26"/>
        <v>0.17138410706817211</v>
      </c>
    </row>
    <row r="138" spans="1:11" x14ac:dyDescent="0.2">
      <c r="A138" s="36">
        <v>135</v>
      </c>
      <c r="B138" s="36" t="s">
        <v>49</v>
      </c>
      <c r="C138" s="36" t="s">
        <v>77</v>
      </c>
      <c r="D138" s="36" t="s">
        <v>55</v>
      </c>
      <c r="E138" s="36" t="s">
        <v>49</v>
      </c>
      <c r="F138" s="118">
        <v>0.43680000000000002</v>
      </c>
      <c r="G138" s="118">
        <v>2.2000000000000001E-3</v>
      </c>
      <c r="H138" s="121">
        <v>4.36E-2</v>
      </c>
      <c r="I138" s="122">
        <f t="shared" ca="1" si="24"/>
        <v>1.93</v>
      </c>
      <c r="J138" s="118">
        <f t="shared" ca="1" si="25"/>
        <v>8.7984107068172127E-2</v>
      </c>
      <c r="K138" s="119">
        <f t="shared" ca="1" si="26"/>
        <v>0.52698410706817211</v>
      </c>
    </row>
    <row r="139" spans="1:11" x14ac:dyDescent="0.2">
      <c r="A139" s="36">
        <v>136</v>
      </c>
      <c r="B139" s="36" t="s">
        <v>49</v>
      </c>
      <c r="C139" s="36" t="s">
        <v>47</v>
      </c>
      <c r="D139" s="36" t="s">
        <v>48</v>
      </c>
      <c r="E139" s="36" t="s">
        <v>49</v>
      </c>
      <c r="F139" s="118">
        <v>0.1084</v>
      </c>
      <c r="G139" s="118">
        <v>2.2000000000000001E-3</v>
      </c>
      <c r="H139" s="121">
        <v>6.0600000000000001E-2</v>
      </c>
      <c r="I139" s="122">
        <f t="shared" ca="1" si="24"/>
        <v>1.93</v>
      </c>
      <c r="J139" s="118">
        <f t="shared" ca="1" si="25"/>
        <v>0.12450287417500522</v>
      </c>
      <c r="K139" s="119">
        <f t="shared" ca="1" si="26"/>
        <v>0.23510287417500522</v>
      </c>
    </row>
    <row r="140" spans="1:11" x14ac:dyDescent="0.2">
      <c r="A140" s="36">
        <v>137</v>
      </c>
      <c r="B140" s="36" t="s">
        <v>49</v>
      </c>
      <c r="C140" s="36" t="s">
        <v>47</v>
      </c>
      <c r="D140" s="36" t="s">
        <v>55</v>
      </c>
      <c r="E140" s="36" t="s">
        <v>49</v>
      </c>
      <c r="F140" s="118">
        <v>0.60399999999999998</v>
      </c>
      <c r="G140" s="118">
        <v>2.2000000000000001E-3</v>
      </c>
      <c r="H140" s="121">
        <v>6.0600000000000001E-2</v>
      </c>
      <c r="I140" s="122">
        <f t="shared" ca="1" si="24"/>
        <v>1.93</v>
      </c>
      <c r="J140" s="118">
        <f t="shared" ca="1" si="25"/>
        <v>0.12450287417500522</v>
      </c>
      <c r="K140" s="119">
        <f t="shared" ca="1" si="26"/>
        <v>0.73070287417500523</v>
      </c>
    </row>
    <row r="141" spans="1:11" x14ac:dyDescent="0.2">
      <c r="A141" s="36">
        <v>138</v>
      </c>
      <c r="B141" s="36" t="s">
        <v>49</v>
      </c>
      <c r="C141" s="36" t="s">
        <v>84</v>
      </c>
      <c r="D141" s="36" t="s">
        <v>48</v>
      </c>
      <c r="E141" s="36" t="s">
        <v>49</v>
      </c>
      <c r="F141" s="118">
        <v>0.12670000000000001</v>
      </c>
      <c r="G141" s="118">
        <v>2.2000000000000001E-3</v>
      </c>
      <c r="H141" s="121">
        <v>7.2099999999999997E-2</v>
      </c>
      <c r="I141" s="122">
        <f t="shared" ca="1" si="24"/>
        <v>1.93</v>
      </c>
      <c r="J141" s="118">
        <f t="shared" ca="1" si="25"/>
        <v>0.14996551352516463</v>
      </c>
      <c r="K141" s="119">
        <f t="shared" ca="1" si="26"/>
        <v>0.27886551352516464</v>
      </c>
    </row>
    <row r="142" spans="1:11" x14ac:dyDescent="0.2">
      <c r="A142" s="36">
        <v>139</v>
      </c>
      <c r="B142" s="36" t="s">
        <v>49</v>
      </c>
      <c r="C142" s="36" t="s">
        <v>84</v>
      </c>
      <c r="D142" s="36" t="s">
        <v>55</v>
      </c>
      <c r="E142" s="36" t="s">
        <v>49</v>
      </c>
      <c r="F142" s="118">
        <v>0.71809999999999996</v>
      </c>
      <c r="G142" s="118">
        <v>2.2000000000000001E-3</v>
      </c>
      <c r="H142" s="121">
        <v>7.2099999999999997E-2</v>
      </c>
      <c r="I142" s="122">
        <f t="shared" ca="1" si="24"/>
        <v>1.93</v>
      </c>
      <c r="J142" s="118">
        <f t="shared" ca="1" si="25"/>
        <v>0.14996551352516463</v>
      </c>
      <c r="K142" s="119">
        <f t="shared" ca="1" si="26"/>
        <v>0.87026551352516457</v>
      </c>
    </row>
    <row r="143" spans="1:11" x14ac:dyDescent="0.2">
      <c r="A143" s="36">
        <v>140</v>
      </c>
      <c r="B143" s="36" t="s">
        <v>71</v>
      </c>
      <c r="C143" s="36" t="s">
        <v>71</v>
      </c>
      <c r="D143" s="36" t="s">
        <v>48</v>
      </c>
      <c r="E143" s="36" t="s">
        <v>71</v>
      </c>
      <c r="F143" s="118">
        <v>2.1100000000000001E-2</v>
      </c>
      <c r="G143" s="118">
        <v>2.2000000000000001E-3</v>
      </c>
      <c r="H143" s="121">
        <v>1.67E-2</v>
      </c>
      <c r="I143" s="122">
        <f t="shared" ca="1" si="24"/>
        <v>1.9750000000000001</v>
      </c>
      <c r="J143" s="118">
        <f t="shared" ca="1" si="25"/>
        <v>3.3542662463134289E-2</v>
      </c>
      <c r="K143" s="119">
        <f t="shared" ca="1" si="26"/>
        <v>5.684266246313429E-2</v>
      </c>
    </row>
    <row r="144" spans="1:11" x14ac:dyDescent="0.2">
      <c r="A144" s="36">
        <v>141</v>
      </c>
      <c r="B144" s="36" t="s">
        <v>71</v>
      </c>
      <c r="C144" s="36" t="s">
        <v>71</v>
      </c>
      <c r="D144" s="36" t="s">
        <v>55</v>
      </c>
      <c r="E144" s="36" t="s">
        <v>71</v>
      </c>
      <c r="F144" s="118">
        <v>8.7099999999999997E-2</v>
      </c>
      <c r="G144" s="118">
        <v>2.2000000000000001E-3</v>
      </c>
      <c r="H144" s="121">
        <v>1.67E-2</v>
      </c>
      <c r="I144" s="122">
        <f t="shared" ca="1" si="24"/>
        <v>1.9750000000000001</v>
      </c>
      <c r="J144" s="118">
        <f t="shared" ca="1" si="25"/>
        <v>3.3542662463134289E-2</v>
      </c>
      <c r="K144" s="119">
        <f t="shared" ca="1" si="26"/>
        <v>0.12284266246313429</v>
      </c>
    </row>
    <row r="145" spans="1:11" x14ac:dyDescent="0.2">
      <c r="A145" s="36">
        <v>142</v>
      </c>
      <c r="B145" s="36" t="s">
        <v>71</v>
      </c>
      <c r="C145" s="36" t="s">
        <v>77</v>
      </c>
      <c r="D145" s="36" t="s">
        <v>48</v>
      </c>
      <c r="E145" s="36" t="s">
        <v>71</v>
      </c>
      <c r="F145" s="118">
        <v>7.0099999999999996E-2</v>
      </c>
      <c r="G145" s="118">
        <v>2.2000000000000001E-3</v>
      </c>
      <c r="H145" s="121">
        <v>3.2399999999999998E-2</v>
      </c>
      <c r="I145" s="122">
        <f t="shared" ca="1" si="24"/>
        <v>1.9750000000000001</v>
      </c>
      <c r="J145" s="118">
        <f t="shared" ca="1" si="25"/>
        <v>6.6132699462587999E-2</v>
      </c>
      <c r="K145" s="119">
        <f t="shared" ca="1" si="26"/>
        <v>0.13843269946258799</v>
      </c>
    </row>
    <row r="146" spans="1:11" x14ac:dyDescent="0.2">
      <c r="A146" s="36">
        <v>143</v>
      </c>
      <c r="B146" s="36" t="s">
        <v>71</v>
      </c>
      <c r="C146" s="36" t="s">
        <v>77</v>
      </c>
      <c r="D146" s="36" t="s">
        <v>55</v>
      </c>
      <c r="E146" s="36" t="s">
        <v>71</v>
      </c>
      <c r="F146" s="118">
        <v>0.25690000000000002</v>
      </c>
      <c r="G146" s="118">
        <v>2.2000000000000001E-3</v>
      </c>
      <c r="H146" s="121">
        <v>3.2399999999999998E-2</v>
      </c>
      <c r="I146" s="122">
        <f t="shared" ca="1" si="24"/>
        <v>1.9750000000000001</v>
      </c>
      <c r="J146" s="118">
        <f t="shared" ca="1" si="25"/>
        <v>6.6132699462587999E-2</v>
      </c>
      <c r="K146" s="119">
        <f t="shared" ca="1" si="26"/>
        <v>0.32523269946258804</v>
      </c>
    </row>
    <row r="147" spans="1:11" x14ac:dyDescent="0.2">
      <c r="A147" s="36">
        <v>144</v>
      </c>
      <c r="B147" s="36" t="s">
        <v>71</v>
      </c>
      <c r="C147" s="36" t="s">
        <v>47</v>
      </c>
      <c r="D147" s="36" t="s">
        <v>48</v>
      </c>
      <c r="E147" s="36" t="s">
        <v>71</v>
      </c>
      <c r="F147" s="118">
        <v>9.7199999999999995E-2</v>
      </c>
      <c r="G147" s="118">
        <v>2.2000000000000001E-3</v>
      </c>
      <c r="H147" s="121">
        <v>4.9399999999999999E-2</v>
      </c>
      <c r="I147" s="122">
        <f t="shared" ca="1" si="24"/>
        <v>1.9750000000000001</v>
      </c>
      <c r="J147" s="118">
        <f t="shared" ca="1" si="25"/>
        <v>0.10263517778245333</v>
      </c>
      <c r="K147" s="119">
        <f t="shared" ca="1" si="26"/>
        <v>0.20203517778245333</v>
      </c>
    </row>
    <row r="148" spans="1:11" x14ac:dyDescent="0.2">
      <c r="A148" s="36">
        <v>145</v>
      </c>
      <c r="B148" s="36" t="s">
        <v>71</v>
      </c>
      <c r="C148" s="36" t="s">
        <v>47</v>
      </c>
      <c r="D148" s="36" t="s">
        <v>55</v>
      </c>
      <c r="E148" s="36" t="s">
        <v>71</v>
      </c>
      <c r="F148" s="118">
        <v>0.42399999999999999</v>
      </c>
      <c r="G148" s="118">
        <v>2.2000000000000001E-3</v>
      </c>
      <c r="H148" s="121">
        <v>4.9399999999999999E-2</v>
      </c>
      <c r="I148" s="122">
        <f t="shared" ca="1" si="24"/>
        <v>1.9750000000000001</v>
      </c>
      <c r="J148" s="118">
        <f t="shared" ca="1" si="25"/>
        <v>0.10263517778245333</v>
      </c>
      <c r="K148" s="119">
        <f t="shared" ca="1" si="26"/>
        <v>0.52883517778245337</v>
      </c>
    </row>
    <row r="149" spans="1:11" x14ac:dyDescent="0.2">
      <c r="A149" s="36">
        <v>146</v>
      </c>
      <c r="B149" s="36" t="s">
        <v>71</v>
      </c>
      <c r="C149" s="36" t="s">
        <v>84</v>
      </c>
      <c r="D149" s="36" t="s">
        <v>48</v>
      </c>
      <c r="E149" s="36" t="s">
        <v>71</v>
      </c>
      <c r="F149" s="118">
        <v>0.11559999999999999</v>
      </c>
      <c r="G149" s="118">
        <v>2.2000000000000001E-3</v>
      </c>
      <c r="H149" s="121">
        <v>6.0900000000000003E-2</v>
      </c>
      <c r="I149" s="122">
        <f t="shared" ref="I149:I164" ca="1" si="27">IF(A149&gt;0,VLOOKUP(E149,GasDaily3,5,0),"")</f>
        <v>1.9750000000000001</v>
      </c>
      <c r="J149" s="118">
        <f t="shared" ref="J149:J164" ca="1" si="28">IF(A149&gt;0,((1/(1-H149))-1)*I149,"")</f>
        <v>0.12807741454584165</v>
      </c>
      <c r="K149" s="119">
        <f t="shared" ref="K149:K164" ca="1" si="29">IF(A149&gt;0,J149+G149+F149,"")</f>
        <v>0.24587741454584167</v>
      </c>
    </row>
    <row r="150" spans="1:11" x14ac:dyDescent="0.2">
      <c r="A150" s="36">
        <v>147</v>
      </c>
      <c r="B150" s="36" t="s">
        <v>71</v>
      </c>
      <c r="C150" s="36" t="s">
        <v>84</v>
      </c>
      <c r="D150" s="36" t="s">
        <v>55</v>
      </c>
      <c r="E150" s="36" t="s">
        <v>71</v>
      </c>
      <c r="F150" s="118">
        <v>0.53810000000000002</v>
      </c>
      <c r="G150" s="118">
        <v>2.2000000000000001E-3</v>
      </c>
      <c r="H150" s="121">
        <v>6.0900000000000003E-2</v>
      </c>
      <c r="I150" s="122">
        <f t="shared" ca="1" si="27"/>
        <v>1.9750000000000001</v>
      </c>
      <c r="J150" s="118">
        <f t="shared" ca="1" si="28"/>
        <v>0.12807741454584165</v>
      </c>
      <c r="K150" s="119">
        <f t="shared" ca="1" si="29"/>
        <v>0.66837741454584165</v>
      </c>
    </row>
    <row r="151" spans="1:11" x14ac:dyDescent="0.2">
      <c r="A151" s="36">
        <v>148</v>
      </c>
      <c r="B151" s="36" t="s">
        <v>60</v>
      </c>
      <c r="C151" s="36" t="s">
        <v>71</v>
      </c>
      <c r="D151" s="36" t="s">
        <v>48</v>
      </c>
      <c r="E151" s="36" t="s">
        <v>60</v>
      </c>
      <c r="F151" s="118">
        <v>2.4400000000000002E-2</v>
      </c>
      <c r="G151" s="118">
        <v>2.2000000000000001E-3</v>
      </c>
      <c r="H151" s="121">
        <v>2.01E-2</v>
      </c>
      <c r="I151" s="122">
        <f t="shared" ca="1" si="27"/>
        <v>1.9550000000000001</v>
      </c>
      <c r="J151" s="118">
        <f t="shared" ca="1" si="28"/>
        <v>4.0101540973568932E-2</v>
      </c>
      <c r="K151" s="119">
        <f t="shared" ca="1" si="29"/>
        <v>6.6701540973568937E-2</v>
      </c>
    </row>
    <row r="152" spans="1:11" x14ac:dyDescent="0.2">
      <c r="A152" s="36">
        <v>149</v>
      </c>
      <c r="B152" s="36" t="s">
        <v>60</v>
      </c>
      <c r="C152" s="36" t="s">
        <v>71</v>
      </c>
      <c r="D152" s="36" t="s">
        <v>55</v>
      </c>
      <c r="E152" s="36" t="s">
        <v>60</v>
      </c>
      <c r="F152" s="118">
        <v>0.11559999999999999</v>
      </c>
      <c r="G152" s="118">
        <v>2.2000000000000001E-3</v>
      </c>
      <c r="H152" s="121">
        <v>2.01E-2</v>
      </c>
      <c r="I152" s="122">
        <f t="shared" ca="1" si="27"/>
        <v>1.9550000000000001</v>
      </c>
      <c r="J152" s="118">
        <f t="shared" ca="1" si="28"/>
        <v>4.0101540973568932E-2</v>
      </c>
      <c r="K152" s="119">
        <f t="shared" ca="1" si="29"/>
        <v>0.15790154097356893</v>
      </c>
    </row>
    <row r="153" spans="1:11" x14ac:dyDescent="0.2">
      <c r="A153" s="36">
        <v>150</v>
      </c>
      <c r="B153" s="36" t="s">
        <v>60</v>
      </c>
      <c r="C153" s="36" t="s">
        <v>60</v>
      </c>
      <c r="D153" s="36" t="s">
        <v>48</v>
      </c>
      <c r="E153" s="36" t="s">
        <v>60</v>
      </c>
      <c r="F153" s="118">
        <v>1.52E-2</v>
      </c>
      <c r="G153" s="118">
        <v>2.2000000000000001E-3</v>
      </c>
      <c r="H153" s="121">
        <v>1.09E-2</v>
      </c>
      <c r="I153" s="122">
        <f t="shared" ca="1" si="27"/>
        <v>1.9550000000000001</v>
      </c>
      <c r="J153" s="118">
        <f t="shared" ca="1" si="28"/>
        <v>2.1544333232231275E-2</v>
      </c>
      <c r="K153" s="119">
        <f t="shared" ca="1" si="29"/>
        <v>3.8944333232231274E-2</v>
      </c>
    </row>
    <row r="154" spans="1:11" x14ac:dyDescent="0.2">
      <c r="A154" s="36">
        <v>151</v>
      </c>
      <c r="B154" s="36" t="s">
        <v>60</v>
      </c>
      <c r="C154" s="36" t="s">
        <v>60</v>
      </c>
      <c r="D154" s="36" t="s">
        <v>55</v>
      </c>
      <c r="E154" s="36" t="s">
        <v>60</v>
      </c>
      <c r="F154" s="118">
        <v>7.2400000000000006E-2</v>
      </c>
      <c r="G154" s="118">
        <v>2.2000000000000001E-3</v>
      </c>
      <c r="H154" s="121">
        <v>1.09E-2</v>
      </c>
      <c r="I154" s="122">
        <f t="shared" ca="1" si="27"/>
        <v>1.9550000000000001</v>
      </c>
      <c r="J154" s="118">
        <f t="shared" ca="1" si="28"/>
        <v>2.1544333232231275E-2</v>
      </c>
      <c r="K154" s="119">
        <f t="shared" ca="1" si="29"/>
        <v>9.6144333232231288E-2</v>
      </c>
    </row>
    <row r="155" spans="1:11" x14ac:dyDescent="0.2">
      <c r="A155" s="36">
        <v>152</v>
      </c>
      <c r="B155" s="36" t="s">
        <v>60</v>
      </c>
      <c r="C155" s="36" t="s">
        <v>43</v>
      </c>
      <c r="D155" s="36" t="s">
        <v>48</v>
      </c>
      <c r="E155" s="36" t="s">
        <v>60</v>
      </c>
      <c r="F155" s="118">
        <v>2.4400000000000002E-2</v>
      </c>
      <c r="G155" s="118">
        <v>2.2000000000000001E-3</v>
      </c>
      <c r="H155" s="121">
        <v>2.01E-2</v>
      </c>
      <c r="I155" s="122">
        <f t="shared" ca="1" si="27"/>
        <v>1.9550000000000001</v>
      </c>
      <c r="J155" s="118">
        <f t="shared" ca="1" si="28"/>
        <v>4.0101540973568932E-2</v>
      </c>
      <c r="K155" s="119">
        <f t="shared" ca="1" si="29"/>
        <v>6.6701540973568937E-2</v>
      </c>
    </row>
    <row r="156" spans="1:11" x14ac:dyDescent="0.2">
      <c r="A156" s="36">
        <v>153</v>
      </c>
      <c r="B156" s="36" t="s">
        <v>60</v>
      </c>
      <c r="C156" s="36" t="s">
        <v>43</v>
      </c>
      <c r="D156" s="36" t="s">
        <v>55</v>
      </c>
      <c r="E156" s="36" t="s">
        <v>60</v>
      </c>
      <c r="F156" s="118">
        <v>0.11559999999999999</v>
      </c>
      <c r="G156" s="118">
        <v>2.2000000000000001E-3</v>
      </c>
      <c r="H156" s="121">
        <v>2.01E-2</v>
      </c>
      <c r="I156" s="122">
        <f t="shared" ca="1" si="27"/>
        <v>1.9550000000000001</v>
      </c>
      <c r="J156" s="118">
        <f t="shared" ca="1" si="28"/>
        <v>4.0101540973568932E-2</v>
      </c>
      <c r="K156" s="119">
        <f t="shared" ca="1" si="29"/>
        <v>0.15790154097356893</v>
      </c>
    </row>
    <row r="157" spans="1:11" x14ac:dyDescent="0.2">
      <c r="A157" s="36">
        <v>154</v>
      </c>
      <c r="B157" s="36" t="s">
        <v>60</v>
      </c>
      <c r="C157" s="36" t="s">
        <v>77</v>
      </c>
      <c r="D157" s="36" t="s">
        <v>48</v>
      </c>
      <c r="E157" s="36" t="s">
        <v>60</v>
      </c>
      <c r="F157" s="118">
        <v>7.3499999999999996E-2</v>
      </c>
      <c r="G157" s="118">
        <v>2.2000000000000001E-3</v>
      </c>
      <c r="H157" s="121">
        <v>3.5799999999999998E-2</v>
      </c>
      <c r="I157" s="122">
        <f t="shared" ca="1" si="27"/>
        <v>1.9550000000000001</v>
      </c>
      <c r="J157" s="118">
        <f t="shared" ca="1" si="28"/>
        <v>7.2587637419622542E-2</v>
      </c>
      <c r="K157" s="119">
        <f t="shared" ca="1" si="29"/>
        <v>0.14828763741962253</v>
      </c>
    </row>
    <row r="158" spans="1:11" x14ac:dyDescent="0.2">
      <c r="A158" s="36">
        <v>155</v>
      </c>
      <c r="B158" s="36" t="s">
        <v>60</v>
      </c>
      <c r="C158" s="36" t="s">
        <v>77</v>
      </c>
      <c r="D158" s="36" t="s">
        <v>55</v>
      </c>
      <c r="E158" s="36" t="s">
        <v>60</v>
      </c>
      <c r="F158" s="118">
        <v>0.28539999999999999</v>
      </c>
      <c r="G158" s="118">
        <v>2.2000000000000001E-3</v>
      </c>
      <c r="H158" s="121">
        <v>3.5799999999999998E-2</v>
      </c>
      <c r="I158" s="122">
        <f t="shared" ca="1" si="27"/>
        <v>1.9550000000000001</v>
      </c>
      <c r="J158" s="118">
        <f t="shared" ca="1" si="28"/>
        <v>7.2587637419622542E-2</v>
      </c>
      <c r="K158" s="119">
        <f t="shared" ca="1" si="29"/>
        <v>0.36018763741962251</v>
      </c>
    </row>
    <row r="159" spans="1:11" x14ac:dyDescent="0.2">
      <c r="A159" s="36">
        <v>156</v>
      </c>
      <c r="B159" s="36" t="s">
        <v>60</v>
      </c>
      <c r="C159" s="36" t="s">
        <v>47</v>
      </c>
      <c r="D159" s="36" t="s">
        <v>48</v>
      </c>
      <c r="E159" s="36" t="s">
        <v>60</v>
      </c>
      <c r="F159" s="118">
        <v>0.10059999999999999</v>
      </c>
      <c r="G159" s="118">
        <v>2.2000000000000001E-3</v>
      </c>
      <c r="H159" s="121">
        <v>5.28E-2</v>
      </c>
      <c r="I159" s="122">
        <f t="shared" ca="1" si="27"/>
        <v>1.9550000000000001</v>
      </c>
      <c r="J159" s="118">
        <f t="shared" ca="1" si="28"/>
        <v>0.10897804054054046</v>
      </c>
      <c r="K159" s="119">
        <f t="shared" ca="1" si="29"/>
        <v>0.21177804054054045</v>
      </c>
    </row>
    <row r="160" spans="1:11" x14ac:dyDescent="0.2">
      <c r="A160" s="36">
        <v>157</v>
      </c>
      <c r="B160" s="36" t="s">
        <v>60</v>
      </c>
      <c r="C160" s="36" t="s">
        <v>47</v>
      </c>
      <c r="D160" s="36" t="s">
        <v>55</v>
      </c>
      <c r="E160" s="36" t="s">
        <v>60</v>
      </c>
      <c r="F160" s="118">
        <v>0.45250000000000001</v>
      </c>
      <c r="G160" s="118">
        <v>2.2000000000000001E-3</v>
      </c>
      <c r="H160" s="121">
        <v>5.28E-2</v>
      </c>
      <c r="I160" s="122">
        <f t="shared" ca="1" si="27"/>
        <v>1.9550000000000001</v>
      </c>
      <c r="J160" s="118">
        <f t="shared" ca="1" si="28"/>
        <v>0.10897804054054046</v>
      </c>
      <c r="K160" s="119">
        <f t="shared" ca="1" si="29"/>
        <v>0.56367804054054049</v>
      </c>
    </row>
    <row r="161" spans="1:11" x14ac:dyDescent="0.2">
      <c r="A161" s="36">
        <v>158</v>
      </c>
      <c r="B161" s="36" t="s">
        <v>60</v>
      </c>
      <c r="C161" s="36" t="s">
        <v>84</v>
      </c>
      <c r="D161" s="36" t="s">
        <v>48</v>
      </c>
      <c r="E161" s="36" t="s">
        <v>60</v>
      </c>
      <c r="F161" s="118">
        <v>0.11899999999999999</v>
      </c>
      <c r="G161" s="118">
        <v>2.2000000000000001E-3</v>
      </c>
      <c r="H161" s="121">
        <v>6.4299999999999996E-2</v>
      </c>
      <c r="I161" s="122">
        <f t="shared" ca="1" si="27"/>
        <v>1.9550000000000001</v>
      </c>
      <c r="J161" s="118">
        <f t="shared" ca="1" si="28"/>
        <v>0.13434487549428242</v>
      </c>
      <c r="K161" s="119">
        <f t="shared" ca="1" si="29"/>
        <v>0.2555448754942824</v>
      </c>
    </row>
    <row r="162" spans="1:11" x14ac:dyDescent="0.2">
      <c r="A162" s="36">
        <v>159</v>
      </c>
      <c r="B162" s="36" t="s">
        <v>60</v>
      </c>
      <c r="C162" s="36" t="s">
        <v>84</v>
      </c>
      <c r="D162" s="36" t="s">
        <v>55</v>
      </c>
      <c r="E162" s="36" t="s">
        <v>60</v>
      </c>
      <c r="F162" s="118">
        <v>0.56659999999999999</v>
      </c>
      <c r="G162" s="118">
        <v>2.2000000000000001E-3</v>
      </c>
      <c r="H162" s="121">
        <v>6.4299999999999996E-2</v>
      </c>
      <c r="I162" s="122">
        <f t="shared" ca="1" si="27"/>
        <v>1.9550000000000001</v>
      </c>
      <c r="J162" s="118">
        <f t="shared" ca="1" si="28"/>
        <v>0.13434487549428242</v>
      </c>
      <c r="K162" s="119">
        <f t="shared" ca="1" si="29"/>
        <v>0.7031448754942824</v>
      </c>
    </row>
    <row r="163" spans="1:11" x14ac:dyDescent="0.2">
      <c r="A163" s="36">
        <v>160</v>
      </c>
      <c r="B163" s="36" t="s">
        <v>43</v>
      </c>
      <c r="C163" s="36" t="s">
        <v>71</v>
      </c>
      <c r="D163" s="36" t="s">
        <v>48</v>
      </c>
      <c r="E163" s="36" t="s">
        <v>60</v>
      </c>
      <c r="F163" s="118">
        <v>2.1100000000000001E-2</v>
      </c>
      <c r="G163" s="118">
        <v>2.2000000000000001E-3</v>
      </c>
      <c r="H163" s="121">
        <v>1.67E-2</v>
      </c>
      <c r="I163" s="122">
        <f t="shared" ca="1" si="27"/>
        <v>1.9550000000000001</v>
      </c>
      <c r="J163" s="118">
        <f t="shared" ca="1" si="28"/>
        <v>3.3202989931862041E-2</v>
      </c>
      <c r="K163" s="119">
        <f t="shared" ca="1" si="29"/>
        <v>5.6502989931862042E-2</v>
      </c>
    </row>
    <row r="164" spans="1:11" x14ac:dyDescent="0.2">
      <c r="A164" s="36">
        <v>161</v>
      </c>
      <c r="B164" s="36" t="s">
        <v>43</v>
      </c>
      <c r="C164" s="36" t="s">
        <v>71</v>
      </c>
      <c r="D164" s="36" t="s">
        <v>55</v>
      </c>
      <c r="E164" s="36" t="s">
        <v>43</v>
      </c>
      <c r="F164" s="118">
        <v>9.3600000000000003E-2</v>
      </c>
      <c r="G164" s="118">
        <v>2.2000000000000001E-3</v>
      </c>
      <c r="H164" s="121">
        <v>1.67E-2</v>
      </c>
      <c r="I164" s="122">
        <f t="shared" ca="1" si="27"/>
        <v>1.9550000000000001</v>
      </c>
      <c r="J164" s="118">
        <f t="shared" ca="1" si="28"/>
        <v>3.3202989931862041E-2</v>
      </c>
      <c r="K164" s="119">
        <f t="shared" ca="1" si="29"/>
        <v>0.12900298993186204</v>
      </c>
    </row>
    <row r="165" spans="1:11" x14ac:dyDescent="0.2">
      <c r="A165" s="36">
        <v>162</v>
      </c>
      <c r="B165" s="36" t="s">
        <v>43</v>
      </c>
      <c r="C165" s="36" t="s">
        <v>43</v>
      </c>
      <c r="D165" s="36" t="s">
        <v>48</v>
      </c>
      <c r="E165" s="36" t="s">
        <v>43</v>
      </c>
      <c r="F165" s="118">
        <v>2.1100000000000001E-2</v>
      </c>
      <c r="G165" s="118">
        <v>2.2000000000000001E-3</v>
      </c>
      <c r="H165" s="121">
        <v>1.67E-2</v>
      </c>
      <c r="I165" s="122">
        <f t="shared" ref="I165:I180" ca="1" si="30">IF(A165&gt;0,VLOOKUP(E165,GasDaily3,5,0),"")</f>
        <v>1.9550000000000001</v>
      </c>
      <c r="J165" s="118">
        <f t="shared" ref="J165:J180" ca="1" si="31">IF(A165&gt;0,((1/(1-H165))-1)*I165,"")</f>
        <v>3.3202989931862041E-2</v>
      </c>
      <c r="K165" s="119">
        <f t="shared" ref="K165:K180" ca="1" si="32">IF(A165&gt;0,J165+G165+F165,"")</f>
        <v>5.6502989931862042E-2</v>
      </c>
    </row>
    <row r="166" spans="1:11" x14ac:dyDescent="0.2">
      <c r="A166" s="36">
        <v>163</v>
      </c>
      <c r="B166" s="36" t="s">
        <v>43</v>
      </c>
      <c r="C166" s="36" t="s">
        <v>43</v>
      </c>
      <c r="D166" s="36" t="s">
        <v>55</v>
      </c>
      <c r="E166" s="36" t="s">
        <v>43</v>
      </c>
      <c r="F166" s="118">
        <v>9.3600000000000003E-2</v>
      </c>
      <c r="G166" s="118">
        <v>2.2000000000000001E-3</v>
      </c>
      <c r="H166" s="121">
        <v>1.67E-2</v>
      </c>
      <c r="I166" s="122">
        <f t="shared" ca="1" si="30"/>
        <v>1.9550000000000001</v>
      </c>
      <c r="J166" s="118">
        <f t="shared" ca="1" si="31"/>
        <v>3.3202989931862041E-2</v>
      </c>
      <c r="K166" s="119">
        <f t="shared" ca="1" si="32"/>
        <v>0.12900298993186204</v>
      </c>
    </row>
    <row r="167" spans="1:11" x14ac:dyDescent="0.2">
      <c r="A167" s="36">
        <v>164</v>
      </c>
      <c r="B167" s="36" t="s">
        <v>43</v>
      </c>
      <c r="C167" s="36" t="s">
        <v>77</v>
      </c>
      <c r="D167" s="36" t="s">
        <v>48</v>
      </c>
      <c r="E167" s="36" t="s">
        <v>43</v>
      </c>
      <c r="F167" s="118">
        <v>7.0099999999999996E-2</v>
      </c>
      <c r="G167" s="118">
        <v>2.2000000000000001E-3</v>
      </c>
      <c r="H167" s="121">
        <v>3.2399999999999998E-2</v>
      </c>
      <c r="I167" s="122">
        <f t="shared" ca="1" si="30"/>
        <v>1.9550000000000001</v>
      </c>
      <c r="J167" s="118">
        <f t="shared" ca="1" si="31"/>
        <v>6.5463001240182048E-2</v>
      </c>
      <c r="K167" s="119">
        <f t="shared" ca="1" si="32"/>
        <v>0.13776300124018204</v>
      </c>
    </row>
    <row r="168" spans="1:11" x14ac:dyDescent="0.2">
      <c r="A168" s="36">
        <v>165</v>
      </c>
      <c r="B168" s="36" t="s">
        <v>43</v>
      </c>
      <c r="C168" s="36" t="s">
        <v>77</v>
      </c>
      <c r="D168" s="36" t="s">
        <v>55</v>
      </c>
      <c r="E168" s="36" t="s">
        <v>43</v>
      </c>
      <c r="F168" s="118">
        <v>0.26340000000000002</v>
      </c>
      <c r="G168" s="118">
        <v>2.2000000000000001E-3</v>
      </c>
      <c r="H168" s="121">
        <v>3.2399999999999998E-2</v>
      </c>
      <c r="I168" s="122">
        <f t="shared" ca="1" si="30"/>
        <v>1.9550000000000001</v>
      </c>
      <c r="J168" s="118">
        <f t="shared" ca="1" si="31"/>
        <v>6.5463001240182048E-2</v>
      </c>
      <c r="K168" s="119">
        <f t="shared" ca="1" si="32"/>
        <v>0.33106300124018206</v>
      </c>
    </row>
    <row r="169" spans="1:11" x14ac:dyDescent="0.2">
      <c r="A169" s="36">
        <v>166</v>
      </c>
      <c r="B169" s="36" t="s">
        <v>43</v>
      </c>
      <c r="C169" s="36" t="s">
        <v>47</v>
      </c>
      <c r="D169" s="36" t="s">
        <v>48</v>
      </c>
      <c r="E169" s="36" t="s">
        <v>43</v>
      </c>
      <c r="F169" s="118">
        <v>9.7199999999999995E-2</v>
      </c>
      <c r="G169" s="118">
        <v>2.2000000000000001E-3</v>
      </c>
      <c r="H169" s="121">
        <v>4.9399999999999999E-2</v>
      </c>
      <c r="I169" s="122">
        <f t="shared" ca="1" si="30"/>
        <v>1.9550000000000001</v>
      </c>
      <c r="J169" s="118">
        <f t="shared" ca="1" si="31"/>
        <v>0.10159583420997279</v>
      </c>
      <c r="K169" s="119">
        <f t="shared" ca="1" si="32"/>
        <v>0.20099583420997277</v>
      </c>
    </row>
    <row r="170" spans="1:11" x14ac:dyDescent="0.2">
      <c r="A170" s="36">
        <v>167</v>
      </c>
      <c r="B170" s="36" t="s">
        <v>43</v>
      </c>
      <c r="C170" s="36" t="s">
        <v>47</v>
      </c>
      <c r="D170" s="36" t="s">
        <v>55</v>
      </c>
      <c r="E170" s="36" t="s">
        <v>43</v>
      </c>
      <c r="F170" s="118">
        <v>0.43049999999999999</v>
      </c>
      <c r="G170" s="118">
        <v>2.2000000000000001E-3</v>
      </c>
      <c r="H170" s="121">
        <v>4.9399999999999999E-2</v>
      </c>
      <c r="I170" s="122">
        <f t="shared" ca="1" si="30"/>
        <v>1.9550000000000001</v>
      </c>
      <c r="J170" s="118">
        <f t="shared" ca="1" si="31"/>
        <v>0.10159583420997279</v>
      </c>
      <c r="K170" s="119">
        <f t="shared" ca="1" si="32"/>
        <v>0.53429583420997273</v>
      </c>
    </row>
    <row r="171" spans="1:11" x14ac:dyDescent="0.2">
      <c r="A171" s="36">
        <v>168</v>
      </c>
      <c r="B171" s="36" t="s">
        <v>43</v>
      </c>
      <c r="C171" s="36" t="s">
        <v>84</v>
      </c>
      <c r="D171" s="36" t="s">
        <v>48</v>
      </c>
      <c r="E171" s="36" t="s">
        <v>43</v>
      </c>
      <c r="F171" s="118">
        <v>0.11559999999999999</v>
      </c>
      <c r="G171" s="118">
        <v>2.2000000000000001E-3</v>
      </c>
      <c r="H171" s="121">
        <v>6.0900000000000003E-2</v>
      </c>
      <c r="I171" s="122">
        <f t="shared" ca="1" si="30"/>
        <v>1.9550000000000001</v>
      </c>
      <c r="J171" s="118">
        <f t="shared" ca="1" si="31"/>
        <v>0.12678042806942807</v>
      </c>
      <c r="K171" s="119">
        <f t="shared" ca="1" si="32"/>
        <v>0.24458042806942809</v>
      </c>
    </row>
    <row r="172" spans="1:11" x14ac:dyDescent="0.2">
      <c r="A172" s="36">
        <v>169</v>
      </c>
      <c r="B172" s="36" t="s">
        <v>43</v>
      </c>
      <c r="C172" s="36" t="s">
        <v>84</v>
      </c>
      <c r="D172" s="36" t="s">
        <v>55</v>
      </c>
      <c r="E172" s="36" t="s">
        <v>43</v>
      </c>
      <c r="F172" s="118">
        <v>0.54459999999999997</v>
      </c>
      <c r="G172" s="118">
        <v>2.2000000000000001E-3</v>
      </c>
      <c r="H172" s="121">
        <v>6.0900000000000003E-2</v>
      </c>
      <c r="I172" s="122">
        <f t="shared" ca="1" si="30"/>
        <v>1.9550000000000001</v>
      </c>
      <c r="J172" s="118">
        <f t="shared" ca="1" si="31"/>
        <v>0.12678042806942807</v>
      </c>
      <c r="K172" s="119">
        <f t="shared" ca="1" si="32"/>
        <v>0.67358042806942808</v>
      </c>
    </row>
    <row r="173" spans="1:11" x14ac:dyDescent="0.2">
      <c r="A173" s="36">
        <v>170</v>
      </c>
      <c r="B173" s="36" t="s">
        <v>77</v>
      </c>
      <c r="C173" s="36" t="s">
        <v>77</v>
      </c>
      <c r="D173" s="36" t="s">
        <v>48</v>
      </c>
      <c r="E173" s="36" t="s">
        <v>77</v>
      </c>
      <c r="F173" s="118">
        <v>4.9000000000000002E-2</v>
      </c>
      <c r="G173" s="118">
        <v>2.2000000000000001E-3</v>
      </c>
      <c r="H173" s="121">
        <v>1.5699999999999999E-2</v>
      </c>
      <c r="I173" s="122">
        <f t="shared" ca="1" si="30"/>
        <v>2.0150000000000001</v>
      </c>
      <c r="J173" s="118">
        <f t="shared" ca="1" si="31"/>
        <v>3.2140099563141497E-2</v>
      </c>
      <c r="K173" s="119">
        <f t="shared" ca="1" si="32"/>
        <v>8.3340099563141506E-2</v>
      </c>
    </row>
    <row r="174" spans="1:11" x14ac:dyDescent="0.2">
      <c r="A174" s="36">
        <v>171</v>
      </c>
      <c r="B174" s="36" t="s">
        <v>77</v>
      </c>
      <c r="C174" s="36" t="s">
        <v>77</v>
      </c>
      <c r="D174" s="36" t="s">
        <v>55</v>
      </c>
      <c r="E174" s="36" t="s">
        <v>77</v>
      </c>
      <c r="F174" s="118">
        <v>0.16980000000000001</v>
      </c>
      <c r="G174" s="118">
        <v>2.2000000000000001E-3</v>
      </c>
      <c r="H174" s="121">
        <v>1.5699999999999999E-2</v>
      </c>
      <c r="I174" s="122">
        <f t="shared" ca="1" si="30"/>
        <v>2.0150000000000001</v>
      </c>
      <c r="J174" s="118">
        <f t="shared" ca="1" si="31"/>
        <v>3.2140099563141497E-2</v>
      </c>
      <c r="K174" s="119">
        <f t="shared" ca="1" si="32"/>
        <v>0.2041400995631415</v>
      </c>
    </row>
    <row r="175" spans="1:11" x14ac:dyDescent="0.2">
      <c r="A175" s="36">
        <v>172</v>
      </c>
      <c r="B175" s="36" t="s">
        <v>77</v>
      </c>
      <c r="C175" s="36" t="s">
        <v>47</v>
      </c>
      <c r="D175" s="36" t="s">
        <v>48</v>
      </c>
      <c r="E175" s="36" t="s">
        <v>77</v>
      </c>
      <c r="F175" s="118">
        <v>7.6100000000000001E-2</v>
      </c>
      <c r="G175" s="118">
        <v>2.2000000000000001E-3</v>
      </c>
      <c r="H175" s="121">
        <v>3.27E-2</v>
      </c>
      <c r="I175" s="122">
        <f t="shared" ca="1" si="30"/>
        <v>2.0150000000000001</v>
      </c>
      <c r="J175" s="118">
        <f t="shared" ca="1" si="31"/>
        <v>6.8117957200454715E-2</v>
      </c>
      <c r="K175" s="119">
        <f t="shared" ca="1" si="32"/>
        <v>0.1464179572004547</v>
      </c>
    </row>
    <row r="176" spans="1:11" x14ac:dyDescent="0.2">
      <c r="A176" s="36">
        <v>173</v>
      </c>
      <c r="B176" s="36" t="s">
        <v>77</v>
      </c>
      <c r="C176" s="36" t="s">
        <v>47</v>
      </c>
      <c r="D176" s="36" t="s">
        <v>55</v>
      </c>
      <c r="E176" s="36" t="s">
        <v>77</v>
      </c>
      <c r="F176" s="118">
        <v>0.33689999999999998</v>
      </c>
      <c r="G176" s="118">
        <v>2.2000000000000001E-3</v>
      </c>
      <c r="H176" s="121">
        <v>3.27E-2</v>
      </c>
      <c r="I176" s="122">
        <f t="shared" ca="1" si="30"/>
        <v>2.0150000000000001</v>
      </c>
      <c r="J176" s="118">
        <f t="shared" ca="1" si="31"/>
        <v>6.8117957200454715E-2</v>
      </c>
      <c r="K176" s="119">
        <f t="shared" ca="1" si="32"/>
        <v>0.40721795720045467</v>
      </c>
    </row>
    <row r="177" spans="1:11" x14ac:dyDescent="0.2">
      <c r="A177" s="36">
        <v>174</v>
      </c>
      <c r="B177" s="36" t="s">
        <v>77</v>
      </c>
      <c r="C177" s="36" t="s">
        <v>84</v>
      </c>
      <c r="D177" s="36" t="s">
        <v>48</v>
      </c>
      <c r="E177" s="36" t="s">
        <v>77</v>
      </c>
      <c r="F177" s="118">
        <v>9.4500000000000001E-2</v>
      </c>
      <c r="G177" s="118">
        <v>2.2000000000000001E-3</v>
      </c>
      <c r="H177" s="121">
        <v>4.4200000000000003E-2</v>
      </c>
      <c r="I177" s="122">
        <f t="shared" ca="1" si="30"/>
        <v>2.0150000000000001</v>
      </c>
      <c r="J177" s="118">
        <f t="shared" ca="1" si="31"/>
        <v>9.3181627955639196E-2</v>
      </c>
      <c r="K177" s="119">
        <f t="shared" ca="1" si="32"/>
        <v>0.18988162795563918</v>
      </c>
    </row>
    <row r="178" spans="1:11" x14ac:dyDescent="0.2">
      <c r="A178" s="36">
        <v>175</v>
      </c>
      <c r="B178" s="36" t="s">
        <v>77</v>
      </c>
      <c r="C178" s="36" t="s">
        <v>84</v>
      </c>
      <c r="D178" s="36" t="s">
        <v>55</v>
      </c>
      <c r="E178" s="36" t="s">
        <v>77</v>
      </c>
      <c r="F178" s="118">
        <v>0.4511</v>
      </c>
      <c r="G178" s="118">
        <v>2.2000000000000001E-3</v>
      </c>
      <c r="H178" s="121">
        <v>4.4200000000000003E-2</v>
      </c>
      <c r="I178" s="122">
        <f t="shared" ca="1" si="30"/>
        <v>2.0150000000000001</v>
      </c>
      <c r="J178" s="118">
        <f t="shared" ca="1" si="31"/>
        <v>9.3181627955639196E-2</v>
      </c>
      <c r="K178" s="119">
        <f t="shared" ca="1" si="32"/>
        <v>0.54648162795563915</v>
      </c>
    </row>
    <row r="179" spans="1:11" x14ac:dyDescent="0.2">
      <c r="A179" s="36">
        <v>176</v>
      </c>
      <c r="B179" s="36" t="s">
        <v>47</v>
      </c>
      <c r="C179" s="36" t="s">
        <v>47</v>
      </c>
      <c r="D179" s="36" t="s">
        <v>48</v>
      </c>
      <c r="E179" s="36" t="s">
        <v>47</v>
      </c>
      <c r="F179" s="118">
        <v>6.2799999999999995E-2</v>
      </c>
      <c r="G179" s="118">
        <v>2.2000000000000001E-3</v>
      </c>
      <c r="H179" s="121">
        <v>2.4500000000000001E-2</v>
      </c>
      <c r="I179" s="122">
        <f t="shared" ca="1" si="30"/>
        <v>2.21</v>
      </c>
      <c r="J179" s="118">
        <f t="shared" ca="1" si="31"/>
        <v>5.5504869297796092E-2</v>
      </c>
      <c r="K179" s="119">
        <f t="shared" ca="1" si="32"/>
        <v>0.12050486929779608</v>
      </c>
    </row>
    <row r="180" spans="1:11" x14ac:dyDescent="0.2">
      <c r="A180" s="36">
        <v>177</v>
      </c>
      <c r="B180" s="36" t="s">
        <v>47</v>
      </c>
      <c r="C180" s="36" t="s">
        <v>47</v>
      </c>
      <c r="D180" s="36" t="s">
        <v>55</v>
      </c>
      <c r="E180" s="36" t="s">
        <v>47</v>
      </c>
      <c r="F180" s="118">
        <v>0.255</v>
      </c>
      <c r="G180" s="118">
        <v>2.2000000000000001E-3</v>
      </c>
      <c r="H180" s="121">
        <v>2.4500000000000001E-2</v>
      </c>
      <c r="I180" s="122">
        <f t="shared" ca="1" si="30"/>
        <v>2.21</v>
      </c>
      <c r="J180" s="118">
        <f t="shared" ca="1" si="31"/>
        <v>5.5504869297796092E-2</v>
      </c>
      <c r="K180" s="119">
        <f t="shared" ca="1" si="32"/>
        <v>0.31270486929779612</v>
      </c>
    </row>
    <row r="181" spans="1:11" x14ac:dyDescent="0.2">
      <c r="A181" s="36">
        <v>178</v>
      </c>
      <c r="B181" s="36" t="s">
        <v>47</v>
      </c>
      <c r="C181" s="36" t="s">
        <v>84</v>
      </c>
      <c r="D181" s="36" t="s">
        <v>48</v>
      </c>
      <c r="E181" s="36" t="s">
        <v>47</v>
      </c>
      <c r="F181" s="118">
        <v>8.1299999999999997E-2</v>
      </c>
      <c r="G181" s="118">
        <v>2.2000000000000001E-3</v>
      </c>
      <c r="H181" s="121">
        <v>3.5999999999999997E-2</v>
      </c>
      <c r="I181" s="122">
        <f t="shared" ref="I181:I196" ca="1" si="33">IF(A181&gt;0,VLOOKUP(E181,GasDaily3,5,0),"")</f>
        <v>2.21</v>
      </c>
      <c r="J181" s="118">
        <f t="shared" ref="J181:J196" ca="1" si="34">IF(A181&gt;0,((1/(1-H181))-1)*I181,"")</f>
        <v>8.2531120331950397E-2</v>
      </c>
      <c r="K181" s="119">
        <f t="shared" ref="K181:K196" ca="1" si="35">IF(A181&gt;0,J181+G181+F181,"")</f>
        <v>0.16603112033195039</v>
      </c>
    </row>
    <row r="182" spans="1:11" x14ac:dyDescent="0.2">
      <c r="A182" s="36">
        <v>179</v>
      </c>
      <c r="B182" s="36" t="s">
        <v>47</v>
      </c>
      <c r="C182" s="36" t="s">
        <v>84</v>
      </c>
      <c r="D182" s="36" t="s">
        <v>55</v>
      </c>
      <c r="E182" s="36" t="s">
        <v>47</v>
      </c>
      <c r="F182" s="118">
        <v>0.36899999999999999</v>
      </c>
      <c r="G182" s="118">
        <v>2.2000000000000001E-3</v>
      </c>
      <c r="H182" s="121">
        <v>3.5999999999999997E-2</v>
      </c>
      <c r="I182" s="122">
        <f t="shared" ca="1" si="33"/>
        <v>2.21</v>
      </c>
      <c r="J182" s="118">
        <f t="shared" ca="1" si="34"/>
        <v>8.2531120331950397E-2</v>
      </c>
      <c r="K182" s="119">
        <f t="shared" ca="1" si="35"/>
        <v>0.4537311203319504</v>
      </c>
    </row>
    <row r="183" spans="1:11" x14ac:dyDescent="0.2">
      <c r="A183" s="36">
        <v>180</v>
      </c>
      <c r="B183" s="36" t="s">
        <v>84</v>
      </c>
      <c r="C183" s="36" t="s">
        <v>84</v>
      </c>
      <c r="D183" s="36" t="s">
        <v>48</v>
      </c>
      <c r="E183" s="36" t="s">
        <v>84</v>
      </c>
      <c r="F183" s="118">
        <v>5.4300000000000001E-2</v>
      </c>
      <c r="G183" s="118">
        <v>2.2000000000000001E-3</v>
      </c>
      <c r="H183" s="121">
        <v>1.9099999999999999E-2</v>
      </c>
      <c r="I183" s="122">
        <f t="shared" ca="1" si="33"/>
        <v>2.2799999999999998</v>
      </c>
      <c r="J183" s="118">
        <f t="shared" ca="1" si="34"/>
        <v>4.4395962891222385E-2</v>
      </c>
      <c r="K183" s="119">
        <f t="shared" ca="1" si="35"/>
        <v>0.10089596289122238</v>
      </c>
    </row>
    <row r="184" spans="1:11" x14ac:dyDescent="0.2">
      <c r="A184" s="36">
        <v>181</v>
      </c>
      <c r="B184" s="36" t="s">
        <v>84</v>
      </c>
      <c r="C184" s="36" t="s">
        <v>84</v>
      </c>
      <c r="D184" s="36" t="s">
        <v>55</v>
      </c>
      <c r="E184" s="36" t="s">
        <v>84</v>
      </c>
      <c r="F184" s="118">
        <v>0.2019</v>
      </c>
      <c r="G184" s="118">
        <v>2.2000000000000001E-3</v>
      </c>
      <c r="H184" s="121">
        <v>1.9099999999999999E-2</v>
      </c>
      <c r="I184" s="122">
        <f t="shared" ca="1" si="33"/>
        <v>2.2799999999999998</v>
      </c>
      <c r="J184" s="118">
        <f t="shared" ca="1" si="34"/>
        <v>4.4395962891222385E-2</v>
      </c>
      <c r="K184" s="119">
        <f t="shared" ca="1" si="35"/>
        <v>0.24849596289122239</v>
      </c>
    </row>
    <row r="185" spans="1:11" x14ac:dyDescent="0.2">
      <c r="A185" s="36">
        <v>182</v>
      </c>
      <c r="B185" s="36" t="s">
        <v>195</v>
      </c>
      <c r="C185" s="36" t="s">
        <v>195</v>
      </c>
      <c r="D185" s="36" t="s">
        <v>141</v>
      </c>
      <c r="E185" s="36" t="s">
        <v>196</v>
      </c>
      <c r="F185" s="118">
        <v>5.7000000000000002E-3</v>
      </c>
      <c r="G185" s="118">
        <v>2.2000000000000001E-3</v>
      </c>
      <c r="H185" s="121">
        <v>3.2000000000000002E-3</v>
      </c>
      <c r="I185" s="122">
        <f t="shared" ca="1" si="33"/>
        <v>1.9850000000000001</v>
      </c>
      <c r="J185" s="118">
        <f t="shared" ca="1" si="34"/>
        <v>6.3723916532904823E-3</v>
      </c>
      <c r="K185" s="119">
        <f t="shared" ca="1" si="35"/>
        <v>1.4272391653290483E-2</v>
      </c>
    </row>
    <row r="186" spans="1:11" x14ac:dyDescent="0.2">
      <c r="A186" s="36">
        <v>183</v>
      </c>
      <c r="B186" s="36" t="s">
        <v>195</v>
      </c>
      <c r="C186" s="36" t="s">
        <v>195</v>
      </c>
      <c r="D186" s="36" t="s">
        <v>180</v>
      </c>
      <c r="E186" s="36" t="s">
        <v>196</v>
      </c>
      <c r="F186" s="118">
        <v>5.7000000000000002E-3</v>
      </c>
      <c r="G186" s="118">
        <v>2.2000000000000001E-3</v>
      </c>
      <c r="H186" s="121">
        <v>3.2000000000000002E-3</v>
      </c>
      <c r="I186" s="122">
        <f t="shared" ca="1" si="33"/>
        <v>1.9850000000000001</v>
      </c>
      <c r="J186" s="118">
        <f t="shared" ca="1" si="34"/>
        <v>6.3723916532904823E-3</v>
      </c>
      <c r="K186" s="119">
        <f t="shared" ca="1" si="35"/>
        <v>1.4272391653290483E-2</v>
      </c>
    </row>
    <row r="187" spans="1:11" x14ac:dyDescent="0.2">
      <c r="A187" s="36">
        <v>184</v>
      </c>
      <c r="B187" s="36" t="s">
        <v>195</v>
      </c>
      <c r="C187" s="36" t="s">
        <v>195</v>
      </c>
      <c r="D187" s="36" t="s">
        <v>174</v>
      </c>
      <c r="E187" s="36" t="s">
        <v>196</v>
      </c>
      <c r="F187" s="118">
        <v>0.1072</v>
      </c>
      <c r="G187" s="118">
        <v>2.2000000000000001E-3</v>
      </c>
      <c r="H187" s="121">
        <v>3.5999999999999999E-3</v>
      </c>
      <c r="I187" s="122">
        <f t="shared" ca="1" si="33"/>
        <v>1.9850000000000001</v>
      </c>
      <c r="J187" s="118">
        <f t="shared" ca="1" si="34"/>
        <v>7.1718185467685809E-3</v>
      </c>
      <c r="K187" s="119">
        <f t="shared" ca="1" si="35"/>
        <v>0.11657181854676858</v>
      </c>
    </row>
    <row r="188" spans="1:11" x14ac:dyDescent="0.2">
      <c r="A188" s="36">
        <v>185</v>
      </c>
      <c r="B188" s="36" t="s">
        <v>195</v>
      </c>
      <c r="C188" s="36" t="s">
        <v>195</v>
      </c>
      <c r="D188" s="36" t="s">
        <v>89</v>
      </c>
      <c r="E188" s="36" t="s">
        <v>196</v>
      </c>
      <c r="F188" s="118">
        <v>0.1072</v>
      </c>
      <c r="G188" s="118">
        <v>2.2000000000000001E-3</v>
      </c>
      <c r="H188" s="121">
        <v>3.2000000000000002E-3</v>
      </c>
      <c r="I188" s="122">
        <f t="shared" ca="1" si="33"/>
        <v>1.9850000000000001</v>
      </c>
      <c r="J188" s="118">
        <f t="shared" ca="1" si="34"/>
        <v>6.3723916532904823E-3</v>
      </c>
      <c r="K188" s="119">
        <f t="shared" ca="1" si="35"/>
        <v>0.11577239165329048</v>
      </c>
    </row>
    <row r="189" spans="1:11" x14ac:dyDescent="0.2">
      <c r="A189" s="36">
        <v>186</v>
      </c>
      <c r="B189" s="36" t="s">
        <v>195</v>
      </c>
      <c r="C189" s="36" t="s">
        <v>197</v>
      </c>
      <c r="D189" s="36" t="s">
        <v>141</v>
      </c>
      <c r="E189" s="36" t="s">
        <v>196</v>
      </c>
      <c r="F189" s="118">
        <v>1.6899999999999998E-2</v>
      </c>
      <c r="G189" s="118">
        <v>2.2000000000000001E-3</v>
      </c>
      <c r="H189" s="121">
        <v>2.23E-2</v>
      </c>
      <c r="I189" s="122">
        <f t="shared" ca="1" si="33"/>
        <v>1.9850000000000001</v>
      </c>
      <c r="J189" s="118">
        <f t="shared" ca="1" si="34"/>
        <v>4.5275135522143982E-2</v>
      </c>
      <c r="K189" s="119">
        <f t="shared" ca="1" si="35"/>
        <v>6.4375135522143981E-2</v>
      </c>
    </row>
    <row r="190" spans="1:11" x14ac:dyDescent="0.2">
      <c r="A190" s="36">
        <v>187</v>
      </c>
      <c r="B190" s="36" t="s">
        <v>195</v>
      </c>
      <c r="C190" s="36" t="s">
        <v>197</v>
      </c>
      <c r="D190" s="36" t="s">
        <v>180</v>
      </c>
      <c r="E190" s="36" t="s">
        <v>196</v>
      </c>
      <c r="F190" s="118">
        <v>1.6899999999999998E-2</v>
      </c>
      <c r="G190" s="118">
        <v>2.2000000000000001E-3</v>
      </c>
      <c r="H190" s="121">
        <v>2.0500000000000001E-2</v>
      </c>
      <c r="I190" s="122">
        <f t="shared" ca="1" si="33"/>
        <v>1.9850000000000001</v>
      </c>
      <c r="J190" s="118">
        <f t="shared" ca="1" si="34"/>
        <v>4.1544155181214751E-2</v>
      </c>
      <c r="K190" s="119">
        <f t="shared" ca="1" si="35"/>
        <v>6.064415518121475E-2</v>
      </c>
    </row>
    <row r="191" spans="1:11" x14ac:dyDescent="0.2">
      <c r="A191" s="36">
        <v>188</v>
      </c>
      <c r="B191" s="36" t="s">
        <v>195</v>
      </c>
      <c r="C191" s="36" t="s">
        <v>197</v>
      </c>
      <c r="D191" s="36" t="s">
        <v>174</v>
      </c>
      <c r="E191" s="36" t="s">
        <v>196</v>
      </c>
      <c r="F191" s="118">
        <v>0.2525</v>
      </c>
      <c r="G191" s="118">
        <v>2.2000000000000001E-3</v>
      </c>
      <c r="H191" s="121">
        <v>2.23E-2</v>
      </c>
      <c r="I191" s="122">
        <f t="shared" ca="1" si="33"/>
        <v>1.9850000000000001</v>
      </c>
      <c r="J191" s="118">
        <f t="shared" ca="1" si="34"/>
        <v>4.5275135522143982E-2</v>
      </c>
      <c r="K191" s="119">
        <f t="shared" ca="1" si="35"/>
        <v>0.299975135522144</v>
      </c>
    </row>
    <row r="192" spans="1:11" x14ac:dyDescent="0.2">
      <c r="A192" s="36">
        <v>189</v>
      </c>
      <c r="B192" s="36" t="s">
        <v>195</v>
      </c>
      <c r="C192" s="36" t="s">
        <v>197</v>
      </c>
      <c r="D192" s="36" t="s">
        <v>89</v>
      </c>
      <c r="E192" s="36" t="s">
        <v>196</v>
      </c>
      <c r="F192" s="118">
        <v>0.2525</v>
      </c>
      <c r="G192" s="118">
        <v>2.2000000000000001E-3</v>
      </c>
      <c r="H192" s="121">
        <v>2.0500000000000001E-2</v>
      </c>
      <c r="I192" s="122">
        <f t="shared" ca="1" si="33"/>
        <v>1.9850000000000001</v>
      </c>
      <c r="J192" s="118">
        <f t="shared" ca="1" si="34"/>
        <v>4.1544155181214751E-2</v>
      </c>
      <c r="K192" s="119">
        <f t="shared" ca="1" si="35"/>
        <v>0.29624415518121477</v>
      </c>
    </row>
    <row r="193" spans="1:11" x14ac:dyDescent="0.2">
      <c r="A193" s="36">
        <v>190</v>
      </c>
      <c r="B193" s="36" t="s">
        <v>195</v>
      </c>
      <c r="C193" s="36" t="s">
        <v>198</v>
      </c>
      <c r="D193" s="36" t="s">
        <v>141</v>
      </c>
      <c r="E193" s="36" t="s">
        <v>196</v>
      </c>
      <c r="F193" s="118">
        <v>2.3300000000000001E-2</v>
      </c>
      <c r="G193" s="118">
        <v>2.2000000000000001E-3</v>
      </c>
      <c r="H193" s="121">
        <v>2.63E-2</v>
      </c>
      <c r="I193" s="122">
        <f t="shared" ca="1" si="33"/>
        <v>1.9850000000000001</v>
      </c>
      <c r="J193" s="118">
        <f t="shared" ca="1" si="34"/>
        <v>5.3615590017459039E-2</v>
      </c>
      <c r="K193" s="119">
        <f t="shared" ca="1" si="35"/>
        <v>7.9115590017459048E-2</v>
      </c>
    </row>
    <row r="194" spans="1:11" x14ac:dyDescent="0.2">
      <c r="A194" s="36">
        <v>191</v>
      </c>
      <c r="B194" s="36" t="s">
        <v>195</v>
      </c>
      <c r="C194" s="36" t="s">
        <v>198</v>
      </c>
      <c r="D194" s="36" t="s">
        <v>180</v>
      </c>
      <c r="E194" s="36" t="s">
        <v>196</v>
      </c>
      <c r="F194" s="118">
        <v>2.3300000000000001E-2</v>
      </c>
      <c r="G194" s="118">
        <v>2.2000000000000001E-3</v>
      </c>
      <c r="H194" s="121">
        <v>2.1100000000000001E-2</v>
      </c>
      <c r="I194" s="122">
        <f t="shared" ca="1" si="33"/>
        <v>1.9850000000000001</v>
      </c>
      <c r="J194" s="118">
        <f t="shared" ca="1" si="34"/>
        <v>4.2786290734497766E-2</v>
      </c>
      <c r="K194" s="119">
        <f t="shared" ca="1" si="35"/>
        <v>6.8286290734497768E-2</v>
      </c>
    </row>
    <row r="195" spans="1:11" x14ac:dyDescent="0.2">
      <c r="A195" s="36">
        <v>192</v>
      </c>
      <c r="B195" s="36" t="s">
        <v>195</v>
      </c>
      <c r="C195" s="36" t="s">
        <v>198</v>
      </c>
      <c r="D195" s="36" t="s">
        <v>174</v>
      </c>
      <c r="E195" s="36" t="s">
        <v>196</v>
      </c>
      <c r="F195" s="118">
        <v>0.3</v>
      </c>
      <c r="G195" s="118">
        <v>2.2000000000000001E-3</v>
      </c>
      <c r="H195" s="121">
        <v>2.63E-2</v>
      </c>
      <c r="I195" s="122">
        <f t="shared" ca="1" si="33"/>
        <v>1.9850000000000001</v>
      </c>
      <c r="J195" s="118">
        <f t="shared" ca="1" si="34"/>
        <v>5.3615590017459039E-2</v>
      </c>
      <c r="K195" s="119">
        <f t="shared" ca="1" si="35"/>
        <v>0.35581559001745905</v>
      </c>
    </row>
    <row r="196" spans="1:11" x14ac:dyDescent="0.2">
      <c r="A196" s="36">
        <v>193</v>
      </c>
      <c r="B196" s="36" t="s">
        <v>195</v>
      </c>
      <c r="C196" s="36" t="s">
        <v>198</v>
      </c>
      <c r="D196" s="36" t="s">
        <v>89</v>
      </c>
      <c r="E196" s="36" t="s">
        <v>196</v>
      </c>
      <c r="F196" s="118">
        <v>0.3</v>
      </c>
      <c r="G196" s="118">
        <v>2.2000000000000001E-3</v>
      </c>
      <c r="H196" s="121">
        <v>2.1100000000000001E-2</v>
      </c>
      <c r="I196" s="122">
        <f t="shared" ca="1" si="33"/>
        <v>1.9850000000000001</v>
      </c>
      <c r="J196" s="118">
        <f t="shared" ca="1" si="34"/>
        <v>4.2786290734497766E-2</v>
      </c>
      <c r="K196" s="119">
        <f t="shared" ca="1" si="35"/>
        <v>0.34498629073449777</v>
      </c>
    </row>
    <row r="197" spans="1:11" x14ac:dyDescent="0.2">
      <c r="A197" s="36">
        <v>194</v>
      </c>
      <c r="B197" s="36" t="s">
        <v>195</v>
      </c>
      <c r="C197" s="36" t="s">
        <v>199</v>
      </c>
      <c r="D197" s="36" t="s">
        <v>141</v>
      </c>
      <c r="E197" s="36" t="s">
        <v>196</v>
      </c>
      <c r="F197" s="118">
        <v>3.0099999999999998E-2</v>
      </c>
      <c r="G197" s="118">
        <v>2.2000000000000001E-3</v>
      </c>
      <c r="H197" s="121">
        <v>2.7799999999999998E-2</v>
      </c>
      <c r="I197" s="122">
        <f t="shared" ref="I197:I212" ca="1" si="36">IF(A197&gt;0,VLOOKUP(E197,GasDaily3,5,0),"")</f>
        <v>1.9850000000000001</v>
      </c>
      <c r="J197" s="118">
        <f t="shared" ref="J197:J212" ca="1" si="37">IF(A197&gt;0,((1/(1-H197))-1)*I197,"")</f>
        <v>5.6760954536103685E-2</v>
      </c>
      <c r="K197" s="119">
        <f t="shared" ref="K197:K212" ca="1" si="38">IF(A197&gt;0,J197+G197+F197,"")</f>
        <v>8.9060954536103687E-2</v>
      </c>
    </row>
    <row r="198" spans="1:11" x14ac:dyDescent="0.2">
      <c r="A198" s="36">
        <v>195</v>
      </c>
      <c r="B198" s="36" t="s">
        <v>195</v>
      </c>
      <c r="C198" s="36" t="s">
        <v>199</v>
      </c>
      <c r="D198" s="36" t="s">
        <v>180</v>
      </c>
      <c r="E198" s="36" t="s">
        <v>196</v>
      </c>
      <c r="F198" s="118">
        <v>3.0099999999999998E-2</v>
      </c>
      <c r="G198" s="118">
        <v>2.2000000000000001E-3</v>
      </c>
      <c r="H198" s="121">
        <v>2.6499999999999999E-2</v>
      </c>
      <c r="I198" s="122">
        <f t="shared" ca="1" si="36"/>
        <v>1.9850000000000001</v>
      </c>
      <c r="J198" s="118">
        <f t="shared" ca="1" si="37"/>
        <v>5.4034411915767654E-2</v>
      </c>
      <c r="K198" s="119">
        <f t="shared" ca="1" si="38"/>
        <v>8.6334411915767656E-2</v>
      </c>
    </row>
    <row r="199" spans="1:11" x14ac:dyDescent="0.2">
      <c r="A199" s="36">
        <v>196</v>
      </c>
      <c r="B199" s="36" t="s">
        <v>195</v>
      </c>
      <c r="C199" s="36" t="s">
        <v>199</v>
      </c>
      <c r="D199" s="36" t="s">
        <v>174</v>
      </c>
      <c r="E199" s="36" t="s">
        <v>196</v>
      </c>
      <c r="F199" s="118">
        <v>0.35</v>
      </c>
      <c r="G199" s="118">
        <v>2.2000000000000001E-3</v>
      </c>
      <c r="H199" s="121">
        <v>2.7799999999999998E-2</v>
      </c>
      <c r="I199" s="122">
        <f t="shared" ca="1" si="36"/>
        <v>1.9850000000000001</v>
      </c>
      <c r="J199" s="118">
        <f t="shared" ca="1" si="37"/>
        <v>5.6760954536103685E-2</v>
      </c>
      <c r="K199" s="119">
        <f t="shared" ca="1" si="38"/>
        <v>0.40896095453610365</v>
      </c>
    </row>
    <row r="200" spans="1:11" x14ac:dyDescent="0.2">
      <c r="A200" s="36">
        <v>197</v>
      </c>
      <c r="B200" s="36" t="s">
        <v>195</v>
      </c>
      <c r="C200" s="36" t="s">
        <v>199</v>
      </c>
      <c r="D200" s="36" t="s">
        <v>89</v>
      </c>
      <c r="E200" s="36" t="s">
        <v>196</v>
      </c>
      <c r="F200" s="118">
        <v>0.35</v>
      </c>
      <c r="G200" s="118">
        <v>2.2000000000000001E-3</v>
      </c>
      <c r="H200" s="121">
        <v>2.6499999999999999E-2</v>
      </c>
      <c r="I200" s="122">
        <f t="shared" ca="1" si="36"/>
        <v>1.9850000000000001</v>
      </c>
      <c r="J200" s="118">
        <f t="shared" ca="1" si="37"/>
        <v>5.4034411915767654E-2</v>
      </c>
      <c r="K200" s="119">
        <f t="shared" ca="1" si="38"/>
        <v>0.40623441191576765</v>
      </c>
    </row>
    <row r="201" spans="1:11" x14ac:dyDescent="0.2">
      <c r="A201" s="36">
        <v>198</v>
      </c>
      <c r="B201" s="36" t="s">
        <v>195</v>
      </c>
      <c r="C201" s="36" t="s">
        <v>140</v>
      </c>
      <c r="D201" s="36" t="s">
        <v>141</v>
      </c>
      <c r="E201" s="36" t="s">
        <v>196</v>
      </c>
      <c r="F201" s="118">
        <v>3.3300000000000003E-2</v>
      </c>
      <c r="G201" s="118">
        <v>2.2000000000000001E-3</v>
      </c>
      <c r="H201" s="121">
        <v>3.9E-2</v>
      </c>
      <c r="I201" s="122">
        <f t="shared" ca="1" si="36"/>
        <v>1.9850000000000001</v>
      </c>
      <c r="J201" s="118">
        <f t="shared" ca="1" si="37"/>
        <v>8.0556711758585045E-2</v>
      </c>
      <c r="K201" s="119">
        <f t="shared" ca="1" si="38"/>
        <v>0.11605671175858503</v>
      </c>
    </row>
    <row r="202" spans="1:11" x14ac:dyDescent="0.2">
      <c r="A202" s="36">
        <v>199</v>
      </c>
      <c r="B202" s="36" t="s">
        <v>195</v>
      </c>
      <c r="C202" s="36" t="s">
        <v>140</v>
      </c>
      <c r="D202" s="36" t="s">
        <v>180</v>
      </c>
      <c r="E202" s="36" t="s">
        <v>196</v>
      </c>
      <c r="F202" s="118">
        <v>3.3300000000000003E-2</v>
      </c>
      <c r="G202" s="118">
        <v>2.2000000000000001E-3</v>
      </c>
      <c r="H202" s="121">
        <v>3.0300000000000001E-2</v>
      </c>
      <c r="I202" s="122">
        <f t="shared" ca="1" si="36"/>
        <v>1.9850000000000001</v>
      </c>
      <c r="J202" s="118">
        <f t="shared" ca="1" si="37"/>
        <v>6.2024853047334197E-2</v>
      </c>
      <c r="K202" s="119">
        <f t="shared" ca="1" si="38"/>
        <v>9.7524853047334187E-2</v>
      </c>
    </row>
    <row r="203" spans="1:11" x14ac:dyDescent="0.2">
      <c r="A203" s="36">
        <v>200</v>
      </c>
      <c r="B203" s="36" t="s">
        <v>195</v>
      </c>
      <c r="C203" s="36" t="s">
        <v>140</v>
      </c>
      <c r="D203" s="36" t="s">
        <v>174</v>
      </c>
      <c r="E203" s="36" t="s">
        <v>196</v>
      </c>
      <c r="F203" s="118">
        <v>0.38500000000000001</v>
      </c>
      <c r="G203" s="118">
        <v>2.2000000000000001E-3</v>
      </c>
      <c r="H203" s="121">
        <v>3.9E-2</v>
      </c>
      <c r="I203" s="122">
        <f t="shared" ca="1" si="36"/>
        <v>1.9850000000000001</v>
      </c>
      <c r="J203" s="118">
        <f t="shared" ca="1" si="37"/>
        <v>8.0556711758585045E-2</v>
      </c>
      <c r="K203" s="119">
        <f t="shared" ca="1" si="38"/>
        <v>0.46775671175858502</v>
      </c>
    </row>
    <row r="204" spans="1:11" x14ac:dyDescent="0.2">
      <c r="A204" s="36">
        <v>201</v>
      </c>
      <c r="B204" s="36" t="s">
        <v>195</v>
      </c>
      <c r="C204" s="36" t="s">
        <v>140</v>
      </c>
      <c r="D204" s="36" t="s">
        <v>89</v>
      </c>
      <c r="E204" s="36" t="s">
        <v>196</v>
      </c>
      <c r="F204" s="118">
        <v>0.38500000000000001</v>
      </c>
      <c r="G204" s="118">
        <v>2.2000000000000001E-3</v>
      </c>
      <c r="H204" s="121">
        <v>3.0300000000000001E-2</v>
      </c>
      <c r="I204" s="122">
        <f t="shared" ca="1" si="36"/>
        <v>1.9850000000000001</v>
      </c>
      <c r="J204" s="118">
        <f t="shared" ca="1" si="37"/>
        <v>6.2024853047334197E-2</v>
      </c>
      <c r="K204" s="119">
        <f t="shared" ca="1" si="38"/>
        <v>0.44922485304733417</v>
      </c>
    </row>
    <row r="205" spans="1:11" x14ac:dyDescent="0.2">
      <c r="A205" s="36">
        <v>202</v>
      </c>
      <c r="B205" s="36" t="s">
        <v>197</v>
      </c>
      <c r="C205" s="36" t="s">
        <v>197</v>
      </c>
      <c r="D205" s="36" t="s">
        <v>141</v>
      </c>
      <c r="E205" s="36" t="s">
        <v>196</v>
      </c>
      <c r="F205" s="118">
        <v>1.4800000000000001E-2</v>
      </c>
      <c r="G205" s="118">
        <v>2.2000000000000001E-3</v>
      </c>
      <c r="H205" s="121">
        <v>2.23E-2</v>
      </c>
      <c r="I205" s="122">
        <f t="shared" ca="1" si="36"/>
        <v>1.9850000000000001</v>
      </c>
      <c r="J205" s="118">
        <f t="shared" ca="1" si="37"/>
        <v>4.5275135522143982E-2</v>
      </c>
      <c r="K205" s="119">
        <f t="shared" ca="1" si="38"/>
        <v>6.2275135522143983E-2</v>
      </c>
    </row>
    <row r="206" spans="1:11" x14ac:dyDescent="0.2">
      <c r="A206" s="36">
        <v>203</v>
      </c>
      <c r="B206" s="36" t="s">
        <v>197</v>
      </c>
      <c r="C206" s="36" t="s">
        <v>197</v>
      </c>
      <c r="D206" s="36" t="s">
        <v>180</v>
      </c>
      <c r="E206" s="36" t="s">
        <v>196</v>
      </c>
      <c r="F206" s="118">
        <v>1.4800000000000001E-2</v>
      </c>
      <c r="G206" s="118">
        <v>2.2000000000000001E-3</v>
      </c>
      <c r="H206" s="121">
        <v>2.0500000000000001E-2</v>
      </c>
      <c r="I206" s="122">
        <f t="shared" ca="1" si="36"/>
        <v>1.9850000000000001</v>
      </c>
      <c r="J206" s="118">
        <f t="shared" ca="1" si="37"/>
        <v>4.1544155181214751E-2</v>
      </c>
      <c r="K206" s="119">
        <f t="shared" ca="1" si="38"/>
        <v>5.8544155181214752E-2</v>
      </c>
    </row>
    <row r="207" spans="1:11" x14ac:dyDescent="0.2">
      <c r="A207" s="36">
        <v>204</v>
      </c>
      <c r="B207" s="36" t="s">
        <v>197</v>
      </c>
      <c r="C207" s="36" t="s">
        <v>197</v>
      </c>
      <c r="D207" s="36" t="s">
        <v>174</v>
      </c>
      <c r="E207" s="36" t="s">
        <v>196</v>
      </c>
      <c r="F207" s="118">
        <v>0.24</v>
      </c>
      <c r="G207" s="118">
        <v>2.2000000000000001E-3</v>
      </c>
      <c r="H207" s="121">
        <v>2.23E-2</v>
      </c>
      <c r="I207" s="122">
        <f t="shared" ca="1" si="36"/>
        <v>1.9850000000000001</v>
      </c>
      <c r="J207" s="118">
        <f t="shared" ca="1" si="37"/>
        <v>4.5275135522143982E-2</v>
      </c>
      <c r="K207" s="119">
        <f t="shared" ca="1" si="38"/>
        <v>0.28747513552214399</v>
      </c>
    </row>
    <row r="208" spans="1:11" x14ac:dyDescent="0.2">
      <c r="A208" s="36">
        <v>205</v>
      </c>
      <c r="B208" s="36" t="s">
        <v>197</v>
      </c>
      <c r="C208" s="36" t="s">
        <v>197</v>
      </c>
      <c r="D208" s="36" t="s">
        <v>89</v>
      </c>
      <c r="E208" s="36" t="s">
        <v>196</v>
      </c>
      <c r="F208" s="118">
        <v>0.24</v>
      </c>
      <c r="G208" s="118">
        <v>2.2000000000000001E-3</v>
      </c>
      <c r="H208" s="121">
        <v>2.0500000000000001E-2</v>
      </c>
      <c r="I208" s="122">
        <f t="shared" ca="1" si="36"/>
        <v>1.9850000000000001</v>
      </c>
      <c r="J208" s="118">
        <f t="shared" ca="1" si="37"/>
        <v>4.1544155181214751E-2</v>
      </c>
      <c r="K208" s="119">
        <f t="shared" ca="1" si="38"/>
        <v>0.28374415518121476</v>
      </c>
    </row>
    <row r="209" spans="1:11" x14ac:dyDescent="0.2">
      <c r="A209" s="36">
        <v>206</v>
      </c>
      <c r="B209" s="36" t="s">
        <v>197</v>
      </c>
      <c r="C209" s="36" t="s">
        <v>198</v>
      </c>
      <c r="D209" s="36" t="s">
        <v>141</v>
      </c>
      <c r="E209" s="36" t="s">
        <v>196</v>
      </c>
      <c r="F209" s="118">
        <v>2.1499999999999998E-2</v>
      </c>
      <c r="G209" s="118">
        <v>2.2000000000000001E-3</v>
      </c>
      <c r="H209" s="121">
        <v>2.63E-2</v>
      </c>
      <c r="I209" s="122">
        <f t="shared" ca="1" si="36"/>
        <v>1.9850000000000001</v>
      </c>
      <c r="J209" s="118">
        <f t="shared" ca="1" si="37"/>
        <v>5.3615590017459039E-2</v>
      </c>
      <c r="K209" s="119">
        <f t="shared" ca="1" si="38"/>
        <v>7.7315590017459038E-2</v>
      </c>
    </row>
    <row r="210" spans="1:11" x14ac:dyDescent="0.2">
      <c r="A210" s="36">
        <v>207</v>
      </c>
      <c r="B210" s="36" t="s">
        <v>197</v>
      </c>
      <c r="C210" s="36" t="s">
        <v>198</v>
      </c>
      <c r="D210" s="36" t="s">
        <v>180</v>
      </c>
      <c r="E210" s="36" t="s">
        <v>196</v>
      </c>
      <c r="F210" s="118">
        <v>2.1499999999999998E-2</v>
      </c>
      <c r="G210" s="118">
        <v>2.2000000000000001E-3</v>
      </c>
      <c r="H210" s="121">
        <v>2.1100000000000001E-2</v>
      </c>
      <c r="I210" s="122">
        <f t="shared" ca="1" si="36"/>
        <v>1.9850000000000001</v>
      </c>
      <c r="J210" s="118">
        <f t="shared" ca="1" si="37"/>
        <v>4.2786290734497766E-2</v>
      </c>
      <c r="K210" s="119">
        <f t="shared" ca="1" si="38"/>
        <v>6.6486290734497772E-2</v>
      </c>
    </row>
    <row r="211" spans="1:11" x14ac:dyDescent="0.2">
      <c r="A211" s="36">
        <v>208</v>
      </c>
      <c r="B211" s="36" t="s">
        <v>197</v>
      </c>
      <c r="C211" s="36" t="s">
        <v>198</v>
      </c>
      <c r="D211" s="36" t="s">
        <v>174</v>
      </c>
      <c r="E211" s="36" t="s">
        <v>196</v>
      </c>
      <c r="F211" s="118">
        <v>0.28499999999999998</v>
      </c>
      <c r="G211" s="118">
        <v>2.2000000000000001E-3</v>
      </c>
      <c r="H211" s="121">
        <v>2.63E-2</v>
      </c>
      <c r="I211" s="122">
        <f t="shared" ca="1" si="36"/>
        <v>1.9850000000000001</v>
      </c>
      <c r="J211" s="118">
        <f t="shared" ca="1" si="37"/>
        <v>5.3615590017459039E-2</v>
      </c>
      <c r="K211" s="119">
        <f t="shared" ca="1" si="38"/>
        <v>0.34081559001745904</v>
      </c>
    </row>
    <row r="212" spans="1:11" x14ac:dyDescent="0.2">
      <c r="A212" s="36">
        <v>209</v>
      </c>
      <c r="B212" s="36" t="s">
        <v>197</v>
      </c>
      <c r="C212" s="36" t="s">
        <v>198</v>
      </c>
      <c r="D212" s="36" t="s">
        <v>89</v>
      </c>
      <c r="E212" s="36" t="s">
        <v>196</v>
      </c>
      <c r="F212" s="118">
        <v>0.28499999999999998</v>
      </c>
      <c r="G212" s="118">
        <v>2.2000000000000001E-3</v>
      </c>
      <c r="H212" s="121">
        <v>2.1100000000000001E-2</v>
      </c>
      <c r="I212" s="122">
        <f t="shared" ca="1" si="36"/>
        <v>1.9850000000000001</v>
      </c>
      <c r="J212" s="118">
        <f t="shared" ca="1" si="37"/>
        <v>4.2786290734497766E-2</v>
      </c>
      <c r="K212" s="119">
        <f t="shared" ca="1" si="38"/>
        <v>0.32998629073449776</v>
      </c>
    </row>
    <row r="213" spans="1:11" x14ac:dyDescent="0.2">
      <c r="A213" s="36">
        <v>210</v>
      </c>
      <c r="B213" s="36" t="s">
        <v>197</v>
      </c>
      <c r="C213" s="36" t="s">
        <v>199</v>
      </c>
      <c r="D213" s="36" t="s">
        <v>141</v>
      </c>
      <c r="E213" s="36" t="s">
        <v>196</v>
      </c>
      <c r="F213" s="118">
        <v>2.8000000000000001E-2</v>
      </c>
      <c r="G213" s="118">
        <v>2.2000000000000001E-3</v>
      </c>
      <c r="H213" s="121">
        <v>2.7799999999999998E-2</v>
      </c>
      <c r="I213" s="122">
        <f t="shared" ref="I213:I228" ca="1" si="39">IF(A213&gt;0,VLOOKUP(E213,GasDaily3,5,0),"")</f>
        <v>1.9850000000000001</v>
      </c>
      <c r="J213" s="118">
        <f t="shared" ref="J213:J228" ca="1" si="40">IF(A213&gt;0,((1/(1-H213))-1)*I213,"")</f>
        <v>5.6760954536103685E-2</v>
      </c>
      <c r="K213" s="119">
        <f t="shared" ref="K213:K228" ca="1" si="41">IF(A213&gt;0,J213+G213+F213,"")</f>
        <v>8.6960954536103682E-2</v>
      </c>
    </row>
    <row r="214" spans="1:11" x14ac:dyDescent="0.2">
      <c r="A214" s="36">
        <v>211</v>
      </c>
      <c r="B214" s="36" t="s">
        <v>197</v>
      </c>
      <c r="C214" s="36" t="s">
        <v>199</v>
      </c>
      <c r="D214" s="36" t="s">
        <v>180</v>
      </c>
      <c r="E214" s="36" t="s">
        <v>196</v>
      </c>
      <c r="F214" s="118">
        <v>2.8000000000000001E-2</v>
      </c>
      <c r="G214" s="118">
        <v>2.2000000000000001E-3</v>
      </c>
      <c r="H214" s="121">
        <v>2.6499999999999999E-2</v>
      </c>
      <c r="I214" s="122">
        <f t="shared" ca="1" si="39"/>
        <v>1.9850000000000001</v>
      </c>
      <c r="J214" s="118">
        <f t="shared" ca="1" si="40"/>
        <v>5.4034411915767654E-2</v>
      </c>
      <c r="K214" s="119">
        <f t="shared" ca="1" si="41"/>
        <v>8.4234411915767651E-2</v>
      </c>
    </row>
    <row r="215" spans="1:11" x14ac:dyDescent="0.2">
      <c r="A215" s="36">
        <v>212</v>
      </c>
      <c r="B215" s="36" t="s">
        <v>197</v>
      </c>
      <c r="C215" s="36" t="s">
        <v>199</v>
      </c>
      <c r="D215" s="36" t="s">
        <v>174</v>
      </c>
      <c r="E215" s="36" t="s">
        <v>196</v>
      </c>
      <c r="F215" s="118">
        <v>0.33500000000000002</v>
      </c>
      <c r="G215" s="118">
        <v>2.2000000000000001E-3</v>
      </c>
      <c r="H215" s="121">
        <v>2.7799999999999998E-2</v>
      </c>
      <c r="I215" s="122">
        <f t="shared" ca="1" si="39"/>
        <v>1.9850000000000001</v>
      </c>
      <c r="J215" s="118">
        <f t="shared" ca="1" si="40"/>
        <v>5.6760954536103685E-2</v>
      </c>
      <c r="K215" s="119">
        <f t="shared" ca="1" si="41"/>
        <v>0.39396095453610369</v>
      </c>
    </row>
    <row r="216" spans="1:11" x14ac:dyDescent="0.2">
      <c r="A216" s="36">
        <v>213</v>
      </c>
      <c r="B216" s="36" t="s">
        <v>197</v>
      </c>
      <c r="C216" s="36" t="s">
        <v>199</v>
      </c>
      <c r="D216" s="36" t="s">
        <v>89</v>
      </c>
      <c r="E216" s="36" t="s">
        <v>196</v>
      </c>
      <c r="F216" s="118">
        <v>0.33500000000000002</v>
      </c>
      <c r="G216" s="118">
        <v>2.2000000000000001E-3</v>
      </c>
      <c r="H216" s="121">
        <v>2.6499999999999999E-2</v>
      </c>
      <c r="I216" s="122">
        <f t="shared" ca="1" si="39"/>
        <v>1.9850000000000001</v>
      </c>
      <c r="J216" s="118">
        <f t="shared" ca="1" si="40"/>
        <v>5.4034411915767654E-2</v>
      </c>
      <c r="K216" s="119">
        <f t="shared" ca="1" si="41"/>
        <v>0.39123441191576769</v>
      </c>
    </row>
    <row r="217" spans="1:11" x14ac:dyDescent="0.2">
      <c r="A217" s="36">
        <v>214</v>
      </c>
      <c r="B217" s="36" t="s">
        <v>197</v>
      </c>
      <c r="C217" s="36" t="s">
        <v>140</v>
      </c>
      <c r="D217" s="36" t="s">
        <v>141</v>
      </c>
      <c r="E217" s="36" t="s">
        <v>196</v>
      </c>
      <c r="F217" s="118">
        <v>3.0599999999999999E-2</v>
      </c>
      <c r="G217" s="118">
        <v>2.2000000000000001E-3</v>
      </c>
      <c r="H217" s="121">
        <v>3.9E-2</v>
      </c>
      <c r="I217" s="122">
        <f t="shared" ca="1" si="39"/>
        <v>1.9850000000000001</v>
      </c>
      <c r="J217" s="118">
        <f t="shared" ca="1" si="40"/>
        <v>8.0556711758585045E-2</v>
      </c>
      <c r="K217" s="119">
        <f t="shared" ca="1" si="41"/>
        <v>0.11335671175858504</v>
      </c>
    </row>
    <row r="218" spans="1:11" x14ac:dyDescent="0.2">
      <c r="A218" s="36">
        <v>215</v>
      </c>
      <c r="B218" s="36" t="s">
        <v>197</v>
      </c>
      <c r="C218" s="36" t="s">
        <v>140</v>
      </c>
      <c r="D218" s="36" t="s">
        <v>180</v>
      </c>
      <c r="E218" s="36" t="s">
        <v>196</v>
      </c>
      <c r="F218" s="118">
        <v>3.0599999999999999E-2</v>
      </c>
      <c r="G218" s="118">
        <v>2.2000000000000001E-3</v>
      </c>
      <c r="H218" s="121">
        <v>3.0300000000000001E-2</v>
      </c>
      <c r="I218" s="122">
        <f t="shared" ca="1" si="39"/>
        <v>1.9850000000000001</v>
      </c>
      <c r="J218" s="118">
        <f t="shared" ca="1" si="40"/>
        <v>6.2024853047334197E-2</v>
      </c>
      <c r="K218" s="119">
        <f t="shared" ca="1" si="41"/>
        <v>9.4824853047334193E-2</v>
      </c>
    </row>
    <row r="219" spans="1:11" x14ac:dyDescent="0.2">
      <c r="A219" s="36">
        <v>216</v>
      </c>
      <c r="B219" s="36" t="s">
        <v>197</v>
      </c>
      <c r="C219" s="36" t="s">
        <v>140</v>
      </c>
      <c r="D219" s="36" t="s">
        <v>174</v>
      </c>
      <c r="E219" s="36" t="s">
        <v>196</v>
      </c>
      <c r="F219" s="118">
        <v>0.37</v>
      </c>
      <c r="G219" s="118">
        <v>2.2000000000000001E-3</v>
      </c>
      <c r="H219" s="121">
        <v>3.9E-2</v>
      </c>
      <c r="I219" s="122">
        <f t="shared" ca="1" si="39"/>
        <v>1.9850000000000001</v>
      </c>
      <c r="J219" s="118">
        <f t="shared" ca="1" si="40"/>
        <v>8.0556711758585045E-2</v>
      </c>
      <c r="K219" s="119">
        <f t="shared" ca="1" si="41"/>
        <v>0.45275671175858501</v>
      </c>
    </row>
    <row r="220" spans="1:11" x14ac:dyDescent="0.2">
      <c r="A220" s="36">
        <v>217</v>
      </c>
      <c r="B220" s="36" t="s">
        <v>197</v>
      </c>
      <c r="C220" s="36" t="s">
        <v>140</v>
      </c>
      <c r="D220" s="36" t="s">
        <v>89</v>
      </c>
      <c r="E220" s="36" t="s">
        <v>196</v>
      </c>
      <c r="F220" s="118">
        <v>0.37</v>
      </c>
      <c r="G220" s="118">
        <v>2.2000000000000001E-3</v>
      </c>
      <c r="H220" s="121">
        <v>3.0300000000000001E-2</v>
      </c>
      <c r="I220" s="122">
        <f t="shared" ca="1" si="39"/>
        <v>1.9850000000000001</v>
      </c>
      <c r="J220" s="118">
        <f t="shared" ca="1" si="40"/>
        <v>6.2024853047334197E-2</v>
      </c>
      <c r="K220" s="119">
        <f t="shared" ca="1" si="41"/>
        <v>0.43422485304733416</v>
      </c>
    </row>
    <row r="221" spans="1:11" x14ac:dyDescent="0.2">
      <c r="A221" s="36">
        <v>218</v>
      </c>
      <c r="B221" s="36" t="s">
        <v>200</v>
      </c>
      <c r="C221" s="36" t="s">
        <v>200</v>
      </c>
      <c r="D221" s="36" t="s">
        <v>55</v>
      </c>
      <c r="E221" s="36" t="s">
        <v>201</v>
      </c>
      <c r="F221" s="118">
        <v>7.5300000000000006E-2</v>
      </c>
      <c r="G221" s="118">
        <v>0</v>
      </c>
      <c r="H221" s="121">
        <v>3.3E-3</v>
      </c>
      <c r="I221" s="122">
        <f t="shared" ca="1" si="39"/>
        <v>1.95</v>
      </c>
      <c r="J221" s="118">
        <f t="shared" ca="1" si="40"/>
        <v>6.4563058091701821E-3</v>
      </c>
      <c r="K221" s="119">
        <f t="shared" ca="1" si="41"/>
        <v>8.1756305809170191E-2</v>
      </c>
    </row>
    <row r="222" spans="1:11" x14ac:dyDescent="0.2">
      <c r="A222" s="36">
        <v>219</v>
      </c>
      <c r="B222" s="36" t="s">
        <v>200</v>
      </c>
      <c r="C222" s="36" t="s">
        <v>202</v>
      </c>
      <c r="D222" s="36" t="s">
        <v>55</v>
      </c>
      <c r="E222" s="36" t="s">
        <v>201</v>
      </c>
      <c r="F222" s="118">
        <v>0.10150000000000001</v>
      </c>
      <c r="G222" s="118">
        <v>0</v>
      </c>
      <c r="H222" s="121">
        <v>7.4000000000000003E-3</v>
      </c>
      <c r="I222" s="122">
        <f t="shared" ca="1" si="39"/>
        <v>1.95</v>
      </c>
      <c r="J222" s="118">
        <f t="shared" ca="1" si="40"/>
        <v>1.4537578077775393E-2</v>
      </c>
      <c r="K222" s="119">
        <f t="shared" ca="1" si="41"/>
        <v>0.1160375780777754</v>
      </c>
    </row>
    <row r="223" spans="1:11" x14ac:dyDescent="0.2">
      <c r="A223" s="36">
        <v>220</v>
      </c>
      <c r="B223" s="36" t="s">
        <v>200</v>
      </c>
      <c r="C223" s="36" t="s">
        <v>164</v>
      </c>
      <c r="D223" s="36" t="s">
        <v>48</v>
      </c>
      <c r="E223" s="36" t="s">
        <v>201</v>
      </c>
      <c r="F223" s="118">
        <v>6.1999999999999998E-3</v>
      </c>
      <c r="G223" s="118">
        <v>0</v>
      </c>
      <c r="H223" s="121">
        <v>1.11E-2</v>
      </c>
      <c r="I223" s="122">
        <f t="shared" ca="1" si="39"/>
        <v>1.95</v>
      </c>
      <c r="J223" s="118">
        <f t="shared" ca="1" si="40"/>
        <v>2.1887956315097577E-2</v>
      </c>
      <c r="K223" s="119">
        <f t="shared" ca="1" si="41"/>
        <v>2.8087956315097577E-2</v>
      </c>
    </row>
    <row r="224" spans="1:11" x14ac:dyDescent="0.2">
      <c r="A224" s="36">
        <v>221</v>
      </c>
      <c r="B224" s="36" t="s">
        <v>200</v>
      </c>
      <c r="C224" s="36" t="s">
        <v>164</v>
      </c>
      <c r="D224" s="36" t="s">
        <v>55</v>
      </c>
      <c r="E224" s="36" t="s">
        <v>201</v>
      </c>
      <c r="F224" s="118">
        <v>0.1389</v>
      </c>
      <c r="G224" s="118">
        <v>0</v>
      </c>
      <c r="H224" s="121">
        <v>1.11E-2</v>
      </c>
      <c r="I224" s="122">
        <f t="shared" ca="1" si="39"/>
        <v>1.95</v>
      </c>
      <c r="J224" s="118">
        <f t="shared" ca="1" si="40"/>
        <v>2.1887956315097577E-2</v>
      </c>
      <c r="K224" s="119">
        <f t="shared" ca="1" si="41"/>
        <v>0.16078795631509757</v>
      </c>
    </row>
    <row r="225" spans="1:11" x14ac:dyDescent="0.2">
      <c r="A225" s="36">
        <v>222</v>
      </c>
      <c r="B225" s="36" t="s">
        <v>200</v>
      </c>
      <c r="C225" s="36" t="s">
        <v>203</v>
      </c>
      <c r="D225" s="36" t="s">
        <v>48</v>
      </c>
      <c r="E225" s="36" t="s">
        <v>201</v>
      </c>
      <c r="F225" s="118">
        <v>2.7099999999999999E-2</v>
      </c>
      <c r="G225" s="118">
        <v>3.2000000000000002E-3</v>
      </c>
      <c r="H225" s="121">
        <v>4.7899999999999998E-2</v>
      </c>
      <c r="I225" s="122">
        <f t="shared" ca="1" si="39"/>
        <v>1.95</v>
      </c>
      <c r="J225" s="118">
        <f t="shared" ca="1" si="40"/>
        <v>9.8104190736267152E-2</v>
      </c>
      <c r="K225" s="119">
        <f t="shared" ca="1" si="41"/>
        <v>0.12840419073626713</v>
      </c>
    </row>
    <row r="226" spans="1:11" x14ac:dyDescent="0.2">
      <c r="A226" s="36">
        <v>223</v>
      </c>
      <c r="B226" s="36" t="s">
        <v>202</v>
      </c>
      <c r="C226" s="36" t="s">
        <v>202</v>
      </c>
      <c r="D226" s="36" t="s">
        <v>55</v>
      </c>
      <c r="E226" s="36" t="s">
        <v>204</v>
      </c>
      <c r="F226" s="118">
        <v>8.1000000000000003E-2</v>
      </c>
      <c r="G226" s="118">
        <v>0</v>
      </c>
      <c r="H226" s="121">
        <v>4.1000000000000003E-3</v>
      </c>
      <c r="I226" s="122">
        <f t="shared" ca="1" si="39"/>
        <v>1.98</v>
      </c>
      <c r="J226" s="118">
        <f t="shared" ca="1" si="40"/>
        <v>8.1514208253841407E-3</v>
      </c>
      <c r="K226" s="119">
        <f t="shared" ca="1" si="41"/>
        <v>8.9151420825384145E-2</v>
      </c>
    </row>
    <row r="227" spans="1:11" x14ac:dyDescent="0.2">
      <c r="A227" s="36">
        <v>224</v>
      </c>
      <c r="B227" s="36" t="s">
        <v>202</v>
      </c>
      <c r="C227" s="36" t="s">
        <v>164</v>
      </c>
      <c r="D227" s="36" t="s">
        <v>48</v>
      </c>
      <c r="E227" s="36" t="s">
        <v>204</v>
      </c>
      <c r="F227" s="118">
        <v>4.7000000000000002E-3</v>
      </c>
      <c r="G227" s="118">
        <v>0</v>
      </c>
      <c r="H227" s="121">
        <v>7.7999999999999996E-3</v>
      </c>
      <c r="I227" s="122">
        <f t="shared" ca="1" si="39"/>
        <v>1.98</v>
      </c>
      <c r="J227" s="118">
        <f t="shared" ca="1" si="40"/>
        <v>1.5565410199556692E-2</v>
      </c>
      <c r="K227" s="119">
        <f t="shared" ca="1" si="41"/>
        <v>2.0265410199556692E-2</v>
      </c>
    </row>
    <row r="228" spans="1:11" x14ac:dyDescent="0.2">
      <c r="A228" s="36">
        <v>225</v>
      </c>
      <c r="B228" s="36" t="s">
        <v>202</v>
      </c>
      <c r="C228" s="36" t="s">
        <v>164</v>
      </c>
      <c r="D228" s="36" t="s">
        <v>55</v>
      </c>
      <c r="E228" s="36" t="s">
        <v>204</v>
      </c>
      <c r="F228" s="118">
        <v>0.11840000000000001</v>
      </c>
      <c r="G228" s="118">
        <v>0</v>
      </c>
      <c r="H228" s="121">
        <v>7.7999999999999996E-3</v>
      </c>
      <c r="I228" s="122">
        <f t="shared" ca="1" si="39"/>
        <v>1.98</v>
      </c>
      <c r="J228" s="118">
        <f t="shared" ca="1" si="40"/>
        <v>1.5565410199556692E-2</v>
      </c>
      <c r="K228" s="119">
        <f t="shared" ca="1" si="41"/>
        <v>0.13396541019955671</v>
      </c>
    </row>
    <row r="229" spans="1:11" x14ac:dyDescent="0.2">
      <c r="A229" s="36">
        <v>226</v>
      </c>
      <c r="B229" s="36" t="s">
        <v>202</v>
      </c>
      <c r="C229" s="36" t="s">
        <v>205</v>
      </c>
      <c r="D229" s="36" t="s">
        <v>55</v>
      </c>
      <c r="E229" s="36" t="s">
        <v>204</v>
      </c>
      <c r="F229" s="118">
        <v>0.25719999999999998</v>
      </c>
      <c r="G229" s="118">
        <v>0</v>
      </c>
      <c r="H229" s="121">
        <v>2.4500000000000001E-2</v>
      </c>
      <c r="I229" s="122">
        <f t="shared" ref="I229:I235" ca="1" si="42">IF(A229&gt;0,VLOOKUP(E229,GasDaily3,5,0),"")</f>
        <v>1.98</v>
      </c>
      <c r="J229" s="118">
        <f t="shared" ref="J229:J235" ca="1" si="43">IF(A229&gt;0,((1/(1-H229))-1)*I229,"")</f>
        <v>4.972834443874944E-2</v>
      </c>
      <c r="K229" s="119">
        <f t="shared" ref="K229:K235" ca="1" si="44">IF(A229&gt;0,J229+G229+F229,"")</f>
        <v>0.30692834443874945</v>
      </c>
    </row>
    <row r="230" spans="1:11" x14ac:dyDescent="0.2">
      <c r="A230" s="36">
        <v>227</v>
      </c>
      <c r="B230" s="36" t="s">
        <v>202</v>
      </c>
      <c r="C230" s="36" t="s">
        <v>203</v>
      </c>
      <c r="D230" s="36" t="s">
        <v>48</v>
      </c>
      <c r="E230" s="36" t="s">
        <v>204</v>
      </c>
      <c r="F230" s="118">
        <v>2.5600000000000001E-2</v>
      </c>
      <c r="G230" s="118">
        <v>3.2000000000000002E-3</v>
      </c>
      <c r="H230" s="121">
        <v>4.4600000000000001E-2</v>
      </c>
      <c r="I230" s="122">
        <f t="shared" ca="1" si="42"/>
        <v>1.98</v>
      </c>
      <c r="J230" s="118">
        <f t="shared" ca="1" si="43"/>
        <v>9.2430395645802577E-2</v>
      </c>
      <c r="K230" s="119">
        <f t="shared" ca="1" si="44"/>
        <v>0.12123039564580257</v>
      </c>
    </row>
    <row r="231" spans="1:11" x14ac:dyDescent="0.2">
      <c r="A231" s="36">
        <v>228</v>
      </c>
      <c r="B231" s="36" t="s">
        <v>164</v>
      </c>
      <c r="C231" s="36" t="s">
        <v>164</v>
      </c>
      <c r="D231" s="36" t="s">
        <v>48</v>
      </c>
      <c r="E231" s="36" t="s">
        <v>165</v>
      </c>
      <c r="F231" s="118">
        <v>2.3999999999999998E-3</v>
      </c>
      <c r="G231" s="118">
        <v>3.2000000000000002E-3</v>
      </c>
      <c r="H231" s="121">
        <v>3.7000000000000002E-3</v>
      </c>
      <c r="I231" s="122">
        <f t="shared" ca="1" si="42"/>
        <v>2.0099999999999998</v>
      </c>
      <c r="J231" s="118">
        <f t="shared" ca="1" si="43"/>
        <v>7.4646190906353001E-3</v>
      </c>
      <c r="K231" s="119">
        <f t="shared" ca="1" si="44"/>
        <v>1.3064619090635299E-2</v>
      </c>
    </row>
    <row r="232" spans="1:11" x14ac:dyDescent="0.2">
      <c r="A232" s="36">
        <v>229</v>
      </c>
      <c r="B232" s="36" t="s">
        <v>164</v>
      </c>
      <c r="C232" s="36" t="s">
        <v>164</v>
      </c>
      <c r="D232" s="36" t="s">
        <v>55</v>
      </c>
      <c r="E232" s="36" t="s">
        <v>165</v>
      </c>
      <c r="F232" s="118">
        <v>9.2200000000000004E-2</v>
      </c>
      <c r="G232" s="118">
        <v>0</v>
      </c>
      <c r="H232" s="121">
        <v>3.7000000000000002E-3</v>
      </c>
      <c r="I232" s="122">
        <f t="shared" ca="1" si="42"/>
        <v>2.0099999999999998</v>
      </c>
      <c r="J232" s="118">
        <f t="shared" ca="1" si="43"/>
        <v>7.4646190906353001E-3</v>
      </c>
      <c r="K232" s="119">
        <f t="shared" ca="1" si="44"/>
        <v>9.9664619090635301E-2</v>
      </c>
    </row>
    <row r="233" spans="1:11" x14ac:dyDescent="0.2">
      <c r="A233" s="36">
        <v>230</v>
      </c>
      <c r="B233" s="36" t="s">
        <v>164</v>
      </c>
      <c r="C233" s="36" t="s">
        <v>205</v>
      </c>
      <c r="D233" s="36" t="s">
        <v>48</v>
      </c>
      <c r="E233" s="36" t="s">
        <v>165</v>
      </c>
      <c r="F233" s="118">
        <v>1.1900000000000001E-2</v>
      </c>
      <c r="G233" s="118">
        <v>3.2000000000000002E-3</v>
      </c>
      <c r="H233" s="121">
        <v>2.0400000000000001E-2</v>
      </c>
      <c r="I233" s="122">
        <f t="shared" ca="1" si="42"/>
        <v>2.0099999999999998</v>
      </c>
      <c r="J233" s="118">
        <f t="shared" ca="1" si="43"/>
        <v>4.18579011841567E-2</v>
      </c>
      <c r="K233" s="119">
        <f t="shared" ca="1" si="44"/>
        <v>5.6957901184156702E-2</v>
      </c>
    </row>
    <row r="234" spans="1:11" x14ac:dyDescent="0.2">
      <c r="A234" s="36">
        <v>231</v>
      </c>
      <c r="B234" s="36" t="s">
        <v>164</v>
      </c>
      <c r="C234" s="36" t="s">
        <v>205</v>
      </c>
      <c r="D234" s="36" t="s">
        <v>55</v>
      </c>
      <c r="E234" s="36" t="s">
        <v>165</v>
      </c>
      <c r="F234" s="118">
        <v>0.23100000000000001</v>
      </c>
      <c r="G234" s="118">
        <v>0</v>
      </c>
      <c r="H234" s="121">
        <v>2.0400000000000001E-2</v>
      </c>
      <c r="I234" s="122">
        <f t="shared" ca="1" si="42"/>
        <v>2.0099999999999998</v>
      </c>
      <c r="J234" s="118">
        <f t="shared" ca="1" si="43"/>
        <v>4.18579011841567E-2</v>
      </c>
      <c r="K234" s="119">
        <f t="shared" ca="1" si="44"/>
        <v>0.2728579011841567</v>
      </c>
    </row>
    <row r="235" spans="1:11" x14ac:dyDescent="0.2">
      <c r="A235" s="36">
        <v>232</v>
      </c>
      <c r="B235" s="36" t="s">
        <v>164</v>
      </c>
      <c r="C235" s="36" t="s">
        <v>206</v>
      </c>
      <c r="D235" s="36" t="s">
        <v>48</v>
      </c>
      <c r="E235" s="36" t="s">
        <v>165</v>
      </c>
      <c r="F235" s="118">
        <v>1.9400000000000001E-2</v>
      </c>
      <c r="G235" s="118">
        <v>3.2000000000000002E-3</v>
      </c>
      <c r="H235" s="121">
        <v>3.3300000000000003E-2</v>
      </c>
      <c r="I235" s="122">
        <f t="shared" ca="1" si="42"/>
        <v>2.0099999999999998</v>
      </c>
      <c r="J235" s="118">
        <f t="shared" ca="1" si="43"/>
        <v>6.9238646943208734E-2</v>
      </c>
      <c r="K235" s="119">
        <f t="shared" ca="1" si="44"/>
        <v>9.1838646943208729E-2</v>
      </c>
    </row>
    <row r="236" spans="1:11" x14ac:dyDescent="0.2">
      <c r="A236" s="36">
        <v>233</v>
      </c>
      <c r="B236" s="36" t="s">
        <v>164</v>
      </c>
      <c r="C236" s="36" t="s">
        <v>203</v>
      </c>
      <c r="D236" s="36" t="s">
        <v>48</v>
      </c>
      <c r="E236" s="36" t="s">
        <v>165</v>
      </c>
      <c r="F236" s="118">
        <v>2.3300000000000001E-2</v>
      </c>
      <c r="G236" s="118">
        <v>3.2000000000000002E-3</v>
      </c>
      <c r="H236" s="121">
        <v>4.0500000000000001E-2</v>
      </c>
      <c r="I236" s="122">
        <f t="shared" ref="I236:I244" ca="1" si="45">IF(A236&gt;0,VLOOKUP(E236,GasDaily3,5,0),"")</f>
        <v>2.0099999999999998</v>
      </c>
      <c r="J236" s="118">
        <f t="shared" ref="J236:J244" ca="1" si="46">IF(A236&gt;0,((1/(1-H236))-1)*I236,"")</f>
        <v>8.4841063053673907E-2</v>
      </c>
      <c r="K236" s="119">
        <f t="shared" ref="K236:K244" ca="1" si="47">IF(A236&gt;0,J236+G236+F236,"")</f>
        <v>0.1113410630536739</v>
      </c>
    </row>
    <row r="237" spans="1:11" x14ac:dyDescent="0.2">
      <c r="A237" s="36">
        <v>234</v>
      </c>
      <c r="B237" s="36" t="s">
        <v>163</v>
      </c>
      <c r="C237" s="36" t="s">
        <v>164</v>
      </c>
      <c r="D237" s="36" t="s">
        <v>55</v>
      </c>
      <c r="E237" s="36" t="s">
        <v>165</v>
      </c>
      <c r="F237" s="118">
        <v>9.2200000000000004E-2</v>
      </c>
      <c r="G237" s="118">
        <v>0</v>
      </c>
      <c r="H237" s="121">
        <v>3.7000000000000002E-3</v>
      </c>
      <c r="I237" s="122">
        <f t="shared" ca="1" si="45"/>
        <v>2.0099999999999998</v>
      </c>
      <c r="J237" s="118">
        <f t="shared" ca="1" si="46"/>
        <v>7.4646190906353001E-3</v>
      </c>
      <c r="K237" s="119">
        <f t="shared" ca="1" si="47"/>
        <v>9.9664619090635301E-2</v>
      </c>
    </row>
    <row r="238" spans="1:11" x14ac:dyDescent="0.2">
      <c r="A238" s="36">
        <v>235</v>
      </c>
      <c r="B238" s="36" t="s">
        <v>205</v>
      </c>
      <c r="C238" s="36" t="s">
        <v>205</v>
      </c>
      <c r="D238" s="36" t="s">
        <v>48</v>
      </c>
      <c r="E238" s="36" t="s">
        <v>207</v>
      </c>
      <c r="F238" s="118">
        <v>9.9000000000000008E-3</v>
      </c>
      <c r="G238" s="118">
        <v>3.2000000000000002E-3</v>
      </c>
      <c r="H238" s="121">
        <v>1.67E-2</v>
      </c>
      <c r="I238" s="122">
        <f t="shared" ca="1" si="45"/>
        <v>2.0249999999999999</v>
      </c>
      <c r="J238" s="118">
        <f t="shared" ca="1" si="46"/>
        <v>3.4391843791314901E-2</v>
      </c>
      <c r="K238" s="119">
        <f t="shared" ca="1" si="47"/>
        <v>4.7491843791314901E-2</v>
      </c>
    </row>
    <row r="239" spans="1:11" x14ac:dyDescent="0.2">
      <c r="A239" s="36">
        <v>236</v>
      </c>
      <c r="B239" s="36" t="s">
        <v>205</v>
      </c>
      <c r="C239" s="36" t="s">
        <v>205</v>
      </c>
      <c r="D239" s="36" t="s">
        <v>55</v>
      </c>
      <c r="E239" s="36" t="s">
        <v>207</v>
      </c>
      <c r="F239" s="118">
        <v>0.19359999999999999</v>
      </c>
      <c r="G239" s="118">
        <v>0</v>
      </c>
      <c r="H239" s="121">
        <v>1.67E-2</v>
      </c>
      <c r="I239" s="122">
        <f t="shared" ca="1" si="45"/>
        <v>2.0249999999999999</v>
      </c>
      <c r="J239" s="118">
        <f t="shared" ca="1" si="46"/>
        <v>3.4391843791314901E-2</v>
      </c>
      <c r="K239" s="119">
        <f t="shared" ca="1" si="47"/>
        <v>0.2279918437913149</v>
      </c>
    </row>
    <row r="240" spans="1:11" x14ac:dyDescent="0.2">
      <c r="A240" s="36">
        <v>237</v>
      </c>
      <c r="B240" s="36" t="s">
        <v>205</v>
      </c>
      <c r="C240" s="36" t="s">
        <v>203</v>
      </c>
      <c r="D240" s="36" t="s">
        <v>48</v>
      </c>
      <c r="E240" s="36" t="s">
        <v>207</v>
      </c>
      <c r="F240" s="118">
        <v>2.1299999999999999E-2</v>
      </c>
      <c r="G240" s="118">
        <v>3.2000000000000002E-3</v>
      </c>
      <c r="H240" s="121">
        <v>3.6799999999999999E-2</v>
      </c>
      <c r="I240" s="122">
        <f t="shared" ca="1" si="45"/>
        <v>2.0249999999999999</v>
      </c>
      <c r="J240" s="118">
        <f t="shared" ca="1" si="46"/>
        <v>7.7367109634551443E-2</v>
      </c>
      <c r="K240" s="119">
        <f t="shared" ca="1" si="47"/>
        <v>0.10186710963455144</v>
      </c>
    </row>
    <row r="241" spans="1:11" x14ac:dyDescent="0.2">
      <c r="A241" s="36">
        <v>238</v>
      </c>
      <c r="B241" s="124" t="s">
        <v>208</v>
      </c>
      <c r="C241" s="36" t="s">
        <v>208</v>
      </c>
      <c r="D241" s="124" t="s">
        <v>48</v>
      </c>
      <c r="E241" s="36" t="s">
        <v>207</v>
      </c>
      <c r="F241" s="118">
        <v>2.8999999999999998E-3</v>
      </c>
      <c r="G241" s="118">
        <v>0</v>
      </c>
      <c r="H241" s="121">
        <v>4.8999999999999998E-3</v>
      </c>
      <c r="I241" s="122">
        <f t="shared" ca="1" si="45"/>
        <v>2.0249999999999999</v>
      </c>
      <c r="J241" s="118">
        <f t="shared" ca="1" si="46"/>
        <v>9.9713596623455299E-3</v>
      </c>
      <c r="K241" s="119">
        <f t="shared" ca="1" si="47"/>
        <v>1.287135966234553E-2</v>
      </c>
    </row>
    <row r="242" spans="1:11" x14ac:dyDescent="0.2">
      <c r="A242" s="36">
        <v>239</v>
      </c>
      <c r="B242" s="36" t="s">
        <v>208</v>
      </c>
      <c r="C242" s="36" t="s">
        <v>208</v>
      </c>
      <c r="D242" s="36" t="s">
        <v>55</v>
      </c>
      <c r="E242" s="36" t="s">
        <v>207</v>
      </c>
      <c r="F242" s="118">
        <v>8.8800000000000004E-2</v>
      </c>
      <c r="G242" s="118">
        <v>0</v>
      </c>
      <c r="H242" s="121">
        <v>4.8999999999999998E-3</v>
      </c>
      <c r="I242" s="122">
        <f t="shared" ca="1" si="45"/>
        <v>2.0249999999999999</v>
      </c>
      <c r="J242" s="118">
        <f t="shared" ca="1" si="46"/>
        <v>9.9713596623455299E-3</v>
      </c>
      <c r="K242" s="119">
        <f t="shared" ca="1" si="47"/>
        <v>9.8771359662345529E-2</v>
      </c>
    </row>
    <row r="243" spans="1:11" x14ac:dyDescent="0.2">
      <c r="A243" s="36">
        <v>240</v>
      </c>
      <c r="B243" s="36" t="s">
        <v>206</v>
      </c>
      <c r="C243" s="36" t="s">
        <v>206</v>
      </c>
      <c r="D243" s="36" t="s">
        <v>48</v>
      </c>
      <c r="E243" s="36" t="s">
        <v>203</v>
      </c>
      <c r="F243" s="118">
        <v>7.9000000000000008E-3</v>
      </c>
      <c r="G243" s="118">
        <v>3.2000000000000002E-3</v>
      </c>
      <c r="H243" s="121">
        <v>1.29E-2</v>
      </c>
      <c r="I243" s="122">
        <f t="shared" ca="1" si="45"/>
        <v>2.33</v>
      </c>
      <c r="J243" s="118">
        <f t="shared" ca="1" si="46"/>
        <v>3.0449802451625856E-2</v>
      </c>
      <c r="K243" s="119">
        <f t="shared" ca="1" si="47"/>
        <v>4.1549802451625859E-2</v>
      </c>
    </row>
    <row r="244" spans="1:11" x14ac:dyDescent="0.2">
      <c r="A244" s="36">
        <v>241</v>
      </c>
      <c r="B244" s="36" t="s">
        <v>203</v>
      </c>
      <c r="C244" s="36" t="s">
        <v>203</v>
      </c>
      <c r="D244" s="36" t="s">
        <v>48</v>
      </c>
      <c r="E244" s="36" t="s">
        <v>203</v>
      </c>
      <c r="F244" s="118">
        <v>4.3E-3</v>
      </c>
      <c r="G244" s="118">
        <v>3.2000000000000002E-3</v>
      </c>
      <c r="H244" s="121">
        <v>7.1999999999999998E-3</v>
      </c>
      <c r="I244" s="122">
        <f t="shared" ca="1" si="45"/>
        <v>2.33</v>
      </c>
      <c r="J244" s="118">
        <f t="shared" ca="1" si="46"/>
        <v>1.6897663174859051E-2</v>
      </c>
      <c r="K244" s="119">
        <f t="shared" ca="1" si="47"/>
        <v>2.4397663174859051E-2</v>
      </c>
    </row>
    <row r="245" spans="1:11" x14ac:dyDescent="0.2">
      <c r="A245" s="36">
        <v>242</v>
      </c>
      <c r="B245" s="36" t="s">
        <v>203</v>
      </c>
      <c r="C245" s="36" t="s">
        <v>203</v>
      </c>
      <c r="D245" s="36" t="s">
        <v>55</v>
      </c>
      <c r="E245" s="36" t="s">
        <v>203</v>
      </c>
      <c r="F245" s="118">
        <v>0.112</v>
      </c>
      <c r="G245" s="118">
        <v>3.2000000000000002E-3</v>
      </c>
      <c r="H245" s="121">
        <v>7.1999999999999998E-3</v>
      </c>
      <c r="I245" s="122">
        <f t="shared" ref="I245:I260" ca="1" si="48">IF(A245&gt;0,VLOOKUP(E245,GasDaily3,5,0),"")</f>
        <v>2.33</v>
      </c>
      <c r="J245" s="118">
        <f t="shared" ref="J245:J260" ca="1" si="49">IF(A245&gt;0,((1/(1-H245))-1)*I245,"")</f>
        <v>1.6897663174859051E-2</v>
      </c>
      <c r="K245" s="119">
        <f t="shared" ref="K245:K260" ca="1" si="50">IF(A245&gt;0,J245+G245+F245,"")</f>
        <v>0.13209766317485905</v>
      </c>
    </row>
    <row r="246" spans="1:11" x14ac:dyDescent="0.2">
      <c r="I246" s="122" t="str">
        <f t="shared" si="48"/>
        <v/>
      </c>
      <c r="J246" s="118" t="str">
        <f t="shared" si="49"/>
        <v/>
      </c>
      <c r="K246" s="119" t="str">
        <f t="shared" si="50"/>
        <v/>
      </c>
    </row>
    <row r="247" spans="1:11" x14ac:dyDescent="0.2">
      <c r="I247" s="122" t="str">
        <f t="shared" si="48"/>
        <v/>
      </c>
      <c r="J247" s="118" t="str">
        <f t="shared" si="49"/>
        <v/>
      </c>
      <c r="K247" s="119" t="str">
        <f t="shared" si="50"/>
        <v/>
      </c>
    </row>
    <row r="248" spans="1:11" x14ac:dyDescent="0.2">
      <c r="I248" s="122" t="str">
        <f t="shared" si="48"/>
        <v/>
      </c>
      <c r="J248" s="118" t="str">
        <f t="shared" si="49"/>
        <v/>
      </c>
      <c r="K248" s="119" t="str">
        <f t="shared" si="50"/>
        <v/>
      </c>
    </row>
    <row r="249" spans="1:11" x14ac:dyDescent="0.2">
      <c r="I249" s="122" t="str">
        <f t="shared" si="48"/>
        <v/>
      </c>
      <c r="J249" s="118" t="str">
        <f t="shared" si="49"/>
        <v/>
      </c>
      <c r="K249" s="119" t="str">
        <f t="shared" si="50"/>
        <v/>
      </c>
    </row>
    <row r="250" spans="1:11" x14ac:dyDescent="0.2">
      <c r="I250" s="122" t="str">
        <f t="shared" si="48"/>
        <v/>
      </c>
      <c r="J250" s="118" t="str">
        <f t="shared" si="49"/>
        <v/>
      </c>
      <c r="K250" s="119" t="str">
        <f t="shared" si="50"/>
        <v/>
      </c>
    </row>
    <row r="251" spans="1:11" x14ac:dyDescent="0.2">
      <c r="I251" s="122" t="str">
        <f t="shared" si="48"/>
        <v/>
      </c>
      <c r="J251" s="118" t="str">
        <f t="shared" si="49"/>
        <v/>
      </c>
      <c r="K251" s="119" t="str">
        <f t="shared" si="50"/>
        <v/>
      </c>
    </row>
    <row r="252" spans="1:11" x14ac:dyDescent="0.2">
      <c r="I252" s="122" t="str">
        <f t="shared" si="48"/>
        <v/>
      </c>
      <c r="J252" s="118" t="str">
        <f t="shared" si="49"/>
        <v/>
      </c>
      <c r="K252" s="119" t="str">
        <f t="shared" si="50"/>
        <v/>
      </c>
    </row>
    <row r="253" spans="1:11" x14ac:dyDescent="0.2">
      <c r="I253" s="122" t="str">
        <f t="shared" si="48"/>
        <v/>
      </c>
      <c r="J253" s="118" t="str">
        <f t="shared" si="49"/>
        <v/>
      </c>
      <c r="K253" s="119" t="str">
        <f t="shared" si="50"/>
        <v/>
      </c>
    </row>
    <row r="254" spans="1:11" x14ac:dyDescent="0.2">
      <c r="I254" s="122" t="str">
        <f t="shared" si="48"/>
        <v/>
      </c>
      <c r="J254" s="118" t="str">
        <f t="shared" si="49"/>
        <v/>
      </c>
      <c r="K254" s="119" t="str">
        <f t="shared" si="50"/>
        <v/>
      </c>
    </row>
    <row r="255" spans="1:11" x14ac:dyDescent="0.2">
      <c r="I255" s="122" t="str">
        <f t="shared" si="48"/>
        <v/>
      </c>
      <c r="J255" s="118" t="str">
        <f t="shared" si="49"/>
        <v/>
      </c>
      <c r="K255" s="119" t="str">
        <f t="shared" si="50"/>
        <v/>
      </c>
    </row>
    <row r="256" spans="1:11" x14ac:dyDescent="0.2">
      <c r="I256" s="122" t="str">
        <f t="shared" si="48"/>
        <v/>
      </c>
      <c r="J256" s="118" t="str">
        <f t="shared" si="49"/>
        <v/>
      </c>
      <c r="K256" s="119" t="str">
        <f t="shared" si="50"/>
        <v/>
      </c>
    </row>
    <row r="257" spans="9:11" x14ac:dyDescent="0.2">
      <c r="I257" s="122" t="str">
        <f t="shared" si="48"/>
        <v/>
      </c>
      <c r="J257" s="118" t="str">
        <f t="shared" si="49"/>
        <v/>
      </c>
      <c r="K257" s="119" t="str">
        <f t="shared" si="50"/>
        <v/>
      </c>
    </row>
    <row r="258" spans="9:11" x14ac:dyDescent="0.2">
      <c r="I258" s="122" t="str">
        <f t="shared" si="48"/>
        <v/>
      </c>
      <c r="J258" s="118" t="str">
        <f t="shared" si="49"/>
        <v/>
      </c>
      <c r="K258" s="119" t="str">
        <f t="shared" si="50"/>
        <v/>
      </c>
    </row>
    <row r="259" spans="9:11" x14ac:dyDescent="0.2">
      <c r="I259" s="122" t="str">
        <f t="shared" si="48"/>
        <v/>
      </c>
      <c r="J259" s="118" t="str">
        <f t="shared" si="49"/>
        <v/>
      </c>
      <c r="K259" s="119" t="str">
        <f t="shared" si="50"/>
        <v/>
      </c>
    </row>
    <row r="260" spans="9:11" x14ac:dyDescent="0.2">
      <c r="I260" s="122" t="str">
        <f t="shared" si="48"/>
        <v/>
      </c>
      <c r="J260" s="118" t="str">
        <f t="shared" si="49"/>
        <v/>
      </c>
      <c r="K260" s="119" t="str">
        <f t="shared" si="50"/>
        <v/>
      </c>
    </row>
    <row r="261" spans="9:11" x14ac:dyDescent="0.2">
      <c r="I261" s="122" t="str">
        <f t="shared" ref="I261:I276" si="51">IF(A261&gt;0,VLOOKUP(E261,GasDaily3,5,0),"")</f>
        <v/>
      </c>
      <c r="J261" s="118" t="str">
        <f t="shared" ref="J261:J276" si="52">IF(A261&gt;0,((1/(1-H261))-1)*I261,"")</f>
        <v/>
      </c>
      <c r="K261" s="119" t="str">
        <f t="shared" ref="K261:K276" si="53">IF(A261&gt;0,J261+G261+F261,"")</f>
        <v/>
      </c>
    </row>
    <row r="262" spans="9:11" x14ac:dyDescent="0.2">
      <c r="I262" s="122" t="str">
        <f t="shared" si="51"/>
        <v/>
      </c>
      <c r="J262" s="118" t="str">
        <f t="shared" si="52"/>
        <v/>
      </c>
      <c r="K262" s="119" t="str">
        <f t="shared" si="53"/>
        <v/>
      </c>
    </row>
    <row r="263" spans="9:11" x14ac:dyDescent="0.2">
      <c r="I263" s="122" t="str">
        <f t="shared" si="51"/>
        <v/>
      </c>
      <c r="J263" s="118" t="str">
        <f t="shared" si="52"/>
        <v/>
      </c>
      <c r="K263" s="119" t="str">
        <f t="shared" si="53"/>
        <v/>
      </c>
    </row>
    <row r="264" spans="9:11" x14ac:dyDescent="0.2">
      <c r="I264" s="122" t="str">
        <f t="shared" si="51"/>
        <v/>
      </c>
      <c r="J264" s="118" t="str">
        <f t="shared" si="52"/>
        <v/>
      </c>
      <c r="K264" s="119" t="str">
        <f t="shared" si="53"/>
        <v/>
      </c>
    </row>
    <row r="265" spans="9:11" x14ac:dyDescent="0.2">
      <c r="I265" s="122" t="str">
        <f t="shared" si="51"/>
        <v/>
      </c>
      <c r="J265" s="118" t="str">
        <f t="shared" si="52"/>
        <v/>
      </c>
      <c r="K265" s="119" t="str">
        <f t="shared" si="53"/>
        <v/>
      </c>
    </row>
    <row r="266" spans="9:11" x14ac:dyDescent="0.2">
      <c r="I266" s="122" t="str">
        <f t="shared" si="51"/>
        <v/>
      </c>
      <c r="J266" s="118" t="str">
        <f t="shared" si="52"/>
        <v/>
      </c>
      <c r="K266" s="119" t="str">
        <f t="shared" si="53"/>
        <v/>
      </c>
    </row>
    <row r="267" spans="9:11" x14ac:dyDescent="0.2">
      <c r="I267" s="122" t="str">
        <f t="shared" si="51"/>
        <v/>
      </c>
      <c r="J267" s="118" t="str">
        <f t="shared" si="52"/>
        <v/>
      </c>
      <c r="K267" s="119" t="str">
        <f t="shared" si="53"/>
        <v/>
      </c>
    </row>
    <row r="268" spans="9:11" x14ac:dyDescent="0.2">
      <c r="I268" s="122" t="str">
        <f t="shared" si="51"/>
        <v/>
      </c>
      <c r="J268" s="118" t="str">
        <f t="shared" si="52"/>
        <v/>
      </c>
      <c r="K268" s="119" t="str">
        <f t="shared" si="53"/>
        <v/>
      </c>
    </row>
    <row r="269" spans="9:11" x14ac:dyDescent="0.2">
      <c r="I269" s="122" t="str">
        <f t="shared" si="51"/>
        <v/>
      </c>
      <c r="J269" s="118" t="str">
        <f t="shared" si="52"/>
        <v/>
      </c>
      <c r="K269" s="119" t="str">
        <f t="shared" si="53"/>
        <v/>
      </c>
    </row>
    <row r="270" spans="9:11" x14ac:dyDescent="0.2">
      <c r="I270" s="122" t="str">
        <f t="shared" si="51"/>
        <v/>
      </c>
      <c r="J270" s="118" t="str">
        <f t="shared" si="52"/>
        <v/>
      </c>
      <c r="K270" s="119" t="str">
        <f t="shared" si="53"/>
        <v/>
      </c>
    </row>
    <row r="271" spans="9:11" x14ac:dyDescent="0.2">
      <c r="I271" s="122" t="str">
        <f t="shared" si="51"/>
        <v/>
      </c>
      <c r="J271" s="118" t="str">
        <f t="shared" si="52"/>
        <v/>
      </c>
      <c r="K271" s="119" t="str">
        <f t="shared" si="53"/>
        <v/>
      </c>
    </row>
    <row r="272" spans="9:11" x14ac:dyDescent="0.2">
      <c r="I272" s="122" t="str">
        <f t="shared" si="51"/>
        <v/>
      </c>
      <c r="J272" s="118" t="str">
        <f t="shared" si="52"/>
        <v/>
      </c>
      <c r="K272" s="119" t="str">
        <f t="shared" si="53"/>
        <v/>
      </c>
    </row>
    <row r="273" spans="9:11" x14ac:dyDescent="0.2">
      <c r="I273" s="122" t="str">
        <f t="shared" si="51"/>
        <v/>
      </c>
      <c r="J273" s="118" t="str">
        <f t="shared" si="52"/>
        <v/>
      </c>
      <c r="K273" s="119" t="str">
        <f t="shared" si="53"/>
        <v/>
      </c>
    </row>
    <row r="274" spans="9:11" x14ac:dyDescent="0.2">
      <c r="I274" s="122" t="str">
        <f t="shared" si="51"/>
        <v/>
      </c>
      <c r="J274" s="118" t="str">
        <f t="shared" si="52"/>
        <v/>
      </c>
      <c r="K274" s="119" t="str">
        <f t="shared" si="53"/>
        <v/>
      </c>
    </row>
    <row r="275" spans="9:11" x14ac:dyDescent="0.2">
      <c r="I275" s="122" t="str">
        <f t="shared" si="51"/>
        <v/>
      </c>
      <c r="J275" s="118" t="str">
        <f t="shared" si="52"/>
        <v/>
      </c>
      <c r="K275" s="119" t="str">
        <f t="shared" si="53"/>
        <v/>
      </c>
    </row>
    <row r="276" spans="9:11" x14ac:dyDescent="0.2">
      <c r="I276" s="122" t="str">
        <f t="shared" si="51"/>
        <v/>
      </c>
      <c r="J276" s="118" t="str">
        <f t="shared" si="52"/>
        <v/>
      </c>
      <c r="K276" s="119" t="str">
        <f t="shared" si="53"/>
        <v/>
      </c>
    </row>
    <row r="277" spans="9:11" x14ac:dyDescent="0.2">
      <c r="I277" s="122" t="str">
        <f t="shared" ref="I277:I292" si="54">IF(A277&gt;0,VLOOKUP(E277,GasDaily3,5,0),"")</f>
        <v/>
      </c>
      <c r="J277" s="118" t="str">
        <f t="shared" ref="J277:J292" si="55">IF(A277&gt;0,((1/(1-H277))-1)*I277,"")</f>
        <v/>
      </c>
      <c r="K277" s="119" t="str">
        <f t="shared" ref="K277:K292" si="56">IF(A277&gt;0,J277+G277+F277,"")</f>
        <v/>
      </c>
    </row>
    <row r="278" spans="9:11" x14ac:dyDescent="0.2">
      <c r="I278" s="122" t="str">
        <f t="shared" si="54"/>
        <v/>
      </c>
      <c r="J278" s="118" t="str">
        <f t="shared" si="55"/>
        <v/>
      </c>
      <c r="K278" s="119" t="str">
        <f t="shared" si="56"/>
        <v/>
      </c>
    </row>
    <row r="279" spans="9:11" x14ac:dyDescent="0.2">
      <c r="I279" s="122" t="str">
        <f t="shared" si="54"/>
        <v/>
      </c>
      <c r="J279" s="118" t="str">
        <f t="shared" si="55"/>
        <v/>
      </c>
      <c r="K279" s="119" t="str">
        <f t="shared" si="56"/>
        <v/>
      </c>
    </row>
    <row r="280" spans="9:11" x14ac:dyDescent="0.2">
      <c r="I280" s="122" t="str">
        <f t="shared" si="54"/>
        <v/>
      </c>
      <c r="J280" s="118" t="str">
        <f t="shared" si="55"/>
        <v/>
      </c>
      <c r="K280" s="119" t="str">
        <f t="shared" si="56"/>
        <v/>
      </c>
    </row>
    <row r="281" spans="9:11" x14ac:dyDescent="0.2">
      <c r="I281" s="122" t="str">
        <f t="shared" si="54"/>
        <v/>
      </c>
      <c r="J281" s="118" t="str">
        <f t="shared" si="55"/>
        <v/>
      </c>
      <c r="K281" s="119" t="str">
        <f t="shared" si="56"/>
        <v/>
      </c>
    </row>
    <row r="282" spans="9:11" x14ac:dyDescent="0.2">
      <c r="I282" s="122" t="str">
        <f t="shared" si="54"/>
        <v/>
      </c>
      <c r="J282" s="118" t="str">
        <f t="shared" si="55"/>
        <v/>
      </c>
      <c r="K282" s="119" t="str">
        <f t="shared" si="56"/>
        <v/>
      </c>
    </row>
    <row r="283" spans="9:11" x14ac:dyDescent="0.2">
      <c r="I283" s="122" t="str">
        <f t="shared" si="54"/>
        <v/>
      </c>
      <c r="J283" s="118" t="str">
        <f t="shared" si="55"/>
        <v/>
      </c>
      <c r="K283" s="119" t="str">
        <f t="shared" si="56"/>
        <v/>
      </c>
    </row>
    <row r="284" spans="9:11" x14ac:dyDescent="0.2">
      <c r="I284" s="122" t="str">
        <f t="shared" si="54"/>
        <v/>
      </c>
      <c r="J284" s="118" t="str">
        <f t="shared" si="55"/>
        <v/>
      </c>
      <c r="K284" s="119" t="str">
        <f t="shared" si="56"/>
        <v/>
      </c>
    </row>
    <row r="285" spans="9:11" x14ac:dyDescent="0.2">
      <c r="I285" s="122" t="str">
        <f t="shared" si="54"/>
        <v/>
      </c>
      <c r="J285" s="118" t="str">
        <f t="shared" si="55"/>
        <v/>
      </c>
      <c r="K285" s="119" t="str">
        <f t="shared" si="56"/>
        <v/>
      </c>
    </row>
    <row r="286" spans="9:11" x14ac:dyDescent="0.2">
      <c r="I286" s="122" t="str">
        <f t="shared" si="54"/>
        <v/>
      </c>
      <c r="J286" s="118" t="str">
        <f t="shared" si="55"/>
        <v/>
      </c>
      <c r="K286" s="119" t="str">
        <f t="shared" si="56"/>
        <v/>
      </c>
    </row>
    <row r="287" spans="9:11" x14ac:dyDescent="0.2">
      <c r="I287" s="122" t="str">
        <f t="shared" si="54"/>
        <v/>
      </c>
      <c r="J287" s="118" t="str">
        <f t="shared" si="55"/>
        <v/>
      </c>
      <c r="K287" s="119" t="str">
        <f t="shared" si="56"/>
        <v/>
      </c>
    </row>
    <row r="288" spans="9:11" x14ac:dyDescent="0.2">
      <c r="I288" s="122" t="str">
        <f t="shared" si="54"/>
        <v/>
      </c>
      <c r="J288" s="118" t="str">
        <f t="shared" si="55"/>
        <v/>
      </c>
      <c r="K288" s="119" t="str">
        <f t="shared" si="56"/>
        <v/>
      </c>
    </row>
    <row r="289" spans="9:11" x14ac:dyDescent="0.2">
      <c r="I289" s="122" t="str">
        <f t="shared" si="54"/>
        <v/>
      </c>
      <c r="J289" s="118" t="str">
        <f t="shared" si="55"/>
        <v/>
      </c>
      <c r="K289" s="119" t="str">
        <f t="shared" si="56"/>
        <v/>
      </c>
    </row>
    <row r="290" spans="9:11" x14ac:dyDescent="0.2">
      <c r="I290" s="122" t="str">
        <f t="shared" si="54"/>
        <v/>
      </c>
      <c r="J290" s="118" t="str">
        <f t="shared" si="55"/>
        <v/>
      </c>
      <c r="K290" s="119" t="str">
        <f t="shared" si="56"/>
        <v/>
      </c>
    </row>
    <row r="291" spans="9:11" x14ac:dyDescent="0.2">
      <c r="I291" s="122" t="str">
        <f t="shared" si="54"/>
        <v/>
      </c>
      <c r="J291" s="118" t="str">
        <f t="shared" si="55"/>
        <v/>
      </c>
      <c r="K291" s="119" t="str">
        <f t="shared" si="56"/>
        <v/>
      </c>
    </row>
    <row r="292" spans="9:11" x14ac:dyDescent="0.2">
      <c r="I292" s="122" t="str">
        <f t="shared" si="54"/>
        <v/>
      </c>
      <c r="J292" s="118" t="str">
        <f t="shared" si="55"/>
        <v/>
      </c>
      <c r="K292" s="119" t="str">
        <f t="shared" si="56"/>
        <v/>
      </c>
    </row>
    <row r="293" spans="9:11" x14ac:dyDescent="0.2">
      <c r="I293" s="122" t="str">
        <f t="shared" ref="I293:I308" si="57">IF(A293&gt;0,VLOOKUP(E293,GasDaily3,5,0),"")</f>
        <v/>
      </c>
      <c r="J293" s="118" t="str">
        <f t="shared" ref="J293:J308" si="58">IF(A293&gt;0,((1/(1-H293))-1)*I293,"")</f>
        <v/>
      </c>
      <c r="K293" s="119" t="str">
        <f t="shared" ref="K293:K308" si="59">IF(A293&gt;0,J293+G293+F293,"")</f>
        <v/>
      </c>
    </row>
    <row r="294" spans="9:11" x14ac:dyDescent="0.2">
      <c r="I294" s="122" t="str">
        <f t="shared" si="57"/>
        <v/>
      </c>
      <c r="J294" s="118" t="str">
        <f t="shared" si="58"/>
        <v/>
      </c>
      <c r="K294" s="119" t="str">
        <f t="shared" si="59"/>
        <v/>
      </c>
    </row>
    <row r="295" spans="9:11" x14ac:dyDescent="0.2">
      <c r="I295" s="122" t="str">
        <f t="shared" si="57"/>
        <v/>
      </c>
      <c r="J295" s="118" t="str">
        <f t="shared" si="58"/>
        <v/>
      </c>
      <c r="K295" s="119" t="str">
        <f t="shared" si="59"/>
        <v/>
      </c>
    </row>
    <row r="296" spans="9:11" x14ac:dyDescent="0.2">
      <c r="I296" s="122" t="str">
        <f t="shared" si="57"/>
        <v/>
      </c>
      <c r="J296" s="118" t="str">
        <f t="shared" si="58"/>
        <v/>
      </c>
      <c r="K296" s="119" t="str">
        <f t="shared" si="59"/>
        <v/>
      </c>
    </row>
    <row r="297" spans="9:11" x14ac:dyDescent="0.2">
      <c r="I297" s="122" t="str">
        <f t="shared" si="57"/>
        <v/>
      </c>
      <c r="J297" s="118" t="str">
        <f t="shared" si="58"/>
        <v/>
      </c>
      <c r="K297" s="119" t="str">
        <f t="shared" si="59"/>
        <v/>
      </c>
    </row>
    <row r="298" spans="9:11" x14ac:dyDescent="0.2">
      <c r="I298" s="122" t="str">
        <f t="shared" si="57"/>
        <v/>
      </c>
      <c r="J298" s="118" t="str">
        <f t="shared" si="58"/>
        <v/>
      </c>
      <c r="K298" s="119" t="str">
        <f t="shared" si="59"/>
        <v/>
      </c>
    </row>
    <row r="299" spans="9:11" x14ac:dyDescent="0.2">
      <c r="I299" s="122" t="str">
        <f t="shared" si="57"/>
        <v/>
      </c>
      <c r="J299" s="118" t="str">
        <f t="shared" si="58"/>
        <v/>
      </c>
      <c r="K299" s="119" t="str">
        <f t="shared" si="59"/>
        <v/>
      </c>
    </row>
    <row r="300" spans="9:11" x14ac:dyDescent="0.2">
      <c r="I300" s="122" t="str">
        <f t="shared" si="57"/>
        <v/>
      </c>
      <c r="J300" s="118" t="str">
        <f t="shared" si="58"/>
        <v/>
      </c>
      <c r="K300" s="119" t="str">
        <f t="shared" si="59"/>
        <v/>
      </c>
    </row>
    <row r="301" spans="9:11" x14ac:dyDescent="0.2">
      <c r="I301" s="122" t="str">
        <f t="shared" si="57"/>
        <v/>
      </c>
      <c r="J301" s="118" t="str">
        <f t="shared" si="58"/>
        <v/>
      </c>
      <c r="K301" s="119" t="str">
        <f t="shared" si="59"/>
        <v/>
      </c>
    </row>
    <row r="302" spans="9:11" x14ac:dyDescent="0.2">
      <c r="I302" s="122" t="str">
        <f t="shared" si="57"/>
        <v/>
      </c>
      <c r="J302" s="118" t="str">
        <f t="shared" si="58"/>
        <v/>
      </c>
      <c r="K302" s="119" t="str">
        <f t="shared" si="59"/>
        <v/>
      </c>
    </row>
    <row r="303" spans="9:11" x14ac:dyDescent="0.2">
      <c r="I303" s="122" t="str">
        <f t="shared" si="57"/>
        <v/>
      </c>
      <c r="J303" s="118" t="str">
        <f t="shared" si="58"/>
        <v/>
      </c>
      <c r="K303" s="119" t="str">
        <f t="shared" si="59"/>
        <v/>
      </c>
    </row>
    <row r="304" spans="9:11" x14ac:dyDescent="0.2">
      <c r="I304" s="122" t="str">
        <f t="shared" si="57"/>
        <v/>
      </c>
      <c r="J304" s="118" t="str">
        <f t="shared" si="58"/>
        <v/>
      </c>
      <c r="K304" s="119" t="str">
        <f t="shared" si="59"/>
        <v/>
      </c>
    </row>
    <row r="305" spans="9:11" x14ac:dyDescent="0.2">
      <c r="I305" s="122" t="str">
        <f t="shared" si="57"/>
        <v/>
      </c>
      <c r="J305" s="118" t="str">
        <f t="shared" si="58"/>
        <v/>
      </c>
      <c r="K305" s="119" t="str">
        <f t="shared" si="59"/>
        <v/>
      </c>
    </row>
    <row r="306" spans="9:11" x14ac:dyDescent="0.2">
      <c r="I306" s="122" t="str">
        <f t="shared" si="57"/>
        <v/>
      </c>
      <c r="J306" s="118" t="str">
        <f t="shared" si="58"/>
        <v/>
      </c>
      <c r="K306" s="119" t="str">
        <f t="shared" si="59"/>
        <v/>
      </c>
    </row>
    <row r="307" spans="9:11" x14ac:dyDescent="0.2">
      <c r="I307" s="122" t="str">
        <f t="shared" si="57"/>
        <v/>
      </c>
      <c r="J307" s="118" t="str">
        <f t="shared" si="58"/>
        <v/>
      </c>
      <c r="K307" s="119" t="str">
        <f t="shared" si="59"/>
        <v/>
      </c>
    </row>
    <row r="308" spans="9:11" x14ac:dyDescent="0.2">
      <c r="I308" s="122" t="str">
        <f t="shared" si="57"/>
        <v/>
      </c>
      <c r="J308" s="118" t="str">
        <f t="shared" si="58"/>
        <v/>
      </c>
      <c r="K308" s="119" t="str">
        <f t="shared" si="59"/>
        <v/>
      </c>
    </row>
    <row r="309" spans="9:11" x14ac:dyDescent="0.2">
      <c r="I309" s="122" t="str">
        <f t="shared" ref="I309:I324" si="60">IF(A309&gt;0,VLOOKUP(E309,GasDaily3,5,0),"")</f>
        <v/>
      </c>
      <c r="J309" s="118" t="str">
        <f t="shared" ref="J309:J324" si="61">IF(A309&gt;0,((1/(1-H309))-1)*I309,"")</f>
        <v/>
      </c>
      <c r="K309" s="119" t="str">
        <f t="shared" ref="K309:K324" si="62">IF(A309&gt;0,J309+G309+F309,"")</f>
        <v/>
      </c>
    </row>
    <row r="310" spans="9:11" x14ac:dyDescent="0.2">
      <c r="I310" s="122" t="str">
        <f t="shared" si="60"/>
        <v/>
      </c>
      <c r="J310" s="118" t="str">
        <f t="shared" si="61"/>
        <v/>
      </c>
      <c r="K310" s="119" t="str">
        <f t="shared" si="62"/>
        <v/>
      </c>
    </row>
    <row r="311" spans="9:11" x14ac:dyDescent="0.2">
      <c r="I311" s="122" t="str">
        <f t="shared" si="60"/>
        <v/>
      </c>
      <c r="J311" s="118" t="str">
        <f t="shared" si="61"/>
        <v/>
      </c>
      <c r="K311" s="119" t="str">
        <f t="shared" si="62"/>
        <v/>
      </c>
    </row>
    <row r="312" spans="9:11" x14ac:dyDescent="0.2">
      <c r="I312" s="122" t="str">
        <f t="shared" si="60"/>
        <v/>
      </c>
      <c r="J312" s="118" t="str">
        <f t="shared" si="61"/>
        <v/>
      </c>
      <c r="K312" s="119" t="str">
        <f t="shared" si="62"/>
        <v/>
      </c>
    </row>
    <row r="313" spans="9:11" x14ac:dyDescent="0.2">
      <c r="I313" s="122" t="str">
        <f t="shared" si="60"/>
        <v/>
      </c>
      <c r="J313" s="118" t="str">
        <f t="shared" si="61"/>
        <v/>
      </c>
      <c r="K313" s="119" t="str">
        <f t="shared" si="62"/>
        <v/>
      </c>
    </row>
    <row r="314" spans="9:11" x14ac:dyDescent="0.2">
      <c r="I314" s="122" t="str">
        <f t="shared" si="60"/>
        <v/>
      </c>
      <c r="J314" s="118" t="str">
        <f t="shared" si="61"/>
        <v/>
      </c>
      <c r="K314" s="119" t="str">
        <f t="shared" si="62"/>
        <v/>
      </c>
    </row>
    <row r="315" spans="9:11" x14ac:dyDescent="0.2">
      <c r="I315" s="122" t="str">
        <f t="shared" si="60"/>
        <v/>
      </c>
      <c r="J315" s="118" t="str">
        <f t="shared" si="61"/>
        <v/>
      </c>
      <c r="K315" s="119" t="str">
        <f t="shared" si="62"/>
        <v/>
      </c>
    </row>
    <row r="316" spans="9:11" x14ac:dyDescent="0.2">
      <c r="I316" s="122" t="str">
        <f t="shared" si="60"/>
        <v/>
      </c>
      <c r="J316" s="118" t="str">
        <f t="shared" si="61"/>
        <v/>
      </c>
      <c r="K316" s="119" t="str">
        <f t="shared" si="62"/>
        <v/>
      </c>
    </row>
    <row r="317" spans="9:11" x14ac:dyDescent="0.2">
      <c r="I317" s="122" t="str">
        <f t="shared" si="60"/>
        <v/>
      </c>
      <c r="J317" s="118" t="str">
        <f t="shared" si="61"/>
        <v/>
      </c>
      <c r="K317" s="119" t="str">
        <f t="shared" si="62"/>
        <v/>
      </c>
    </row>
    <row r="318" spans="9:11" x14ac:dyDescent="0.2">
      <c r="I318" s="122" t="str">
        <f t="shared" si="60"/>
        <v/>
      </c>
      <c r="J318" s="118" t="str">
        <f t="shared" si="61"/>
        <v/>
      </c>
      <c r="K318" s="119" t="str">
        <f t="shared" si="62"/>
        <v/>
      </c>
    </row>
    <row r="319" spans="9:11" x14ac:dyDescent="0.2">
      <c r="I319" s="122" t="str">
        <f t="shared" si="60"/>
        <v/>
      </c>
      <c r="J319" s="118" t="str">
        <f t="shared" si="61"/>
        <v/>
      </c>
      <c r="K319" s="119" t="str">
        <f t="shared" si="62"/>
        <v/>
      </c>
    </row>
    <row r="320" spans="9:11" x14ac:dyDescent="0.2">
      <c r="I320" s="122" t="str">
        <f t="shared" si="60"/>
        <v/>
      </c>
      <c r="J320" s="118" t="str">
        <f t="shared" si="61"/>
        <v/>
      </c>
      <c r="K320" s="119" t="str">
        <f t="shared" si="62"/>
        <v/>
      </c>
    </row>
    <row r="321" spans="9:11" x14ac:dyDescent="0.2">
      <c r="I321" s="122" t="str">
        <f t="shared" si="60"/>
        <v/>
      </c>
      <c r="J321" s="118" t="str">
        <f t="shared" si="61"/>
        <v/>
      </c>
      <c r="K321" s="119" t="str">
        <f t="shared" si="62"/>
        <v/>
      </c>
    </row>
    <row r="322" spans="9:11" x14ac:dyDescent="0.2">
      <c r="I322" s="122" t="str">
        <f t="shared" si="60"/>
        <v/>
      </c>
      <c r="J322" s="118" t="str">
        <f t="shared" si="61"/>
        <v/>
      </c>
      <c r="K322" s="119" t="str">
        <f t="shared" si="62"/>
        <v/>
      </c>
    </row>
    <row r="323" spans="9:11" x14ac:dyDescent="0.2">
      <c r="I323" s="122" t="str">
        <f t="shared" si="60"/>
        <v/>
      </c>
      <c r="J323" s="118" t="str">
        <f t="shared" si="61"/>
        <v/>
      </c>
      <c r="K323" s="119" t="str">
        <f t="shared" si="62"/>
        <v/>
      </c>
    </row>
    <row r="324" spans="9:11" x14ac:dyDescent="0.2">
      <c r="I324" s="122" t="str">
        <f t="shared" si="60"/>
        <v/>
      </c>
      <c r="J324" s="118" t="str">
        <f t="shared" si="61"/>
        <v/>
      </c>
      <c r="K324" s="119" t="str">
        <f t="shared" si="62"/>
        <v/>
      </c>
    </row>
    <row r="325" spans="9:11" x14ac:dyDescent="0.2">
      <c r="I325" s="122" t="str">
        <f t="shared" ref="I325:I340" si="63">IF(A325&gt;0,VLOOKUP(E325,GasDaily3,5,0),"")</f>
        <v/>
      </c>
      <c r="J325" s="118" t="str">
        <f t="shared" ref="J325:J340" si="64">IF(A325&gt;0,((1/(1-H325))-1)*I325,"")</f>
        <v/>
      </c>
      <c r="K325" s="119" t="str">
        <f t="shared" ref="K325:K340" si="65">IF(A325&gt;0,J325+G325+F325,"")</f>
        <v/>
      </c>
    </row>
    <row r="326" spans="9:11" x14ac:dyDescent="0.2">
      <c r="I326" s="122" t="str">
        <f t="shared" si="63"/>
        <v/>
      </c>
      <c r="J326" s="118" t="str">
        <f t="shared" si="64"/>
        <v/>
      </c>
      <c r="K326" s="119" t="str">
        <f t="shared" si="65"/>
        <v/>
      </c>
    </row>
    <row r="327" spans="9:11" x14ac:dyDescent="0.2">
      <c r="I327" s="122" t="str">
        <f t="shared" si="63"/>
        <v/>
      </c>
      <c r="J327" s="118" t="str">
        <f t="shared" si="64"/>
        <v/>
      </c>
      <c r="K327" s="119" t="str">
        <f t="shared" si="65"/>
        <v/>
      </c>
    </row>
    <row r="328" spans="9:11" x14ac:dyDescent="0.2">
      <c r="I328" s="122" t="str">
        <f t="shared" si="63"/>
        <v/>
      </c>
      <c r="J328" s="118" t="str">
        <f t="shared" si="64"/>
        <v/>
      </c>
      <c r="K328" s="119" t="str">
        <f t="shared" si="65"/>
        <v/>
      </c>
    </row>
    <row r="329" spans="9:11" x14ac:dyDescent="0.2">
      <c r="I329" s="122" t="str">
        <f t="shared" si="63"/>
        <v/>
      </c>
      <c r="J329" s="118" t="str">
        <f t="shared" si="64"/>
        <v/>
      </c>
      <c r="K329" s="119" t="str">
        <f t="shared" si="65"/>
        <v/>
      </c>
    </row>
    <row r="330" spans="9:11" x14ac:dyDescent="0.2">
      <c r="I330" s="122" t="str">
        <f t="shared" si="63"/>
        <v/>
      </c>
      <c r="J330" s="118" t="str">
        <f t="shared" si="64"/>
        <v/>
      </c>
      <c r="K330" s="119" t="str">
        <f t="shared" si="65"/>
        <v/>
      </c>
    </row>
    <row r="331" spans="9:11" x14ac:dyDescent="0.2">
      <c r="I331" s="122" t="str">
        <f t="shared" si="63"/>
        <v/>
      </c>
      <c r="J331" s="118" t="str">
        <f t="shared" si="64"/>
        <v/>
      </c>
      <c r="K331" s="119" t="str">
        <f t="shared" si="65"/>
        <v/>
      </c>
    </row>
    <row r="332" spans="9:11" x14ac:dyDescent="0.2">
      <c r="I332" s="122" t="str">
        <f t="shared" si="63"/>
        <v/>
      </c>
      <c r="J332" s="118" t="str">
        <f t="shared" si="64"/>
        <v/>
      </c>
      <c r="K332" s="119" t="str">
        <f t="shared" si="65"/>
        <v/>
      </c>
    </row>
    <row r="333" spans="9:11" x14ac:dyDescent="0.2">
      <c r="I333" s="122" t="str">
        <f t="shared" si="63"/>
        <v/>
      </c>
      <c r="J333" s="118" t="str">
        <f t="shared" si="64"/>
        <v/>
      </c>
      <c r="K333" s="119" t="str">
        <f t="shared" si="65"/>
        <v/>
      </c>
    </row>
    <row r="334" spans="9:11" x14ac:dyDescent="0.2">
      <c r="I334" s="122" t="str">
        <f t="shared" si="63"/>
        <v/>
      </c>
      <c r="J334" s="118" t="str">
        <f t="shared" si="64"/>
        <v/>
      </c>
      <c r="K334" s="119" t="str">
        <f t="shared" si="65"/>
        <v/>
      </c>
    </row>
    <row r="335" spans="9:11" x14ac:dyDescent="0.2">
      <c r="I335" s="122" t="str">
        <f t="shared" si="63"/>
        <v/>
      </c>
      <c r="J335" s="118" t="str">
        <f t="shared" si="64"/>
        <v/>
      </c>
      <c r="K335" s="119" t="str">
        <f t="shared" si="65"/>
        <v/>
      </c>
    </row>
    <row r="336" spans="9:11" x14ac:dyDescent="0.2">
      <c r="I336" s="122" t="str">
        <f t="shared" si="63"/>
        <v/>
      </c>
      <c r="J336" s="118" t="str">
        <f t="shared" si="64"/>
        <v/>
      </c>
      <c r="K336" s="119" t="str">
        <f t="shared" si="65"/>
        <v/>
      </c>
    </row>
    <row r="337" spans="9:11" x14ac:dyDescent="0.2">
      <c r="I337" s="122" t="str">
        <f t="shared" si="63"/>
        <v/>
      </c>
      <c r="J337" s="118" t="str">
        <f t="shared" si="64"/>
        <v/>
      </c>
      <c r="K337" s="119" t="str">
        <f t="shared" si="65"/>
        <v/>
      </c>
    </row>
    <row r="338" spans="9:11" x14ac:dyDescent="0.2">
      <c r="I338" s="122" t="str">
        <f t="shared" si="63"/>
        <v/>
      </c>
      <c r="J338" s="118" t="str">
        <f t="shared" si="64"/>
        <v/>
      </c>
      <c r="K338" s="119" t="str">
        <f t="shared" si="65"/>
        <v/>
      </c>
    </row>
    <row r="339" spans="9:11" x14ac:dyDescent="0.2">
      <c r="I339" s="122" t="str">
        <f t="shared" si="63"/>
        <v/>
      </c>
      <c r="J339" s="118" t="str">
        <f t="shared" si="64"/>
        <v/>
      </c>
      <c r="K339" s="119" t="str">
        <f t="shared" si="65"/>
        <v/>
      </c>
    </row>
    <row r="340" spans="9:11" x14ac:dyDescent="0.2">
      <c r="I340" s="122" t="str">
        <f t="shared" si="63"/>
        <v/>
      </c>
      <c r="J340" s="118" t="str">
        <f t="shared" si="64"/>
        <v/>
      </c>
      <c r="K340" s="119" t="str">
        <f t="shared" si="65"/>
        <v/>
      </c>
    </row>
    <row r="341" spans="9:11" x14ac:dyDescent="0.2">
      <c r="I341" s="122" t="str">
        <f t="shared" ref="I341:I356" si="66">IF(A341&gt;0,VLOOKUP(E341,GasDaily3,5,0),"")</f>
        <v/>
      </c>
      <c r="J341" s="118" t="str">
        <f t="shared" ref="J341:J356" si="67">IF(A341&gt;0,((1/(1-H341))-1)*I341,"")</f>
        <v/>
      </c>
      <c r="K341" s="119" t="str">
        <f t="shared" ref="K341:K356" si="68">IF(A341&gt;0,J341+G341+F341,"")</f>
        <v/>
      </c>
    </row>
    <row r="342" spans="9:11" x14ac:dyDescent="0.2">
      <c r="I342" s="122" t="str">
        <f t="shared" si="66"/>
        <v/>
      </c>
      <c r="J342" s="118" t="str">
        <f t="shared" si="67"/>
        <v/>
      </c>
      <c r="K342" s="119" t="str">
        <f t="shared" si="68"/>
        <v/>
      </c>
    </row>
    <row r="343" spans="9:11" x14ac:dyDescent="0.2">
      <c r="I343" s="122" t="str">
        <f t="shared" si="66"/>
        <v/>
      </c>
      <c r="J343" s="118" t="str">
        <f t="shared" si="67"/>
        <v/>
      </c>
      <c r="K343" s="119" t="str">
        <f t="shared" si="68"/>
        <v/>
      </c>
    </row>
    <row r="344" spans="9:11" x14ac:dyDescent="0.2">
      <c r="I344" s="122" t="str">
        <f t="shared" si="66"/>
        <v/>
      </c>
      <c r="J344" s="118" t="str">
        <f t="shared" si="67"/>
        <v/>
      </c>
      <c r="K344" s="119" t="str">
        <f t="shared" si="68"/>
        <v/>
      </c>
    </row>
    <row r="345" spans="9:11" x14ac:dyDescent="0.2">
      <c r="I345" s="122" t="str">
        <f t="shared" si="66"/>
        <v/>
      </c>
      <c r="J345" s="118" t="str">
        <f t="shared" si="67"/>
        <v/>
      </c>
      <c r="K345" s="119" t="str">
        <f t="shared" si="68"/>
        <v/>
      </c>
    </row>
    <row r="346" spans="9:11" x14ac:dyDescent="0.2">
      <c r="I346" s="122" t="str">
        <f t="shared" si="66"/>
        <v/>
      </c>
      <c r="J346" s="118" t="str">
        <f t="shared" si="67"/>
        <v/>
      </c>
      <c r="K346" s="119" t="str">
        <f t="shared" si="68"/>
        <v/>
      </c>
    </row>
    <row r="347" spans="9:11" x14ac:dyDescent="0.2">
      <c r="I347" s="122" t="str">
        <f t="shared" si="66"/>
        <v/>
      </c>
      <c r="J347" s="118" t="str">
        <f t="shared" si="67"/>
        <v/>
      </c>
      <c r="K347" s="119" t="str">
        <f t="shared" si="68"/>
        <v/>
      </c>
    </row>
    <row r="348" spans="9:11" x14ac:dyDescent="0.2">
      <c r="I348" s="122" t="str">
        <f t="shared" si="66"/>
        <v/>
      </c>
      <c r="J348" s="118" t="str">
        <f t="shared" si="67"/>
        <v/>
      </c>
      <c r="K348" s="119" t="str">
        <f t="shared" si="68"/>
        <v/>
      </c>
    </row>
    <row r="349" spans="9:11" x14ac:dyDescent="0.2">
      <c r="I349" s="122" t="str">
        <f t="shared" si="66"/>
        <v/>
      </c>
      <c r="J349" s="118" t="str">
        <f t="shared" si="67"/>
        <v/>
      </c>
      <c r="K349" s="119" t="str">
        <f t="shared" si="68"/>
        <v/>
      </c>
    </row>
    <row r="350" spans="9:11" x14ac:dyDescent="0.2">
      <c r="I350" s="122" t="str">
        <f t="shared" si="66"/>
        <v/>
      </c>
      <c r="J350" s="118" t="str">
        <f t="shared" si="67"/>
        <v/>
      </c>
      <c r="K350" s="119" t="str">
        <f t="shared" si="68"/>
        <v/>
      </c>
    </row>
    <row r="351" spans="9:11" x14ac:dyDescent="0.2">
      <c r="I351" s="122" t="str">
        <f t="shared" si="66"/>
        <v/>
      </c>
      <c r="J351" s="118" t="str">
        <f t="shared" si="67"/>
        <v/>
      </c>
      <c r="K351" s="119" t="str">
        <f t="shared" si="68"/>
        <v/>
      </c>
    </row>
    <row r="352" spans="9:11" x14ac:dyDescent="0.2">
      <c r="I352" s="122" t="str">
        <f t="shared" si="66"/>
        <v/>
      </c>
      <c r="J352" s="118" t="str">
        <f t="shared" si="67"/>
        <v/>
      </c>
      <c r="K352" s="119" t="str">
        <f t="shared" si="68"/>
        <v/>
      </c>
    </row>
    <row r="353" spans="9:11" x14ac:dyDescent="0.2">
      <c r="I353" s="122" t="str">
        <f t="shared" si="66"/>
        <v/>
      </c>
      <c r="J353" s="118" t="str">
        <f t="shared" si="67"/>
        <v/>
      </c>
      <c r="K353" s="119" t="str">
        <f t="shared" si="68"/>
        <v/>
      </c>
    </row>
    <row r="354" spans="9:11" x14ac:dyDescent="0.2">
      <c r="I354" s="122" t="str">
        <f t="shared" si="66"/>
        <v/>
      </c>
      <c r="J354" s="118" t="str">
        <f t="shared" si="67"/>
        <v/>
      </c>
      <c r="K354" s="119" t="str">
        <f t="shared" si="68"/>
        <v/>
      </c>
    </row>
    <row r="355" spans="9:11" x14ac:dyDescent="0.2">
      <c r="I355" s="122" t="str">
        <f t="shared" si="66"/>
        <v/>
      </c>
      <c r="J355" s="118" t="str">
        <f t="shared" si="67"/>
        <v/>
      </c>
      <c r="K355" s="119" t="str">
        <f t="shared" si="68"/>
        <v/>
      </c>
    </row>
    <row r="356" spans="9:11" x14ac:dyDescent="0.2">
      <c r="I356" s="122" t="str">
        <f t="shared" si="66"/>
        <v/>
      </c>
      <c r="J356" s="118" t="str">
        <f t="shared" si="67"/>
        <v/>
      </c>
      <c r="K356" s="119" t="str">
        <f t="shared" si="68"/>
        <v/>
      </c>
    </row>
    <row r="357" spans="9:11" x14ac:dyDescent="0.2">
      <c r="I357" s="122" t="str">
        <f t="shared" ref="I357:I372" si="69">IF(A357&gt;0,VLOOKUP(E357,GasDaily3,5,0),"")</f>
        <v/>
      </c>
      <c r="J357" s="118" t="str">
        <f t="shared" ref="J357:J372" si="70">IF(A357&gt;0,((1/(1-H357))-1)*I357,"")</f>
        <v/>
      </c>
      <c r="K357" s="119" t="str">
        <f t="shared" ref="K357:K372" si="71">IF(A357&gt;0,J357+G357+F357,"")</f>
        <v/>
      </c>
    </row>
    <row r="358" spans="9:11" x14ac:dyDescent="0.2">
      <c r="I358" s="122" t="str">
        <f t="shared" si="69"/>
        <v/>
      </c>
      <c r="J358" s="118" t="str">
        <f t="shared" si="70"/>
        <v/>
      </c>
      <c r="K358" s="119" t="str">
        <f t="shared" si="71"/>
        <v/>
      </c>
    </row>
    <row r="359" spans="9:11" x14ac:dyDescent="0.2">
      <c r="I359" s="122" t="str">
        <f t="shared" si="69"/>
        <v/>
      </c>
      <c r="J359" s="118" t="str">
        <f t="shared" si="70"/>
        <v/>
      </c>
      <c r="K359" s="119" t="str">
        <f t="shared" si="71"/>
        <v/>
      </c>
    </row>
    <row r="360" spans="9:11" x14ac:dyDescent="0.2">
      <c r="I360" s="122" t="str">
        <f t="shared" si="69"/>
        <v/>
      </c>
      <c r="J360" s="118" t="str">
        <f t="shared" si="70"/>
        <v/>
      </c>
      <c r="K360" s="119" t="str">
        <f t="shared" si="71"/>
        <v/>
      </c>
    </row>
    <row r="361" spans="9:11" x14ac:dyDescent="0.2">
      <c r="I361" s="122" t="str">
        <f t="shared" si="69"/>
        <v/>
      </c>
      <c r="J361" s="118" t="str">
        <f t="shared" si="70"/>
        <v/>
      </c>
      <c r="K361" s="119" t="str">
        <f t="shared" si="71"/>
        <v/>
      </c>
    </row>
    <row r="362" spans="9:11" x14ac:dyDescent="0.2">
      <c r="I362" s="122" t="str">
        <f t="shared" si="69"/>
        <v/>
      </c>
      <c r="J362" s="118" t="str">
        <f t="shared" si="70"/>
        <v/>
      </c>
      <c r="K362" s="119" t="str">
        <f t="shared" si="71"/>
        <v/>
      </c>
    </row>
    <row r="363" spans="9:11" x14ac:dyDescent="0.2">
      <c r="I363" s="122" t="str">
        <f t="shared" si="69"/>
        <v/>
      </c>
      <c r="J363" s="118" t="str">
        <f t="shared" si="70"/>
        <v/>
      </c>
      <c r="K363" s="119" t="str">
        <f t="shared" si="71"/>
        <v/>
      </c>
    </row>
    <row r="364" spans="9:11" x14ac:dyDescent="0.2">
      <c r="I364" s="122" t="str">
        <f t="shared" si="69"/>
        <v/>
      </c>
      <c r="J364" s="118" t="str">
        <f t="shared" si="70"/>
        <v/>
      </c>
      <c r="K364" s="119" t="str">
        <f t="shared" si="71"/>
        <v/>
      </c>
    </row>
    <row r="365" spans="9:11" x14ac:dyDescent="0.2">
      <c r="I365" s="122" t="str">
        <f t="shared" si="69"/>
        <v/>
      </c>
      <c r="J365" s="118" t="str">
        <f t="shared" si="70"/>
        <v/>
      </c>
      <c r="K365" s="119" t="str">
        <f t="shared" si="71"/>
        <v/>
      </c>
    </row>
    <row r="366" spans="9:11" x14ac:dyDescent="0.2">
      <c r="I366" s="122" t="str">
        <f t="shared" si="69"/>
        <v/>
      </c>
      <c r="J366" s="118" t="str">
        <f t="shared" si="70"/>
        <v/>
      </c>
      <c r="K366" s="119" t="str">
        <f t="shared" si="71"/>
        <v/>
      </c>
    </row>
    <row r="367" spans="9:11" x14ac:dyDescent="0.2">
      <c r="I367" s="122" t="str">
        <f t="shared" si="69"/>
        <v/>
      </c>
      <c r="J367" s="118" t="str">
        <f t="shared" si="70"/>
        <v/>
      </c>
      <c r="K367" s="119" t="str">
        <f t="shared" si="71"/>
        <v/>
      </c>
    </row>
    <row r="368" spans="9:11" x14ac:dyDescent="0.2">
      <c r="I368" s="122" t="str">
        <f t="shared" si="69"/>
        <v/>
      </c>
      <c r="J368" s="118" t="str">
        <f t="shared" si="70"/>
        <v/>
      </c>
      <c r="K368" s="119" t="str">
        <f t="shared" si="71"/>
        <v/>
      </c>
    </row>
    <row r="369" spans="9:11" x14ac:dyDescent="0.2">
      <c r="I369" s="122" t="str">
        <f t="shared" si="69"/>
        <v/>
      </c>
      <c r="J369" s="118" t="str">
        <f t="shared" si="70"/>
        <v/>
      </c>
      <c r="K369" s="119" t="str">
        <f t="shared" si="71"/>
        <v/>
      </c>
    </row>
    <row r="370" spans="9:11" x14ac:dyDescent="0.2">
      <c r="I370" s="122" t="str">
        <f t="shared" si="69"/>
        <v/>
      </c>
      <c r="J370" s="118" t="str">
        <f t="shared" si="70"/>
        <v/>
      </c>
      <c r="K370" s="119" t="str">
        <f t="shared" si="71"/>
        <v/>
      </c>
    </row>
    <row r="371" spans="9:11" x14ac:dyDescent="0.2">
      <c r="I371" s="122" t="str">
        <f t="shared" si="69"/>
        <v/>
      </c>
      <c r="J371" s="118" t="str">
        <f t="shared" si="70"/>
        <v/>
      </c>
      <c r="K371" s="119" t="str">
        <f t="shared" si="71"/>
        <v/>
      </c>
    </row>
    <row r="372" spans="9:11" x14ac:dyDescent="0.2">
      <c r="I372" s="122" t="str">
        <f t="shared" si="69"/>
        <v/>
      </c>
      <c r="J372" s="118" t="str">
        <f t="shared" si="70"/>
        <v/>
      </c>
      <c r="K372" s="119" t="str">
        <f t="shared" si="71"/>
        <v/>
      </c>
    </row>
    <row r="373" spans="9:11" x14ac:dyDescent="0.2">
      <c r="I373" s="122" t="str">
        <f t="shared" ref="I373:I388" si="72">IF(A373&gt;0,VLOOKUP(E373,GasDaily3,5,0),"")</f>
        <v/>
      </c>
      <c r="J373" s="118" t="str">
        <f t="shared" ref="J373:J388" si="73">IF(A373&gt;0,((1/(1-H373))-1)*I373,"")</f>
        <v/>
      </c>
      <c r="K373" s="119" t="str">
        <f t="shared" ref="K373:K388" si="74">IF(A373&gt;0,J373+G373+F373,"")</f>
        <v/>
      </c>
    </row>
    <row r="374" spans="9:11" x14ac:dyDescent="0.2">
      <c r="I374" s="122" t="str">
        <f t="shared" si="72"/>
        <v/>
      </c>
      <c r="J374" s="118" t="str">
        <f t="shared" si="73"/>
        <v/>
      </c>
      <c r="K374" s="119" t="str">
        <f t="shared" si="74"/>
        <v/>
      </c>
    </row>
    <row r="375" spans="9:11" x14ac:dyDescent="0.2">
      <c r="I375" s="122" t="str">
        <f t="shared" si="72"/>
        <v/>
      </c>
      <c r="J375" s="118" t="str">
        <f t="shared" si="73"/>
        <v/>
      </c>
      <c r="K375" s="119" t="str">
        <f t="shared" si="74"/>
        <v/>
      </c>
    </row>
    <row r="376" spans="9:11" x14ac:dyDescent="0.2">
      <c r="I376" s="122" t="str">
        <f t="shared" si="72"/>
        <v/>
      </c>
      <c r="J376" s="118" t="str">
        <f t="shared" si="73"/>
        <v/>
      </c>
      <c r="K376" s="119" t="str">
        <f t="shared" si="74"/>
        <v/>
      </c>
    </row>
    <row r="377" spans="9:11" x14ac:dyDescent="0.2">
      <c r="I377" s="122" t="str">
        <f t="shared" si="72"/>
        <v/>
      </c>
      <c r="J377" s="118" t="str">
        <f t="shared" si="73"/>
        <v/>
      </c>
      <c r="K377" s="119" t="str">
        <f t="shared" si="74"/>
        <v/>
      </c>
    </row>
    <row r="378" spans="9:11" x14ac:dyDescent="0.2">
      <c r="I378" s="122" t="str">
        <f t="shared" si="72"/>
        <v/>
      </c>
      <c r="J378" s="118" t="str">
        <f t="shared" si="73"/>
        <v/>
      </c>
      <c r="K378" s="119" t="str">
        <f t="shared" si="74"/>
        <v/>
      </c>
    </row>
    <row r="379" spans="9:11" x14ac:dyDescent="0.2">
      <c r="I379" s="122" t="str">
        <f t="shared" si="72"/>
        <v/>
      </c>
      <c r="J379" s="118" t="str">
        <f t="shared" si="73"/>
        <v/>
      </c>
      <c r="K379" s="119" t="str">
        <f t="shared" si="74"/>
        <v/>
      </c>
    </row>
    <row r="380" spans="9:11" x14ac:dyDescent="0.2">
      <c r="I380" s="122" t="str">
        <f t="shared" si="72"/>
        <v/>
      </c>
      <c r="J380" s="118" t="str">
        <f t="shared" si="73"/>
        <v/>
      </c>
      <c r="K380" s="119" t="str">
        <f t="shared" si="74"/>
        <v/>
      </c>
    </row>
    <row r="381" spans="9:11" x14ac:dyDescent="0.2">
      <c r="I381" s="122" t="str">
        <f t="shared" si="72"/>
        <v/>
      </c>
      <c r="J381" s="118" t="str">
        <f t="shared" si="73"/>
        <v/>
      </c>
      <c r="K381" s="119" t="str">
        <f t="shared" si="74"/>
        <v/>
      </c>
    </row>
    <row r="382" spans="9:11" x14ac:dyDescent="0.2">
      <c r="I382" s="122" t="str">
        <f t="shared" si="72"/>
        <v/>
      </c>
      <c r="J382" s="118" t="str">
        <f t="shared" si="73"/>
        <v/>
      </c>
      <c r="K382" s="119" t="str">
        <f t="shared" si="74"/>
        <v/>
      </c>
    </row>
    <row r="383" spans="9:11" x14ac:dyDescent="0.2">
      <c r="I383" s="122" t="str">
        <f t="shared" si="72"/>
        <v/>
      </c>
      <c r="J383" s="118" t="str">
        <f t="shared" si="73"/>
        <v/>
      </c>
      <c r="K383" s="119" t="str">
        <f t="shared" si="74"/>
        <v/>
      </c>
    </row>
    <row r="384" spans="9:11" x14ac:dyDescent="0.2">
      <c r="I384" s="122" t="str">
        <f t="shared" si="72"/>
        <v/>
      </c>
      <c r="J384" s="118" t="str">
        <f t="shared" si="73"/>
        <v/>
      </c>
      <c r="K384" s="119" t="str">
        <f t="shared" si="74"/>
        <v/>
      </c>
    </row>
    <row r="385" spans="9:11" x14ac:dyDescent="0.2">
      <c r="I385" s="122" t="str">
        <f t="shared" si="72"/>
        <v/>
      </c>
      <c r="J385" s="118" t="str">
        <f t="shared" si="73"/>
        <v/>
      </c>
      <c r="K385" s="119" t="str">
        <f t="shared" si="74"/>
        <v/>
      </c>
    </row>
    <row r="386" spans="9:11" x14ac:dyDescent="0.2">
      <c r="I386" s="122" t="str">
        <f t="shared" si="72"/>
        <v/>
      </c>
      <c r="J386" s="118" t="str">
        <f t="shared" si="73"/>
        <v/>
      </c>
      <c r="K386" s="119" t="str">
        <f t="shared" si="74"/>
        <v/>
      </c>
    </row>
    <row r="387" spans="9:11" x14ac:dyDescent="0.2">
      <c r="I387" s="122" t="str">
        <f t="shared" si="72"/>
        <v/>
      </c>
      <c r="J387" s="118" t="str">
        <f t="shared" si="73"/>
        <v/>
      </c>
      <c r="K387" s="119" t="str">
        <f t="shared" si="74"/>
        <v/>
      </c>
    </row>
    <row r="388" spans="9:11" x14ac:dyDescent="0.2">
      <c r="I388" s="122" t="str">
        <f t="shared" si="72"/>
        <v/>
      </c>
      <c r="J388" s="118" t="str">
        <f t="shared" si="73"/>
        <v/>
      </c>
      <c r="K388" s="119" t="str">
        <f t="shared" si="74"/>
        <v/>
      </c>
    </row>
    <row r="389" spans="9:11" x14ac:dyDescent="0.2">
      <c r="I389" s="122" t="str">
        <f t="shared" ref="I389:I404" si="75">IF(A389&gt;0,VLOOKUP(E389,GasDaily3,5,0),"")</f>
        <v/>
      </c>
      <c r="J389" s="118" t="str">
        <f t="shared" ref="J389:J404" si="76">IF(A389&gt;0,((1/(1-H389))-1)*I389,"")</f>
        <v/>
      </c>
      <c r="K389" s="119" t="str">
        <f t="shared" ref="K389:K404" si="77">IF(A389&gt;0,J389+G389+F389,"")</f>
        <v/>
      </c>
    </row>
    <row r="390" spans="9:11" x14ac:dyDescent="0.2">
      <c r="I390" s="122" t="str">
        <f t="shared" si="75"/>
        <v/>
      </c>
      <c r="J390" s="118" t="str">
        <f t="shared" si="76"/>
        <v/>
      </c>
      <c r="K390" s="119" t="str">
        <f t="shared" si="77"/>
        <v/>
      </c>
    </row>
    <row r="391" spans="9:11" x14ac:dyDescent="0.2">
      <c r="I391" s="122" t="str">
        <f t="shared" si="75"/>
        <v/>
      </c>
      <c r="J391" s="118" t="str">
        <f t="shared" si="76"/>
        <v/>
      </c>
      <c r="K391" s="119" t="str">
        <f t="shared" si="77"/>
        <v/>
      </c>
    </row>
    <row r="392" spans="9:11" x14ac:dyDescent="0.2">
      <c r="I392" s="122" t="str">
        <f t="shared" si="75"/>
        <v/>
      </c>
      <c r="J392" s="118" t="str">
        <f t="shared" si="76"/>
        <v/>
      </c>
      <c r="K392" s="119" t="str">
        <f t="shared" si="77"/>
        <v/>
      </c>
    </row>
    <row r="393" spans="9:11" x14ac:dyDescent="0.2">
      <c r="I393" s="122" t="str">
        <f t="shared" si="75"/>
        <v/>
      </c>
      <c r="J393" s="118" t="str">
        <f t="shared" si="76"/>
        <v/>
      </c>
      <c r="K393" s="119" t="str">
        <f t="shared" si="77"/>
        <v/>
      </c>
    </row>
    <row r="394" spans="9:11" x14ac:dyDescent="0.2">
      <c r="I394" s="122" t="str">
        <f t="shared" si="75"/>
        <v/>
      </c>
      <c r="J394" s="118" t="str">
        <f t="shared" si="76"/>
        <v/>
      </c>
      <c r="K394" s="119" t="str">
        <f t="shared" si="77"/>
        <v/>
      </c>
    </row>
    <row r="395" spans="9:11" x14ac:dyDescent="0.2">
      <c r="I395" s="122" t="str">
        <f t="shared" si="75"/>
        <v/>
      </c>
      <c r="J395" s="118" t="str">
        <f t="shared" si="76"/>
        <v/>
      </c>
      <c r="K395" s="119" t="str">
        <f t="shared" si="77"/>
        <v/>
      </c>
    </row>
    <row r="396" spans="9:11" x14ac:dyDescent="0.2">
      <c r="I396" s="122" t="str">
        <f t="shared" si="75"/>
        <v/>
      </c>
      <c r="J396" s="118" t="str">
        <f t="shared" si="76"/>
        <v/>
      </c>
      <c r="K396" s="119" t="str">
        <f t="shared" si="77"/>
        <v/>
      </c>
    </row>
    <row r="397" spans="9:11" x14ac:dyDescent="0.2">
      <c r="I397" s="122" t="str">
        <f t="shared" si="75"/>
        <v/>
      </c>
      <c r="J397" s="118" t="str">
        <f t="shared" si="76"/>
        <v/>
      </c>
      <c r="K397" s="119" t="str">
        <f t="shared" si="77"/>
        <v/>
      </c>
    </row>
    <row r="398" spans="9:11" x14ac:dyDescent="0.2">
      <c r="I398" s="122" t="str">
        <f t="shared" si="75"/>
        <v/>
      </c>
      <c r="J398" s="118" t="str">
        <f t="shared" si="76"/>
        <v/>
      </c>
      <c r="K398" s="119" t="str">
        <f t="shared" si="77"/>
        <v/>
      </c>
    </row>
    <row r="399" spans="9:11" x14ac:dyDescent="0.2">
      <c r="I399" s="122" t="str">
        <f t="shared" si="75"/>
        <v/>
      </c>
      <c r="J399" s="118" t="str">
        <f t="shared" si="76"/>
        <v/>
      </c>
      <c r="K399" s="119" t="str">
        <f t="shared" si="77"/>
        <v/>
      </c>
    </row>
    <row r="400" spans="9:11" x14ac:dyDescent="0.2">
      <c r="I400" s="122" t="str">
        <f t="shared" si="75"/>
        <v/>
      </c>
      <c r="J400" s="118" t="str">
        <f t="shared" si="76"/>
        <v/>
      </c>
      <c r="K400" s="119" t="str">
        <f t="shared" si="77"/>
        <v/>
      </c>
    </row>
    <row r="401" spans="9:11" x14ac:dyDescent="0.2">
      <c r="I401" s="122" t="str">
        <f t="shared" si="75"/>
        <v/>
      </c>
      <c r="J401" s="118" t="str">
        <f t="shared" si="76"/>
        <v/>
      </c>
      <c r="K401" s="119" t="str">
        <f t="shared" si="77"/>
        <v/>
      </c>
    </row>
    <row r="402" spans="9:11" x14ac:dyDescent="0.2">
      <c r="I402" s="122" t="str">
        <f t="shared" si="75"/>
        <v/>
      </c>
      <c r="J402" s="118" t="str">
        <f t="shared" si="76"/>
        <v/>
      </c>
      <c r="K402" s="119" t="str">
        <f t="shared" si="77"/>
        <v/>
      </c>
    </row>
    <row r="403" spans="9:11" x14ac:dyDescent="0.2">
      <c r="I403" s="122" t="str">
        <f t="shared" si="75"/>
        <v/>
      </c>
      <c r="J403" s="118" t="str">
        <f t="shared" si="76"/>
        <v/>
      </c>
      <c r="K403" s="119" t="str">
        <f t="shared" si="77"/>
        <v/>
      </c>
    </row>
    <row r="404" spans="9:11" x14ac:dyDescent="0.2">
      <c r="I404" s="122" t="str">
        <f t="shared" si="75"/>
        <v/>
      </c>
      <c r="J404" s="118" t="str">
        <f t="shared" si="76"/>
        <v/>
      </c>
      <c r="K404" s="119" t="str">
        <f t="shared" si="77"/>
        <v/>
      </c>
    </row>
    <row r="405" spans="9:11" x14ac:dyDescent="0.2">
      <c r="I405" s="122" t="str">
        <f t="shared" ref="I405:I420" si="78">IF(A405&gt;0,VLOOKUP(E405,GasDaily3,5,0),"")</f>
        <v/>
      </c>
      <c r="J405" s="118" t="str">
        <f t="shared" ref="J405:J420" si="79">IF(A405&gt;0,((1/(1-H405))-1)*I405,"")</f>
        <v/>
      </c>
      <c r="K405" s="119" t="str">
        <f t="shared" ref="K405:K420" si="80">IF(A405&gt;0,J405+G405+F405,"")</f>
        <v/>
      </c>
    </row>
    <row r="406" spans="9:11" x14ac:dyDescent="0.2">
      <c r="I406" s="122" t="str">
        <f t="shared" si="78"/>
        <v/>
      </c>
      <c r="J406" s="118" t="str">
        <f t="shared" si="79"/>
        <v/>
      </c>
      <c r="K406" s="119" t="str">
        <f t="shared" si="80"/>
        <v/>
      </c>
    </row>
    <row r="407" spans="9:11" x14ac:dyDescent="0.2">
      <c r="I407" s="122" t="str">
        <f t="shared" si="78"/>
        <v/>
      </c>
      <c r="J407" s="118" t="str">
        <f t="shared" si="79"/>
        <v/>
      </c>
      <c r="K407" s="119" t="str">
        <f t="shared" si="80"/>
        <v/>
      </c>
    </row>
    <row r="408" spans="9:11" x14ac:dyDescent="0.2">
      <c r="I408" s="122" t="str">
        <f t="shared" si="78"/>
        <v/>
      </c>
      <c r="J408" s="118" t="str">
        <f t="shared" si="79"/>
        <v/>
      </c>
      <c r="K408" s="119" t="str">
        <f t="shared" si="80"/>
        <v/>
      </c>
    </row>
    <row r="409" spans="9:11" x14ac:dyDescent="0.2">
      <c r="I409" s="122" t="str">
        <f t="shared" si="78"/>
        <v/>
      </c>
      <c r="J409" s="118" t="str">
        <f t="shared" si="79"/>
        <v/>
      </c>
      <c r="K409" s="119" t="str">
        <f t="shared" si="80"/>
        <v/>
      </c>
    </row>
    <row r="410" spans="9:11" x14ac:dyDescent="0.2">
      <c r="I410" s="122" t="str">
        <f t="shared" si="78"/>
        <v/>
      </c>
      <c r="J410" s="118" t="str">
        <f t="shared" si="79"/>
        <v/>
      </c>
      <c r="K410" s="119" t="str">
        <f t="shared" si="80"/>
        <v/>
      </c>
    </row>
    <row r="411" spans="9:11" x14ac:dyDescent="0.2">
      <c r="I411" s="122" t="str">
        <f t="shared" si="78"/>
        <v/>
      </c>
      <c r="J411" s="118" t="str">
        <f t="shared" si="79"/>
        <v/>
      </c>
      <c r="K411" s="119" t="str">
        <f t="shared" si="80"/>
        <v/>
      </c>
    </row>
    <row r="412" spans="9:11" x14ac:dyDescent="0.2">
      <c r="I412" s="122" t="str">
        <f t="shared" si="78"/>
        <v/>
      </c>
      <c r="J412" s="118" t="str">
        <f t="shared" si="79"/>
        <v/>
      </c>
      <c r="K412" s="119" t="str">
        <f t="shared" si="80"/>
        <v/>
      </c>
    </row>
    <row r="413" spans="9:11" x14ac:dyDescent="0.2">
      <c r="I413" s="122" t="str">
        <f t="shared" si="78"/>
        <v/>
      </c>
      <c r="J413" s="118" t="str">
        <f t="shared" si="79"/>
        <v/>
      </c>
      <c r="K413" s="119" t="str">
        <f t="shared" si="80"/>
        <v/>
      </c>
    </row>
    <row r="414" spans="9:11" x14ac:dyDescent="0.2">
      <c r="I414" s="122" t="str">
        <f t="shared" si="78"/>
        <v/>
      </c>
      <c r="J414" s="118" t="str">
        <f t="shared" si="79"/>
        <v/>
      </c>
      <c r="K414" s="119" t="str">
        <f t="shared" si="80"/>
        <v/>
      </c>
    </row>
    <row r="415" spans="9:11" x14ac:dyDescent="0.2">
      <c r="I415" s="122" t="str">
        <f t="shared" si="78"/>
        <v/>
      </c>
      <c r="J415" s="118" t="str">
        <f t="shared" si="79"/>
        <v/>
      </c>
      <c r="K415" s="119" t="str">
        <f t="shared" si="80"/>
        <v/>
      </c>
    </row>
    <row r="416" spans="9:11" x14ac:dyDescent="0.2">
      <c r="I416" s="122" t="str">
        <f t="shared" si="78"/>
        <v/>
      </c>
      <c r="J416" s="118" t="str">
        <f t="shared" si="79"/>
        <v/>
      </c>
      <c r="K416" s="119" t="str">
        <f t="shared" si="80"/>
        <v/>
      </c>
    </row>
    <row r="417" spans="9:11" x14ac:dyDescent="0.2">
      <c r="I417" s="122" t="str">
        <f t="shared" si="78"/>
        <v/>
      </c>
      <c r="J417" s="118" t="str">
        <f t="shared" si="79"/>
        <v/>
      </c>
      <c r="K417" s="119" t="str">
        <f t="shared" si="80"/>
        <v/>
      </c>
    </row>
    <row r="418" spans="9:11" x14ac:dyDescent="0.2">
      <c r="I418" s="122" t="str">
        <f t="shared" si="78"/>
        <v/>
      </c>
      <c r="J418" s="118" t="str">
        <f t="shared" si="79"/>
        <v/>
      </c>
      <c r="K418" s="119" t="str">
        <f t="shared" si="80"/>
        <v/>
      </c>
    </row>
    <row r="419" spans="9:11" x14ac:dyDescent="0.2">
      <c r="I419" s="122" t="str">
        <f t="shared" si="78"/>
        <v/>
      </c>
      <c r="J419" s="118" t="str">
        <f t="shared" si="79"/>
        <v/>
      </c>
      <c r="K419" s="119" t="str">
        <f t="shared" si="80"/>
        <v/>
      </c>
    </row>
    <row r="420" spans="9:11" x14ac:dyDescent="0.2">
      <c r="I420" s="122" t="str">
        <f t="shared" si="78"/>
        <v/>
      </c>
      <c r="J420" s="118" t="str">
        <f t="shared" si="79"/>
        <v/>
      </c>
      <c r="K420" s="119" t="str">
        <f t="shared" si="80"/>
        <v/>
      </c>
    </row>
    <row r="421" spans="9:11" x14ac:dyDescent="0.2">
      <c r="I421" s="122" t="str">
        <f t="shared" ref="I421:I436" si="81">IF(A421&gt;0,VLOOKUP(E421,GasDaily3,5,0),"")</f>
        <v/>
      </c>
      <c r="J421" s="118" t="str">
        <f t="shared" ref="J421:J436" si="82">IF(A421&gt;0,((1/(1-H421))-1)*I421,"")</f>
        <v/>
      </c>
      <c r="K421" s="119" t="str">
        <f t="shared" ref="K421:K436" si="83">IF(A421&gt;0,J421+G421+F421,"")</f>
        <v/>
      </c>
    </row>
    <row r="422" spans="9:11" x14ac:dyDescent="0.2">
      <c r="I422" s="122" t="str">
        <f t="shared" si="81"/>
        <v/>
      </c>
      <c r="J422" s="118" t="str">
        <f t="shared" si="82"/>
        <v/>
      </c>
      <c r="K422" s="119" t="str">
        <f t="shared" si="83"/>
        <v/>
      </c>
    </row>
    <row r="423" spans="9:11" x14ac:dyDescent="0.2">
      <c r="I423" s="122" t="str">
        <f t="shared" si="81"/>
        <v/>
      </c>
      <c r="J423" s="118" t="str">
        <f t="shared" si="82"/>
        <v/>
      </c>
      <c r="K423" s="119" t="str">
        <f t="shared" si="83"/>
        <v/>
      </c>
    </row>
    <row r="424" spans="9:11" x14ac:dyDescent="0.2">
      <c r="I424" s="122" t="str">
        <f t="shared" si="81"/>
        <v/>
      </c>
      <c r="J424" s="118" t="str">
        <f t="shared" si="82"/>
        <v/>
      </c>
      <c r="K424" s="119" t="str">
        <f t="shared" si="83"/>
        <v/>
      </c>
    </row>
    <row r="425" spans="9:11" x14ac:dyDescent="0.2">
      <c r="I425" s="122" t="str">
        <f t="shared" si="81"/>
        <v/>
      </c>
      <c r="J425" s="118" t="str">
        <f t="shared" si="82"/>
        <v/>
      </c>
      <c r="K425" s="119" t="str">
        <f t="shared" si="83"/>
        <v/>
      </c>
    </row>
    <row r="426" spans="9:11" x14ac:dyDescent="0.2">
      <c r="I426" s="122" t="str">
        <f t="shared" si="81"/>
        <v/>
      </c>
      <c r="J426" s="118" t="str">
        <f t="shared" si="82"/>
        <v/>
      </c>
      <c r="K426" s="119" t="str">
        <f t="shared" si="83"/>
        <v/>
      </c>
    </row>
    <row r="427" spans="9:11" x14ac:dyDescent="0.2">
      <c r="I427" s="122" t="str">
        <f t="shared" si="81"/>
        <v/>
      </c>
      <c r="J427" s="118" t="str">
        <f t="shared" si="82"/>
        <v/>
      </c>
      <c r="K427" s="119" t="str">
        <f t="shared" si="83"/>
        <v/>
      </c>
    </row>
    <row r="428" spans="9:11" x14ac:dyDescent="0.2">
      <c r="I428" s="122" t="str">
        <f t="shared" si="81"/>
        <v/>
      </c>
      <c r="J428" s="118" t="str">
        <f t="shared" si="82"/>
        <v/>
      </c>
      <c r="K428" s="119" t="str">
        <f t="shared" si="83"/>
        <v/>
      </c>
    </row>
    <row r="429" spans="9:11" x14ac:dyDescent="0.2">
      <c r="I429" s="122" t="str">
        <f t="shared" si="81"/>
        <v/>
      </c>
      <c r="J429" s="118" t="str">
        <f t="shared" si="82"/>
        <v/>
      </c>
      <c r="K429" s="119" t="str">
        <f t="shared" si="83"/>
        <v/>
      </c>
    </row>
    <row r="430" spans="9:11" x14ac:dyDescent="0.2">
      <c r="I430" s="122" t="str">
        <f t="shared" si="81"/>
        <v/>
      </c>
      <c r="J430" s="118" t="str">
        <f t="shared" si="82"/>
        <v/>
      </c>
      <c r="K430" s="119" t="str">
        <f t="shared" si="83"/>
        <v/>
      </c>
    </row>
    <row r="431" spans="9:11" x14ac:dyDescent="0.2">
      <c r="I431" s="122" t="str">
        <f t="shared" si="81"/>
        <v/>
      </c>
      <c r="J431" s="118" t="str">
        <f t="shared" si="82"/>
        <v/>
      </c>
      <c r="K431" s="119" t="str">
        <f t="shared" si="83"/>
        <v/>
      </c>
    </row>
    <row r="432" spans="9:11" x14ac:dyDescent="0.2">
      <c r="I432" s="122" t="str">
        <f t="shared" si="81"/>
        <v/>
      </c>
      <c r="J432" s="118" t="str">
        <f t="shared" si="82"/>
        <v/>
      </c>
      <c r="K432" s="119" t="str">
        <f t="shared" si="83"/>
        <v/>
      </c>
    </row>
    <row r="433" spans="9:11" x14ac:dyDescent="0.2">
      <c r="I433" s="122" t="str">
        <f t="shared" si="81"/>
        <v/>
      </c>
      <c r="J433" s="118" t="str">
        <f t="shared" si="82"/>
        <v/>
      </c>
      <c r="K433" s="119" t="str">
        <f t="shared" si="83"/>
        <v/>
      </c>
    </row>
    <row r="434" spans="9:11" x14ac:dyDescent="0.2">
      <c r="I434" s="122" t="str">
        <f t="shared" si="81"/>
        <v/>
      </c>
      <c r="J434" s="118" t="str">
        <f t="shared" si="82"/>
        <v/>
      </c>
      <c r="K434" s="119" t="str">
        <f t="shared" si="83"/>
        <v/>
      </c>
    </row>
    <row r="435" spans="9:11" x14ac:dyDescent="0.2">
      <c r="I435" s="122" t="str">
        <f t="shared" si="81"/>
        <v/>
      </c>
      <c r="J435" s="118" t="str">
        <f t="shared" si="82"/>
        <v/>
      </c>
      <c r="K435" s="119" t="str">
        <f t="shared" si="83"/>
        <v/>
      </c>
    </row>
    <row r="436" spans="9:11" x14ac:dyDescent="0.2">
      <c r="I436" s="122" t="str">
        <f t="shared" si="81"/>
        <v/>
      </c>
      <c r="J436" s="118" t="str">
        <f t="shared" si="82"/>
        <v/>
      </c>
      <c r="K436" s="119" t="str">
        <f t="shared" si="83"/>
        <v/>
      </c>
    </row>
    <row r="437" spans="9:11" x14ac:dyDescent="0.2">
      <c r="I437" s="122" t="str">
        <f t="shared" ref="I437:I452" si="84">IF(A437&gt;0,VLOOKUP(E437,GasDaily3,5,0),"")</f>
        <v/>
      </c>
      <c r="J437" s="118" t="str">
        <f t="shared" ref="J437:J452" si="85">IF(A437&gt;0,((1/(1-H437))-1)*I437,"")</f>
        <v/>
      </c>
      <c r="K437" s="119" t="str">
        <f t="shared" ref="K437:K452" si="86">IF(A437&gt;0,J437+G437+F437,"")</f>
        <v/>
      </c>
    </row>
    <row r="438" spans="9:11" x14ac:dyDescent="0.2">
      <c r="I438" s="122" t="str">
        <f t="shared" si="84"/>
        <v/>
      </c>
      <c r="J438" s="118" t="str">
        <f t="shared" si="85"/>
        <v/>
      </c>
      <c r="K438" s="119" t="str">
        <f t="shared" si="86"/>
        <v/>
      </c>
    </row>
    <row r="439" spans="9:11" x14ac:dyDescent="0.2">
      <c r="I439" s="122" t="str">
        <f t="shared" si="84"/>
        <v/>
      </c>
      <c r="J439" s="118" t="str">
        <f t="shared" si="85"/>
        <v/>
      </c>
      <c r="K439" s="119" t="str">
        <f t="shared" si="86"/>
        <v/>
      </c>
    </row>
    <row r="440" spans="9:11" x14ac:dyDescent="0.2">
      <c r="I440" s="122" t="str">
        <f t="shared" si="84"/>
        <v/>
      </c>
      <c r="J440" s="118" t="str">
        <f t="shared" si="85"/>
        <v/>
      </c>
      <c r="K440" s="119" t="str">
        <f t="shared" si="86"/>
        <v/>
      </c>
    </row>
    <row r="441" spans="9:11" x14ac:dyDescent="0.2">
      <c r="I441" s="122" t="str">
        <f t="shared" si="84"/>
        <v/>
      </c>
      <c r="J441" s="118" t="str">
        <f t="shared" si="85"/>
        <v/>
      </c>
      <c r="K441" s="119" t="str">
        <f t="shared" si="86"/>
        <v/>
      </c>
    </row>
    <row r="442" spans="9:11" x14ac:dyDescent="0.2">
      <c r="I442" s="122" t="str">
        <f t="shared" si="84"/>
        <v/>
      </c>
      <c r="J442" s="118" t="str">
        <f t="shared" si="85"/>
        <v/>
      </c>
      <c r="K442" s="119" t="str">
        <f t="shared" si="86"/>
        <v/>
      </c>
    </row>
    <row r="443" spans="9:11" x14ac:dyDescent="0.2">
      <c r="I443" s="122" t="str">
        <f t="shared" si="84"/>
        <v/>
      </c>
      <c r="J443" s="118" t="str">
        <f t="shared" si="85"/>
        <v/>
      </c>
      <c r="K443" s="119" t="str">
        <f t="shared" si="86"/>
        <v/>
      </c>
    </row>
    <row r="444" spans="9:11" x14ac:dyDescent="0.2">
      <c r="I444" s="122" t="str">
        <f t="shared" si="84"/>
        <v/>
      </c>
      <c r="J444" s="118" t="str">
        <f t="shared" si="85"/>
        <v/>
      </c>
      <c r="K444" s="119" t="str">
        <f t="shared" si="86"/>
        <v/>
      </c>
    </row>
    <row r="445" spans="9:11" x14ac:dyDescent="0.2">
      <c r="I445" s="122" t="str">
        <f t="shared" si="84"/>
        <v/>
      </c>
      <c r="J445" s="118" t="str">
        <f t="shared" si="85"/>
        <v/>
      </c>
      <c r="K445" s="119" t="str">
        <f t="shared" si="86"/>
        <v/>
      </c>
    </row>
    <row r="446" spans="9:11" x14ac:dyDescent="0.2">
      <c r="I446" s="122" t="str">
        <f t="shared" si="84"/>
        <v/>
      </c>
      <c r="J446" s="118" t="str">
        <f t="shared" si="85"/>
        <v/>
      </c>
      <c r="K446" s="119" t="str">
        <f t="shared" si="86"/>
        <v/>
      </c>
    </row>
    <row r="447" spans="9:11" x14ac:dyDescent="0.2">
      <c r="I447" s="122" t="str">
        <f t="shared" si="84"/>
        <v/>
      </c>
      <c r="J447" s="118" t="str">
        <f t="shared" si="85"/>
        <v/>
      </c>
      <c r="K447" s="119" t="str">
        <f t="shared" si="86"/>
        <v/>
      </c>
    </row>
    <row r="448" spans="9:11" x14ac:dyDescent="0.2">
      <c r="I448" s="122" t="str">
        <f t="shared" si="84"/>
        <v/>
      </c>
      <c r="J448" s="118" t="str">
        <f t="shared" si="85"/>
        <v/>
      </c>
      <c r="K448" s="119" t="str">
        <f t="shared" si="86"/>
        <v/>
      </c>
    </row>
    <row r="449" spans="9:11" x14ac:dyDescent="0.2">
      <c r="I449" s="122" t="str">
        <f t="shared" si="84"/>
        <v/>
      </c>
      <c r="J449" s="118" t="str">
        <f t="shared" si="85"/>
        <v/>
      </c>
      <c r="K449" s="119" t="str">
        <f t="shared" si="86"/>
        <v/>
      </c>
    </row>
    <row r="450" spans="9:11" x14ac:dyDescent="0.2">
      <c r="I450" s="122" t="str">
        <f t="shared" si="84"/>
        <v/>
      </c>
      <c r="J450" s="118" t="str">
        <f t="shared" si="85"/>
        <v/>
      </c>
      <c r="K450" s="119" t="str">
        <f t="shared" si="86"/>
        <v/>
      </c>
    </row>
    <row r="451" spans="9:11" x14ac:dyDescent="0.2">
      <c r="I451" s="122" t="str">
        <f t="shared" si="84"/>
        <v/>
      </c>
      <c r="J451" s="118" t="str">
        <f t="shared" si="85"/>
        <v/>
      </c>
      <c r="K451" s="119" t="str">
        <f t="shared" si="86"/>
        <v/>
      </c>
    </row>
    <row r="452" spans="9:11" x14ac:dyDescent="0.2">
      <c r="I452" s="122" t="str">
        <f t="shared" si="84"/>
        <v/>
      </c>
      <c r="J452" s="118" t="str">
        <f t="shared" si="85"/>
        <v/>
      </c>
      <c r="K452" s="119" t="str">
        <f t="shared" si="86"/>
        <v/>
      </c>
    </row>
    <row r="453" spans="9:11" x14ac:dyDescent="0.2">
      <c r="I453" s="122" t="str">
        <f t="shared" ref="I453:I468" si="87">IF(A453&gt;0,VLOOKUP(E453,GasDaily3,5,0),"")</f>
        <v/>
      </c>
      <c r="J453" s="118" t="str">
        <f t="shared" ref="J453:J468" si="88">IF(A453&gt;0,((1/(1-H453))-1)*I453,"")</f>
        <v/>
      </c>
      <c r="K453" s="119" t="str">
        <f t="shared" ref="K453:K468" si="89">IF(A453&gt;0,J453+G453+F453,"")</f>
        <v/>
      </c>
    </row>
    <row r="454" spans="9:11" x14ac:dyDescent="0.2">
      <c r="I454" s="122" t="str">
        <f t="shared" si="87"/>
        <v/>
      </c>
      <c r="J454" s="118" t="str">
        <f t="shared" si="88"/>
        <v/>
      </c>
      <c r="K454" s="119" t="str">
        <f t="shared" si="89"/>
        <v/>
      </c>
    </row>
    <row r="455" spans="9:11" x14ac:dyDescent="0.2">
      <c r="I455" s="122" t="str">
        <f t="shared" si="87"/>
        <v/>
      </c>
      <c r="J455" s="118" t="str">
        <f t="shared" si="88"/>
        <v/>
      </c>
      <c r="K455" s="119" t="str">
        <f t="shared" si="89"/>
        <v/>
      </c>
    </row>
    <row r="456" spans="9:11" x14ac:dyDescent="0.2">
      <c r="I456" s="122" t="str">
        <f t="shared" si="87"/>
        <v/>
      </c>
      <c r="J456" s="118" t="str">
        <f t="shared" si="88"/>
        <v/>
      </c>
      <c r="K456" s="119" t="str">
        <f t="shared" si="89"/>
        <v/>
      </c>
    </row>
    <row r="457" spans="9:11" x14ac:dyDescent="0.2">
      <c r="I457" s="122" t="str">
        <f t="shared" si="87"/>
        <v/>
      </c>
      <c r="J457" s="118" t="str">
        <f t="shared" si="88"/>
        <v/>
      </c>
      <c r="K457" s="119" t="str">
        <f t="shared" si="89"/>
        <v/>
      </c>
    </row>
    <row r="458" spans="9:11" x14ac:dyDescent="0.2">
      <c r="I458" s="122" t="str">
        <f t="shared" si="87"/>
        <v/>
      </c>
      <c r="J458" s="118" t="str">
        <f t="shared" si="88"/>
        <v/>
      </c>
      <c r="K458" s="119" t="str">
        <f t="shared" si="89"/>
        <v/>
      </c>
    </row>
    <row r="459" spans="9:11" x14ac:dyDescent="0.2">
      <c r="I459" s="122" t="str">
        <f t="shared" si="87"/>
        <v/>
      </c>
      <c r="J459" s="118" t="str">
        <f t="shared" si="88"/>
        <v/>
      </c>
      <c r="K459" s="119" t="str">
        <f t="shared" si="89"/>
        <v/>
      </c>
    </row>
    <row r="460" spans="9:11" x14ac:dyDescent="0.2">
      <c r="I460" s="122" t="str">
        <f t="shared" si="87"/>
        <v/>
      </c>
      <c r="J460" s="118" t="str">
        <f t="shared" si="88"/>
        <v/>
      </c>
      <c r="K460" s="119" t="str">
        <f t="shared" si="89"/>
        <v/>
      </c>
    </row>
    <row r="461" spans="9:11" x14ac:dyDescent="0.2">
      <c r="I461" s="122" t="str">
        <f t="shared" si="87"/>
        <v/>
      </c>
      <c r="J461" s="118" t="str">
        <f t="shared" si="88"/>
        <v/>
      </c>
      <c r="K461" s="119" t="str">
        <f t="shared" si="89"/>
        <v/>
      </c>
    </row>
    <row r="462" spans="9:11" x14ac:dyDescent="0.2">
      <c r="I462" s="122" t="str">
        <f t="shared" si="87"/>
        <v/>
      </c>
      <c r="J462" s="118" t="str">
        <f t="shared" si="88"/>
        <v/>
      </c>
      <c r="K462" s="119" t="str">
        <f t="shared" si="89"/>
        <v/>
      </c>
    </row>
    <row r="463" spans="9:11" x14ac:dyDescent="0.2">
      <c r="I463" s="122" t="str">
        <f t="shared" si="87"/>
        <v/>
      </c>
      <c r="J463" s="118" t="str">
        <f t="shared" si="88"/>
        <v/>
      </c>
      <c r="K463" s="119" t="str">
        <f t="shared" si="89"/>
        <v/>
      </c>
    </row>
    <row r="464" spans="9:11" x14ac:dyDescent="0.2">
      <c r="I464" s="122" t="str">
        <f t="shared" si="87"/>
        <v/>
      </c>
      <c r="J464" s="118" t="str">
        <f t="shared" si="88"/>
        <v/>
      </c>
      <c r="K464" s="119" t="str">
        <f t="shared" si="89"/>
        <v/>
      </c>
    </row>
    <row r="465" spans="9:11" x14ac:dyDescent="0.2">
      <c r="I465" s="122" t="str">
        <f t="shared" si="87"/>
        <v/>
      </c>
      <c r="J465" s="118" t="str">
        <f t="shared" si="88"/>
        <v/>
      </c>
      <c r="K465" s="119" t="str">
        <f t="shared" si="89"/>
        <v/>
      </c>
    </row>
    <row r="466" spans="9:11" x14ac:dyDescent="0.2">
      <c r="I466" s="122" t="str">
        <f t="shared" si="87"/>
        <v/>
      </c>
      <c r="J466" s="118" t="str">
        <f t="shared" si="88"/>
        <v/>
      </c>
      <c r="K466" s="119" t="str">
        <f t="shared" si="89"/>
        <v/>
      </c>
    </row>
    <row r="467" spans="9:11" x14ac:dyDescent="0.2">
      <c r="I467" s="122" t="str">
        <f t="shared" si="87"/>
        <v/>
      </c>
      <c r="J467" s="118" t="str">
        <f t="shared" si="88"/>
        <v/>
      </c>
      <c r="K467" s="119" t="str">
        <f t="shared" si="89"/>
        <v/>
      </c>
    </row>
    <row r="468" spans="9:11" x14ac:dyDescent="0.2">
      <c r="I468" s="122" t="str">
        <f t="shared" si="87"/>
        <v/>
      </c>
      <c r="J468" s="118" t="str">
        <f t="shared" si="88"/>
        <v/>
      </c>
      <c r="K468" s="119" t="str">
        <f t="shared" si="89"/>
        <v/>
      </c>
    </row>
    <row r="469" spans="9:11" x14ac:dyDescent="0.2">
      <c r="I469" s="122" t="str">
        <f t="shared" ref="I469:I484" si="90">IF(A469&gt;0,VLOOKUP(E469,GasDaily3,5,0),"")</f>
        <v/>
      </c>
      <c r="J469" s="118" t="str">
        <f t="shared" ref="J469:J484" si="91">IF(A469&gt;0,((1/(1-H469))-1)*I469,"")</f>
        <v/>
      </c>
      <c r="K469" s="119" t="str">
        <f t="shared" ref="K469:K484" si="92">IF(A469&gt;0,J469+G469+F469,"")</f>
        <v/>
      </c>
    </row>
    <row r="470" spans="9:11" x14ac:dyDescent="0.2">
      <c r="I470" s="122" t="str">
        <f t="shared" si="90"/>
        <v/>
      </c>
      <c r="J470" s="118" t="str">
        <f t="shared" si="91"/>
        <v/>
      </c>
      <c r="K470" s="119" t="str">
        <f t="shared" si="92"/>
        <v/>
      </c>
    </row>
    <row r="471" spans="9:11" x14ac:dyDescent="0.2">
      <c r="I471" s="122" t="str">
        <f t="shared" si="90"/>
        <v/>
      </c>
      <c r="J471" s="118" t="str">
        <f t="shared" si="91"/>
        <v/>
      </c>
      <c r="K471" s="119" t="str">
        <f t="shared" si="92"/>
        <v/>
      </c>
    </row>
    <row r="472" spans="9:11" x14ac:dyDescent="0.2">
      <c r="I472" s="122" t="str">
        <f t="shared" si="90"/>
        <v/>
      </c>
      <c r="J472" s="118" t="str">
        <f t="shared" si="91"/>
        <v/>
      </c>
      <c r="K472" s="119" t="str">
        <f t="shared" si="92"/>
        <v/>
      </c>
    </row>
    <row r="473" spans="9:11" x14ac:dyDescent="0.2">
      <c r="I473" s="122" t="str">
        <f t="shared" si="90"/>
        <v/>
      </c>
      <c r="J473" s="118" t="str">
        <f t="shared" si="91"/>
        <v/>
      </c>
      <c r="K473" s="119" t="str">
        <f t="shared" si="92"/>
        <v/>
      </c>
    </row>
    <row r="474" spans="9:11" x14ac:dyDescent="0.2">
      <c r="I474" s="122" t="str">
        <f t="shared" si="90"/>
        <v/>
      </c>
      <c r="J474" s="118" t="str">
        <f t="shared" si="91"/>
        <v/>
      </c>
      <c r="K474" s="119" t="str">
        <f t="shared" si="92"/>
        <v/>
      </c>
    </row>
    <row r="475" spans="9:11" x14ac:dyDescent="0.2">
      <c r="I475" s="122" t="str">
        <f t="shared" si="90"/>
        <v/>
      </c>
      <c r="J475" s="118" t="str">
        <f t="shared" si="91"/>
        <v/>
      </c>
      <c r="K475" s="119" t="str">
        <f t="shared" si="92"/>
        <v/>
      </c>
    </row>
    <row r="476" spans="9:11" x14ac:dyDescent="0.2">
      <c r="I476" s="122" t="str">
        <f t="shared" si="90"/>
        <v/>
      </c>
      <c r="J476" s="118" t="str">
        <f t="shared" si="91"/>
        <v/>
      </c>
      <c r="K476" s="119" t="str">
        <f t="shared" si="92"/>
        <v/>
      </c>
    </row>
    <row r="477" spans="9:11" x14ac:dyDescent="0.2">
      <c r="I477" s="122" t="str">
        <f t="shared" si="90"/>
        <v/>
      </c>
      <c r="J477" s="118" t="str">
        <f t="shared" si="91"/>
        <v/>
      </c>
      <c r="K477" s="119" t="str">
        <f t="shared" si="92"/>
        <v/>
      </c>
    </row>
    <row r="478" spans="9:11" x14ac:dyDescent="0.2">
      <c r="I478" s="122" t="str">
        <f t="shared" si="90"/>
        <v/>
      </c>
      <c r="J478" s="118" t="str">
        <f t="shared" si="91"/>
        <v/>
      </c>
      <c r="K478" s="119" t="str">
        <f t="shared" si="92"/>
        <v/>
      </c>
    </row>
    <row r="479" spans="9:11" x14ac:dyDescent="0.2">
      <c r="I479" s="122" t="str">
        <f t="shared" si="90"/>
        <v/>
      </c>
      <c r="J479" s="118" t="str">
        <f t="shared" si="91"/>
        <v/>
      </c>
      <c r="K479" s="119" t="str">
        <f t="shared" si="92"/>
        <v/>
      </c>
    </row>
    <row r="480" spans="9:11" x14ac:dyDescent="0.2">
      <c r="I480" s="122" t="str">
        <f t="shared" si="90"/>
        <v/>
      </c>
      <c r="J480" s="118" t="str">
        <f t="shared" si="91"/>
        <v/>
      </c>
      <c r="K480" s="119" t="str">
        <f t="shared" si="92"/>
        <v/>
      </c>
    </row>
    <row r="481" spans="9:11" x14ac:dyDescent="0.2">
      <c r="I481" s="122" t="str">
        <f t="shared" si="90"/>
        <v/>
      </c>
      <c r="J481" s="118" t="str">
        <f t="shared" si="91"/>
        <v/>
      </c>
      <c r="K481" s="119" t="str">
        <f t="shared" si="92"/>
        <v/>
      </c>
    </row>
    <row r="482" spans="9:11" x14ac:dyDescent="0.2">
      <c r="I482" s="122" t="str">
        <f t="shared" si="90"/>
        <v/>
      </c>
      <c r="J482" s="118" t="str">
        <f t="shared" si="91"/>
        <v/>
      </c>
      <c r="K482" s="119" t="str">
        <f t="shared" si="92"/>
        <v/>
      </c>
    </row>
    <row r="483" spans="9:11" x14ac:dyDescent="0.2">
      <c r="I483" s="122" t="str">
        <f t="shared" si="90"/>
        <v/>
      </c>
      <c r="J483" s="118" t="str">
        <f t="shared" si="91"/>
        <v/>
      </c>
      <c r="K483" s="119" t="str">
        <f t="shared" si="92"/>
        <v/>
      </c>
    </row>
    <row r="484" spans="9:11" x14ac:dyDescent="0.2">
      <c r="I484" s="122" t="str">
        <f t="shared" si="90"/>
        <v/>
      </c>
      <c r="J484" s="118" t="str">
        <f t="shared" si="91"/>
        <v/>
      </c>
      <c r="K484" s="119" t="str">
        <f t="shared" si="92"/>
        <v/>
      </c>
    </row>
    <row r="485" spans="9:11" x14ac:dyDescent="0.2">
      <c r="I485" s="122" t="str">
        <f t="shared" ref="I485:I500" si="93">IF(A485&gt;0,VLOOKUP(E485,GasDaily3,5,0),"")</f>
        <v/>
      </c>
      <c r="J485" s="118" t="str">
        <f t="shared" ref="J485:J500" si="94">IF(A485&gt;0,((1/(1-H485))-1)*I485,"")</f>
        <v/>
      </c>
      <c r="K485" s="119" t="str">
        <f t="shared" ref="K485:K500" si="95">IF(A485&gt;0,J485+G485+F485,"")</f>
        <v/>
      </c>
    </row>
    <row r="486" spans="9:11" x14ac:dyDescent="0.2">
      <c r="I486" s="122" t="str">
        <f t="shared" si="93"/>
        <v/>
      </c>
      <c r="J486" s="118" t="str">
        <f t="shared" si="94"/>
        <v/>
      </c>
      <c r="K486" s="119" t="str">
        <f t="shared" si="95"/>
        <v/>
      </c>
    </row>
    <row r="487" spans="9:11" x14ac:dyDescent="0.2">
      <c r="I487" s="122" t="str">
        <f t="shared" si="93"/>
        <v/>
      </c>
      <c r="J487" s="118" t="str">
        <f t="shared" si="94"/>
        <v/>
      </c>
      <c r="K487" s="119" t="str">
        <f t="shared" si="95"/>
        <v/>
      </c>
    </row>
    <row r="488" spans="9:11" x14ac:dyDescent="0.2">
      <c r="I488" s="122" t="str">
        <f t="shared" si="93"/>
        <v/>
      </c>
      <c r="J488" s="118" t="str">
        <f t="shared" si="94"/>
        <v/>
      </c>
      <c r="K488" s="119" t="str">
        <f t="shared" si="95"/>
        <v/>
      </c>
    </row>
    <row r="489" spans="9:11" x14ac:dyDescent="0.2">
      <c r="I489" s="122" t="str">
        <f t="shared" si="93"/>
        <v/>
      </c>
      <c r="J489" s="118" t="str">
        <f t="shared" si="94"/>
        <v/>
      </c>
      <c r="K489" s="119" t="str">
        <f t="shared" si="95"/>
        <v/>
      </c>
    </row>
    <row r="490" spans="9:11" x14ac:dyDescent="0.2">
      <c r="I490" s="122" t="str">
        <f t="shared" si="93"/>
        <v/>
      </c>
      <c r="J490" s="118" t="str">
        <f t="shared" si="94"/>
        <v/>
      </c>
      <c r="K490" s="119" t="str">
        <f t="shared" si="95"/>
        <v/>
      </c>
    </row>
    <row r="491" spans="9:11" x14ac:dyDescent="0.2">
      <c r="I491" s="122" t="str">
        <f t="shared" si="93"/>
        <v/>
      </c>
      <c r="J491" s="118" t="str">
        <f t="shared" si="94"/>
        <v/>
      </c>
      <c r="K491" s="119" t="str">
        <f t="shared" si="95"/>
        <v/>
      </c>
    </row>
    <row r="492" spans="9:11" x14ac:dyDescent="0.2">
      <c r="I492" s="122" t="str">
        <f t="shared" si="93"/>
        <v/>
      </c>
      <c r="J492" s="118" t="str">
        <f t="shared" si="94"/>
        <v/>
      </c>
      <c r="K492" s="119" t="str">
        <f t="shared" si="95"/>
        <v/>
      </c>
    </row>
    <row r="493" spans="9:11" x14ac:dyDescent="0.2">
      <c r="I493" s="122" t="str">
        <f t="shared" si="93"/>
        <v/>
      </c>
      <c r="J493" s="118" t="str">
        <f t="shared" si="94"/>
        <v/>
      </c>
      <c r="K493" s="119" t="str">
        <f t="shared" si="95"/>
        <v/>
      </c>
    </row>
    <row r="494" spans="9:11" x14ac:dyDescent="0.2">
      <c r="I494" s="122" t="str">
        <f t="shared" si="93"/>
        <v/>
      </c>
      <c r="J494" s="118" t="str">
        <f t="shared" si="94"/>
        <v/>
      </c>
      <c r="K494" s="119" t="str">
        <f t="shared" si="95"/>
        <v/>
      </c>
    </row>
    <row r="495" spans="9:11" x14ac:dyDescent="0.2">
      <c r="I495" s="122" t="str">
        <f t="shared" si="93"/>
        <v/>
      </c>
      <c r="J495" s="118" t="str">
        <f t="shared" si="94"/>
        <v/>
      </c>
      <c r="K495" s="119" t="str">
        <f t="shared" si="95"/>
        <v/>
      </c>
    </row>
    <row r="496" spans="9:11" x14ac:dyDescent="0.2">
      <c r="I496" s="122" t="str">
        <f t="shared" si="93"/>
        <v/>
      </c>
      <c r="J496" s="118" t="str">
        <f t="shared" si="94"/>
        <v/>
      </c>
      <c r="K496" s="119" t="str">
        <f t="shared" si="95"/>
        <v/>
      </c>
    </row>
    <row r="497" spans="9:11" x14ac:dyDescent="0.2">
      <c r="I497" s="122" t="str">
        <f t="shared" si="93"/>
        <v/>
      </c>
      <c r="J497" s="118" t="str">
        <f t="shared" si="94"/>
        <v/>
      </c>
      <c r="K497" s="119" t="str">
        <f t="shared" si="95"/>
        <v/>
      </c>
    </row>
    <row r="498" spans="9:11" x14ac:dyDescent="0.2">
      <c r="I498" s="122" t="str">
        <f t="shared" si="93"/>
        <v/>
      </c>
      <c r="J498" s="118" t="str">
        <f t="shared" si="94"/>
        <v/>
      </c>
      <c r="K498" s="119" t="str">
        <f t="shared" si="95"/>
        <v/>
      </c>
    </row>
    <row r="499" spans="9:11" x14ac:dyDescent="0.2">
      <c r="I499" s="122" t="str">
        <f t="shared" si="93"/>
        <v/>
      </c>
      <c r="J499" s="118" t="str">
        <f t="shared" si="94"/>
        <v/>
      </c>
      <c r="K499" s="119" t="str">
        <f t="shared" si="95"/>
        <v/>
      </c>
    </row>
    <row r="500" spans="9:11" x14ac:dyDescent="0.2">
      <c r="I500" s="122" t="str">
        <f t="shared" si="93"/>
        <v/>
      </c>
      <c r="J500" s="118" t="str">
        <f t="shared" si="94"/>
        <v/>
      </c>
      <c r="K500" s="119" t="str">
        <f t="shared" si="95"/>
        <v/>
      </c>
    </row>
    <row r="501" spans="9:11" x14ac:dyDescent="0.2">
      <c r="I501" s="122" t="str">
        <f t="shared" ref="I501:I516" si="96">IF(A501&gt;0,VLOOKUP(E501,GasDaily3,5,0),"")</f>
        <v/>
      </c>
      <c r="J501" s="118" t="str">
        <f t="shared" ref="J501:J516" si="97">IF(A501&gt;0,((1/(1-H501))-1)*I501,"")</f>
        <v/>
      </c>
      <c r="K501" s="119" t="str">
        <f t="shared" ref="K501:K516" si="98">IF(A501&gt;0,J501+G501+F501,"")</f>
        <v/>
      </c>
    </row>
    <row r="502" spans="9:11" x14ac:dyDescent="0.2">
      <c r="I502" s="122" t="str">
        <f t="shared" si="96"/>
        <v/>
      </c>
      <c r="J502" s="118" t="str">
        <f t="shared" si="97"/>
        <v/>
      </c>
      <c r="K502" s="119" t="str">
        <f t="shared" si="98"/>
        <v/>
      </c>
    </row>
    <row r="503" spans="9:11" x14ac:dyDescent="0.2">
      <c r="I503" s="122" t="str">
        <f t="shared" si="96"/>
        <v/>
      </c>
      <c r="J503" s="118" t="str">
        <f t="shared" si="97"/>
        <v/>
      </c>
      <c r="K503" s="119" t="str">
        <f t="shared" si="98"/>
        <v/>
      </c>
    </row>
    <row r="504" spans="9:11" x14ac:dyDescent="0.2">
      <c r="I504" s="122" t="str">
        <f t="shared" si="96"/>
        <v/>
      </c>
      <c r="J504" s="118" t="str">
        <f t="shared" si="97"/>
        <v/>
      </c>
      <c r="K504" s="119" t="str">
        <f t="shared" si="98"/>
        <v/>
      </c>
    </row>
    <row r="505" spans="9:11" x14ac:dyDescent="0.2">
      <c r="I505" s="122" t="str">
        <f t="shared" si="96"/>
        <v/>
      </c>
      <c r="J505" s="118" t="str">
        <f t="shared" si="97"/>
        <v/>
      </c>
      <c r="K505" s="119" t="str">
        <f t="shared" si="98"/>
        <v/>
      </c>
    </row>
    <row r="506" spans="9:11" x14ac:dyDescent="0.2">
      <c r="I506" s="122" t="str">
        <f t="shared" si="96"/>
        <v/>
      </c>
      <c r="J506" s="118" t="str">
        <f t="shared" si="97"/>
        <v/>
      </c>
      <c r="K506" s="119" t="str">
        <f t="shared" si="98"/>
        <v/>
      </c>
    </row>
    <row r="507" spans="9:11" x14ac:dyDescent="0.2">
      <c r="I507" s="122" t="str">
        <f t="shared" si="96"/>
        <v/>
      </c>
      <c r="J507" s="118" t="str">
        <f t="shared" si="97"/>
        <v/>
      </c>
      <c r="K507" s="119" t="str">
        <f t="shared" si="98"/>
        <v/>
      </c>
    </row>
    <row r="508" spans="9:11" x14ac:dyDescent="0.2">
      <c r="I508" s="122" t="str">
        <f t="shared" si="96"/>
        <v/>
      </c>
      <c r="J508" s="118" t="str">
        <f t="shared" si="97"/>
        <v/>
      </c>
      <c r="K508" s="119" t="str">
        <f t="shared" si="98"/>
        <v/>
      </c>
    </row>
    <row r="509" spans="9:11" x14ac:dyDescent="0.2">
      <c r="I509" s="122" t="str">
        <f t="shared" si="96"/>
        <v/>
      </c>
      <c r="J509" s="118" t="str">
        <f t="shared" si="97"/>
        <v/>
      </c>
      <c r="K509" s="119" t="str">
        <f t="shared" si="98"/>
        <v/>
      </c>
    </row>
    <row r="510" spans="9:11" x14ac:dyDescent="0.2">
      <c r="I510" s="122" t="str">
        <f t="shared" si="96"/>
        <v/>
      </c>
      <c r="J510" s="118" t="str">
        <f t="shared" si="97"/>
        <v/>
      </c>
      <c r="K510" s="119" t="str">
        <f t="shared" si="98"/>
        <v/>
      </c>
    </row>
    <row r="511" spans="9:11" x14ac:dyDescent="0.2">
      <c r="I511" s="122" t="str">
        <f t="shared" si="96"/>
        <v/>
      </c>
      <c r="J511" s="118" t="str">
        <f t="shared" si="97"/>
        <v/>
      </c>
      <c r="K511" s="119" t="str">
        <f t="shared" si="98"/>
        <v/>
      </c>
    </row>
    <row r="512" spans="9:11" x14ac:dyDescent="0.2">
      <c r="I512" s="122" t="str">
        <f t="shared" si="96"/>
        <v/>
      </c>
      <c r="J512" s="118" t="str">
        <f t="shared" si="97"/>
        <v/>
      </c>
      <c r="K512" s="119" t="str">
        <f t="shared" si="98"/>
        <v/>
      </c>
    </row>
    <row r="513" spans="9:11" x14ac:dyDescent="0.2">
      <c r="I513" s="122" t="str">
        <f t="shared" si="96"/>
        <v/>
      </c>
      <c r="J513" s="118" t="str">
        <f t="shared" si="97"/>
        <v/>
      </c>
      <c r="K513" s="119" t="str">
        <f t="shared" si="98"/>
        <v/>
      </c>
    </row>
    <row r="514" spans="9:11" x14ac:dyDescent="0.2">
      <c r="I514" s="122" t="str">
        <f t="shared" si="96"/>
        <v/>
      </c>
      <c r="J514" s="118" t="str">
        <f t="shared" si="97"/>
        <v/>
      </c>
      <c r="K514" s="119" t="str">
        <f t="shared" si="98"/>
        <v/>
      </c>
    </row>
    <row r="515" spans="9:11" x14ac:dyDescent="0.2">
      <c r="I515" s="122" t="str">
        <f t="shared" si="96"/>
        <v/>
      </c>
      <c r="J515" s="118" t="str">
        <f t="shared" si="97"/>
        <v/>
      </c>
      <c r="K515" s="119" t="str">
        <f t="shared" si="98"/>
        <v/>
      </c>
    </row>
    <row r="516" spans="9:11" x14ac:dyDescent="0.2">
      <c r="I516" s="122" t="str">
        <f t="shared" si="96"/>
        <v/>
      </c>
      <c r="J516" s="118" t="str">
        <f t="shared" si="97"/>
        <v/>
      </c>
      <c r="K516" s="119" t="str">
        <f t="shared" si="98"/>
        <v/>
      </c>
    </row>
    <row r="517" spans="9:11" x14ac:dyDescent="0.2">
      <c r="I517" s="122" t="str">
        <f t="shared" ref="I517:I532" si="99">IF(A517&gt;0,VLOOKUP(E517,GasDaily3,5,0),"")</f>
        <v/>
      </c>
      <c r="J517" s="118" t="str">
        <f t="shared" ref="J517:J532" si="100">IF(A517&gt;0,((1/(1-H517))-1)*I517,"")</f>
        <v/>
      </c>
      <c r="K517" s="119" t="str">
        <f t="shared" ref="K517:K532" si="101">IF(A517&gt;0,J517+G517+F517,"")</f>
        <v/>
      </c>
    </row>
    <row r="518" spans="9:11" x14ac:dyDescent="0.2">
      <c r="I518" s="122" t="str">
        <f t="shared" si="99"/>
        <v/>
      </c>
      <c r="J518" s="118" t="str">
        <f t="shared" si="100"/>
        <v/>
      </c>
      <c r="K518" s="119" t="str">
        <f t="shared" si="101"/>
        <v/>
      </c>
    </row>
    <row r="519" spans="9:11" x14ac:dyDescent="0.2">
      <c r="I519" s="122" t="str">
        <f t="shared" si="99"/>
        <v/>
      </c>
      <c r="J519" s="118" t="str">
        <f t="shared" si="100"/>
        <v/>
      </c>
      <c r="K519" s="119" t="str">
        <f t="shared" si="101"/>
        <v/>
      </c>
    </row>
    <row r="520" spans="9:11" x14ac:dyDescent="0.2">
      <c r="I520" s="122" t="str">
        <f t="shared" si="99"/>
        <v/>
      </c>
      <c r="J520" s="118" t="str">
        <f t="shared" si="100"/>
        <v/>
      </c>
      <c r="K520" s="119" t="str">
        <f t="shared" si="101"/>
        <v/>
      </c>
    </row>
    <row r="521" spans="9:11" x14ac:dyDescent="0.2">
      <c r="I521" s="122" t="str">
        <f t="shared" si="99"/>
        <v/>
      </c>
      <c r="J521" s="118" t="str">
        <f t="shared" si="100"/>
        <v/>
      </c>
      <c r="K521" s="119" t="str">
        <f t="shared" si="101"/>
        <v/>
      </c>
    </row>
    <row r="522" spans="9:11" x14ac:dyDescent="0.2">
      <c r="I522" s="122" t="str">
        <f t="shared" si="99"/>
        <v/>
      </c>
      <c r="J522" s="118" t="str">
        <f t="shared" si="100"/>
        <v/>
      </c>
      <c r="K522" s="119" t="str">
        <f t="shared" si="101"/>
        <v/>
      </c>
    </row>
    <row r="523" spans="9:11" x14ac:dyDescent="0.2">
      <c r="I523" s="122" t="str">
        <f t="shared" si="99"/>
        <v/>
      </c>
      <c r="J523" s="118" t="str">
        <f t="shared" si="100"/>
        <v/>
      </c>
      <c r="K523" s="119" t="str">
        <f t="shared" si="101"/>
        <v/>
      </c>
    </row>
    <row r="524" spans="9:11" x14ac:dyDescent="0.2">
      <c r="I524" s="122" t="str">
        <f t="shared" si="99"/>
        <v/>
      </c>
      <c r="J524" s="118" t="str">
        <f t="shared" si="100"/>
        <v/>
      </c>
      <c r="K524" s="119" t="str">
        <f t="shared" si="101"/>
        <v/>
      </c>
    </row>
    <row r="525" spans="9:11" x14ac:dyDescent="0.2">
      <c r="I525" s="122" t="str">
        <f t="shared" si="99"/>
        <v/>
      </c>
      <c r="J525" s="118" t="str">
        <f t="shared" si="100"/>
        <v/>
      </c>
      <c r="K525" s="119" t="str">
        <f t="shared" si="101"/>
        <v/>
      </c>
    </row>
    <row r="526" spans="9:11" x14ac:dyDescent="0.2">
      <c r="I526" s="122" t="str">
        <f t="shared" si="99"/>
        <v/>
      </c>
      <c r="J526" s="118" t="str">
        <f t="shared" si="100"/>
        <v/>
      </c>
      <c r="K526" s="119" t="str">
        <f t="shared" si="101"/>
        <v/>
      </c>
    </row>
    <row r="527" spans="9:11" x14ac:dyDescent="0.2">
      <c r="I527" s="122" t="str">
        <f t="shared" si="99"/>
        <v/>
      </c>
      <c r="J527" s="118" t="str">
        <f t="shared" si="100"/>
        <v/>
      </c>
      <c r="K527" s="119" t="str">
        <f t="shared" si="101"/>
        <v/>
      </c>
    </row>
    <row r="528" spans="9:11" x14ac:dyDescent="0.2">
      <c r="I528" s="122" t="str">
        <f t="shared" si="99"/>
        <v/>
      </c>
      <c r="J528" s="118" t="str">
        <f t="shared" si="100"/>
        <v/>
      </c>
      <c r="K528" s="119" t="str">
        <f t="shared" si="101"/>
        <v/>
      </c>
    </row>
    <row r="529" spans="9:11" x14ac:dyDescent="0.2">
      <c r="I529" s="122" t="str">
        <f t="shared" si="99"/>
        <v/>
      </c>
      <c r="J529" s="118" t="str">
        <f t="shared" si="100"/>
        <v/>
      </c>
      <c r="K529" s="119" t="str">
        <f t="shared" si="101"/>
        <v/>
      </c>
    </row>
    <row r="530" spans="9:11" x14ac:dyDescent="0.2">
      <c r="I530" s="122" t="str">
        <f t="shared" si="99"/>
        <v/>
      </c>
      <c r="J530" s="118" t="str">
        <f t="shared" si="100"/>
        <v/>
      </c>
      <c r="K530" s="119" t="str">
        <f t="shared" si="101"/>
        <v/>
      </c>
    </row>
    <row r="531" spans="9:11" x14ac:dyDescent="0.2">
      <c r="I531" s="122" t="str">
        <f t="shared" si="99"/>
        <v/>
      </c>
      <c r="J531" s="118" t="str">
        <f t="shared" si="100"/>
        <v/>
      </c>
      <c r="K531" s="119" t="str">
        <f t="shared" si="101"/>
        <v/>
      </c>
    </row>
    <row r="532" spans="9:11" x14ac:dyDescent="0.2">
      <c r="I532" s="122" t="str">
        <f t="shared" si="99"/>
        <v/>
      </c>
      <c r="J532" s="118" t="str">
        <f t="shared" si="100"/>
        <v/>
      </c>
      <c r="K532" s="119" t="str">
        <f t="shared" si="101"/>
        <v/>
      </c>
    </row>
    <row r="533" spans="9:11" x14ac:dyDescent="0.2">
      <c r="I533" s="122" t="str">
        <f t="shared" ref="I533:I548" si="102">IF(A533&gt;0,VLOOKUP(E533,GasDaily3,5,0),"")</f>
        <v/>
      </c>
      <c r="J533" s="118" t="str">
        <f t="shared" ref="J533:J548" si="103">IF(A533&gt;0,((1/(1-H533))-1)*I533,"")</f>
        <v/>
      </c>
      <c r="K533" s="119" t="str">
        <f t="shared" ref="K533:K548" si="104">IF(A533&gt;0,J533+G533+F533,"")</f>
        <v/>
      </c>
    </row>
    <row r="534" spans="9:11" x14ac:dyDescent="0.2">
      <c r="I534" s="122" t="str">
        <f t="shared" si="102"/>
        <v/>
      </c>
      <c r="J534" s="118" t="str">
        <f t="shared" si="103"/>
        <v/>
      </c>
      <c r="K534" s="119" t="str">
        <f t="shared" si="104"/>
        <v/>
      </c>
    </row>
    <row r="535" spans="9:11" x14ac:dyDescent="0.2">
      <c r="I535" s="122" t="str">
        <f t="shared" si="102"/>
        <v/>
      </c>
      <c r="J535" s="118" t="str">
        <f t="shared" si="103"/>
        <v/>
      </c>
      <c r="K535" s="119" t="str">
        <f t="shared" si="104"/>
        <v/>
      </c>
    </row>
    <row r="536" spans="9:11" x14ac:dyDescent="0.2">
      <c r="I536" s="122" t="str">
        <f t="shared" si="102"/>
        <v/>
      </c>
      <c r="J536" s="118" t="str">
        <f t="shared" si="103"/>
        <v/>
      </c>
      <c r="K536" s="119" t="str">
        <f t="shared" si="104"/>
        <v/>
      </c>
    </row>
    <row r="537" spans="9:11" x14ac:dyDescent="0.2">
      <c r="I537" s="122" t="str">
        <f t="shared" si="102"/>
        <v/>
      </c>
      <c r="J537" s="118" t="str">
        <f t="shared" si="103"/>
        <v/>
      </c>
      <c r="K537" s="119" t="str">
        <f t="shared" si="104"/>
        <v/>
      </c>
    </row>
    <row r="538" spans="9:11" x14ac:dyDescent="0.2">
      <c r="I538" s="122" t="str">
        <f t="shared" si="102"/>
        <v/>
      </c>
      <c r="J538" s="118" t="str">
        <f t="shared" si="103"/>
        <v/>
      </c>
      <c r="K538" s="119" t="str">
        <f t="shared" si="104"/>
        <v/>
      </c>
    </row>
    <row r="539" spans="9:11" x14ac:dyDescent="0.2">
      <c r="I539" s="122" t="str">
        <f t="shared" si="102"/>
        <v/>
      </c>
      <c r="J539" s="118" t="str">
        <f t="shared" si="103"/>
        <v/>
      </c>
      <c r="K539" s="119" t="str">
        <f t="shared" si="104"/>
        <v/>
      </c>
    </row>
    <row r="540" spans="9:11" x14ac:dyDescent="0.2">
      <c r="I540" s="122" t="str">
        <f t="shared" si="102"/>
        <v/>
      </c>
      <c r="J540" s="118" t="str">
        <f t="shared" si="103"/>
        <v/>
      </c>
      <c r="K540" s="119" t="str">
        <f t="shared" si="104"/>
        <v/>
      </c>
    </row>
    <row r="541" spans="9:11" x14ac:dyDescent="0.2">
      <c r="I541" s="122" t="str">
        <f t="shared" si="102"/>
        <v/>
      </c>
      <c r="J541" s="118" t="str">
        <f t="shared" si="103"/>
        <v/>
      </c>
      <c r="K541" s="119" t="str">
        <f t="shared" si="104"/>
        <v/>
      </c>
    </row>
    <row r="542" spans="9:11" x14ac:dyDescent="0.2">
      <c r="I542" s="122" t="str">
        <f t="shared" si="102"/>
        <v/>
      </c>
      <c r="J542" s="118" t="str">
        <f t="shared" si="103"/>
        <v/>
      </c>
      <c r="K542" s="119" t="str">
        <f t="shared" si="104"/>
        <v/>
      </c>
    </row>
    <row r="543" spans="9:11" x14ac:dyDescent="0.2">
      <c r="I543" s="122" t="str">
        <f t="shared" si="102"/>
        <v/>
      </c>
      <c r="J543" s="118" t="str">
        <f t="shared" si="103"/>
        <v/>
      </c>
      <c r="K543" s="119" t="str">
        <f t="shared" si="104"/>
        <v/>
      </c>
    </row>
    <row r="544" spans="9:11" x14ac:dyDescent="0.2">
      <c r="I544" s="122" t="str">
        <f t="shared" si="102"/>
        <v/>
      </c>
      <c r="J544" s="118" t="str">
        <f t="shared" si="103"/>
        <v/>
      </c>
      <c r="K544" s="119" t="str">
        <f t="shared" si="104"/>
        <v/>
      </c>
    </row>
    <row r="545" spans="9:11" x14ac:dyDescent="0.2">
      <c r="I545" s="122" t="str">
        <f t="shared" si="102"/>
        <v/>
      </c>
      <c r="J545" s="118" t="str">
        <f t="shared" si="103"/>
        <v/>
      </c>
      <c r="K545" s="119" t="str">
        <f t="shared" si="104"/>
        <v/>
      </c>
    </row>
    <row r="546" spans="9:11" x14ac:dyDescent="0.2">
      <c r="I546" s="122" t="str">
        <f t="shared" si="102"/>
        <v/>
      </c>
      <c r="J546" s="118" t="str">
        <f t="shared" si="103"/>
        <v/>
      </c>
      <c r="K546" s="119" t="str">
        <f t="shared" si="104"/>
        <v/>
      </c>
    </row>
    <row r="547" spans="9:11" x14ac:dyDescent="0.2">
      <c r="I547" s="122" t="str">
        <f t="shared" si="102"/>
        <v/>
      </c>
      <c r="J547" s="118" t="str">
        <f t="shared" si="103"/>
        <v/>
      </c>
      <c r="K547" s="119" t="str">
        <f t="shared" si="104"/>
        <v/>
      </c>
    </row>
    <row r="548" spans="9:11" x14ac:dyDescent="0.2">
      <c r="I548" s="122" t="str">
        <f t="shared" si="102"/>
        <v/>
      </c>
      <c r="J548" s="118" t="str">
        <f t="shared" si="103"/>
        <v/>
      </c>
      <c r="K548" s="119" t="str">
        <f t="shared" si="104"/>
        <v/>
      </c>
    </row>
    <row r="549" spans="9:11" x14ac:dyDescent="0.2">
      <c r="I549" s="122" t="str">
        <f t="shared" ref="I549:I564" si="105">IF(A549&gt;0,VLOOKUP(E549,GasDaily3,5,0),"")</f>
        <v/>
      </c>
      <c r="J549" s="118" t="str">
        <f t="shared" ref="J549:J564" si="106">IF(A549&gt;0,((1/(1-H549))-1)*I549,"")</f>
        <v/>
      </c>
      <c r="K549" s="119" t="str">
        <f t="shared" ref="K549:K564" si="107">IF(A549&gt;0,J549+G549+F549,"")</f>
        <v/>
      </c>
    </row>
    <row r="550" spans="9:11" x14ac:dyDescent="0.2">
      <c r="I550" s="122" t="str">
        <f t="shared" si="105"/>
        <v/>
      </c>
      <c r="J550" s="118" t="str">
        <f t="shared" si="106"/>
        <v/>
      </c>
      <c r="K550" s="119" t="str">
        <f t="shared" si="107"/>
        <v/>
      </c>
    </row>
    <row r="551" spans="9:11" x14ac:dyDescent="0.2">
      <c r="I551" s="122" t="str">
        <f t="shared" si="105"/>
        <v/>
      </c>
      <c r="J551" s="118" t="str">
        <f t="shared" si="106"/>
        <v/>
      </c>
      <c r="K551" s="119" t="str">
        <f t="shared" si="107"/>
        <v/>
      </c>
    </row>
    <row r="552" spans="9:11" x14ac:dyDescent="0.2">
      <c r="I552" s="122" t="str">
        <f t="shared" si="105"/>
        <v/>
      </c>
      <c r="J552" s="118" t="str">
        <f t="shared" si="106"/>
        <v/>
      </c>
      <c r="K552" s="119" t="str">
        <f t="shared" si="107"/>
        <v/>
      </c>
    </row>
    <row r="553" spans="9:11" x14ac:dyDescent="0.2">
      <c r="I553" s="122" t="str">
        <f t="shared" si="105"/>
        <v/>
      </c>
      <c r="J553" s="118" t="str">
        <f t="shared" si="106"/>
        <v/>
      </c>
      <c r="K553" s="119" t="str">
        <f t="shared" si="107"/>
        <v/>
      </c>
    </row>
    <row r="554" spans="9:11" x14ac:dyDescent="0.2">
      <c r="I554" s="122" t="str">
        <f t="shared" si="105"/>
        <v/>
      </c>
      <c r="J554" s="118" t="str">
        <f t="shared" si="106"/>
        <v/>
      </c>
      <c r="K554" s="119" t="str">
        <f t="shared" si="107"/>
        <v/>
      </c>
    </row>
    <row r="555" spans="9:11" x14ac:dyDescent="0.2">
      <c r="I555" s="122" t="str">
        <f t="shared" si="105"/>
        <v/>
      </c>
      <c r="J555" s="118" t="str">
        <f t="shared" si="106"/>
        <v/>
      </c>
      <c r="K555" s="119" t="str">
        <f t="shared" si="107"/>
        <v/>
      </c>
    </row>
    <row r="556" spans="9:11" x14ac:dyDescent="0.2">
      <c r="I556" s="122" t="str">
        <f t="shared" si="105"/>
        <v/>
      </c>
      <c r="J556" s="118" t="str">
        <f t="shared" si="106"/>
        <v/>
      </c>
      <c r="K556" s="119" t="str">
        <f t="shared" si="107"/>
        <v/>
      </c>
    </row>
    <row r="557" spans="9:11" x14ac:dyDescent="0.2">
      <c r="I557" s="122" t="str">
        <f t="shared" si="105"/>
        <v/>
      </c>
      <c r="J557" s="118" t="str">
        <f t="shared" si="106"/>
        <v/>
      </c>
      <c r="K557" s="119" t="str">
        <f t="shared" si="107"/>
        <v/>
      </c>
    </row>
    <row r="558" spans="9:11" x14ac:dyDescent="0.2">
      <c r="I558" s="122" t="str">
        <f t="shared" si="105"/>
        <v/>
      </c>
      <c r="J558" s="118" t="str">
        <f t="shared" si="106"/>
        <v/>
      </c>
      <c r="K558" s="119" t="str">
        <f t="shared" si="107"/>
        <v/>
      </c>
    </row>
    <row r="559" spans="9:11" x14ac:dyDescent="0.2">
      <c r="I559" s="122" t="str">
        <f t="shared" si="105"/>
        <v/>
      </c>
      <c r="J559" s="118" t="str">
        <f t="shared" si="106"/>
        <v/>
      </c>
      <c r="K559" s="119" t="str">
        <f t="shared" si="107"/>
        <v/>
      </c>
    </row>
    <row r="560" spans="9:11" x14ac:dyDescent="0.2">
      <c r="I560" s="122" t="str">
        <f t="shared" si="105"/>
        <v/>
      </c>
      <c r="J560" s="118" t="str">
        <f t="shared" si="106"/>
        <v/>
      </c>
      <c r="K560" s="119" t="str">
        <f t="shared" si="107"/>
        <v/>
      </c>
    </row>
    <row r="561" spans="9:11" x14ac:dyDescent="0.2">
      <c r="I561" s="122" t="str">
        <f t="shared" si="105"/>
        <v/>
      </c>
      <c r="J561" s="118" t="str">
        <f t="shared" si="106"/>
        <v/>
      </c>
      <c r="K561" s="119" t="str">
        <f t="shared" si="107"/>
        <v/>
      </c>
    </row>
    <row r="562" spans="9:11" x14ac:dyDescent="0.2">
      <c r="I562" s="122" t="str">
        <f t="shared" si="105"/>
        <v/>
      </c>
      <c r="J562" s="118" t="str">
        <f t="shared" si="106"/>
        <v/>
      </c>
      <c r="K562" s="119" t="str">
        <f t="shared" si="107"/>
        <v/>
      </c>
    </row>
    <row r="563" spans="9:11" x14ac:dyDescent="0.2">
      <c r="I563" s="122" t="str">
        <f t="shared" si="105"/>
        <v/>
      </c>
      <c r="J563" s="118" t="str">
        <f t="shared" si="106"/>
        <v/>
      </c>
      <c r="K563" s="119" t="str">
        <f t="shared" si="107"/>
        <v/>
      </c>
    </row>
    <row r="564" spans="9:11" x14ac:dyDescent="0.2">
      <c r="I564" s="122" t="str">
        <f t="shared" si="105"/>
        <v/>
      </c>
      <c r="J564" s="118" t="str">
        <f t="shared" si="106"/>
        <v/>
      </c>
      <c r="K564" s="119" t="str">
        <f t="shared" si="107"/>
        <v/>
      </c>
    </row>
    <row r="565" spans="9:11" x14ac:dyDescent="0.2">
      <c r="I565" s="122" t="str">
        <f t="shared" ref="I565:I580" si="108">IF(A565&gt;0,VLOOKUP(E565,GasDaily3,5,0),"")</f>
        <v/>
      </c>
      <c r="J565" s="118" t="str">
        <f t="shared" ref="J565:J580" si="109">IF(A565&gt;0,((1/(1-H565))-1)*I565,"")</f>
        <v/>
      </c>
      <c r="K565" s="119" t="str">
        <f t="shared" ref="K565:K580" si="110">IF(A565&gt;0,J565+G565+F565,"")</f>
        <v/>
      </c>
    </row>
    <row r="566" spans="9:11" x14ac:dyDescent="0.2">
      <c r="I566" s="122" t="str">
        <f t="shared" si="108"/>
        <v/>
      </c>
      <c r="J566" s="118" t="str">
        <f t="shared" si="109"/>
        <v/>
      </c>
      <c r="K566" s="119" t="str">
        <f t="shared" si="110"/>
        <v/>
      </c>
    </row>
    <row r="567" spans="9:11" x14ac:dyDescent="0.2">
      <c r="I567" s="122" t="str">
        <f t="shared" si="108"/>
        <v/>
      </c>
      <c r="J567" s="118" t="str">
        <f t="shared" si="109"/>
        <v/>
      </c>
      <c r="K567" s="119" t="str">
        <f t="shared" si="110"/>
        <v/>
      </c>
    </row>
    <row r="568" spans="9:11" x14ac:dyDescent="0.2">
      <c r="I568" s="122" t="str">
        <f t="shared" si="108"/>
        <v/>
      </c>
      <c r="J568" s="118" t="str">
        <f t="shared" si="109"/>
        <v/>
      </c>
      <c r="K568" s="119" t="str">
        <f t="shared" si="110"/>
        <v/>
      </c>
    </row>
    <row r="569" spans="9:11" x14ac:dyDescent="0.2">
      <c r="I569" s="122" t="str">
        <f t="shared" si="108"/>
        <v/>
      </c>
      <c r="J569" s="118" t="str">
        <f t="shared" si="109"/>
        <v/>
      </c>
      <c r="K569" s="119" t="str">
        <f t="shared" si="110"/>
        <v/>
      </c>
    </row>
    <row r="570" spans="9:11" x14ac:dyDescent="0.2">
      <c r="I570" s="122" t="str">
        <f t="shared" si="108"/>
        <v/>
      </c>
      <c r="J570" s="118" t="str">
        <f t="shared" si="109"/>
        <v/>
      </c>
      <c r="K570" s="119" t="str">
        <f t="shared" si="110"/>
        <v/>
      </c>
    </row>
    <row r="571" spans="9:11" x14ac:dyDescent="0.2">
      <c r="I571" s="122" t="str">
        <f t="shared" si="108"/>
        <v/>
      </c>
      <c r="J571" s="118" t="str">
        <f t="shared" si="109"/>
        <v/>
      </c>
      <c r="K571" s="119" t="str">
        <f t="shared" si="110"/>
        <v/>
      </c>
    </row>
    <row r="572" spans="9:11" x14ac:dyDescent="0.2">
      <c r="I572" s="122" t="str">
        <f t="shared" si="108"/>
        <v/>
      </c>
      <c r="J572" s="118" t="str">
        <f t="shared" si="109"/>
        <v/>
      </c>
      <c r="K572" s="119" t="str">
        <f t="shared" si="110"/>
        <v/>
      </c>
    </row>
    <row r="573" spans="9:11" x14ac:dyDescent="0.2">
      <c r="I573" s="122" t="str">
        <f t="shared" si="108"/>
        <v/>
      </c>
      <c r="J573" s="118" t="str">
        <f t="shared" si="109"/>
        <v/>
      </c>
      <c r="K573" s="119" t="str">
        <f t="shared" si="110"/>
        <v/>
      </c>
    </row>
    <row r="574" spans="9:11" x14ac:dyDescent="0.2">
      <c r="I574" s="122" t="str">
        <f t="shared" si="108"/>
        <v/>
      </c>
      <c r="J574" s="118" t="str">
        <f t="shared" si="109"/>
        <v/>
      </c>
      <c r="K574" s="119" t="str">
        <f t="shared" si="110"/>
        <v/>
      </c>
    </row>
    <row r="575" spans="9:11" x14ac:dyDescent="0.2">
      <c r="I575" s="122" t="str">
        <f t="shared" si="108"/>
        <v/>
      </c>
      <c r="J575" s="118" t="str">
        <f t="shared" si="109"/>
        <v/>
      </c>
      <c r="K575" s="119" t="str">
        <f t="shared" si="110"/>
        <v/>
      </c>
    </row>
    <row r="576" spans="9:11" x14ac:dyDescent="0.2">
      <c r="I576" s="122" t="str">
        <f t="shared" si="108"/>
        <v/>
      </c>
      <c r="J576" s="118" t="str">
        <f t="shared" si="109"/>
        <v/>
      </c>
      <c r="K576" s="119" t="str">
        <f t="shared" si="110"/>
        <v/>
      </c>
    </row>
    <row r="577" spans="9:11" x14ac:dyDescent="0.2">
      <c r="I577" s="122" t="str">
        <f t="shared" si="108"/>
        <v/>
      </c>
      <c r="J577" s="118" t="str">
        <f t="shared" si="109"/>
        <v/>
      </c>
      <c r="K577" s="119" t="str">
        <f t="shared" si="110"/>
        <v/>
      </c>
    </row>
    <row r="578" spans="9:11" x14ac:dyDescent="0.2">
      <c r="I578" s="122" t="str">
        <f t="shared" si="108"/>
        <v/>
      </c>
      <c r="J578" s="118" t="str">
        <f t="shared" si="109"/>
        <v/>
      </c>
      <c r="K578" s="119" t="str">
        <f t="shared" si="110"/>
        <v/>
      </c>
    </row>
    <row r="579" spans="9:11" x14ac:dyDescent="0.2">
      <c r="I579" s="122" t="str">
        <f t="shared" si="108"/>
        <v/>
      </c>
      <c r="J579" s="118" t="str">
        <f t="shared" si="109"/>
        <v/>
      </c>
      <c r="K579" s="119" t="str">
        <f t="shared" si="110"/>
        <v/>
      </c>
    </row>
    <row r="580" spans="9:11" x14ac:dyDescent="0.2">
      <c r="I580" s="122" t="str">
        <f t="shared" si="108"/>
        <v/>
      </c>
      <c r="J580" s="118" t="str">
        <f t="shared" si="109"/>
        <v/>
      </c>
      <c r="K580" s="119" t="str">
        <f t="shared" si="110"/>
        <v/>
      </c>
    </row>
    <row r="581" spans="9:11" x14ac:dyDescent="0.2">
      <c r="I581" s="122" t="str">
        <f t="shared" ref="I581:I596" si="111">IF(A581&gt;0,VLOOKUP(E581,GasDaily3,5,0),"")</f>
        <v/>
      </c>
      <c r="J581" s="118" t="str">
        <f t="shared" ref="J581:J596" si="112">IF(A581&gt;0,((1/(1-H581))-1)*I581,"")</f>
        <v/>
      </c>
      <c r="K581" s="119" t="str">
        <f t="shared" ref="K581:K596" si="113">IF(A581&gt;0,J581+G581+F581,"")</f>
        <v/>
      </c>
    </row>
    <row r="582" spans="9:11" x14ac:dyDescent="0.2">
      <c r="I582" s="122" t="str">
        <f t="shared" si="111"/>
        <v/>
      </c>
      <c r="J582" s="118" t="str">
        <f t="shared" si="112"/>
        <v/>
      </c>
      <c r="K582" s="119" t="str">
        <f t="shared" si="113"/>
        <v/>
      </c>
    </row>
    <row r="583" spans="9:11" x14ac:dyDescent="0.2">
      <c r="I583" s="122" t="str">
        <f t="shared" si="111"/>
        <v/>
      </c>
      <c r="J583" s="118" t="str">
        <f t="shared" si="112"/>
        <v/>
      </c>
      <c r="K583" s="119" t="str">
        <f t="shared" si="113"/>
        <v/>
      </c>
    </row>
    <row r="584" spans="9:11" x14ac:dyDescent="0.2">
      <c r="I584" s="122" t="str">
        <f t="shared" si="111"/>
        <v/>
      </c>
      <c r="J584" s="118" t="str">
        <f t="shared" si="112"/>
        <v/>
      </c>
      <c r="K584" s="119" t="str">
        <f t="shared" si="113"/>
        <v/>
      </c>
    </row>
    <row r="585" spans="9:11" x14ac:dyDescent="0.2">
      <c r="I585" s="122" t="str">
        <f t="shared" si="111"/>
        <v/>
      </c>
      <c r="J585" s="118" t="str">
        <f t="shared" si="112"/>
        <v/>
      </c>
      <c r="K585" s="119" t="str">
        <f t="shared" si="113"/>
        <v/>
      </c>
    </row>
    <row r="586" spans="9:11" x14ac:dyDescent="0.2">
      <c r="I586" s="122" t="str">
        <f t="shared" si="111"/>
        <v/>
      </c>
      <c r="J586" s="118" t="str">
        <f t="shared" si="112"/>
        <v/>
      </c>
      <c r="K586" s="119" t="str">
        <f t="shared" si="113"/>
        <v/>
      </c>
    </row>
    <row r="587" spans="9:11" x14ac:dyDescent="0.2">
      <c r="I587" s="122" t="str">
        <f t="shared" si="111"/>
        <v/>
      </c>
      <c r="J587" s="118" t="str">
        <f t="shared" si="112"/>
        <v/>
      </c>
      <c r="K587" s="119" t="str">
        <f t="shared" si="113"/>
        <v/>
      </c>
    </row>
    <row r="588" spans="9:11" x14ac:dyDescent="0.2">
      <c r="I588" s="122" t="str">
        <f t="shared" si="111"/>
        <v/>
      </c>
      <c r="J588" s="118" t="str">
        <f t="shared" si="112"/>
        <v/>
      </c>
      <c r="K588" s="119" t="str">
        <f t="shared" si="113"/>
        <v/>
      </c>
    </row>
    <row r="589" spans="9:11" x14ac:dyDescent="0.2">
      <c r="I589" s="122" t="str">
        <f t="shared" si="111"/>
        <v/>
      </c>
      <c r="J589" s="118" t="str">
        <f t="shared" si="112"/>
        <v/>
      </c>
      <c r="K589" s="119" t="str">
        <f t="shared" si="113"/>
        <v/>
      </c>
    </row>
    <row r="590" spans="9:11" x14ac:dyDescent="0.2">
      <c r="I590" s="122" t="str">
        <f t="shared" si="111"/>
        <v/>
      </c>
      <c r="J590" s="118" t="str">
        <f t="shared" si="112"/>
        <v/>
      </c>
      <c r="K590" s="119" t="str">
        <f t="shared" si="113"/>
        <v/>
      </c>
    </row>
    <row r="591" spans="9:11" x14ac:dyDescent="0.2">
      <c r="I591" s="122" t="str">
        <f t="shared" si="111"/>
        <v/>
      </c>
      <c r="J591" s="118" t="str">
        <f t="shared" si="112"/>
        <v/>
      </c>
      <c r="K591" s="119" t="str">
        <f t="shared" si="113"/>
        <v/>
      </c>
    </row>
    <row r="592" spans="9:11" x14ac:dyDescent="0.2">
      <c r="I592" s="122" t="str">
        <f t="shared" si="111"/>
        <v/>
      </c>
      <c r="J592" s="118" t="str">
        <f t="shared" si="112"/>
        <v/>
      </c>
      <c r="K592" s="119" t="str">
        <f t="shared" si="113"/>
        <v/>
      </c>
    </row>
    <row r="593" spans="9:11" x14ac:dyDescent="0.2">
      <c r="I593" s="122" t="str">
        <f t="shared" si="111"/>
        <v/>
      </c>
      <c r="J593" s="118" t="str">
        <f t="shared" si="112"/>
        <v/>
      </c>
      <c r="K593" s="119" t="str">
        <f t="shared" si="113"/>
        <v/>
      </c>
    </row>
    <row r="594" spans="9:11" x14ac:dyDescent="0.2">
      <c r="I594" s="122" t="str">
        <f t="shared" si="111"/>
        <v/>
      </c>
      <c r="J594" s="118" t="str">
        <f t="shared" si="112"/>
        <v/>
      </c>
      <c r="K594" s="119" t="str">
        <f t="shared" si="113"/>
        <v/>
      </c>
    </row>
    <row r="595" spans="9:11" x14ac:dyDescent="0.2">
      <c r="I595" s="122" t="str">
        <f t="shared" si="111"/>
        <v/>
      </c>
      <c r="J595" s="118" t="str">
        <f t="shared" si="112"/>
        <v/>
      </c>
      <c r="K595" s="119" t="str">
        <f t="shared" si="113"/>
        <v/>
      </c>
    </row>
    <row r="596" spans="9:11" x14ac:dyDescent="0.2">
      <c r="I596" s="122" t="str">
        <f t="shared" si="111"/>
        <v/>
      </c>
      <c r="J596" s="118" t="str">
        <f t="shared" si="112"/>
        <v/>
      </c>
      <c r="K596" s="119" t="str">
        <f t="shared" si="113"/>
        <v/>
      </c>
    </row>
    <row r="597" spans="9:11" x14ac:dyDescent="0.2">
      <c r="I597" s="122" t="str">
        <f t="shared" ref="I597:I612" si="114">IF(A597&gt;0,VLOOKUP(E597,GasDaily3,5,0),"")</f>
        <v/>
      </c>
      <c r="J597" s="118" t="str">
        <f t="shared" ref="J597:J612" si="115">IF(A597&gt;0,((1/(1-H597))-1)*I597,"")</f>
        <v/>
      </c>
      <c r="K597" s="119" t="str">
        <f t="shared" ref="K597:K612" si="116">IF(A597&gt;0,J597+G597+F597,"")</f>
        <v/>
      </c>
    </row>
    <row r="598" spans="9:11" x14ac:dyDescent="0.2">
      <c r="I598" s="122" t="str">
        <f t="shared" si="114"/>
        <v/>
      </c>
      <c r="J598" s="118" t="str">
        <f t="shared" si="115"/>
        <v/>
      </c>
      <c r="K598" s="119" t="str">
        <f t="shared" si="116"/>
        <v/>
      </c>
    </row>
    <row r="599" spans="9:11" x14ac:dyDescent="0.2">
      <c r="I599" s="122" t="str">
        <f t="shared" si="114"/>
        <v/>
      </c>
      <c r="J599" s="118" t="str">
        <f t="shared" si="115"/>
        <v/>
      </c>
      <c r="K599" s="119" t="str">
        <f t="shared" si="116"/>
        <v/>
      </c>
    </row>
    <row r="600" spans="9:11" x14ac:dyDescent="0.2">
      <c r="I600" s="122" t="str">
        <f t="shared" si="114"/>
        <v/>
      </c>
      <c r="J600" s="118" t="str">
        <f t="shared" si="115"/>
        <v/>
      </c>
      <c r="K600" s="119" t="str">
        <f t="shared" si="116"/>
        <v/>
      </c>
    </row>
    <row r="601" spans="9:11" x14ac:dyDescent="0.2">
      <c r="I601" s="122" t="str">
        <f t="shared" si="114"/>
        <v/>
      </c>
      <c r="J601" s="118" t="str">
        <f t="shared" si="115"/>
        <v/>
      </c>
      <c r="K601" s="119" t="str">
        <f t="shared" si="116"/>
        <v/>
      </c>
    </row>
    <row r="602" spans="9:11" x14ac:dyDescent="0.2">
      <c r="I602" s="122" t="str">
        <f t="shared" si="114"/>
        <v/>
      </c>
      <c r="J602" s="118" t="str">
        <f t="shared" si="115"/>
        <v/>
      </c>
      <c r="K602" s="119" t="str">
        <f t="shared" si="116"/>
        <v/>
      </c>
    </row>
    <row r="603" spans="9:11" x14ac:dyDescent="0.2">
      <c r="I603" s="122" t="str">
        <f t="shared" si="114"/>
        <v/>
      </c>
      <c r="J603" s="118" t="str">
        <f t="shared" si="115"/>
        <v/>
      </c>
      <c r="K603" s="119" t="str">
        <f t="shared" si="116"/>
        <v/>
      </c>
    </row>
    <row r="604" spans="9:11" x14ac:dyDescent="0.2">
      <c r="I604" s="122" t="str">
        <f t="shared" si="114"/>
        <v/>
      </c>
      <c r="J604" s="118" t="str">
        <f t="shared" si="115"/>
        <v/>
      </c>
      <c r="K604" s="119" t="str">
        <f t="shared" si="116"/>
        <v/>
      </c>
    </row>
    <row r="605" spans="9:11" x14ac:dyDescent="0.2">
      <c r="I605" s="122" t="str">
        <f t="shared" si="114"/>
        <v/>
      </c>
      <c r="J605" s="118" t="str">
        <f t="shared" si="115"/>
        <v/>
      </c>
      <c r="K605" s="119" t="str">
        <f t="shared" si="116"/>
        <v/>
      </c>
    </row>
    <row r="606" spans="9:11" x14ac:dyDescent="0.2">
      <c r="I606" s="122" t="str">
        <f t="shared" si="114"/>
        <v/>
      </c>
      <c r="J606" s="118" t="str">
        <f t="shared" si="115"/>
        <v/>
      </c>
      <c r="K606" s="119" t="str">
        <f t="shared" si="116"/>
        <v/>
      </c>
    </row>
    <row r="607" spans="9:11" x14ac:dyDescent="0.2">
      <c r="I607" s="122" t="str">
        <f t="shared" si="114"/>
        <v/>
      </c>
      <c r="J607" s="118" t="str">
        <f t="shared" si="115"/>
        <v/>
      </c>
      <c r="K607" s="119" t="str">
        <f t="shared" si="116"/>
        <v/>
      </c>
    </row>
    <row r="608" spans="9:11" x14ac:dyDescent="0.2">
      <c r="I608" s="122" t="str">
        <f t="shared" si="114"/>
        <v/>
      </c>
      <c r="J608" s="118" t="str">
        <f t="shared" si="115"/>
        <v/>
      </c>
      <c r="K608" s="119" t="str">
        <f t="shared" si="116"/>
        <v/>
      </c>
    </row>
    <row r="609" spans="9:11" x14ac:dyDescent="0.2">
      <c r="I609" s="122" t="str">
        <f t="shared" si="114"/>
        <v/>
      </c>
      <c r="J609" s="118" t="str">
        <f t="shared" si="115"/>
        <v/>
      </c>
      <c r="K609" s="119" t="str">
        <f t="shared" si="116"/>
        <v/>
      </c>
    </row>
    <row r="610" spans="9:11" x14ac:dyDescent="0.2">
      <c r="I610" s="122" t="str">
        <f t="shared" si="114"/>
        <v/>
      </c>
      <c r="J610" s="118" t="str">
        <f t="shared" si="115"/>
        <v/>
      </c>
      <c r="K610" s="119" t="str">
        <f t="shared" si="116"/>
        <v/>
      </c>
    </row>
    <row r="611" spans="9:11" x14ac:dyDescent="0.2">
      <c r="I611" s="122" t="str">
        <f t="shared" si="114"/>
        <v/>
      </c>
      <c r="J611" s="118" t="str">
        <f t="shared" si="115"/>
        <v/>
      </c>
      <c r="K611" s="119" t="str">
        <f t="shared" si="116"/>
        <v/>
      </c>
    </row>
    <row r="612" spans="9:11" x14ac:dyDescent="0.2">
      <c r="I612" s="122" t="str">
        <f t="shared" si="114"/>
        <v/>
      </c>
      <c r="J612" s="118" t="str">
        <f t="shared" si="115"/>
        <v/>
      </c>
      <c r="K612" s="119" t="str">
        <f t="shared" si="116"/>
        <v/>
      </c>
    </row>
    <row r="613" spans="9:11" x14ac:dyDescent="0.2">
      <c r="I613" s="122" t="str">
        <f t="shared" ref="I613:I628" si="117">IF(A613&gt;0,VLOOKUP(E613,GasDaily3,5,0),"")</f>
        <v/>
      </c>
      <c r="J613" s="118" t="str">
        <f t="shared" ref="J613:J628" si="118">IF(A613&gt;0,((1/(1-H613))-1)*I613,"")</f>
        <v/>
      </c>
      <c r="K613" s="119" t="str">
        <f t="shared" ref="K613:K628" si="119">IF(A613&gt;0,J613+G613+F613,"")</f>
        <v/>
      </c>
    </row>
    <row r="614" spans="9:11" x14ac:dyDescent="0.2">
      <c r="I614" s="122" t="str">
        <f t="shared" si="117"/>
        <v/>
      </c>
      <c r="J614" s="118" t="str">
        <f t="shared" si="118"/>
        <v/>
      </c>
      <c r="K614" s="119" t="str">
        <f t="shared" si="119"/>
        <v/>
      </c>
    </row>
    <row r="615" spans="9:11" x14ac:dyDescent="0.2">
      <c r="I615" s="122" t="str">
        <f t="shared" si="117"/>
        <v/>
      </c>
      <c r="J615" s="118" t="str">
        <f t="shared" si="118"/>
        <v/>
      </c>
      <c r="K615" s="119" t="str">
        <f t="shared" si="119"/>
        <v/>
      </c>
    </row>
    <row r="616" spans="9:11" x14ac:dyDescent="0.2">
      <c r="I616" s="122" t="str">
        <f t="shared" si="117"/>
        <v/>
      </c>
      <c r="J616" s="118" t="str">
        <f t="shared" si="118"/>
        <v/>
      </c>
      <c r="K616" s="119" t="str">
        <f t="shared" si="119"/>
        <v/>
      </c>
    </row>
    <row r="617" spans="9:11" x14ac:dyDescent="0.2">
      <c r="I617" s="122" t="str">
        <f t="shared" si="117"/>
        <v/>
      </c>
      <c r="J617" s="118" t="str">
        <f t="shared" si="118"/>
        <v/>
      </c>
      <c r="K617" s="119" t="str">
        <f t="shared" si="119"/>
        <v/>
      </c>
    </row>
    <row r="618" spans="9:11" x14ac:dyDescent="0.2">
      <c r="I618" s="122" t="str">
        <f t="shared" si="117"/>
        <v/>
      </c>
      <c r="J618" s="118" t="str">
        <f t="shared" si="118"/>
        <v/>
      </c>
      <c r="K618" s="119" t="str">
        <f t="shared" si="119"/>
        <v/>
      </c>
    </row>
    <row r="619" spans="9:11" x14ac:dyDescent="0.2">
      <c r="I619" s="122" t="str">
        <f t="shared" si="117"/>
        <v/>
      </c>
      <c r="J619" s="118" t="str">
        <f t="shared" si="118"/>
        <v/>
      </c>
      <c r="K619" s="119" t="str">
        <f t="shared" si="119"/>
        <v/>
      </c>
    </row>
    <row r="620" spans="9:11" x14ac:dyDescent="0.2">
      <c r="I620" s="122" t="str">
        <f t="shared" si="117"/>
        <v/>
      </c>
      <c r="J620" s="118" t="str">
        <f t="shared" si="118"/>
        <v/>
      </c>
      <c r="K620" s="119" t="str">
        <f t="shared" si="119"/>
        <v/>
      </c>
    </row>
    <row r="621" spans="9:11" x14ac:dyDescent="0.2">
      <c r="I621" s="122" t="str">
        <f t="shared" si="117"/>
        <v/>
      </c>
      <c r="J621" s="118" t="str">
        <f t="shared" si="118"/>
        <v/>
      </c>
      <c r="K621" s="119" t="str">
        <f t="shared" si="119"/>
        <v/>
      </c>
    </row>
    <row r="622" spans="9:11" x14ac:dyDescent="0.2">
      <c r="I622" s="122" t="str">
        <f t="shared" si="117"/>
        <v/>
      </c>
      <c r="J622" s="118" t="str">
        <f t="shared" si="118"/>
        <v/>
      </c>
      <c r="K622" s="119" t="str">
        <f t="shared" si="119"/>
        <v/>
      </c>
    </row>
    <row r="623" spans="9:11" x14ac:dyDescent="0.2">
      <c r="I623" s="122" t="str">
        <f t="shared" si="117"/>
        <v/>
      </c>
      <c r="J623" s="118" t="str">
        <f t="shared" si="118"/>
        <v/>
      </c>
      <c r="K623" s="119" t="str">
        <f t="shared" si="119"/>
        <v/>
      </c>
    </row>
    <row r="624" spans="9:11" x14ac:dyDescent="0.2">
      <c r="I624" s="122" t="str">
        <f t="shared" si="117"/>
        <v/>
      </c>
      <c r="J624" s="118" t="str">
        <f t="shared" si="118"/>
        <v/>
      </c>
      <c r="K624" s="119" t="str">
        <f t="shared" si="119"/>
        <v/>
      </c>
    </row>
    <row r="625" spans="9:11" x14ac:dyDescent="0.2">
      <c r="I625" s="122" t="str">
        <f t="shared" si="117"/>
        <v/>
      </c>
      <c r="J625" s="118" t="str">
        <f t="shared" si="118"/>
        <v/>
      </c>
      <c r="K625" s="119" t="str">
        <f t="shared" si="119"/>
        <v/>
      </c>
    </row>
    <row r="626" spans="9:11" x14ac:dyDescent="0.2">
      <c r="I626" s="122" t="str">
        <f t="shared" si="117"/>
        <v/>
      </c>
      <c r="J626" s="118" t="str">
        <f t="shared" si="118"/>
        <v/>
      </c>
      <c r="K626" s="119" t="str">
        <f t="shared" si="119"/>
        <v/>
      </c>
    </row>
    <row r="627" spans="9:11" x14ac:dyDescent="0.2">
      <c r="I627" s="122" t="str">
        <f t="shared" si="117"/>
        <v/>
      </c>
      <c r="J627" s="118" t="str">
        <f t="shared" si="118"/>
        <v/>
      </c>
      <c r="K627" s="119" t="str">
        <f t="shared" si="119"/>
        <v/>
      </c>
    </row>
    <row r="628" spans="9:11" x14ac:dyDescent="0.2">
      <c r="I628" s="122" t="str">
        <f t="shared" si="117"/>
        <v/>
      </c>
      <c r="J628" s="118" t="str">
        <f t="shared" si="118"/>
        <v/>
      </c>
      <c r="K628" s="119" t="str">
        <f t="shared" si="119"/>
        <v/>
      </c>
    </row>
    <row r="629" spans="9:11" x14ac:dyDescent="0.2">
      <c r="I629" s="122" t="str">
        <f t="shared" ref="I629:I644" si="120">IF(A629&gt;0,VLOOKUP(E629,GasDaily3,5,0),"")</f>
        <v/>
      </c>
      <c r="J629" s="118" t="str">
        <f t="shared" ref="J629:J644" si="121">IF(A629&gt;0,((1/(1-H629))-1)*I629,"")</f>
        <v/>
      </c>
      <c r="K629" s="119" t="str">
        <f t="shared" ref="K629:K644" si="122">IF(A629&gt;0,J629+G629+F629,"")</f>
        <v/>
      </c>
    </row>
    <row r="630" spans="9:11" x14ac:dyDescent="0.2">
      <c r="I630" s="122" t="str">
        <f t="shared" si="120"/>
        <v/>
      </c>
      <c r="J630" s="118" t="str">
        <f t="shared" si="121"/>
        <v/>
      </c>
      <c r="K630" s="119" t="str">
        <f t="shared" si="122"/>
        <v/>
      </c>
    </row>
    <row r="631" spans="9:11" x14ac:dyDescent="0.2">
      <c r="I631" s="122" t="str">
        <f t="shared" si="120"/>
        <v/>
      </c>
      <c r="J631" s="118" t="str">
        <f t="shared" si="121"/>
        <v/>
      </c>
      <c r="K631" s="119" t="str">
        <f t="shared" si="122"/>
        <v/>
      </c>
    </row>
    <row r="632" spans="9:11" x14ac:dyDescent="0.2">
      <c r="I632" s="122" t="str">
        <f t="shared" si="120"/>
        <v/>
      </c>
      <c r="J632" s="118" t="str">
        <f t="shared" si="121"/>
        <v/>
      </c>
      <c r="K632" s="119" t="str">
        <f t="shared" si="122"/>
        <v/>
      </c>
    </row>
    <row r="633" spans="9:11" x14ac:dyDescent="0.2">
      <c r="I633" s="122" t="str">
        <f t="shared" si="120"/>
        <v/>
      </c>
      <c r="J633" s="118" t="str">
        <f t="shared" si="121"/>
        <v/>
      </c>
      <c r="K633" s="119" t="str">
        <f t="shared" si="122"/>
        <v/>
      </c>
    </row>
    <row r="634" spans="9:11" x14ac:dyDescent="0.2">
      <c r="I634" s="122" t="str">
        <f t="shared" si="120"/>
        <v/>
      </c>
      <c r="J634" s="118" t="str">
        <f t="shared" si="121"/>
        <v/>
      </c>
      <c r="K634" s="119" t="str">
        <f t="shared" si="122"/>
        <v/>
      </c>
    </row>
    <row r="635" spans="9:11" x14ac:dyDescent="0.2">
      <c r="I635" s="122" t="str">
        <f t="shared" si="120"/>
        <v/>
      </c>
      <c r="J635" s="118" t="str">
        <f t="shared" si="121"/>
        <v/>
      </c>
      <c r="K635" s="119" t="str">
        <f t="shared" si="122"/>
        <v/>
      </c>
    </row>
    <row r="636" spans="9:11" x14ac:dyDescent="0.2">
      <c r="I636" s="122" t="str">
        <f t="shared" si="120"/>
        <v/>
      </c>
      <c r="J636" s="118" t="str">
        <f t="shared" si="121"/>
        <v/>
      </c>
      <c r="K636" s="119" t="str">
        <f t="shared" si="122"/>
        <v/>
      </c>
    </row>
    <row r="637" spans="9:11" x14ac:dyDescent="0.2">
      <c r="I637" s="122" t="str">
        <f t="shared" si="120"/>
        <v/>
      </c>
      <c r="J637" s="118" t="str">
        <f t="shared" si="121"/>
        <v/>
      </c>
      <c r="K637" s="119" t="str">
        <f t="shared" si="122"/>
        <v/>
      </c>
    </row>
    <row r="638" spans="9:11" x14ac:dyDescent="0.2">
      <c r="I638" s="122" t="str">
        <f t="shared" si="120"/>
        <v/>
      </c>
      <c r="J638" s="118" t="str">
        <f t="shared" si="121"/>
        <v/>
      </c>
      <c r="K638" s="119" t="str">
        <f t="shared" si="122"/>
        <v/>
      </c>
    </row>
    <row r="639" spans="9:11" x14ac:dyDescent="0.2">
      <c r="I639" s="122" t="str">
        <f t="shared" si="120"/>
        <v/>
      </c>
      <c r="J639" s="118" t="str">
        <f t="shared" si="121"/>
        <v/>
      </c>
      <c r="K639" s="119" t="str">
        <f t="shared" si="122"/>
        <v/>
      </c>
    </row>
    <row r="640" spans="9:11" x14ac:dyDescent="0.2">
      <c r="I640" s="122" t="str">
        <f t="shared" si="120"/>
        <v/>
      </c>
      <c r="J640" s="118" t="str">
        <f t="shared" si="121"/>
        <v/>
      </c>
      <c r="K640" s="119" t="str">
        <f t="shared" si="122"/>
        <v/>
      </c>
    </row>
    <row r="641" spans="9:11" x14ac:dyDescent="0.2">
      <c r="I641" s="122" t="str">
        <f t="shared" si="120"/>
        <v/>
      </c>
      <c r="J641" s="118" t="str">
        <f t="shared" si="121"/>
        <v/>
      </c>
      <c r="K641" s="119" t="str">
        <f t="shared" si="122"/>
        <v/>
      </c>
    </row>
    <row r="642" spans="9:11" x14ac:dyDescent="0.2">
      <c r="I642" s="122" t="str">
        <f t="shared" si="120"/>
        <v/>
      </c>
      <c r="J642" s="118" t="str">
        <f t="shared" si="121"/>
        <v/>
      </c>
      <c r="K642" s="119" t="str">
        <f t="shared" si="122"/>
        <v/>
      </c>
    </row>
    <row r="643" spans="9:11" x14ac:dyDescent="0.2">
      <c r="I643" s="122" t="str">
        <f t="shared" si="120"/>
        <v/>
      </c>
      <c r="J643" s="118" t="str">
        <f t="shared" si="121"/>
        <v/>
      </c>
      <c r="K643" s="119" t="str">
        <f t="shared" si="122"/>
        <v/>
      </c>
    </row>
    <row r="644" spans="9:11" x14ac:dyDescent="0.2">
      <c r="I644" s="122" t="str">
        <f t="shared" si="120"/>
        <v/>
      </c>
      <c r="J644" s="118" t="str">
        <f t="shared" si="121"/>
        <v/>
      </c>
      <c r="K644" s="119" t="str">
        <f t="shared" si="122"/>
        <v/>
      </c>
    </row>
    <row r="645" spans="9:11" x14ac:dyDescent="0.2">
      <c r="I645" s="122" t="str">
        <f t="shared" ref="I645:I660" si="123">IF(A645&gt;0,VLOOKUP(E645,GasDaily3,5,0),"")</f>
        <v/>
      </c>
      <c r="J645" s="118" t="str">
        <f t="shared" ref="J645:J660" si="124">IF(A645&gt;0,((1/(1-H645))-1)*I645,"")</f>
        <v/>
      </c>
      <c r="K645" s="119" t="str">
        <f t="shared" ref="K645:K660" si="125">IF(A645&gt;0,J645+G645+F645,"")</f>
        <v/>
      </c>
    </row>
    <row r="646" spans="9:11" x14ac:dyDescent="0.2">
      <c r="I646" s="122" t="str">
        <f t="shared" si="123"/>
        <v/>
      </c>
      <c r="J646" s="118" t="str">
        <f t="shared" si="124"/>
        <v/>
      </c>
      <c r="K646" s="119" t="str">
        <f t="shared" si="125"/>
        <v/>
      </c>
    </row>
    <row r="647" spans="9:11" x14ac:dyDescent="0.2">
      <c r="I647" s="122" t="str">
        <f t="shared" si="123"/>
        <v/>
      </c>
      <c r="J647" s="118" t="str">
        <f t="shared" si="124"/>
        <v/>
      </c>
      <c r="K647" s="119" t="str">
        <f t="shared" si="125"/>
        <v/>
      </c>
    </row>
    <row r="648" spans="9:11" x14ac:dyDescent="0.2">
      <c r="I648" s="122" t="str">
        <f t="shared" si="123"/>
        <v/>
      </c>
      <c r="J648" s="118" t="str">
        <f t="shared" si="124"/>
        <v/>
      </c>
      <c r="K648" s="119" t="str">
        <f t="shared" si="125"/>
        <v/>
      </c>
    </row>
    <row r="649" spans="9:11" x14ac:dyDescent="0.2">
      <c r="I649" s="122" t="str">
        <f t="shared" si="123"/>
        <v/>
      </c>
      <c r="J649" s="118" t="str">
        <f t="shared" si="124"/>
        <v/>
      </c>
      <c r="K649" s="119" t="str">
        <f t="shared" si="125"/>
        <v/>
      </c>
    </row>
    <row r="650" spans="9:11" x14ac:dyDescent="0.2">
      <c r="I650" s="122" t="str">
        <f t="shared" si="123"/>
        <v/>
      </c>
      <c r="J650" s="118" t="str">
        <f t="shared" si="124"/>
        <v/>
      </c>
      <c r="K650" s="119" t="str">
        <f t="shared" si="125"/>
        <v/>
      </c>
    </row>
    <row r="651" spans="9:11" x14ac:dyDescent="0.2">
      <c r="I651" s="122" t="str">
        <f t="shared" si="123"/>
        <v/>
      </c>
      <c r="J651" s="118" t="str">
        <f t="shared" si="124"/>
        <v/>
      </c>
      <c r="K651" s="119" t="str">
        <f t="shared" si="125"/>
        <v/>
      </c>
    </row>
    <row r="652" spans="9:11" x14ac:dyDescent="0.2">
      <c r="I652" s="122" t="str">
        <f t="shared" si="123"/>
        <v/>
      </c>
      <c r="J652" s="118" t="str">
        <f t="shared" si="124"/>
        <v/>
      </c>
      <c r="K652" s="119" t="str">
        <f t="shared" si="125"/>
        <v/>
      </c>
    </row>
    <row r="653" spans="9:11" x14ac:dyDescent="0.2">
      <c r="I653" s="122" t="str">
        <f t="shared" si="123"/>
        <v/>
      </c>
      <c r="J653" s="118" t="str">
        <f t="shared" si="124"/>
        <v/>
      </c>
      <c r="K653" s="119" t="str">
        <f t="shared" si="125"/>
        <v/>
      </c>
    </row>
    <row r="654" spans="9:11" x14ac:dyDescent="0.2">
      <c r="I654" s="122" t="str">
        <f t="shared" si="123"/>
        <v/>
      </c>
      <c r="J654" s="118" t="str">
        <f t="shared" si="124"/>
        <v/>
      </c>
      <c r="K654" s="119" t="str">
        <f t="shared" si="125"/>
        <v/>
      </c>
    </row>
    <row r="655" spans="9:11" x14ac:dyDescent="0.2">
      <c r="I655" s="122" t="str">
        <f t="shared" si="123"/>
        <v/>
      </c>
      <c r="J655" s="118" t="str">
        <f t="shared" si="124"/>
        <v/>
      </c>
      <c r="K655" s="119" t="str">
        <f t="shared" si="125"/>
        <v/>
      </c>
    </row>
    <row r="656" spans="9:11" x14ac:dyDescent="0.2">
      <c r="I656" s="122" t="str">
        <f t="shared" si="123"/>
        <v/>
      </c>
      <c r="J656" s="118" t="str">
        <f t="shared" si="124"/>
        <v/>
      </c>
      <c r="K656" s="119" t="str">
        <f t="shared" si="125"/>
        <v/>
      </c>
    </row>
    <row r="657" spans="9:11" x14ac:dyDescent="0.2">
      <c r="I657" s="122" t="str">
        <f t="shared" si="123"/>
        <v/>
      </c>
      <c r="J657" s="118" t="str">
        <f t="shared" si="124"/>
        <v/>
      </c>
      <c r="K657" s="119" t="str">
        <f t="shared" si="125"/>
        <v/>
      </c>
    </row>
    <row r="658" spans="9:11" x14ac:dyDescent="0.2">
      <c r="I658" s="122" t="str">
        <f t="shared" si="123"/>
        <v/>
      </c>
      <c r="J658" s="118" t="str">
        <f t="shared" si="124"/>
        <v/>
      </c>
      <c r="K658" s="119" t="str">
        <f t="shared" si="125"/>
        <v/>
      </c>
    </row>
    <row r="659" spans="9:11" x14ac:dyDescent="0.2">
      <c r="I659" s="122" t="str">
        <f t="shared" si="123"/>
        <v/>
      </c>
      <c r="J659" s="118" t="str">
        <f t="shared" si="124"/>
        <v/>
      </c>
      <c r="K659" s="119" t="str">
        <f t="shared" si="125"/>
        <v/>
      </c>
    </row>
    <row r="660" spans="9:11" x14ac:dyDescent="0.2">
      <c r="I660" s="122" t="str">
        <f t="shared" si="123"/>
        <v/>
      </c>
      <c r="J660" s="118" t="str">
        <f t="shared" si="124"/>
        <v/>
      </c>
      <c r="K660" s="119" t="str">
        <f t="shared" si="125"/>
        <v/>
      </c>
    </row>
    <row r="661" spans="9:11" x14ac:dyDescent="0.2">
      <c r="I661" s="122" t="str">
        <f t="shared" ref="I661:I676" si="126">IF(A661&gt;0,VLOOKUP(E661,GasDaily3,5,0),"")</f>
        <v/>
      </c>
      <c r="J661" s="118" t="str">
        <f t="shared" ref="J661:J676" si="127">IF(A661&gt;0,((1/(1-H661))-1)*I661,"")</f>
        <v/>
      </c>
      <c r="K661" s="119" t="str">
        <f t="shared" ref="K661:K676" si="128">IF(A661&gt;0,J661+G661+F661,"")</f>
        <v/>
      </c>
    </row>
    <row r="662" spans="9:11" x14ac:dyDescent="0.2">
      <c r="I662" s="122" t="str">
        <f t="shared" si="126"/>
        <v/>
      </c>
      <c r="J662" s="118" t="str">
        <f t="shared" si="127"/>
        <v/>
      </c>
      <c r="K662" s="119" t="str">
        <f t="shared" si="128"/>
        <v/>
      </c>
    </row>
    <row r="663" spans="9:11" x14ac:dyDescent="0.2">
      <c r="I663" s="122" t="str">
        <f t="shared" si="126"/>
        <v/>
      </c>
      <c r="J663" s="118" t="str">
        <f t="shared" si="127"/>
        <v/>
      </c>
      <c r="K663" s="119" t="str">
        <f t="shared" si="128"/>
        <v/>
      </c>
    </row>
    <row r="664" spans="9:11" x14ac:dyDescent="0.2">
      <c r="I664" s="122" t="str">
        <f t="shared" si="126"/>
        <v/>
      </c>
      <c r="J664" s="118" t="str">
        <f t="shared" si="127"/>
        <v/>
      </c>
      <c r="K664" s="119" t="str">
        <f t="shared" si="128"/>
        <v/>
      </c>
    </row>
    <row r="665" spans="9:11" x14ac:dyDescent="0.2">
      <c r="I665" s="122" t="str">
        <f t="shared" si="126"/>
        <v/>
      </c>
      <c r="J665" s="118" t="str">
        <f t="shared" si="127"/>
        <v/>
      </c>
      <c r="K665" s="119" t="str">
        <f t="shared" si="128"/>
        <v/>
      </c>
    </row>
    <row r="666" spans="9:11" x14ac:dyDescent="0.2">
      <c r="I666" s="122" t="str">
        <f t="shared" si="126"/>
        <v/>
      </c>
      <c r="J666" s="118" t="str">
        <f t="shared" si="127"/>
        <v/>
      </c>
      <c r="K666" s="119" t="str">
        <f t="shared" si="128"/>
        <v/>
      </c>
    </row>
    <row r="667" spans="9:11" x14ac:dyDescent="0.2">
      <c r="I667" s="122" t="str">
        <f t="shared" si="126"/>
        <v/>
      </c>
      <c r="J667" s="118" t="str">
        <f t="shared" si="127"/>
        <v/>
      </c>
      <c r="K667" s="119" t="str">
        <f t="shared" si="128"/>
        <v/>
      </c>
    </row>
    <row r="668" spans="9:11" x14ac:dyDescent="0.2">
      <c r="I668" s="122" t="str">
        <f t="shared" si="126"/>
        <v/>
      </c>
      <c r="J668" s="118" t="str">
        <f t="shared" si="127"/>
        <v/>
      </c>
      <c r="K668" s="119" t="str">
        <f t="shared" si="128"/>
        <v/>
      </c>
    </row>
    <row r="669" spans="9:11" x14ac:dyDescent="0.2">
      <c r="I669" s="122" t="str">
        <f t="shared" si="126"/>
        <v/>
      </c>
      <c r="J669" s="118" t="str">
        <f t="shared" si="127"/>
        <v/>
      </c>
      <c r="K669" s="119" t="str">
        <f t="shared" si="128"/>
        <v/>
      </c>
    </row>
    <row r="670" spans="9:11" x14ac:dyDescent="0.2">
      <c r="I670" s="122" t="str">
        <f t="shared" si="126"/>
        <v/>
      </c>
      <c r="J670" s="118" t="str">
        <f t="shared" si="127"/>
        <v/>
      </c>
      <c r="K670" s="119" t="str">
        <f t="shared" si="128"/>
        <v/>
      </c>
    </row>
    <row r="671" spans="9:11" x14ac:dyDescent="0.2">
      <c r="I671" s="122" t="str">
        <f t="shared" si="126"/>
        <v/>
      </c>
      <c r="J671" s="118" t="str">
        <f t="shared" si="127"/>
        <v/>
      </c>
      <c r="K671" s="119" t="str">
        <f t="shared" si="128"/>
        <v/>
      </c>
    </row>
    <row r="672" spans="9:11" x14ac:dyDescent="0.2">
      <c r="I672" s="122" t="str">
        <f t="shared" si="126"/>
        <v/>
      </c>
      <c r="J672" s="118" t="str">
        <f t="shared" si="127"/>
        <v/>
      </c>
      <c r="K672" s="119" t="str">
        <f t="shared" si="128"/>
        <v/>
      </c>
    </row>
    <row r="673" spans="9:11" x14ac:dyDescent="0.2">
      <c r="I673" s="122" t="str">
        <f t="shared" si="126"/>
        <v/>
      </c>
      <c r="J673" s="118" t="str">
        <f t="shared" si="127"/>
        <v/>
      </c>
      <c r="K673" s="119" t="str">
        <f t="shared" si="128"/>
        <v/>
      </c>
    </row>
    <row r="674" spans="9:11" x14ac:dyDescent="0.2">
      <c r="I674" s="122" t="str">
        <f t="shared" si="126"/>
        <v/>
      </c>
      <c r="J674" s="118" t="str">
        <f t="shared" si="127"/>
        <v/>
      </c>
      <c r="K674" s="119" t="str">
        <f t="shared" si="128"/>
        <v/>
      </c>
    </row>
    <row r="675" spans="9:11" x14ac:dyDescent="0.2">
      <c r="I675" s="122" t="str">
        <f t="shared" si="126"/>
        <v/>
      </c>
      <c r="J675" s="118" t="str">
        <f t="shared" si="127"/>
        <v/>
      </c>
      <c r="K675" s="119" t="str">
        <f t="shared" si="128"/>
        <v/>
      </c>
    </row>
    <row r="676" spans="9:11" x14ac:dyDescent="0.2">
      <c r="I676" s="122" t="str">
        <f t="shared" si="126"/>
        <v/>
      </c>
      <c r="J676" s="118" t="str">
        <f t="shared" si="127"/>
        <v/>
      </c>
      <c r="K676" s="119" t="str">
        <f t="shared" si="128"/>
        <v/>
      </c>
    </row>
    <row r="677" spans="9:11" x14ac:dyDescent="0.2">
      <c r="I677" s="122" t="str">
        <f t="shared" ref="I677:I692" si="129">IF(A677&gt;0,VLOOKUP(E677,GasDaily3,5,0),"")</f>
        <v/>
      </c>
      <c r="J677" s="118" t="str">
        <f t="shared" ref="J677:J692" si="130">IF(A677&gt;0,((1/(1-H677))-1)*I677,"")</f>
        <v/>
      </c>
      <c r="K677" s="119" t="str">
        <f t="shared" ref="K677:K692" si="131">IF(A677&gt;0,J677+G677+F677,"")</f>
        <v/>
      </c>
    </row>
    <row r="678" spans="9:11" x14ac:dyDescent="0.2">
      <c r="I678" s="122" t="str">
        <f t="shared" si="129"/>
        <v/>
      </c>
      <c r="J678" s="118" t="str">
        <f t="shared" si="130"/>
        <v/>
      </c>
      <c r="K678" s="119" t="str">
        <f t="shared" si="131"/>
        <v/>
      </c>
    </row>
    <row r="679" spans="9:11" x14ac:dyDescent="0.2">
      <c r="I679" s="122" t="str">
        <f t="shared" si="129"/>
        <v/>
      </c>
      <c r="J679" s="118" t="str">
        <f t="shared" si="130"/>
        <v/>
      </c>
      <c r="K679" s="119" t="str">
        <f t="shared" si="131"/>
        <v/>
      </c>
    </row>
    <row r="680" spans="9:11" x14ac:dyDescent="0.2">
      <c r="I680" s="122" t="str">
        <f t="shared" si="129"/>
        <v/>
      </c>
      <c r="J680" s="118" t="str">
        <f t="shared" si="130"/>
        <v/>
      </c>
      <c r="K680" s="119" t="str">
        <f t="shared" si="131"/>
        <v/>
      </c>
    </row>
    <row r="681" spans="9:11" x14ac:dyDescent="0.2">
      <c r="I681" s="122" t="str">
        <f t="shared" si="129"/>
        <v/>
      </c>
      <c r="J681" s="118" t="str">
        <f t="shared" si="130"/>
        <v/>
      </c>
      <c r="K681" s="119" t="str">
        <f t="shared" si="131"/>
        <v/>
      </c>
    </row>
    <row r="682" spans="9:11" x14ac:dyDescent="0.2">
      <c r="I682" s="122" t="str">
        <f t="shared" si="129"/>
        <v/>
      </c>
      <c r="J682" s="118" t="str">
        <f t="shared" si="130"/>
        <v/>
      </c>
      <c r="K682" s="119" t="str">
        <f t="shared" si="131"/>
        <v/>
      </c>
    </row>
    <row r="683" spans="9:11" x14ac:dyDescent="0.2">
      <c r="I683" s="122" t="str">
        <f t="shared" si="129"/>
        <v/>
      </c>
      <c r="J683" s="118" t="str">
        <f t="shared" si="130"/>
        <v/>
      </c>
      <c r="K683" s="119" t="str">
        <f t="shared" si="131"/>
        <v/>
      </c>
    </row>
    <row r="684" spans="9:11" x14ac:dyDescent="0.2">
      <c r="I684" s="122" t="str">
        <f t="shared" si="129"/>
        <v/>
      </c>
      <c r="J684" s="118" t="str">
        <f t="shared" si="130"/>
        <v/>
      </c>
      <c r="K684" s="119" t="str">
        <f t="shared" si="131"/>
        <v/>
      </c>
    </row>
    <row r="685" spans="9:11" x14ac:dyDescent="0.2">
      <c r="I685" s="122" t="str">
        <f t="shared" si="129"/>
        <v/>
      </c>
      <c r="J685" s="118" t="str">
        <f t="shared" si="130"/>
        <v/>
      </c>
      <c r="K685" s="119" t="str">
        <f t="shared" si="131"/>
        <v/>
      </c>
    </row>
    <row r="686" spans="9:11" x14ac:dyDescent="0.2">
      <c r="I686" s="122" t="str">
        <f t="shared" si="129"/>
        <v/>
      </c>
      <c r="J686" s="118" t="str">
        <f t="shared" si="130"/>
        <v/>
      </c>
      <c r="K686" s="119" t="str">
        <f t="shared" si="131"/>
        <v/>
      </c>
    </row>
    <row r="687" spans="9:11" x14ac:dyDescent="0.2">
      <c r="I687" s="122" t="str">
        <f t="shared" si="129"/>
        <v/>
      </c>
      <c r="J687" s="118" t="str">
        <f t="shared" si="130"/>
        <v/>
      </c>
      <c r="K687" s="119" t="str">
        <f t="shared" si="131"/>
        <v/>
      </c>
    </row>
    <row r="688" spans="9:11" x14ac:dyDescent="0.2">
      <c r="I688" s="122" t="str">
        <f t="shared" si="129"/>
        <v/>
      </c>
      <c r="J688" s="118" t="str">
        <f t="shared" si="130"/>
        <v/>
      </c>
      <c r="K688" s="119" t="str">
        <f t="shared" si="131"/>
        <v/>
      </c>
    </row>
    <row r="689" spans="9:11" x14ac:dyDescent="0.2">
      <c r="I689" s="122" t="str">
        <f t="shared" si="129"/>
        <v/>
      </c>
      <c r="J689" s="118" t="str">
        <f t="shared" si="130"/>
        <v/>
      </c>
      <c r="K689" s="119" t="str">
        <f t="shared" si="131"/>
        <v/>
      </c>
    </row>
    <row r="690" spans="9:11" x14ac:dyDescent="0.2">
      <c r="I690" s="122" t="str">
        <f t="shared" si="129"/>
        <v/>
      </c>
      <c r="J690" s="118" t="str">
        <f t="shared" si="130"/>
        <v/>
      </c>
      <c r="K690" s="119" t="str">
        <f t="shared" si="131"/>
        <v/>
      </c>
    </row>
    <row r="691" spans="9:11" x14ac:dyDescent="0.2">
      <c r="I691" s="122" t="str">
        <f t="shared" si="129"/>
        <v/>
      </c>
      <c r="J691" s="118" t="str">
        <f t="shared" si="130"/>
        <v/>
      </c>
      <c r="K691" s="119" t="str">
        <f t="shared" si="131"/>
        <v/>
      </c>
    </row>
    <row r="692" spans="9:11" x14ac:dyDescent="0.2">
      <c r="I692" s="122" t="str">
        <f t="shared" si="129"/>
        <v/>
      </c>
      <c r="J692" s="118" t="str">
        <f t="shared" si="130"/>
        <v/>
      </c>
      <c r="K692" s="119" t="str">
        <f t="shared" si="131"/>
        <v/>
      </c>
    </row>
    <row r="693" spans="9:11" x14ac:dyDescent="0.2">
      <c r="I693" s="122" t="str">
        <f t="shared" ref="I693:I703" si="132">IF(A693&gt;0,VLOOKUP(E693,GasDaily3,5,0),"")</f>
        <v/>
      </c>
      <c r="J693" s="118" t="str">
        <f t="shared" ref="J693:J703" si="133">IF(A693&gt;0,((1/(1-H693))-1)*I693,"")</f>
        <v/>
      </c>
      <c r="K693" s="119" t="str">
        <f t="shared" ref="K693:K703" si="134">IF(A693&gt;0,J693+G693+F693,"")</f>
        <v/>
      </c>
    </row>
    <row r="694" spans="9:11" x14ac:dyDescent="0.2">
      <c r="I694" s="122" t="str">
        <f t="shared" si="132"/>
        <v/>
      </c>
      <c r="J694" s="118" t="str">
        <f t="shared" si="133"/>
        <v/>
      </c>
      <c r="K694" s="119" t="str">
        <f t="shared" si="134"/>
        <v/>
      </c>
    </row>
    <row r="695" spans="9:11" x14ac:dyDescent="0.2">
      <c r="I695" s="122" t="str">
        <f t="shared" si="132"/>
        <v/>
      </c>
      <c r="J695" s="118" t="str">
        <f t="shared" si="133"/>
        <v/>
      </c>
      <c r="K695" s="119" t="str">
        <f t="shared" si="134"/>
        <v/>
      </c>
    </row>
    <row r="696" spans="9:11" x14ac:dyDescent="0.2">
      <c r="I696" s="122" t="str">
        <f t="shared" si="132"/>
        <v/>
      </c>
      <c r="J696" s="118" t="str">
        <f t="shared" si="133"/>
        <v/>
      </c>
      <c r="K696" s="119" t="str">
        <f t="shared" si="134"/>
        <v/>
      </c>
    </row>
    <row r="697" spans="9:11" x14ac:dyDescent="0.2">
      <c r="I697" s="122" t="str">
        <f t="shared" si="132"/>
        <v/>
      </c>
      <c r="J697" s="118" t="str">
        <f t="shared" si="133"/>
        <v/>
      </c>
      <c r="K697" s="119" t="str">
        <f t="shared" si="134"/>
        <v/>
      </c>
    </row>
    <row r="698" spans="9:11" x14ac:dyDescent="0.2">
      <c r="I698" s="122" t="str">
        <f t="shared" si="132"/>
        <v/>
      </c>
      <c r="J698" s="118" t="str">
        <f t="shared" si="133"/>
        <v/>
      </c>
      <c r="K698" s="119" t="str">
        <f t="shared" si="134"/>
        <v/>
      </c>
    </row>
    <row r="699" spans="9:11" x14ac:dyDescent="0.2">
      <c r="I699" s="122" t="str">
        <f t="shared" si="132"/>
        <v/>
      </c>
      <c r="J699" s="118" t="str">
        <f t="shared" si="133"/>
        <v/>
      </c>
      <c r="K699" s="119" t="str">
        <f t="shared" si="134"/>
        <v/>
      </c>
    </row>
    <row r="700" spans="9:11" x14ac:dyDescent="0.2">
      <c r="I700" s="122" t="str">
        <f t="shared" si="132"/>
        <v/>
      </c>
      <c r="J700" s="118" t="str">
        <f t="shared" si="133"/>
        <v/>
      </c>
      <c r="K700" s="119" t="str">
        <f t="shared" si="134"/>
        <v/>
      </c>
    </row>
    <row r="701" spans="9:11" x14ac:dyDescent="0.2">
      <c r="I701" s="122" t="str">
        <f t="shared" si="132"/>
        <v/>
      </c>
      <c r="J701" s="118" t="str">
        <f t="shared" si="133"/>
        <v/>
      </c>
      <c r="K701" s="119" t="str">
        <f t="shared" si="134"/>
        <v/>
      </c>
    </row>
    <row r="702" spans="9:11" x14ac:dyDescent="0.2">
      <c r="I702" s="122" t="str">
        <f t="shared" si="132"/>
        <v/>
      </c>
      <c r="J702" s="118" t="str">
        <f t="shared" si="133"/>
        <v/>
      </c>
      <c r="K702" s="119" t="str">
        <f t="shared" si="134"/>
        <v/>
      </c>
    </row>
    <row r="703" spans="9:11" x14ac:dyDescent="0.2">
      <c r="I703" s="122" t="str">
        <f t="shared" si="132"/>
        <v/>
      </c>
      <c r="J703" s="118" t="str">
        <f t="shared" si="133"/>
        <v/>
      </c>
      <c r="K703" s="119" t="str">
        <f t="shared" si="134"/>
        <v/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01"/>
  <sheetViews>
    <sheetView topLeftCell="BF2" workbookViewId="0">
      <selection activeCell="BF2" sqref="A1:IV65536"/>
    </sheetView>
  </sheetViews>
  <sheetFormatPr defaultRowHeight="12.75" x14ac:dyDescent="0.2"/>
  <cols>
    <col min="1" max="1" width="8.140625" style="36" customWidth="1"/>
    <col min="2" max="3" width="19.5703125" style="36" customWidth="1"/>
    <col min="4" max="4" width="5.140625" style="36" customWidth="1"/>
    <col min="5" max="5" width="9.42578125" style="36" customWidth="1"/>
    <col min="6" max="6" width="50.42578125" style="36" customWidth="1"/>
    <col min="7" max="8" width="19.5703125" style="36" customWidth="1"/>
    <col min="9" max="9" width="13" style="36" customWidth="1"/>
    <col min="10" max="10" width="10.42578125" style="36" customWidth="1"/>
    <col min="11" max="11" width="14.42578125" style="36" customWidth="1"/>
    <col min="12" max="12" width="10.5703125" style="36" customWidth="1"/>
    <col min="13" max="13" width="10.42578125" style="36" customWidth="1"/>
    <col min="14" max="14" width="14.42578125" style="36" customWidth="1"/>
    <col min="15" max="15" width="10.5703125" style="36" customWidth="1"/>
    <col min="16" max="16" width="10.42578125" style="36" customWidth="1"/>
    <col min="17" max="17" width="9.5703125" style="36" customWidth="1"/>
    <col min="18" max="18" width="10.5703125" style="36" customWidth="1"/>
    <col min="19" max="19" width="10.42578125" style="36" customWidth="1"/>
    <col min="20" max="20" width="9.5703125" style="36" customWidth="1"/>
    <col min="21" max="21" width="10.5703125" style="36" customWidth="1"/>
    <col min="22" max="22" width="10.42578125" style="36" customWidth="1"/>
    <col min="23" max="23" width="9.5703125" style="36" customWidth="1"/>
    <col min="24" max="24" width="10.5703125" style="36" customWidth="1"/>
    <col min="25" max="25" width="10.42578125" style="36" customWidth="1"/>
    <col min="26" max="26" width="9.5703125" style="36" customWidth="1"/>
    <col min="27" max="27" width="10.5703125" style="36" customWidth="1"/>
    <col min="28" max="28" width="10.42578125" style="36" customWidth="1"/>
    <col min="29" max="29" width="9.5703125" style="36" customWidth="1"/>
    <col min="30" max="30" width="10.5703125" style="36" customWidth="1"/>
    <col min="31" max="31" width="10.42578125" style="36" customWidth="1"/>
    <col min="32" max="32" width="9.5703125" style="36" customWidth="1"/>
    <col min="33" max="33" width="10.5703125" style="36" customWidth="1"/>
    <col min="34" max="34" width="11.42578125" style="36" customWidth="1"/>
    <col min="35" max="35" width="10.5703125" style="36" customWidth="1"/>
    <col min="36" max="36" width="11.5703125" style="36" customWidth="1"/>
    <col min="37" max="45" width="10" style="36" customWidth="1"/>
    <col min="46" max="46" width="11" style="36" customWidth="1"/>
    <col min="47" max="47" width="8.7109375" style="36" customWidth="1"/>
    <col min="48" max="48" width="11" style="36" customWidth="1"/>
    <col min="49" max="49" width="11.42578125" style="36" customWidth="1"/>
    <col min="50" max="50" width="10.5703125" style="36" customWidth="1"/>
    <col min="51" max="51" width="11" style="36" customWidth="1"/>
    <col min="52" max="52" width="11.42578125" style="36" customWidth="1"/>
    <col min="53" max="53" width="10.5703125" style="36" customWidth="1"/>
    <col min="54" max="54" width="16.5703125" style="36" customWidth="1"/>
    <col min="55" max="55" width="12.5703125" style="36" customWidth="1"/>
    <col min="56" max="56" width="5.140625" style="36" customWidth="1"/>
    <col min="57" max="57" width="9.42578125" style="36" customWidth="1"/>
    <col min="58" max="58" width="37" style="36" customWidth="1"/>
    <col min="59" max="59" width="16.5703125" style="36" customWidth="1"/>
    <col min="60" max="60" width="12.5703125" style="36" customWidth="1"/>
    <col min="61" max="61" width="10.5703125" style="36" customWidth="1"/>
    <col min="62" max="62" width="10.42578125" style="36" customWidth="1"/>
    <col min="63" max="63" width="11.7109375" style="36" customWidth="1"/>
    <col min="64" max="64" width="10.5703125" style="36" customWidth="1"/>
    <col min="65" max="65" width="10.42578125" style="36" customWidth="1"/>
    <col min="66" max="66" width="9.5703125" style="36" customWidth="1"/>
    <col min="67" max="67" width="10.5703125" style="36" customWidth="1"/>
    <col min="68" max="68" width="10.42578125" style="36" customWidth="1"/>
    <col min="69" max="69" width="9.5703125" style="36" customWidth="1"/>
    <col min="70" max="70" width="10.5703125" style="36" customWidth="1"/>
    <col min="71" max="71" width="10.42578125" style="36" customWidth="1"/>
    <col min="72" max="72" width="9.5703125" style="36" customWidth="1"/>
    <col min="73" max="73" width="10.5703125" style="36" customWidth="1"/>
    <col min="74" max="74" width="10.42578125" style="36" customWidth="1"/>
    <col min="75" max="75" width="9.5703125" style="36" customWidth="1"/>
    <col min="76" max="76" width="10.5703125" style="36" customWidth="1"/>
    <col min="77" max="77" width="10.42578125" style="36" customWidth="1"/>
    <col min="78" max="78" width="9.5703125" style="36" customWidth="1"/>
    <col min="79" max="79" width="10.5703125" style="36" customWidth="1"/>
    <col min="80" max="80" width="10.42578125" style="36" customWidth="1"/>
    <col min="81" max="81" width="9.5703125" style="36" customWidth="1"/>
    <col min="82" max="82" width="10.5703125" style="36" customWidth="1"/>
    <col min="83" max="83" width="10.42578125" style="36" customWidth="1"/>
    <col min="84" max="84" width="9.5703125" style="36" customWidth="1"/>
    <col min="85" max="85" width="10.5703125" style="36" customWidth="1"/>
    <col min="86" max="86" width="11.42578125" style="36" customWidth="1"/>
    <col min="87" max="87" width="10.5703125" style="36" customWidth="1"/>
    <col min="88" max="88" width="11.5703125" style="36" customWidth="1"/>
    <col min="89" max="97" width="10" style="36" customWidth="1"/>
    <col min="98" max="98" width="11" style="36" customWidth="1"/>
    <col min="99" max="99" width="8.7109375" style="36" customWidth="1"/>
    <col min="100" max="117" width="9.140625" style="36"/>
    <col min="118" max="118" width="2" style="36" customWidth="1"/>
    <col min="119" max="120" width="12" style="36" customWidth="1"/>
    <col min="121" max="128" width="2" style="36" customWidth="1"/>
    <col min="129" max="129" width="12" style="36" customWidth="1"/>
    <col min="130" max="134" width="2" style="36" customWidth="1"/>
    <col min="135" max="135" width="4" style="36" customWidth="1"/>
    <col min="136" max="136" width="16.5703125" style="36" customWidth="1"/>
    <col min="137" max="137" width="14.28515625" style="36" customWidth="1"/>
    <col min="138" max="138" width="2" style="36" customWidth="1"/>
    <col min="139" max="139" width="12" style="36" customWidth="1"/>
    <col min="140" max="140" width="45.140625" style="36" customWidth="1"/>
    <col min="141" max="141" width="16.5703125" style="36" customWidth="1"/>
    <col min="142" max="142" width="12.5703125" style="36" customWidth="1"/>
    <col min="143" max="143" width="10.7109375" style="36" customWidth="1"/>
    <col min="144" max="144" width="6.85546875" style="36" customWidth="1"/>
    <col min="145" max="145" width="14.28515625" style="36" customWidth="1"/>
    <col min="146" max="146" width="4.28515625" style="36" customWidth="1"/>
    <col min="147" max="154" width="2" style="36" customWidth="1"/>
    <col min="155" max="16384" width="9.140625" style="36"/>
  </cols>
  <sheetData>
    <row r="1" spans="1:154" x14ac:dyDescent="0.2">
      <c r="BA1" s="123" t="s">
        <v>156</v>
      </c>
    </row>
    <row r="2" spans="1:154" x14ac:dyDescent="0.2"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BE2" s="36">
        <f>IF(BE4&lt;&gt;"NO",2,1)</f>
        <v>1</v>
      </c>
      <c r="BF2" s="36" t="str">
        <f>BF4</f>
        <v>Tenn/Z 0 to TC0/Citygate -- FT Win.</v>
      </c>
      <c r="BG2" s="43">
        <f>MATCH(BG4,Location,0)</f>
        <v>15</v>
      </c>
      <c r="BH2" s="43">
        <f>MATCH(BH4,Location,0)</f>
        <v>21</v>
      </c>
      <c r="BI2" s="43">
        <f>MATCH(BI4,Transport,0)</f>
        <v>4</v>
      </c>
      <c r="BJ2" s="43">
        <f>IF(BJ4=0,0,MATCH(BJ4,Location,0))</f>
        <v>14</v>
      </c>
      <c r="BK2" s="43">
        <f>IF(BK4=0,0,MATCH(BK4,Location,0))</f>
        <v>13</v>
      </c>
      <c r="BL2" s="43">
        <f>IF(BL4=0,0,MATCH(BL4,Transport,0))</f>
        <v>1</v>
      </c>
      <c r="BM2" s="43">
        <f>IF(BM4=0,0,MATCH(BM4,Location,0))</f>
        <v>0</v>
      </c>
      <c r="BN2" s="43">
        <f>IF(BN4=0,0,MATCH(BN4,Location,0))</f>
        <v>0</v>
      </c>
      <c r="BO2" s="43">
        <f>IF(BO4=0,0,MATCH(BO4,Transport,0))</f>
        <v>0</v>
      </c>
      <c r="BP2" s="43">
        <f>IF(BP4=0,0,MATCH(BP4,Location,0))</f>
        <v>0</v>
      </c>
      <c r="BQ2" s="43">
        <f>IF(BQ4=0,0,MATCH(BQ4,Location,0))</f>
        <v>0</v>
      </c>
      <c r="BR2" s="43">
        <f>IF(BR4=0,0,MATCH(BR4,Transport,0))</f>
        <v>0</v>
      </c>
      <c r="BS2" s="43">
        <f>IF(BS4=0,0,MATCH(BS4,Location,0))</f>
        <v>0</v>
      </c>
      <c r="BT2" s="43">
        <f>IF(BT4=0,0,MATCH(BT4,Location,0))</f>
        <v>0</v>
      </c>
      <c r="BU2" s="43">
        <f>IF(BU4=0,0,MATCH(BU4,Transport,0))</f>
        <v>0</v>
      </c>
      <c r="BV2" s="43">
        <f>IF(BV4=0,0,MATCH(BV4,Location,0))</f>
        <v>0</v>
      </c>
      <c r="BW2" s="43">
        <f>IF(BW4=0,0,MATCH(BW4,Location,0))</f>
        <v>0</v>
      </c>
      <c r="BX2" s="43">
        <f>IF(BX4=0,0,MATCH(BX4,Transport,0))</f>
        <v>0</v>
      </c>
      <c r="BY2" s="43">
        <f>IF(BY4=0,0,MATCH(BY4,Location,0))</f>
        <v>0</v>
      </c>
      <c r="BZ2" s="43">
        <f>IF(BZ4=0,0,MATCH(BZ4,Location,0))</f>
        <v>0</v>
      </c>
      <c r="CA2" s="43">
        <f>IF(CA4=0,0,MATCH(CA4,Transport,0))</f>
        <v>0</v>
      </c>
      <c r="CB2" s="43">
        <f>IF(CB4=0,0,MATCH(CB4,Location,0))</f>
        <v>0</v>
      </c>
      <c r="CC2" s="43">
        <f>IF(CC4=0,0,MATCH(CC4,Location,0))</f>
        <v>0</v>
      </c>
      <c r="CD2" s="43">
        <f>IF(CD4=0,0,MATCH(CD4,Transport,0))</f>
        <v>0</v>
      </c>
      <c r="CE2" s="43">
        <f>IF(CE4=0,0,MATCH(CE4,Location,0))</f>
        <v>0</v>
      </c>
      <c r="CF2" s="43">
        <f>IF(CF4=0,0,MATCH(CF4,Location,0))</f>
        <v>0</v>
      </c>
      <c r="CG2" s="43">
        <f>IF(CG4=0,0,MATCH(CG4,Transport,0))</f>
        <v>0</v>
      </c>
      <c r="CH2" s="43">
        <f>IF(CH4=0,0,MATCH(CH4,Location,0))</f>
        <v>0</v>
      </c>
      <c r="CI2" s="43">
        <f>IF(CI4=0,0,MATCH(CI4,Location,0))</f>
        <v>0</v>
      </c>
      <c r="CJ2" s="43">
        <f>IF(CJ4=0,0,MATCH(CJ4,Transport,0))</f>
        <v>0</v>
      </c>
    </row>
    <row r="3" spans="1:154" s="98" customFormat="1" ht="13.5" thickBot="1" x14ac:dyDescent="0.25">
      <c r="A3" s="39" t="s">
        <v>8</v>
      </c>
      <c r="B3" s="39" t="s">
        <v>6</v>
      </c>
      <c r="C3" s="39" t="s">
        <v>7</v>
      </c>
      <c r="D3" s="39" t="s">
        <v>9</v>
      </c>
      <c r="E3" s="39" t="s">
        <v>10</v>
      </c>
      <c r="F3" s="39" t="s">
        <v>11</v>
      </c>
      <c r="G3" s="39" t="s">
        <v>12</v>
      </c>
      <c r="H3" s="39" t="s">
        <v>13</v>
      </c>
      <c r="I3" s="39" t="s">
        <v>14</v>
      </c>
      <c r="J3" s="39" t="s">
        <v>15</v>
      </c>
      <c r="K3" s="39" t="s">
        <v>16</v>
      </c>
      <c r="L3" s="39" t="s">
        <v>17</v>
      </c>
      <c r="M3" s="39" t="s">
        <v>18</v>
      </c>
      <c r="N3" s="39" t="s">
        <v>19</v>
      </c>
      <c r="O3" s="39" t="s">
        <v>20</v>
      </c>
      <c r="P3" s="39" t="s">
        <v>21</v>
      </c>
      <c r="Q3" s="39" t="s">
        <v>22</v>
      </c>
      <c r="R3" s="39" t="s">
        <v>23</v>
      </c>
      <c r="S3" s="39" t="s">
        <v>24</v>
      </c>
      <c r="T3" s="39" t="s">
        <v>25</v>
      </c>
      <c r="U3" s="39" t="s">
        <v>26</v>
      </c>
      <c r="V3" s="39" t="s">
        <v>27</v>
      </c>
      <c r="W3" s="39" t="s">
        <v>28</v>
      </c>
      <c r="X3" s="39" t="s">
        <v>29</v>
      </c>
      <c r="Y3" s="39" t="s">
        <v>30</v>
      </c>
      <c r="Z3" s="39" t="s">
        <v>31</v>
      </c>
      <c r="AA3" s="39" t="s">
        <v>32</v>
      </c>
      <c r="AB3" s="39" t="s">
        <v>33</v>
      </c>
      <c r="AC3" s="39" t="s">
        <v>34</v>
      </c>
      <c r="AD3" s="39" t="s">
        <v>35</v>
      </c>
      <c r="AE3" s="39" t="s">
        <v>36</v>
      </c>
      <c r="AF3" s="39" t="s">
        <v>37</v>
      </c>
      <c r="AG3" s="39" t="s">
        <v>38</v>
      </c>
      <c r="AH3" s="39" t="s">
        <v>39</v>
      </c>
      <c r="AI3" s="39" t="s">
        <v>40</v>
      </c>
      <c r="AJ3" s="39" t="s">
        <v>41</v>
      </c>
      <c r="AK3" s="39" t="s">
        <v>127</v>
      </c>
      <c r="AL3" s="39" t="s">
        <v>128</v>
      </c>
      <c r="AM3" s="39" t="s">
        <v>129</v>
      </c>
      <c r="AN3" s="39" t="s">
        <v>130</v>
      </c>
      <c r="AO3" s="39" t="s">
        <v>131</v>
      </c>
      <c r="AP3" s="39" t="s">
        <v>132</v>
      </c>
      <c r="AQ3" s="39" t="s">
        <v>133</v>
      </c>
      <c r="AR3" s="39" t="s">
        <v>134</v>
      </c>
      <c r="AS3" s="39" t="s">
        <v>135</v>
      </c>
      <c r="AT3" s="39" t="s">
        <v>136</v>
      </c>
      <c r="AU3" s="39" t="s">
        <v>137</v>
      </c>
      <c r="BA3" s="98" t="s">
        <v>8</v>
      </c>
      <c r="BB3" s="98" t="s">
        <v>6</v>
      </c>
      <c r="BC3" s="98" t="s">
        <v>7</v>
      </c>
      <c r="BD3" s="98" t="s">
        <v>9</v>
      </c>
      <c r="BE3" s="98" t="s">
        <v>10</v>
      </c>
      <c r="BF3" s="98" t="s">
        <v>11</v>
      </c>
      <c r="BG3" s="98" t="s">
        <v>12</v>
      </c>
      <c r="BH3" s="98" t="s">
        <v>13</v>
      </c>
      <c r="BI3" s="98" t="s">
        <v>14</v>
      </c>
      <c r="BJ3" s="98" t="s">
        <v>15</v>
      </c>
      <c r="BK3" s="98" t="s">
        <v>16</v>
      </c>
      <c r="BL3" s="98" t="s">
        <v>17</v>
      </c>
      <c r="BM3" s="98" t="s">
        <v>18</v>
      </c>
      <c r="BN3" s="98" t="s">
        <v>19</v>
      </c>
      <c r="BO3" s="98" t="s">
        <v>20</v>
      </c>
      <c r="BP3" s="98" t="s">
        <v>21</v>
      </c>
      <c r="BQ3" s="98" t="s">
        <v>22</v>
      </c>
      <c r="BR3" s="98" t="s">
        <v>23</v>
      </c>
      <c r="BS3" s="98" t="s">
        <v>24</v>
      </c>
      <c r="BT3" s="98" t="s">
        <v>25</v>
      </c>
      <c r="BU3" s="98" t="s">
        <v>26</v>
      </c>
      <c r="BV3" s="98" t="s">
        <v>27</v>
      </c>
      <c r="BW3" s="98" t="s">
        <v>28</v>
      </c>
      <c r="BX3" s="98" t="s">
        <v>29</v>
      </c>
      <c r="BY3" s="98" t="s">
        <v>30</v>
      </c>
      <c r="BZ3" s="98" t="s">
        <v>31</v>
      </c>
      <c r="CA3" s="98" t="s">
        <v>32</v>
      </c>
      <c r="CB3" s="98" t="s">
        <v>33</v>
      </c>
      <c r="CC3" s="98" t="s">
        <v>34</v>
      </c>
      <c r="CD3" s="98" t="s">
        <v>35</v>
      </c>
      <c r="CE3" s="98" t="s">
        <v>36</v>
      </c>
      <c r="CF3" s="98" t="s">
        <v>37</v>
      </c>
      <c r="CG3" s="98" t="s">
        <v>38</v>
      </c>
      <c r="CH3" s="98" t="s">
        <v>39</v>
      </c>
      <c r="CI3" s="98" t="s">
        <v>40</v>
      </c>
      <c r="CJ3" s="98" t="s">
        <v>41</v>
      </c>
      <c r="CK3" s="98" t="s">
        <v>127</v>
      </c>
      <c r="CL3" s="98" t="s">
        <v>128</v>
      </c>
      <c r="CM3" s="98" t="s">
        <v>129</v>
      </c>
      <c r="CN3" s="98" t="s">
        <v>130</v>
      </c>
      <c r="CO3" s="98" t="s">
        <v>131</v>
      </c>
      <c r="CP3" s="98" t="s">
        <v>132</v>
      </c>
      <c r="CQ3" s="98" t="s">
        <v>133</v>
      </c>
      <c r="CR3" s="98" t="s">
        <v>134</v>
      </c>
      <c r="CS3" s="98" t="s">
        <v>135</v>
      </c>
      <c r="CT3" s="98" t="s">
        <v>136</v>
      </c>
      <c r="CU3" s="98" t="s">
        <v>137</v>
      </c>
    </row>
    <row r="4" spans="1:154" x14ac:dyDescent="0.2">
      <c r="A4" s="36">
        <v>1</v>
      </c>
      <c r="B4" s="36" t="s">
        <v>159</v>
      </c>
      <c r="C4" s="36" t="s">
        <v>160</v>
      </c>
      <c r="D4" s="36">
        <v>1</v>
      </c>
      <c r="E4" s="36" t="s">
        <v>45</v>
      </c>
      <c r="F4" s="36" t="s">
        <v>209</v>
      </c>
      <c r="G4" s="36" t="s">
        <v>159</v>
      </c>
      <c r="H4" s="36" t="s">
        <v>160</v>
      </c>
      <c r="I4" s="36" t="s">
        <v>161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118">
        <f ca="1">IF(G4&gt;0,VLOOKUP(G4&amp;"-"&amp;H4&amp;"-"&amp;I4,LocCost,2,0),0)</f>
        <v>8.0036704401479489E-2</v>
      </c>
      <c r="AL4" s="118">
        <f>IF(J4&gt;0,VLOOKUP(J4&amp;"-"&amp;K4&amp;"-"&amp;L4,LocCost,2,0),0)</f>
        <v>0</v>
      </c>
      <c r="AM4" s="118">
        <f>IF(M4&gt;0,VLOOKUP(M4&amp;"-"&amp;N4&amp;"-"&amp;O4,LocCost,2,0),0)</f>
        <v>0</v>
      </c>
      <c r="AN4" s="118">
        <f>IF(P4&gt;0,VLOOKUP(P4&amp;"-"&amp;Q4&amp;"-"&amp;R4,LocCost,2,0),0)</f>
        <v>0</v>
      </c>
      <c r="AO4" s="118">
        <f>IF(S4&gt;0,VLOOKUP(S4&amp;"-"&amp;T4&amp;"-"&amp;U4,LocCost,2,0),0)</f>
        <v>0</v>
      </c>
      <c r="AP4" s="118">
        <f>IF(V4&gt;0,VLOOKUP(V4&amp;"-"&amp;W4&amp;"-"&amp;X4,LocCost,2,0),0)</f>
        <v>0</v>
      </c>
      <c r="AQ4" s="118">
        <f>IF(Y4&gt;0,VLOOKUP(Y4&amp;"-"&amp;Z4&amp;"-"&amp;AA4,LocCost,2,0),0)</f>
        <v>0</v>
      </c>
      <c r="AR4" s="118">
        <f>IF(AB4&gt;0,VLOOKUP(AB4&amp;"-"&amp;AC4&amp;"-"&amp;AD4,LocCost,2,0),0)</f>
        <v>0</v>
      </c>
      <c r="AS4" s="118">
        <f>IF(AE4&gt;0,VLOOKUP(AE4&amp;"-"&amp;AF4&amp;"-"&amp;AG4,LocCost,2,0),0)</f>
        <v>0</v>
      </c>
      <c r="AT4" s="118">
        <f>IF(AH4&gt;0,VLOOKUP(AH4&amp;"-"&amp;AI4&amp;"-"&amp;AJ4,LocCost,2,0),0)</f>
        <v>0</v>
      </c>
      <c r="AU4" s="119">
        <f ca="1">SUM(AK4:AT4)</f>
        <v>8.0036704401479489E-2</v>
      </c>
      <c r="BA4">
        <v>329</v>
      </c>
      <c r="BB4" s="36" t="s">
        <v>179</v>
      </c>
      <c r="BC4" s="36" t="s">
        <v>57</v>
      </c>
      <c r="BD4" s="36">
        <v>1</v>
      </c>
      <c r="BE4" s="36" t="s">
        <v>45</v>
      </c>
      <c r="BF4" s="36" t="s">
        <v>121</v>
      </c>
      <c r="BG4" s="36" t="s">
        <v>179</v>
      </c>
      <c r="BH4" s="36" t="s">
        <v>186</v>
      </c>
      <c r="BI4" s="36" t="s">
        <v>180</v>
      </c>
      <c r="BJ4" s="36" t="s">
        <v>59</v>
      </c>
      <c r="BK4" s="36" t="s">
        <v>57</v>
      </c>
      <c r="BL4" s="36" t="s">
        <v>48</v>
      </c>
      <c r="BM4" s="36">
        <v>0</v>
      </c>
      <c r="BN4" s="36">
        <v>0</v>
      </c>
      <c r="BO4" s="36">
        <v>0</v>
      </c>
      <c r="BP4" s="36">
        <v>0</v>
      </c>
      <c r="BQ4" s="36">
        <v>0</v>
      </c>
      <c r="BR4" s="36">
        <v>0</v>
      </c>
      <c r="BS4" s="36">
        <v>0</v>
      </c>
      <c r="BT4" s="36">
        <v>0</v>
      </c>
      <c r="BU4" s="36">
        <v>0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118">
        <v>0.23348079048023807</v>
      </c>
      <c r="CL4" s="118">
        <v>6.6652380952380907E-2</v>
      </c>
      <c r="CM4" s="118">
        <v>0</v>
      </c>
      <c r="CN4" s="118">
        <v>0</v>
      </c>
      <c r="CO4" s="118">
        <v>0</v>
      </c>
      <c r="CP4" s="118">
        <v>0</v>
      </c>
      <c r="CQ4" s="118">
        <v>0</v>
      </c>
      <c r="CR4" s="118">
        <v>0</v>
      </c>
      <c r="CS4" s="118">
        <v>0</v>
      </c>
      <c r="CT4" s="118">
        <v>0</v>
      </c>
      <c r="CU4" s="119">
        <v>0.30013317143261897</v>
      </c>
    </row>
    <row r="5" spans="1:154" x14ac:dyDescent="0.2">
      <c r="A5" s="36">
        <v>2</v>
      </c>
      <c r="B5" s="36" t="s">
        <v>159</v>
      </c>
      <c r="C5" s="36" t="s">
        <v>160</v>
      </c>
      <c r="D5" s="36">
        <v>2</v>
      </c>
      <c r="E5" s="36" t="s">
        <v>45</v>
      </c>
      <c r="F5" s="36" t="s">
        <v>210</v>
      </c>
      <c r="G5" s="36" t="s">
        <v>159</v>
      </c>
      <c r="H5" s="36" t="s">
        <v>160</v>
      </c>
      <c r="I5" s="36" t="s">
        <v>166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118">
        <f t="shared" ref="AK5:AK20" ca="1" si="0">IF(G5&gt;0,VLOOKUP(G5&amp;"-"&amp;H5&amp;"-"&amp;I5,LocCost,2,0),0)</f>
        <v>0.1932367044014795</v>
      </c>
      <c r="AL5" s="118">
        <f t="shared" ref="AL5:AL20" si="1">IF(J5&gt;0,VLOOKUP(J5&amp;"-"&amp;K5&amp;"-"&amp;L5,LocCost,2,0),0)</f>
        <v>0</v>
      </c>
      <c r="AM5" s="118">
        <f t="shared" ref="AM5:AM20" si="2">IF(M5&gt;0,VLOOKUP(M5&amp;"-"&amp;N5&amp;"-"&amp;O5,LocCost,2,0),0)</f>
        <v>0</v>
      </c>
      <c r="AN5" s="118">
        <f t="shared" ref="AN5:AN20" si="3">IF(P5&gt;0,VLOOKUP(P5&amp;"-"&amp;Q5&amp;"-"&amp;R5,LocCost,2,0),0)</f>
        <v>0</v>
      </c>
      <c r="AO5" s="118">
        <f t="shared" ref="AO5:AO20" si="4">IF(S5&gt;0,VLOOKUP(S5&amp;"-"&amp;T5&amp;"-"&amp;U5,LocCost,2,0),0)</f>
        <v>0</v>
      </c>
      <c r="AP5" s="118">
        <f t="shared" ref="AP5:AP20" si="5">IF(V5&gt;0,VLOOKUP(V5&amp;"-"&amp;W5&amp;"-"&amp;X5,LocCost,2,0),0)</f>
        <v>0</v>
      </c>
      <c r="AQ5" s="118">
        <f t="shared" ref="AQ5:AQ20" si="6">IF(Y5&gt;0,VLOOKUP(Y5&amp;"-"&amp;Z5&amp;"-"&amp;AA5,LocCost,2,0),0)</f>
        <v>0</v>
      </c>
      <c r="AR5" s="118">
        <f t="shared" ref="AR5:AR20" si="7">IF(AB5&gt;0,VLOOKUP(AB5&amp;"-"&amp;AC5&amp;"-"&amp;AD5,LocCost,2,0),0)</f>
        <v>0</v>
      </c>
      <c r="AS5" s="118">
        <f t="shared" ref="AS5:AS20" si="8">IF(AE5&gt;0,VLOOKUP(AE5&amp;"-"&amp;AF5&amp;"-"&amp;AG5,LocCost,2,0),0)</f>
        <v>0</v>
      </c>
      <c r="AT5" s="118">
        <f t="shared" ref="AT5:AT20" si="9">IF(AH5&gt;0,VLOOKUP(AH5&amp;"-"&amp;AI5&amp;"-"&amp;AJ5,LocCost,2,0),0)</f>
        <v>0</v>
      </c>
      <c r="AU5" s="119">
        <f t="shared" ref="AU5:AU20" ca="1" si="10">SUM(AK5:AT5)</f>
        <v>0.1932367044014795</v>
      </c>
      <c r="BA5" s="36">
        <v>175</v>
      </c>
      <c r="BB5" s="36" t="s">
        <v>195</v>
      </c>
      <c r="BC5" s="36" t="s">
        <v>140</v>
      </c>
      <c r="BD5" s="36">
        <v>1</v>
      </c>
      <c r="BE5" s="36" t="s">
        <v>45</v>
      </c>
      <c r="BF5" s="36" t="s">
        <v>211</v>
      </c>
      <c r="BG5" s="36" t="s">
        <v>195</v>
      </c>
      <c r="BH5" s="36" t="s">
        <v>140</v>
      </c>
      <c r="BI5" s="36" t="s">
        <v>180</v>
      </c>
      <c r="BJ5" s="36">
        <v>0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118">
        <v>0.10314927297102194</v>
      </c>
      <c r="CL5" s="118">
        <v>0</v>
      </c>
      <c r="CM5" s="118">
        <v>0</v>
      </c>
      <c r="CN5" s="118">
        <v>0</v>
      </c>
      <c r="CO5" s="118">
        <v>0</v>
      </c>
      <c r="CP5" s="118">
        <v>0</v>
      </c>
      <c r="CQ5" s="118">
        <v>0</v>
      </c>
      <c r="CR5" s="118">
        <v>0</v>
      </c>
      <c r="CS5" s="118">
        <v>0</v>
      </c>
      <c r="CT5" s="118">
        <v>0</v>
      </c>
      <c r="CU5" s="119">
        <v>0.10314927297102194</v>
      </c>
      <c r="DN5" s="36">
        <v>0</v>
      </c>
      <c r="DO5" s="36">
        <v>0.23693591923485635</v>
      </c>
      <c r="DP5" s="36">
        <v>8.9296848137535717E-2</v>
      </c>
      <c r="DQ5" s="36">
        <v>0</v>
      </c>
      <c r="DR5" s="36">
        <v>0</v>
      </c>
      <c r="DS5" s="36">
        <v>0</v>
      </c>
      <c r="DT5" s="36">
        <v>0</v>
      </c>
      <c r="DU5" s="36">
        <v>0</v>
      </c>
      <c r="DV5" s="36">
        <v>0</v>
      </c>
      <c r="DW5" s="36">
        <v>0</v>
      </c>
      <c r="DX5" s="36">
        <v>0</v>
      </c>
      <c r="DY5" s="36">
        <v>0.32623276737239204</v>
      </c>
      <c r="EE5" s="36">
        <v>155</v>
      </c>
      <c r="EF5" s="36" t="s">
        <v>195</v>
      </c>
      <c r="EG5" s="36" t="s">
        <v>52</v>
      </c>
      <c r="EH5" s="36">
        <v>1</v>
      </c>
      <c r="EI5" s="36" t="s">
        <v>45</v>
      </c>
      <c r="EJ5" s="36" t="s">
        <v>212</v>
      </c>
      <c r="EK5" s="36" t="s">
        <v>195</v>
      </c>
      <c r="EL5" s="36" t="s">
        <v>140</v>
      </c>
      <c r="EM5" s="36" t="s">
        <v>141</v>
      </c>
      <c r="EN5" s="36" t="s">
        <v>44</v>
      </c>
      <c r="EO5" s="36" t="s">
        <v>52</v>
      </c>
      <c r="EP5" s="36" t="s">
        <v>48</v>
      </c>
      <c r="EQ5" s="36">
        <v>0</v>
      </c>
      <c r="ER5" s="36">
        <v>0</v>
      </c>
      <c r="ES5" s="36">
        <v>0</v>
      </c>
      <c r="ET5" s="36">
        <v>0</v>
      </c>
      <c r="EU5" s="36">
        <v>0</v>
      </c>
      <c r="EV5" s="36">
        <v>0</v>
      </c>
      <c r="EW5" s="36">
        <v>0</v>
      </c>
      <c r="EX5" s="36">
        <v>0</v>
      </c>
    </row>
    <row r="6" spans="1:154" x14ac:dyDescent="0.2">
      <c r="A6" s="36">
        <v>3</v>
      </c>
      <c r="B6" s="36" t="s">
        <v>159</v>
      </c>
      <c r="C6" s="36" t="s">
        <v>57</v>
      </c>
      <c r="D6" s="36">
        <v>1</v>
      </c>
      <c r="E6" s="36" t="s">
        <v>45</v>
      </c>
      <c r="F6" s="36" t="s">
        <v>213</v>
      </c>
      <c r="G6" s="36" t="s">
        <v>159</v>
      </c>
      <c r="H6" s="36" t="s">
        <v>160</v>
      </c>
      <c r="I6" s="36" t="s">
        <v>161</v>
      </c>
      <c r="J6" s="36" t="s">
        <v>59</v>
      </c>
      <c r="K6" s="36" t="s">
        <v>57</v>
      </c>
      <c r="L6" s="36" t="s">
        <v>48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118">
        <f t="shared" ca="1" si="0"/>
        <v>8.0036704401479489E-2</v>
      </c>
      <c r="AL6" s="118">
        <f t="shared" ca="1" si="1"/>
        <v>6.470002659411235E-2</v>
      </c>
      <c r="AM6" s="118">
        <f t="shared" si="2"/>
        <v>0</v>
      </c>
      <c r="AN6" s="118">
        <f t="shared" si="3"/>
        <v>0</v>
      </c>
      <c r="AO6" s="118">
        <f t="shared" si="4"/>
        <v>0</v>
      </c>
      <c r="AP6" s="118">
        <f t="shared" si="5"/>
        <v>0</v>
      </c>
      <c r="AQ6" s="118">
        <f t="shared" si="6"/>
        <v>0</v>
      </c>
      <c r="AR6" s="118">
        <f t="shared" si="7"/>
        <v>0</v>
      </c>
      <c r="AS6" s="118">
        <f t="shared" si="8"/>
        <v>0</v>
      </c>
      <c r="AT6" s="118">
        <f t="shared" si="9"/>
        <v>0</v>
      </c>
      <c r="AU6" s="119">
        <f t="shared" ca="1" si="10"/>
        <v>0.14473673099559184</v>
      </c>
      <c r="BA6" s="36">
        <v>176</v>
      </c>
      <c r="BB6" s="36" t="s">
        <v>195</v>
      </c>
      <c r="BC6" s="36" t="s">
        <v>140</v>
      </c>
      <c r="BD6" s="36">
        <v>1</v>
      </c>
      <c r="BE6" s="36" t="s">
        <v>45</v>
      </c>
      <c r="BF6" s="36" t="s">
        <v>214</v>
      </c>
      <c r="BG6" s="36" t="s">
        <v>195</v>
      </c>
      <c r="BH6" s="36" t="s">
        <v>140</v>
      </c>
      <c r="BI6" s="36" t="s">
        <v>174</v>
      </c>
      <c r="BJ6" s="36">
        <v>0</v>
      </c>
      <c r="BK6" s="36">
        <v>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118">
        <v>0.47506160249739882</v>
      </c>
      <c r="CL6" s="118">
        <v>0</v>
      </c>
      <c r="CM6" s="118">
        <v>0</v>
      </c>
      <c r="CN6" s="118">
        <v>0</v>
      </c>
      <c r="CO6" s="118">
        <v>0</v>
      </c>
      <c r="CP6" s="118">
        <v>0</v>
      </c>
      <c r="CQ6" s="118">
        <v>0</v>
      </c>
      <c r="CR6" s="118">
        <v>0</v>
      </c>
      <c r="CS6" s="118">
        <v>0</v>
      </c>
      <c r="CT6" s="118">
        <v>0</v>
      </c>
      <c r="CU6" s="119">
        <v>0.47506160249739882</v>
      </c>
      <c r="DN6" s="36">
        <v>0</v>
      </c>
      <c r="DO6" s="36">
        <v>0.20120667298179135</v>
      </c>
      <c r="DP6" s="36">
        <v>0</v>
      </c>
      <c r="DQ6" s="36">
        <v>0</v>
      </c>
      <c r="DR6" s="36">
        <v>0</v>
      </c>
      <c r="DS6" s="36">
        <v>0</v>
      </c>
      <c r="DT6" s="36">
        <v>0</v>
      </c>
      <c r="DU6" s="36">
        <v>0</v>
      </c>
      <c r="DV6" s="36">
        <v>0</v>
      </c>
      <c r="DW6" s="36">
        <v>0</v>
      </c>
      <c r="DX6" s="36">
        <v>0</v>
      </c>
      <c r="DY6" s="36">
        <v>0.20120667298179135</v>
      </c>
    </row>
    <row r="7" spans="1:154" x14ac:dyDescent="0.2">
      <c r="A7" s="36">
        <v>4</v>
      </c>
      <c r="B7" s="36" t="s">
        <v>159</v>
      </c>
      <c r="C7" s="36" t="s">
        <v>59</v>
      </c>
      <c r="D7" s="36">
        <v>1</v>
      </c>
      <c r="E7" s="36" t="s">
        <v>45</v>
      </c>
      <c r="F7" s="36" t="s">
        <v>215</v>
      </c>
      <c r="G7" s="36" t="s">
        <v>159</v>
      </c>
      <c r="H7" s="36" t="s">
        <v>160</v>
      </c>
      <c r="I7" s="36" t="s">
        <v>161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118">
        <f t="shared" ca="1" si="0"/>
        <v>8.0036704401479489E-2</v>
      </c>
      <c r="AL7" s="118">
        <f t="shared" si="1"/>
        <v>0</v>
      </c>
      <c r="AM7" s="118">
        <f t="shared" si="2"/>
        <v>0</v>
      </c>
      <c r="AN7" s="118">
        <f t="shared" si="3"/>
        <v>0</v>
      </c>
      <c r="AO7" s="118">
        <f t="shared" si="4"/>
        <v>0</v>
      </c>
      <c r="AP7" s="118">
        <f t="shared" si="5"/>
        <v>0</v>
      </c>
      <c r="AQ7" s="118">
        <f t="shared" si="6"/>
        <v>0</v>
      </c>
      <c r="AR7" s="118">
        <f t="shared" si="7"/>
        <v>0</v>
      </c>
      <c r="AS7" s="118">
        <f t="shared" si="8"/>
        <v>0</v>
      </c>
      <c r="AT7" s="118">
        <f t="shared" si="9"/>
        <v>0</v>
      </c>
      <c r="AU7" s="119">
        <f t="shared" ca="1" si="10"/>
        <v>8.0036704401479489E-2</v>
      </c>
      <c r="BA7" s="36">
        <v>177</v>
      </c>
      <c r="BB7" s="36" t="s">
        <v>195</v>
      </c>
      <c r="BC7" s="36" t="s">
        <v>140</v>
      </c>
      <c r="BD7" s="36">
        <v>1</v>
      </c>
      <c r="BE7" s="36" t="s">
        <v>45</v>
      </c>
      <c r="BF7" s="36" t="s">
        <v>216</v>
      </c>
      <c r="BG7" s="36" t="s">
        <v>195</v>
      </c>
      <c r="BH7" s="36" t="s">
        <v>140</v>
      </c>
      <c r="BI7" s="36" t="s">
        <v>89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118">
        <v>0.45484927297102196</v>
      </c>
      <c r="CL7" s="118">
        <v>0</v>
      </c>
      <c r="CM7" s="118">
        <v>0</v>
      </c>
      <c r="CN7" s="118">
        <v>0</v>
      </c>
      <c r="CO7" s="118">
        <v>0</v>
      </c>
      <c r="CP7" s="118">
        <v>0</v>
      </c>
      <c r="CQ7" s="118">
        <v>0</v>
      </c>
      <c r="CR7" s="118">
        <v>0</v>
      </c>
      <c r="CS7" s="118">
        <v>0</v>
      </c>
      <c r="CT7" s="118">
        <v>0</v>
      </c>
      <c r="CU7" s="119">
        <v>0.45484927297102196</v>
      </c>
      <c r="DN7" s="36">
        <v>0</v>
      </c>
      <c r="DO7" s="36">
        <v>7.4981482978078426E-2</v>
      </c>
      <c r="DP7" s="36">
        <v>0</v>
      </c>
      <c r="DQ7" s="36">
        <v>0</v>
      </c>
      <c r="DR7" s="36">
        <v>0</v>
      </c>
      <c r="DS7" s="36">
        <v>0</v>
      </c>
      <c r="DT7" s="36">
        <v>0</v>
      </c>
      <c r="DU7" s="36">
        <v>0</v>
      </c>
      <c r="DV7" s="36">
        <v>0</v>
      </c>
      <c r="DW7" s="36">
        <v>0</v>
      </c>
      <c r="DX7" s="36">
        <v>0</v>
      </c>
      <c r="DY7" s="36">
        <v>7.4981482978078426E-2</v>
      </c>
    </row>
    <row r="8" spans="1:154" x14ac:dyDescent="0.2">
      <c r="A8" s="36">
        <v>5</v>
      </c>
      <c r="B8" s="36" t="s">
        <v>167</v>
      </c>
      <c r="C8" s="36" t="s">
        <v>159</v>
      </c>
      <c r="D8" s="36">
        <v>1</v>
      </c>
      <c r="E8" s="36" t="s">
        <v>45</v>
      </c>
      <c r="F8" s="36" t="s">
        <v>217</v>
      </c>
      <c r="G8" s="36" t="s">
        <v>167</v>
      </c>
      <c r="H8" s="36" t="s">
        <v>159</v>
      </c>
      <c r="I8" s="36" t="s">
        <v>168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118">
        <f t="shared" ca="1" si="0"/>
        <v>0.15012141706924323</v>
      </c>
      <c r="AL8" s="118">
        <f t="shared" si="1"/>
        <v>0</v>
      </c>
      <c r="AM8" s="118">
        <f t="shared" si="2"/>
        <v>0</v>
      </c>
      <c r="AN8" s="118">
        <f t="shared" si="3"/>
        <v>0</v>
      </c>
      <c r="AO8" s="118">
        <f t="shared" si="4"/>
        <v>0</v>
      </c>
      <c r="AP8" s="118">
        <f t="shared" si="5"/>
        <v>0</v>
      </c>
      <c r="AQ8" s="118">
        <f t="shared" si="6"/>
        <v>0</v>
      </c>
      <c r="AR8" s="118">
        <f t="shared" si="7"/>
        <v>0</v>
      </c>
      <c r="AS8" s="118">
        <f t="shared" si="8"/>
        <v>0</v>
      </c>
      <c r="AT8" s="118">
        <f t="shared" si="9"/>
        <v>0</v>
      </c>
      <c r="AU8" s="119">
        <f t="shared" ca="1" si="10"/>
        <v>0.15012141706924323</v>
      </c>
      <c r="DN8" s="36">
        <v>0</v>
      </c>
      <c r="DO8" s="36">
        <v>7.4981482978078426E-2</v>
      </c>
      <c r="DP8" s="36">
        <v>0</v>
      </c>
      <c r="DQ8" s="36">
        <v>0</v>
      </c>
      <c r="DR8" s="36">
        <v>0</v>
      </c>
      <c r="DS8" s="36">
        <v>0</v>
      </c>
      <c r="DT8" s="36">
        <v>0</v>
      </c>
      <c r="DU8" s="36">
        <v>0</v>
      </c>
      <c r="DV8" s="36">
        <v>0</v>
      </c>
      <c r="DW8" s="36">
        <v>0</v>
      </c>
      <c r="DX8" s="36">
        <v>0</v>
      </c>
      <c r="DY8" s="36">
        <v>7.4981482978078426E-2</v>
      </c>
    </row>
    <row r="9" spans="1:154" x14ac:dyDescent="0.2">
      <c r="A9" s="36">
        <v>6</v>
      </c>
      <c r="B9" s="36" t="s">
        <v>167</v>
      </c>
      <c r="C9" s="36" t="s">
        <v>167</v>
      </c>
      <c r="D9" s="36">
        <v>1</v>
      </c>
      <c r="E9" s="36" t="s">
        <v>45</v>
      </c>
      <c r="F9" s="36" t="s">
        <v>218</v>
      </c>
      <c r="G9" s="36" t="s">
        <v>167</v>
      </c>
      <c r="H9" s="36" t="s">
        <v>167</v>
      </c>
      <c r="I9" s="36" t="s">
        <v>168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118">
        <f t="shared" ca="1" si="0"/>
        <v>0.10466532010893054</v>
      </c>
      <c r="AL9" s="118">
        <f t="shared" si="1"/>
        <v>0</v>
      </c>
      <c r="AM9" s="118">
        <f t="shared" si="2"/>
        <v>0</v>
      </c>
      <c r="AN9" s="118">
        <f t="shared" si="3"/>
        <v>0</v>
      </c>
      <c r="AO9" s="118">
        <f t="shared" si="4"/>
        <v>0</v>
      </c>
      <c r="AP9" s="118">
        <f t="shared" si="5"/>
        <v>0</v>
      </c>
      <c r="AQ9" s="118">
        <f t="shared" si="6"/>
        <v>0</v>
      </c>
      <c r="AR9" s="118">
        <f t="shared" si="7"/>
        <v>0</v>
      </c>
      <c r="AS9" s="118">
        <f t="shared" si="8"/>
        <v>0</v>
      </c>
      <c r="AT9" s="118">
        <f t="shared" si="9"/>
        <v>0</v>
      </c>
      <c r="AU9" s="119">
        <f t="shared" ca="1" si="10"/>
        <v>0.10466532010893054</v>
      </c>
      <c r="DN9" s="36">
        <v>0</v>
      </c>
      <c r="DO9" s="36">
        <v>7.4981482978078426E-2</v>
      </c>
      <c r="DP9" s="36">
        <v>0.11403679453705562</v>
      </c>
      <c r="DQ9" s="36">
        <v>0</v>
      </c>
      <c r="DR9" s="36">
        <v>0</v>
      </c>
      <c r="DS9" s="36">
        <v>0</v>
      </c>
      <c r="DT9" s="36">
        <v>0</v>
      </c>
      <c r="DU9" s="36">
        <v>0</v>
      </c>
      <c r="DV9" s="36">
        <v>0</v>
      </c>
      <c r="DW9" s="36">
        <v>0</v>
      </c>
      <c r="DX9" s="36">
        <v>0</v>
      </c>
      <c r="DY9" s="36">
        <v>0.18901827751513406</v>
      </c>
    </row>
    <row r="10" spans="1:154" x14ac:dyDescent="0.2">
      <c r="A10" s="36">
        <v>7</v>
      </c>
      <c r="B10" s="36" t="s">
        <v>167</v>
      </c>
      <c r="C10" s="36" t="s">
        <v>170</v>
      </c>
      <c r="D10" s="36">
        <v>1</v>
      </c>
      <c r="E10" s="36" t="s">
        <v>45</v>
      </c>
      <c r="F10" s="36" t="s">
        <v>219</v>
      </c>
      <c r="G10" s="36" t="s">
        <v>167</v>
      </c>
      <c r="H10" s="36" t="s">
        <v>170</v>
      </c>
      <c r="I10" s="36" t="s">
        <v>171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118">
        <f t="shared" ca="1" si="0"/>
        <v>1.2065320108930537E-2</v>
      </c>
      <c r="AL10" s="118">
        <f t="shared" si="1"/>
        <v>0</v>
      </c>
      <c r="AM10" s="118">
        <f t="shared" si="2"/>
        <v>0</v>
      </c>
      <c r="AN10" s="118">
        <f t="shared" si="3"/>
        <v>0</v>
      </c>
      <c r="AO10" s="118">
        <f t="shared" si="4"/>
        <v>0</v>
      </c>
      <c r="AP10" s="118">
        <f t="shared" si="5"/>
        <v>0</v>
      </c>
      <c r="AQ10" s="118">
        <f t="shared" si="6"/>
        <v>0</v>
      </c>
      <c r="AR10" s="118">
        <f t="shared" si="7"/>
        <v>0</v>
      </c>
      <c r="AS10" s="118">
        <f t="shared" si="8"/>
        <v>0</v>
      </c>
      <c r="AT10" s="118">
        <f t="shared" si="9"/>
        <v>0</v>
      </c>
      <c r="AU10" s="119">
        <f t="shared" ca="1" si="10"/>
        <v>1.2065320108930537E-2</v>
      </c>
      <c r="DN10" s="36">
        <v>0</v>
      </c>
      <c r="DO10" s="36">
        <v>7.4981482978078426E-2</v>
      </c>
      <c r="DP10" s="36">
        <v>0</v>
      </c>
      <c r="DQ10" s="36">
        <v>0</v>
      </c>
      <c r="DR10" s="36">
        <v>0</v>
      </c>
      <c r="DS10" s="36">
        <v>0</v>
      </c>
      <c r="DT10" s="36">
        <v>0</v>
      </c>
      <c r="DU10" s="36">
        <v>0</v>
      </c>
      <c r="DV10" s="36">
        <v>0</v>
      </c>
      <c r="DW10" s="36">
        <v>0</v>
      </c>
      <c r="DX10" s="36">
        <v>0</v>
      </c>
      <c r="DY10" s="36">
        <v>7.4981482978078426E-2</v>
      </c>
    </row>
    <row r="11" spans="1:154" x14ac:dyDescent="0.2">
      <c r="A11" s="36">
        <v>8</v>
      </c>
      <c r="B11" s="36" t="s">
        <v>170</v>
      </c>
      <c r="C11" s="36" t="s">
        <v>170</v>
      </c>
      <c r="D11" s="36">
        <v>1</v>
      </c>
      <c r="E11" s="36" t="s">
        <v>45</v>
      </c>
      <c r="F11" s="36" t="s">
        <v>220</v>
      </c>
      <c r="G11" s="36" t="s">
        <v>170</v>
      </c>
      <c r="H11" s="36" t="s">
        <v>170</v>
      </c>
      <c r="I11" s="36" t="s">
        <v>171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118">
        <f t="shared" ca="1" si="0"/>
        <v>1.4301447817206664E-2</v>
      </c>
      <c r="AL11" s="118">
        <f t="shared" si="1"/>
        <v>0</v>
      </c>
      <c r="AM11" s="118">
        <f t="shared" si="2"/>
        <v>0</v>
      </c>
      <c r="AN11" s="118">
        <f t="shared" si="3"/>
        <v>0</v>
      </c>
      <c r="AO11" s="118">
        <f t="shared" si="4"/>
        <v>0</v>
      </c>
      <c r="AP11" s="118">
        <f t="shared" si="5"/>
        <v>0</v>
      </c>
      <c r="AQ11" s="118">
        <f t="shared" si="6"/>
        <v>0</v>
      </c>
      <c r="AR11" s="118">
        <f t="shared" si="7"/>
        <v>0</v>
      </c>
      <c r="AS11" s="118">
        <f t="shared" si="8"/>
        <v>0</v>
      </c>
      <c r="AT11" s="118">
        <f t="shared" si="9"/>
        <v>0</v>
      </c>
      <c r="AU11" s="119">
        <f t="shared" ca="1" si="10"/>
        <v>1.4301447817206664E-2</v>
      </c>
      <c r="DN11" s="36">
        <v>0</v>
      </c>
      <c r="DO11" s="36">
        <v>0.23662242295430375</v>
      </c>
      <c r="DP11" s="36">
        <v>8.9180188293082177E-2</v>
      </c>
      <c r="DQ11" s="36">
        <v>0</v>
      </c>
      <c r="DR11" s="36">
        <v>0</v>
      </c>
      <c r="DS11" s="36">
        <v>0</v>
      </c>
      <c r="DT11" s="36">
        <v>0</v>
      </c>
      <c r="DU11" s="36">
        <v>0</v>
      </c>
      <c r="DV11" s="36">
        <v>0</v>
      </c>
      <c r="DW11" s="36">
        <v>0</v>
      </c>
      <c r="DX11" s="36">
        <v>0</v>
      </c>
      <c r="DY11" s="36">
        <v>0.32580261124738591</v>
      </c>
    </row>
    <row r="12" spans="1:154" x14ac:dyDescent="0.2">
      <c r="A12" s="36">
        <v>9</v>
      </c>
      <c r="B12" s="36" t="s">
        <v>170</v>
      </c>
      <c r="C12" s="36" t="s">
        <v>170</v>
      </c>
      <c r="D12" s="36">
        <v>2</v>
      </c>
      <c r="E12" s="36" t="s">
        <v>45</v>
      </c>
      <c r="F12" s="36" t="s">
        <v>221</v>
      </c>
      <c r="G12" s="36" t="s">
        <v>170</v>
      </c>
      <c r="H12" s="36" t="s">
        <v>170</v>
      </c>
      <c r="I12" s="36" t="s">
        <v>168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118">
        <f t="shared" ca="1" si="0"/>
        <v>5.4501447817206665E-2</v>
      </c>
      <c r="AL12" s="118">
        <f t="shared" si="1"/>
        <v>0</v>
      </c>
      <c r="AM12" s="118">
        <f t="shared" si="2"/>
        <v>0</v>
      </c>
      <c r="AN12" s="118">
        <f t="shared" si="3"/>
        <v>0</v>
      </c>
      <c r="AO12" s="118">
        <f t="shared" si="4"/>
        <v>0</v>
      </c>
      <c r="AP12" s="118">
        <f t="shared" si="5"/>
        <v>0</v>
      </c>
      <c r="AQ12" s="118">
        <f t="shared" si="6"/>
        <v>0</v>
      </c>
      <c r="AR12" s="118">
        <f t="shared" si="7"/>
        <v>0</v>
      </c>
      <c r="AS12" s="118">
        <f t="shared" si="8"/>
        <v>0</v>
      </c>
      <c r="AT12" s="118">
        <f t="shared" si="9"/>
        <v>0</v>
      </c>
      <c r="AU12" s="119">
        <f t="shared" ca="1" si="10"/>
        <v>5.4501447817206665E-2</v>
      </c>
      <c r="DN12" s="36">
        <v>0</v>
      </c>
      <c r="DO12" s="36">
        <v>0.23662242295430375</v>
      </c>
      <c r="DP12" s="36">
        <v>8.9296848137535717E-2</v>
      </c>
      <c r="DQ12" s="36">
        <v>0</v>
      </c>
      <c r="DR12" s="36">
        <v>0</v>
      </c>
      <c r="DS12" s="36">
        <v>0</v>
      </c>
      <c r="DT12" s="36">
        <v>0</v>
      </c>
      <c r="DU12" s="36">
        <v>0</v>
      </c>
      <c r="DV12" s="36">
        <v>0</v>
      </c>
      <c r="DW12" s="36">
        <v>0</v>
      </c>
      <c r="DX12" s="36">
        <v>0</v>
      </c>
      <c r="DY12" s="36">
        <v>0.32591927109183949</v>
      </c>
    </row>
    <row r="13" spans="1:154" x14ac:dyDescent="0.2">
      <c r="A13" s="36">
        <v>10</v>
      </c>
      <c r="B13" s="36" t="s">
        <v>44</v>
      </c>
      <c r="C13" s="36" t="s">
        <v>172</v>
      </c>
      <c r="D13" s="36">
        <v>1</v>
      </c>
      <c r="E13" s="36" t="s">
        <v>45</v>
      </c>
      <c r="F13" s="36" t="s">
        <v>222</v>
      </c>
      <c r="G13" s="36" t="s">
        <v>44</v>
      </c>
      <c r="H13" s="36" t="s">
        <v>172</v>
      </c>
      <c r="I13" s="36" t="s">
        <v>48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118">
        <f t="shared" ca="1" si="0"/>
        <v>8.2630372492836571E-2</v>
      </c>
      <c r="AL13" s="118">
        <f t="shared" si="1"/>
        <v>0</v>
      </c>
      <c r="AM13" s="118">
        <f t="shared" si="2"/>
        <v>0</v>
      </c>
      <c r="AN13" s="118">
        <f t="shared" si="3"/>
        <v>0</v>
      </c>
      <c r="AO13" s="118">
        <f t="shared" si="4"/>
        <v>0</v>
      </c>
      <c r="AP13" s="118">
        <f t="shared" si="5"/>
        <v>0</v>
      </c>
      <c r="AQ13" s="118">
        <f t="shared" si="6"/>
        <v>0</v>
      </c>
      <c r="AR13" s="118">
        <f t="shared" si="7"/>
        <v>0</v>
      </c>
      <c r="AS13" s="118">
        <f t="shared" si="8"/>
        <v>0</v>
      </c>
      <c r="AT13" s="118">
        <f t="shared" si="9"/>
        <v>0</v>
      </c>
      <c r="AU13" s="119">
        <f t="shared" ca="1" si="10"/>
        <v>8.2630372492836571E-2</v>
      </c>
      <c r="DN13" s="36">
        <v>0</v>
      </c>
      <c r="DO13" s="36">
        <v>0.2009440690453636</v>
      </c>
      <c r="DP13" s="36">
        <v>0</v>
      </c>
      <c r="DQ13" s="36">
        <v>0</v>
      </c>
      <c r="DR13" s="36">
        <v>0</v>
      </c>
      <c r="DS13" s="36">
        <v>0</v>
      </c>
      <c r="DT13" s="36">
        <v>0</v>
      </c>
      <c r="DU13" s="36">
        <v>0</v>
      </c>
      <c r="DV13" s="36">
        <v>0</v>
      </c>
      <c r="DW13" s="36">
        <v>0</v>
      </c>
      <c r="DX13" s="36">
        <v>0</v>
      </c>
      <c r="DY13" s="36">
        <v>0.2009440690453636</v>
      </c>
    </row>
    <row r="14" spans="1:154" x14ac:dyDescent="0.2">
      <c r="A14" s="36">
        <v>11</v>
      </c>
      <c r="B14" s="36" t="s">
        <v>44</v>
      </c>
      <c r="C14" s="36" t="s">
        <v>44</v>
      </c>
      <c r="D14" s="36">
        <v>1</v>
      </c>
      <c r="E14" s="36" t="s">
        <v>45</v>
      </c>
      <c r="F14" s="36" t="s">
        <v>223</v>
      </c>
      <c r="G14" s="36" t="s">
        <v>44</v>
      </c>
      <c r="H14" s="36" t="s">
        <v>44</v>
      </c>
      <c r="I14" s="36" t="s">
        <v>48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118">
        <f t="shared" ca="1" si="0"/>
        <v>8.2630372492836571E-2</v>
      </c>
      <c r="AL14" s="118">
        <f t="shared" si="1"/>
        <v>0</v>
      </c>
      <c r="AM14" s="118">
        <f t="shared" si="2"/>
        <v>0</v>
      </c>
      <c r="AN14" s="118">
        <f t="shared" si="3"/>
        <v>0</v>
      </c>
      <c r="AO14" s="118">
        <f t="shared" si="4"/>
        <v>0</v>
      </c>
      <c r="AP14" s="118">
        <f t="shared" si="5"/>
        <v>0</v>
      </c>
      <c r="AQ14" s="118">
        <f t="shared" si="6"/>
        <v>0</v>
      </c>
      <c r="AR14" s="118">
        <f t="shared" si="7"/>
        <v>0</v>
      </c>
      <c r="AS14" s="118">
        <f t="shared" si="8"/>
        <v>0</v>
      </c>
      <c r="AT14" s="118">
        <f t="shared" si="9"/>
        <v>0</v>
      </c>
      <c r="AU14" s="119">
        <f t="shared" ca="1" si="10"/>
        <v>8.2630372492836571E-2</v>
      </c>
      <c r="DN14" s="36">
        <v>0</v>
      </c>
      <c r="DO14" s="36">
        <v>7.4930467724012365E-2</v>
      </c>
      <c r="DP14" s="36">
        <v>0</v>
      </c>
      <c r="DQ14" s="36">
        <v>0</v>
      </c>
      <c r="DR14" s="36">
        <v>0</v>
      </c>
      <c r="DS14" s="36">
        <v>0</v>
      </c>
      <c r="DT14" s="36">
        <v>0</v>
      </c>
      <c r="DU14" s="36">
        <v>0</v>
      </c>
      <c r="DV14" s="36">
        <v>0</v>
      </c>
      <c r="DW14" s="36">
        <v>0</v>
      </c>
      <c r="DX14" s="36">
        <v>0</v>
      </c>
      <c r="DY14" s="36">
        <v>7.4930467724012365E-2</v>
      </c>
    </row>
    <row r="15" spans="1:154" x14ac:dyDescent="0.2">
      <c r="A15" s="36">
        <v>12</v>
      </c>
      <c r="B15" s="36" t="s">
        <v>44</v>
      </c>
      <c r="C15" s="36" t="s">
        <v>173</v>
      </c>
      <c r="D15" s="36">
        <v>1</v>
      </c>
      <c r="E15" s="36" t="s">
        <v>45</v>
      </c>
      <c r="F15" s="36" t="s">
        <v>224</v>
      </c>
      <c r="G15" s="36" t="s">
        <v>44</v>
      </c>
      <c r="H15" s="36" t="s">
        <v>173</v>
      </c>
      <c r="I15" s="36" t="s">
        <v>48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118">
        <f t="shared" ca="1" si="0"/>
        <v>8.2630372492836571E-2</v>
      </c>
      <c r="AL15" s="118">
        <f t="shared" si="1"/>
        <v>0</v>
      </c>
      <c r="AM15" s="118">
        <f t="shared" si="2"/>
        <v>0</v>
      </c>
      <c r="AN15" s="118">
        <f t="shared" si="3"/>
        <v>0</v>
      </c>
      <c r="AO15" s="118">
        <f t="shared" si="4"/>
        <v>0</v>
      </c>
      <c r="AP15" s="118">
        <f t="shared" si="5"/>
        <v>0</v>
      </c>
      <c r="AQ15" s="118">
        <f t="shared" si="6"/>
        <v>0</v>
      </c>
      <c r="AR15" s="118">
        <f t="shared" si="7"/>
        <v>0</v>
      </c>
      <c r="AS15" s="118">
        <f t="shared" si="8"/>
        <v>0</v>
      </c>
      <c r="AT15" s="118">
        <f t="shared" si="9"/>
        <v>0</v>
      </c>
      <c r="AU15" s="119">
        <f t="shared" ca="1" si="10"/>
        <v>8.2630372492836571E-2</v>
      </c>
      <c r="DN15" s="36">
        <v>0</v>
      </c>
      <c r="DO15" s="36">
        <v>7.4930467724012365E-2</v>
      </c>
      <c r="DP15" s="36">
        <v>0</v>
      </c>
      <c r="DQ15" s="36">
        <v>0</v>
      </c>
      <c r="DR15" s="36">
        <v>0</v>
      </c>
      <c r="DS15" s="36">
        <v>0</v>
      </c>
      <c r="DT15" s="36">
        <v>0</v>
      </c>
      <c r="DU15" s="36">
        <v>0</v>
      </c>
      <c r="DV15" s="36">
        <v>0</v>
      </c>
      <c r="DW15" s="36">
        <v>0</v>
      </c>
      <c r="DX15" s="36">
        <v>0</v>
      </c>
      <c r="DY15" s="36">
        <v>7.4930467724012365E-2</v>
      </c>
    </row>
    <row r="16" spans="1:154" x14ac:dyDescent="0.2">
      <c r="A16" s="36">
        <v>13</v>
      </c>
      <c r="B16" s="36" t="s">
        <v>44</v>
      </c>
      <c r="C16" s="36" t="s">
        <v>52</v>
      </c>
      <c r="D16" s="36">
        <v>1</v>
      </c>
      <c r="E16" s="36" t="s">
        <v>45</v>
      </c>
      <c r="F16" s="36" t="s">
        <v>225</v>
      </c>
      <c r="G16" s="36" t="s">
        <v>44</v>
      </c>
      <c r="H16" s="36" t="s">
        <v>52</v>
      </c>
      <c r="I16" s="36" t="s">
        <v>174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118">
        <f t="shared" ca="1" si="0"/>
        <v>0.20393037249283658</v>
      </c>
      <c r="AL16" s="118">
        <f t="shared" si="1"/>
        <v>0</v>
      </c>
      <c r="AM16" s="118">
        <f t="shared" si="2"/>
        <v>0</v>
      </c>
      <c r="AN16" s="118">
        <f t="shared" si="3"/>
        <v>0</v>
      </c>
      <c r="AO16" s="118">
        <f t="shared" si="4"/>
        <v>0</v>
      </c>
      <c r="AP16" s="118">
        <f t="shared" si="5"/>
        <v>0</v>
      </c>
      <c r="AQ16" s="118">
        <f t="shared" si="6"/>
        <v>0</v>
      </c>
      <c r="AR16" s="118">
        <f t="shared" si="7"/>
        <v>0</v>
      </c>
      <c r="AS16" s="118">
        <f t="shared" si="8"/>
        <v>0</v>
      </c>
      <c r="AT16" s="118">
        <f t="shared" si="9"/>
        <v>0</v>
      </c>
      <c r="AU16" s="119">
        <f t="shared" ca="1" si="10"/>
        <v>0.20393037249283658</v>
      </c>
      <c r="DN16" s="36">
        <v>0</v>
      </c>
      <c r="DO16" s="36">
        <v>7.4930467724012365E-2</v>
      </c>
      <c r="DP16" s="36">
        <v>0.11403679453705562</v>
      </c>
      <c r="DQ16" s="36">
        <v>0</v>
      </c>
      <c r="DR16" s="36">
        <v>0</v>
      </c>
      <c r="DS16" s="36">
        <v>0</v>
      </c>
      <c r="DT16" s="36">
        <v>0</v>
      </c>
      <c r="DU16" s="36">
        <v>0</v>
      </c>
      <c r="DV16" s="36">
        <v>0</v>
      </c>
      <c r="DW16" s="36">
        <v>0</v>
      </c>
      <c r="DX16" s="36">
        <v>0</v>
      </c>
      <c r="DY16" s="36">
        <v>0.18896726226106797</v>
      </c>
    </row>
    <row r="17" spans="1:129" x14ac:dyDescent="0.2">
      <c r="A17" s="36">
        <v>14</v>
      </c>
      <c r="B17" s="36" t="s">
        <v>44</v>
      </c>
      <c r="C17" s="36" t="s">
        <v>52</v>
      </c>
      <c r="D17" s="36">
        <v>2</v>
      </c>
      <c r="E17" s="36" t="s">
        <v>45</v>
      </c>
      <c r="F17" s="36" t="s">
        <v>226</v>
      </c>
      <c r="G17" s="36" t="s">
        <v>44</v>
      </c>
      <c r="H17" s="36" t="s">
        <v>52</v>
      </c>
      <c r="I17" s="36" t="s">
        <v>89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118">
        <f t="shared" ca="1" si="0"/>
        <v>0.26543037249283657</v>
      </c>
      <c r="AL17" s="118">
        <f t="shared" si="1"/>
        <v>0</v>
      </c>
      <c r="AM17" s="118">
        <f t="shared" si="2"/>
        <v>0</v>
      </c>
      <c r="AN17" s="118">
        <f t="shared" si="3"/>
        <v>0</v>
      </c>
      <c r="AO17" s="118">
        <f t="shared" si="4"/>
        <v>0</v>
      </c>
      <c r="AP17" s="118">
        <f t="shared" si="5"/>
        <v>0</v>
      </c>
      <c r="AQ17" s="118">
        <f t="shared" si="6"/>
        <v>0</v>
      </c>
      <c r="AR17" s="118">
        <f t="shared" si="7"/>
        <v>0</v>
      </c>
      <c r="AS17" s="118">
        <f t="shared" si="8"/>
        <v>0</v>
      </c>
      <c r="AT17" s="118">
        <f t="shared" si="9"/>
        <v>0</v>
      </c>
      <c r="AU17" s="119">
        <f t="shared" ca="1" si="10"/>
        <v>0.26543037249283657</v>
      </c>
      <c r="DN17" s="36">
        <v>0</v>
      </c>
      <c r="DO17" s="36">
        <v>7.4930467724012365E-2</v>
      </c>
      <c r="DP17" s="36">
        <v>0</v>
      </c>
      <c r="DQ17" s="36">
        <v>0</v>
      </c>
      <c r="DR17" s="36">
        <v>0</v>
      </c>
      <c r="DS17" s="36">
        <v>0</v>
      </c>
      <c r="DT17" s="36">
        <v>0</v>
      </c>
      <c r="DU17" s="36">
        <v>0</v>
      </c>
      <c r="DV17" s="36">
        <v>0</v>
      </c>
      <c r="DW17" s="36">
        <v>0</v>
      </c>
      <c r="DX17" s="36">
        <v>0</v>
      </c>
      <c r="DY17" s="36">
        <v>7.4930467724012365E-2</v>
      </c>
    </row>
    <row r="18" spans="1:129" x14ac:dyDescent="0.2">
      <c r="A18" s="36">
        <v>15</v>
      </c>
      <c r="B18" s="36" t="s">
        <v>44</v>
      </c>
      <c r="C18" s="36" t="s">
        <v>52</v>
      </c>
      <c r="D18" s="36">
        <v>3</v>
      </c>
      <c r="E18" s="36" t="s">
        <v>45</v>
      </c>
      <c r="F18" s="36" t="s">
        <v>227</v>
      </c>
      <c r="G18" s="36" t="s">
        <v>44</v>
      </c>
      <c r="H18" s="36" t="s">
        <v>52</v>
      </c>
      <c r="I18" s="36" t="s">
        <v>48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118">
        <f t="shared" ca="1" si="0"/>
        <v>8.2630372492836571E-2</v>
      </c>
      <c r="AL18" s="118">
        <f t="shared" si="1"/>
        <v>0</v>
      </c>
      <c r="AM18" s="118">
        <f t="shared" si="2"/>
        <v>0</v>
      </c>
      <c r="AN18" s="118">
        <f t="shared" si="3"/>
        <v>0</v>
      </c>
      <c r="AO18" s="118">
        <f t="shared" si="4"/>
        <v>0</v>
      </c>
      <c r="AP18" s="118">
        <f t="shared" si="5"/>
        <v>0</v>
      </c>
      <c r="AQ18" s="118">
        <f t="shared" si="6"/>
        <v>0</v>
      </c>
      <c r="AR18" s="118">
        <f t="shared" si="7"/>
        <v>0</v>
      </c>
      <c r="AS18" s="118">
        <f t="shared" si="8"/>
        <v>0</v>
      </c>
      <c r="AT18" s="118">
        <f t="shared" si="9"/>
        <v>0</v>
      </c>
      <c r="AU18" s="119">
        <f t="shared" ca="1" si="10"/>
        <v>8.2630372492836571E-2</v>
      </c>
      <c r="DN18" s="36">
        <v>0</v>
      </c>
      <c r="DO18" s="36">
        <v>7.4930467724012365E-2</v>
      </c>
      <c r="DP18" s="36">
        <v>0.11403679453705562</v>
      </c>
      <c r="DQ18" s="36">
        <v>0</v>
      </c>
      <c r="DR18" s="36">
        <v>0</v>
      </c>
      <c r="DS18" s="36">
        <v>0</v>
      </c>
      <c r="DT18" s="36">
        <v>0</v>
      </c>
      <c r="DU18" s="36">
        <v>0</v>
      </c>
      <c r="DV18" s="36">
        <v>0</v>
      </c>
      <c r="DW18" s="36">
        <v>0</v>
      </c>
      <c r="DX18" s="36">
        <v>0</v>
      </c>
      <c r="DY18" s="36">
        <v>0.18896726226106797</v>
      </c>
    </row>
    <row r="19" spans="1:129" x14ac:dyDescent="0.2">
      <c r="A19" s="36">
        <v>16</v>
      </c>
      <c r="B19" s="36" t="s">
        <v>59</v>
      </c>
      <c r="C19" s="36" t="s">
        <v>57</v>
      </c>
      <c r="D19" s="36">
        <v>1</v>
      </c>
      <c r="E19" s="36" t="s">
        <v>45</v>
      </c>
      <c r="F19" s="36" t="s">
        <v>228</v>
      </c>
      <c r="G19" s="36" t="s">
        <v>59</v>
      </c>
      <c r="H19" s="36" t="s">
        <v>57</v>
      </c>
      <c r="I19" s="36" t="s">
        <v>48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118">
        <f t="shared" ca="1" si="0"/>
        <v>6.470002659411235E-2</v>
      </c>
      <c r="AL19" s="118">
        <f t="shared" si="1"/>
        <v>0</v>
      </c>
      <c r="AM19" s="118">
        <f t="shared" si="2"/>
        <v>0</v>
      </c>
      <c r="AN19" s="118">
        <f t="shared" si="3"/>
        <v>0</v>
      </c>
      <c r="AO19" s="118">
        <f t="shared" si="4"/>
        <v>0</v>
      </c>
      <c r="AP19" s="118">
        <f t="shared" si="5"/>
        <v>0</v>
      </c>
      <c r="AQ19" s="118">
        <f t="shared" si="6"/>
        <v>0</v>
      </c>
      <c r="AR19" s="118">
        <f t="shared" si="7"/>
        <v>0</v>
      </c>
      <c r="AS19" s="118">
        <f t="shared" si="8"/>
        <v>0</v>
      </c>
      <c r="AT19" s="118">
        <f t="shared" si="9"/>
        <v>0</v>
      </c>
      <c r="AU19" s="119">
        <f t="shared" ca="1" si="10"/>
        <v>6.470002659411235E-2</v>
      </c>
      <c r="DN19" s="36">
        <v>0</v>
      </c>
      <c r="DO19" s="36">
        <v>7.4930467724012365E-2</v>
      </c>
      <c r="DP19" s="36">
        <v>0</v>
      </c>
      <c r="DQ19" s="36">
        <v>0</v>
      </c>
      <c r="DR19" s="36">
        <v>0</v>
      </c>
      <c r="DS19" s="36">
        <v>0</v>
      </c>
      <c r="DT19" s="36">
        <v>0</v>
      </c>
      <c r="DU19" s="36">
        <v>0</v>
      </c>
      <c r="DV19" s="36">
        <v>0</v>
      </c>
      <c r="DW19" s="36">
        <v>0</v>
      </c>
      <c r="DX19" s="36">
        <v>0</v>
      </c>
      <c r="DY19" s="36">
        <v>7.4930467724012365E-2</v>
      </c>
    </row>
    <row r="20" spans="1:129" x14ac:dyDescent="0.2">
      <c r="A20" s="36">
        <v>17</v>
      </c>
      <c r="B20" s="36" t="s">
        <v>59</v>
      </c>
      <c r="C20" s="36" t="s">
        <v>57</v>
      </c>
      <c r="D20" s="36">
        <v>2</v>
      </c>
      <c r="E20" s="36" t="s">
        <v>45</v>
      </c>
      <c r="F20" s="36" t="s">
        <v>229</v>
      </c>
      <c r="G20" s="36" t="s">
        <v>59</v>
      </c>
      <c r="H20" s="36" t="s">
        <v>57</v>
      </c>
      <c r="I20" s="36" t="s">
        <v>174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118">
        <f t="shared" ca="1" si="0"/>
        <v>0.21090002659411233</v>
      </c>
      <c r="AL20" s="118">
        <f t="shared" si="1"/>
        <v>0</v>
      </c>
      <c r="AM20" s="118">
        <f t="shared" si="2"/>
        <v>0</v>
      </c>
      <c r="AN20" s="118">
        <f t="shared" si="3"/>
        <v>0</v>
      </c>
      <c r="AO20" s="118">
        <f t="shared" si="4"/>
        <v>0</v>
      </c>
      <c r="AP20" s="118">
        <f t="shared" si="5"/>
        <v>0</v>
      </c>
      <c r="AQ20" s="118">
        <f t="shared" si="6"/>
        <v>0</v>
      </c>
      <c r="AR20" s="118">
        <f t="shared" si="7"/>
        <v>0</v>
      </c>
      <c r="AS20" s="118">
        <f t="shared" si="8"/>
        <v>0</v>
      </c>
      <c r="AT20" s="118">
        <f t="shared" si="9"/>
        <v>0</v>
      </c>
      <c r="AU20" s="119">
        <f t="shared" ca="1" si="10"/>
        <v>0.21090002659411233</v>
      </c>
      <c r="DN20" s="36">
        <v>0</v>
      </c>
      <c r="DO20" s="36">
        <v>0.12327781629116122</v>
      </c>
      <c r="DP20" s="36">
        <v>0</v>
      </c>
      <c r="DQ20" s="36">
        <v>0</v>
      </c>
      <c r="DR20" s="36">
        <v>0</v>
      </c>
      <c r="DS20" s="36">
        <v>0</v>
      </c>
      <c r="DT20" s="36">
        <v>0</v>
      </c>
      <c r="DU20" s="36">
        <v>0</v>
      </c>
      <c r="DV20" s="36">
        <v>0</v>
      </c>
      <c r="DW20" s="36">
        <v>0</v>
      </c>
      <c r="DX20" s="36">
        <v>0</v>
      </c>
      <c r="DY20" s="36">
        <v>0.12327781629116122</v>
      </c>
    </row>
    <row r="21" spans="1:129" x14ac:dyDescent="0.2">
      <c r="A21" s="36">
        <v>18</v>
      </c>
      <c r="B21" s="36" t="s">
        <v>59</v>
      </c>
      <c r="C21" s="36" t="s">
        <v>57</v>
      </c>
      <c r="D21" s="36">
        <v>3</v>
      </c>
      <c r="E21" s="36" t="s">
        <v>45</v>
      </c>
      <c r="F21" s="36" t="s">
        <v>230</v>
      </c>
      <c r="G21" s="36" t="s">
        <v>59</v>
      </c>
      <c r="H21" s="36" t="s">
        <v>57</v>
      </c>
      <c r="I21" s="36" t="s">
        <v>89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118">
        <f t="shared" ref="AK21:AK36" ca="1" si="11">IF(G21&gt;0,VLOOKUP(G21&amp;"-"&amp;H21&amp;"-"&amp;I21,LocCost,2,0),0)</f>
        <v>0.27930002659411235</v>
      </c>
      <c r="AL21" s="118">
        <f t="shared" ref="AL21:AL36" si="12">IF(J21&gt;0,VLOOKUP(J21&amp;"-"&amp;K21&amp;"-"&amp;L21,LocCost,2,0),0)</f>
        <v>0</v>
      </c>
      <c r="AM21" s="118">
        <f t="shared" ref="AM21:AM36" si="13">IF(M21&gt;0,VLOOKUP(M21&amp;"-"&amp;N21&amp;"-"&amp;O21,LocCost,2,0),0)</f>
        <v>0</v>
      </c>
      <c r="AN21" s="118">
        <f t="shared" ref="AN21:AN36" si="14">IF(P21&gt;0,VLOOKUP(P21&amp;"-"&amp;Q21&amp;"-"&amp;R21,LocCost,2,0),0)</f>
        <v>0</v>
      </c>
      <c r="AO21" s="118">
        <f t="shared" ref="AO21:AO36" si="15">IF(S21&gt;0,VLOOKUP(S21&amp;"-"&amp;T21&amp;"-"&amp;U21,LocCost,2,0),0)</f>
        <v>0</v>
      </c>
      <c r="AP21" s="118">
        <f t="shared" ref="AP21:AP36" si="16">IF(V21&gt;0,VLOOKUP(V21&amp;"-"&amp;W21&amp;"-"&amp;X21,LocCost,2,0),0)</f>
        <v>0</v>
      </c>
      <c r="AQ21" s="118">
        <f t="shared" ref="AQ21:AQ36" si="17">IF(Y21&gt;0,VLOOKUP(Y21&amp;"-"&amp;Z21&amp;"-"&amp;AA21,LocCost,2,0),0)</f>
        <v>0</v>
      </c>
      <c r="AR21" s="118">
        <f t="shared" ref="AR21:AR36" si="18">IF(AB21&gt;0,VLOOKUP(AB21&amp;"-"&amp;AC21&amp;"-"&amp;AD21,LocCost,2,0),0)</f>
        <v>0</v>
      </c>
      <c r="AS21" s="118">
        <f t="shared" ref="AS21:AS36" si="19">IF(AE21&gt;0,VLOOKUP(AE21&amp;"-"&amp;AF21&amp;"-"&amp;AG21,LocCost,2,0),0)</f>
        <v>0</v>
      </c>
      <c r="AT21" s="118">
        <f t="shared" ref="AT21:AT36" si="20">IF(AH21&gt;0,VLOOKUP(AH21&amp;"-"&amp;AI21&amp;"-"&amp;AJ21,LocCost,2,0),0)</f>
        <v>0</v>
      </c>
      <c r="AU21" s="119">
        <f t="shared" ref="AU21:AU36" ca="1" si="21">SUM(AK21:AT21)</f>
        <v>0.27930002659411235</v>
      </c>
      <c r="DN21" s="36">
        <v>0</v>
      </c>
      <c r="DO21" s="36">
        <v>0.12318045672341732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0.12318045672341732</v>
      </c>
    </row>
    <row r="22" spans="1:129" x14ac:dyDescent="0.2">
      <c r="A22" s="36">
        <v>19</v>
      </c>
      <c r="B22" s="36" t="s">
        <v>59</v>
      </c>
      <c r="C22" s="36" t="s">
        <v>57</v>
      </c>
      <c r="D22" s="36">
        <v>4</v>
      </c>
      <c r="E22" s="36" t="s">
        <v>45</v>
      </c>
      <c r="F22" s="36" t="s">
        <v>231</v>
      </c>
      <c r="G22" s="36" t="s">
        <v>59</v>
      </c>
      <c r="H22" s="36" t="s">
        <v>57</v>
      </c>
      <c r="I22" s="36" t="s">
        <v>175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118">
        <f t="shared" ca="1" si="11"/>
        <v>4.8900026594112349E-2</v>
      </c>
      <c r="AL22" s="118">
        <f t="shared" si="12"/>
        <v>0</v>
      </c>
      <c r="AM22" s="118">
        <f t="shared" si="13"/>
        <v>0</v>
      </c>
      <c r="AN22" s="118">
        <f t="shared" si="14"/>
        <v>0</v>
      </c>
      <c r="AO22" s="118">
        <f t="shared" si="15"/>
        <v>0</v>
      </c>
      <c r="AP22" s="118">
        <f t="shared" si="16"/>
        <v>0</v>
      </c>
      <c r="AQ22" s="118">
        <f t="shared" si="17"/>
        <v>0</v>
      </c>
      <c r="AR22" s="118">
        <f t="shared" si="18"/>
        <v>0</v>
      </c>
      <c r="AS22" s="118">
        <f t="shared" si="19"/>
        <v>0</v>
      </c>
      <c r="AT22" s="118">
        <f t="shared" si="20"/>
        <v>0</v>
      </c>
      <c r="AU22" s="119">
        <f t="shared" ca="1" si="21"/>
        <v>4.8900026594112349E-2</v>
      </c>
      <c r="DN22" s="36">
        <v>0</v>
      </c>
      <c r="DO22" s="36">
        <v>3.4435443037974356E-2</v>
      </c>
      <c r="DP22" s="36">
        <v>0</v>
      </c>
      <c r="DQ22" s="36">
        <v>0</v>
      </c>
      <c r="DR22" s="36">
        <v>0</v>
      </c>
      <c r="DS22" s="36">
        <v>0</v>
      </c>
      <c r="DT22" s="36">
        <v>0</v>
      </c>
      <c r="DU22" s="36">
        <v>0</v>
      </c>
      <c r="DV22" s="36">
        <v>0</v>
      </c>
      <c r="DW22" s="36">
        <v>0</v>
      </c>
      <c r="DX22" s="36">
        <v>0</v>
      </c>
      <c r="DY22" s="36">
        <v>3.4435443037974356E-2</v>
      </c>
    </row>
    <row r="23" spans="1:129" x14ac:dyDescent="0.2">
      <c r="A23" s="36">
        <v>20</v>
      </c>
      <c r="B23" s="36" t="s">
        <v>59</v>
      </c>
      <c r="C23" s="36" t="s">
        <v>59</v>
      </c>
      <c r="D23" s="36">
        <v>1</v>
      </c>
      <c r="E23" s="36" t="s">
        <v>45</v>
      </c>
      <c r="F23" s="36" t="s">
        <v>232</v>
      </c>
      <c r="G23" s="36" t="s">
        <v>59</v>
      </c>
      <c r="H23" s="36" t="s">
        <v>59</v>
      </c>
      <c r="I23" s="36" t="s">
        <v>48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118">
        <f t="shared" ca="1" si="11"/>
        <v>0</v>
      </c>
      <c r="AL23" s="118">
        <f t="shared" si="12"/>
        <v>0</v>
      </c>
      <c r="AM23" s="118">
        <f t="shared" si="13"/>
        <v>0</v>
      </c>
      <c r="AN23" s="118">
        <f t="shared" si="14"/>
        <v>0</v>
      </c>
      <c r="AO23" s="118">
        <f t="shared" si="15"/>
        <v>0</v>
      </c>
      <c r="AP23" s="118">
        <f t="shared" si="16"/>
        <v>0</v>
      </c>
      <c r="AQ23" s="118">
        <f t="shared" si="17"/>
        <v>0</v>
      </c>
      <c r="AR23" s="118">
        <f t="shared" si="18"/>
        <v>0</v>
      </c>
      <c r="AS23" s="118">
        <f t="shared" si="19"/>
        <v>0</v>
      </c>
      <c r="AT23" s="118">
        <f t="shared" si="20"/>
        <v>0</v>
      </c>
      <c r="AU23" s="119">
        <f t="shared" ca="1" si="21"/>
        <v>0</v>
      </c>
      <c r="DN23" s="36">
        <v>0</v>
      </c>
      <c r="DO23" s="36">
        <v>0.16605171794058582</v>
      </c>
      <c r="DP23" s="36">
        <v>0</v>
      </c>
      <c r="DQ23" s="36">
        <v>0</v>
      </c>
      <c r="DR23" s="36">
        <v>0</v>
      </c>
      <c r="DS23" s="36">
        <v>0</v>
      </c>
      <c r="DT23" s="36">
        <v>0</v>
      </c>
      <c r="DU23" s="36">
        <v>0</v>
      </c>
      <c r="DV23" s="36">
        <v>0</v>
      </c>
      <c r="DW23" s="36">
        <v>0</v>
      </c>
      <c r="DX23" s="36">
        <v>0</v>
      </c>
      <c r="DY23" s="36">
        <v>0.16605171794058582</v>
      </c>
    </row>
    <row r="24" spans="1:129" x14ac:dyDescent="0.2">
      <c r="A24" s="36">
        <v>21</v>
      </c>
      <c r="B24" s="36" t="s">
        <v>179</v>
      </c>
      <c r="C24" s="36" t="s">
        <v>44</v>
      </c>
      <c r="D24" s="36">
        <v>1</v>
      </c>
      <c r="E24" s="36" t="s">
        <v>45</v>
      </c>
      <c r="F24" s="36" t="s">
        <v>233</v>
      </c>
      <c r="G24" s="36" t="s">
        <v>179</v>
      </c>
      <c r="H24" s="36" t="s">
        <v>187</v>
      </c>
      <c r="I24" s="36" t="s">
        <v>180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118">
        <f t="shared" ca="1" si="11"/>
        <v>0.25360059006544344</v>
      </c>
      <c r="AL24" s="118">
        <f t="shared" si="12"/>
        <v>0</v>
      </c>
      <c r="AM24" s="118">
        <f t="shared" si="13"/>
        <v>0</v>
      </c>
      <c r="AN24" s="118">
        <f t="shared" si="14"/>
        <v>0</v>
      </c>
      <c r="AO24" s="118">
        <f t="shared" si="15"/>
        <v>0</v>
      </c>
      <c r="AP24" s="118">
        <f t="shared" si="16"/>
        <v>0</v>
      </c>
      <c r="AQ24" s="118">
        <f t="shared" si="17"/>
        <v>0</v>
      </c>
      <c r="AR24" s="118">
        <f t="shared" si="18"/>
        <v>0</v>
      </c>
      <c r="AS24" s="118">
        <f t="shared" si="19"/>
        <v>0</v>
      </c>
      <c r="AT24" s="118">
        <f t="shared" si="20"/>
        <v>0</v>
      </c>
      <c r="AU24" s="119">
        <f t="shared" ca="1" si="21"/>
        <v>0.25360059006544344</v>
      </c>
      <c r="DN24" s="36">
        <v>0</v>
      </c>
      <c r="DO24" s="36">
        <v>2.4787974172720134E-2</v>
      </c>
      <c r="DP24" s="36">
        <v>0</v>
      </c>
      <c r="DQ24" s="36">
        <v>0</v>
      </c>
      <c r="DR24" s="36">
        <v>0</v>
      </c>
      <c r="DS24" s="36">
        <v>0</v>
      </c>
      <c r="DT24" s="36">
        <v>0</v>
      </c>
      <c r="DU24" s="36">
        <v>0</v>
      </c>
      <c r="DV24" s="36">
        <v>0</v>
      </c>
      <c r="DW24" s="36">
        <v>0</v>
      </c>
      <c r="DX24" s="36">
        <v>0</v>
      </c>
      <c r="DY24" s="36">
        <v>2.4787974172720134E-2</v>
      </c>
    </row>
    <row r="25" spans="1:129" x14ac:dyDescent="0.2">
      <c r="A25" s="36">
        <v>22</v>
      </c>
      <c r="B25" s="36" t="s">
        <v>179</v>
      </c>
      <c r="C25" s="36" t="s">
        <v>44</v>
      </c>
      <c r="D25" s="36">
        <v>2</v>
      </c>
      <c r="E25" s="36" t="s">
        <v>45</v>
      </c>
      <c r="F25" s="36" t="s">
        <v>234</v>
      </c>
      <c r="G25" s="36" t="s">
        <v>179</v>
      </c>
      <c r="H25" s="36" t="s">
        <v>187</v>
      </c>
      <c r="I25" s="36" t="s">
        <v>141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118">
        <f t="shared" ca="1" si="11"/>
        <v>0.23200870488322714</v>
      </c>
      <c r="AL25" s="118">
        <f t="shared" si="12"/>
        <v>0</v>
      </c>
      <c r="AM25" s="118">
        <f t="shared" si="13"/>
        <v>0</v>
      </c>
      <c r="AN25" s="118">
        <f t="shared" si="14"/>
        <v>0</v>
      </c>
      <c r="AO25" s="118">
        <f t="shared" si="15"/>
        <v>0</v>
      </c>
      <c r="AP25" s="118">
        <f t="shared" si="16"/>
        <v>0</v>
      </c>
      <c r="AQ25" s="118">
        <f t="shared" si="17"/>
        <v>0</v>
      </c>
      <c r="AR25" s="118">
        <f t="shared" si="18"/>
        <v>0</v>
      </c>
      <c r="AS25" s="118">
        <f t="shared" si="19"/>
        <v>0</v>
      </c>
      <c r="AT25" s="118">
        <f t="shared" si="20"/>
        <v>0</v>
      </c>
      <c r="AU25" s="119">
        <f t="shared" ca="1" si="21"/>
        <v>0.23200870488322714</v>
      </c>
      <c r="DN25" s="36">
        <v>0</v>
      </c>
      <c r="DO25" s="36">
        <v>0.15701120471777572</v>
      </c>
      <c r="DP25" s="36">
        <v>0</v>
      </c>
      <c r="DQ25" s="36">
        <v>0</v>
      </c>
      <c r="DR25" s="36">
        <v>0</v>
      </c>
      <c r="DS25" s="36">
        <v>0</v>
      </c>
      <c r="DT25" s="36">
        <v>0</v>
      </c>
      <c r="DU25" s="36">
        <v>0</v>
      </c>
      <c r="DV25" s="36">
        <v>0</v>
      </c>
      <c r="DW25" s="36">
        <v>0</v>
      </c>
      <c r="DX25" s="36">
        <v>0</v>
      </c>
      <c r="DY25" s="36">
        <v>0.15701120471777572</v>
      </c>
    </row>
    <row r="26" spans="1:129" x14ac:dyDescent="0.2">
      <c r="A26" s="36">
        <v>23</v>
      </c>
      <c r="B26" s="36" t="s">
        <v>179</v>
      </c>
      <c r="C26" s="36" t="s">
        <v>52</v>
      </c>
      <c r="D26" s="36">
        <v>1</v>
      </c>
      <c r="E26" s="36" t="s">
        <v>45</v>
      </c>
      <c r="F26" s="36" t="s">
        <v>235</v>
      </c>
      <c r="G26" s="36" t="s">
        <v>179</v>
      </c>
      <c r="H26" s="36" t="s">
        <v>187</v>
      </c>
      <c r="I26" s="36" t="s">
        <v>180</v>
      </c>
      <c r="J26" s="36" t="s">
        <v>44</v>
      </c>
      <c r="K26" s="36" t="s">
        <v>52</v>
      </c>
      <c r="L26" s="36" t="s">
        <v>48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118">
        <f t="shared" ca="1" si="11"/>
        <v>0.25360059006544344</v>
      </c>
      <c r="AL26" s="118">
        <f t="shared" ca="1" si="12"/>
        <v>8.2630372492836571E-2</v>
      </c>
      <c r="AM26" s="118">
        <f t="shared" si="13"/>
        <v>0</v>
      </c>
      <c r="AN26" s="118">
        <f t="shared" si="14"/>
        <v>0</v>
      </c>
      <c r="AO26" s="118">
        <f t="shared" si="15"/>
        <v>0</v>
      </c>
      <c r="AP26" s="118">
        <f t="shared" si="16"/>
        <v>0</v>
      </c>
      <c r="AQ26" s="118">
        <f t="shared" si="17"/>
        <v>0</v>
      </c>
      <c r="AR26" s="118">
        <f t="shared" si="18"/>
        <v>0</v>
      </c>
      <c r="AS26" s="118">
        <f t="shared" si="19"/>
        <v>0</v>
      </c>
      <c r="AT26" s="118">
        <f t="shared" si="20"/>
        <v>0</v>
      </c>
      <c r="AU26" s="119">
        <f t="shared" ca="1" si="21"/>
        <v>0.33623096255828</v>
      </c>
      <c r="DN26" s="36">
        <v>0</v>
      </c>
      <c r="DO26" s="36">
        <v>2.4136794537055625E-2</v>
      </c>
      <c r="DP26" s="36">
        <v>0</v>
      </c>
      <c r="DQ26" s="36">
        <v>0</v>
      </c>
      <c r="DR26" s="36">
        <v>0</v>
      </c>
      <c r="DS26" s="36">
        <v>0</v>
      </c>
      <c r="DT26" s="36">
        <v>0</v>
      </c>
      <c r="DU26" s="36">
        <v>0</v>
      </c>
      <c r="DV26" s="36">
        <v>0</v>
      </c>
      <c r="DW26" s="36">
        <v>0</v>
      </c>
      <c r="DX26" s="36">
        <v>0</v>
      </c>
      <c r="DY26" s="36">
        <v>2.4136794537055625E-2</v>
      </c>
    </row>
    <row r="27" spans="1:129" x14ac:dyDescent="0.2">
      <c r="A27" s="36">
        <v>24</v>
      </c>
      <c r="B27" s="36" t="s">
        <v>179</v>
      </c>
      <c r="C27" s="36" t="s">
        <v>52</v>
      </c>
      <c r="D27" s="36">
        <v>2</v>
      </c>
      <c r="E27" s="36" t="s">
        <v>45</v>
      </c>
      <c r="F27" s="36" t="s">
        <v>236</v>
      </c>
      <c r="G27" s="36" t="s">
        <v>179</v>
      </c>
      <c r="H27" s="36" t="s">
        <v>187</v>
      </c>
      <c r="I27" s="36" t="s">
        <v>141</v>
      </c>
      <c r="J27" s="36" t="s">
        <v>44</v>
      </c>
      <c r="K27" s="36" t="s">
        <v>52</v>
      </c>
      <c r="L27" s="36" t="s">
        <v>48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118">
        <f t="shared" ca="1" si="11"/>
        <v>0.23200870488322714</v>
      </c>
      <c r="AL27" s="118">
        <f t="shared" ca="1" si="12"/>
        <v>8.2630372492836571E-2</v>
      </c>
      <c r="AM27" s="118">
        <f t="shared" si="13"/>
        <v>0</v>
      </c>
      <c r="AN27" s="118">
        <f t="shared" si="14"/>
        <v>0</v>
      </c>
      <c r="AO27" s="118">
        <f t="shared" si="15"/>
        <v>0</v>
      </c>
      <c r="AP27" s="118">
        <f t="shared" si="16"/>
        <v>0</v>
      </c>
      <c r="AQ27" s="118">
        <f t="shared" si="17"/>
        <v>0</v>
      </c>
      <c r="AR27" s="118">
        <f t="shared" si="18"/>
        <v>0</v>
      </c>
      <c r="AS27" s="118">
        <f t="shared" si="19"/>
        <v>0</v>
      </c>
      <c r="AT27" s="118">
        <f t="shared" si="20"/>
        <v>0</v>
      </c>
      <c r="AU27" s="119">
        <f t="shared" ca="1" si="21"/>
        <v>0.31463907737606372</v>
      </c>
      <c r="DN27" s="36">
        <v>0</v>
      </c>
      <c r="DO27" s="36">
        <v>7.7626373963770229E-2</v>
      </c>
      <c r="DP27" s="36">
        <v>0</v>
      </c>
      <c r="DQ27" s="36">
        <v>0</v>
      </c>
      <c r="DR27" s="36">
        <v>0</v>
      </c>
      <c r="DS27" s="36">
        <v>0</v>
      </c>
      <c r="DT27" s="36">
        <v>0</v>
      </c>
      <c r="DU27" s="36">
        <v>0</v>
      </c>
      <c r="DV27" s="36">
        <v>0</v>
      </c>
      <c r="DW27" s="36">
        <v>0</v>
      </c>
      <c r="DX27" s="36">
        <v>0</v>
      </c>
      <c r="DY27" s="36">
        <v>7.7626373963770229E-2</v>
      </c>
    </row>
    <row r="28" spans="1:129" x14ac:dyDescent="0.2">
      <c r="A28" s="36">
        <v>25</v>
      </c>
      <c r="B28" s="36" t="s">
        <v>179</v>
      </c>
      <c r="C28" s="36" t="s">
        <v>59</v>
      </c>
      <c r="D28" s="36">
        <v>1</v>
      </c>
      <c r="E28" s="36" t="s">
        <v>45</v>
      </c>
      <c r="F28" s="36" t="s">
        <v>237</v>
      </c>
      <c r="G28" s="36" t="s">
        <v>179</v>
      </c>
      <c r="H28" s="36" t="s">
        <v>186</v>
      </c>
      <c r="I28" s="36" t="s">
        <v>180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118">
        <f t="shared" ca="1" si="11"/>
        <v>0.21973663408414795</v>
      </c>
      <c r="AL28" s="118">
        <f t="shared" si="12"/>
        <v>0</v>
      </c>
      <c r="AM28" s="118">
        <f t="shared" si="13"/>
        <v>0</v>
      </c>
      <c r="AN28" s="118">
        <f t="shared" si="14"/>
        <v>0</v>
      </c>
      <c r="AO28" s="118">
        <f t="shared" si="15"/>
        <v>0</v>
      </c>
      <c r="AP28" s="118">
        <f t="shared" si="16"/>
        <v>0</v>
      </c>
      <c r="AQ28" s="118">
        <f t="shared" si="17"/>
        <v>0</v>
      </c>
      <c r="AR28" s="118">
        <f t="shared" si="18"/>
        <v>0</v>
      </c>
      <c r="AS28" s="118">
        <f t="shared" si="19"/>
        <v>0</v>
      </c>
      <c r="AT28" s="118">
        <f t="shared" si="20"/>
        <v>0</v>
      </c>
      <c r="AU28" s="119">
        <f t="shared" ca="1" si="21"/>
        <v>0.21973663408414795</v>
      </c>
      <c r="DN28" s="36">
        <v>0</v>
      </c>
      <c r="DO28" s="36">
        <v>0.12086109725685795</v>
      </c>
      <c r="DP28" s="36">
        <v>0</v>
      </c>
      <c r="DQ28" s="36">
        <v>0</v>
      </c>
      <c r="DR28" s="36">
        <v>0</v>
      </c>
      <c r="DS28" s="36">
        <v>0</v>
      </c>
      <c r="DT28" s="36">
        <v>0</v>
      </c>
      <c r="DU28" s="36">
        <v>0</v>
      </c>
      <c r="DV28" s="36">
        <v>0</v>
      </c>
      <c r="DW28" s="36">
        <v>0</v>
      </c>
      <c r="DX28" s="36">
        <v>0</v>
      </c>
      <c r="DY28" s="36">
        <v>0.12086109725685795</v>
      </c>
    </row>
    <row r="29" spans="1:129" x14ac:dyDescent="0.2">
      <c r="A29" s="36">
        <v>26</v>
      </c>
      <c r="B29" s="36" t="s">
        <v>179</v>
      </c>
      <c r="C29" s="36" t="s">
        <v>59</v>
      </c>
      <c r="D29" s="36">
        <v>2</v>
      </c>
      <c r="E29" s="36" t="s">
        <v>45</v>
      </c>
      <c r="F29" s="36" t="s">
        <v>238</v>
      </c>
      <c r="G29" s="36" t="s">
        <v>179</v>
      </c>
      <c r="H29" s="36" t="s">
        <v>187</v>
      </c>
      <c r="I29" s="36" t="s">
        <v>180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118">
        <f t="shared" ca="1" si="11"/>
        <v>0.25360059006544344</v>
      </c>
      <c r="AL29" s="118">
        <f t="shared" si="12"/>
        <v>0</v>
      </c>
      <c r="AM29" s="118">
        <f t="shared" si="13"/>
        <v>0</v>
      </c>
      <c r="AN29" s="118">
        <f t="shared" si="14"/>
        <v>0</v>
      </c>
      <c r="AO29" s="118">
        <f t="shared" si="15"/>
        <v>0</v>
      </c>
      <c r="AP29" s="118">
        <f t="shared" si="16"/>
        <v>0</v>
      </c>
      <c r="AQ29" s="118">
        <f t="shared" si="17"/>
        <v>0</v>
      </c>
      <c r="AR29" s="118">
        <f t="shared" si="18"/>
        <v>0</v>
      </c>
      <c r="AS29" s="118">
        <f t="shared" si="19"/>
        <v>0</v>
      </c>
      <c r="AT29" s="118">
        <f t="shared" si="20"/>
        <v>0</v>
      </c>
      <c r="AU29" s="119">
        <f t="shared" ca="1" si="21"/>
        <v>0.25360059006544344</v>
      </c>
      <c r="DN29" s="36">
        <v>0</v>
      </c>
      <c r="DO29" s="36">
        <v>0.14521632781387539</v>
      </c>
      <c r="DP29" s="36">
        <v>0</v>
      </c>
      <c r="DQ29" s="36">
        <v>0</v>
      </c>
      <c r="DR29" s="36">
        <v>0</v>
      </c>
      <c r="DS29" s="36">
        <v>0</v>
      </c>
      <c r="DT29" s="36">
        <v>0</v>
      </c>
      <c r="DU29" s="36">
        <v>0</v>
      </c>
      <c r="DV29" s="36">
        <v>0</v>
      </c>
      <c r="DW29" s="36">
        <v>0</v>
      </c>
      <c r="DX29" s="36">
        <v>0</v>
      </c>
      <c r="DY29" s="36">
        <v>0.14521632781387539</v>
      </c>
    </row>
    <row r="30" spans="1:129" x14ac:dyDescent="0.2">
      <c r="A30" s="36">
        <v>27</v>
      </c>
      <c r="B30" s="36" t="s">
        <v>179</v>
      </c>
      <c r="C30" s="36" t="s">
        <v>59</v>
      </c>
      <c r="D30" s="36">
        <v>3</v>
      </c>
      <c r="E30" s="36" t="s">
        <v>45</v>
      </c>
      <c r="F30" s="36" t="s">
        <v>239</v>
      </c>
      <c r="G30" s="36" t="s">
        <v>179</v>
      </c>
      <c r="H30" s="36" t="s">
        <v>186</v>
      </c>
      <c r="I30" s="36" t="s">
        <v>141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118">
        <f t="shared" ca="1" si="11"/>
        <v>0.2017385846672281</v>
      </c>
      <c r="AL30" s="118">
        <f t="shared" si="12"/>
        <v>0</v>
      </c>
      <c r="AM30" s="118">
        <f t="shared" si="13"/>
        <v>0</v>
      </c>
      <c r="AN30" s="118">
        <f t="shared" si="14"/>
        <v>0</v>
      </c>
      <c r="AO30" s="118">
        <f t="shared" si="15"/>
        <v>0</v>
      </c>
      <c r="AP30" s="118">
        <f t="shared" si="16"/>
        <v>0</v>
      </c>
      <c r="AQ30" s="118">
        <f t="shared" si="17"/>
        <v>0</v>
      </c>
      <c r="AR30" s="118">
        <f t="shared" si="18"/>
        <v>0</v>
      </c>
      <c r="AS30" s="118">
        <f t="shared" si="19"/>
        <v>0</v>
      </c>
      <c r="AT30" s="118">
        <f t="shared" si="20"/>
        <v>0</v>
      </c>
      <c r="AU30" s="119">
        <f t="shared" ca="1" si="21"/>
        <v>0.2017385846672281</v>
      </c>
      <c r="DN30" s="36">
        <v>0</v>
      </c>
      <c r="DO30" s="36">
        <v>6.5533414857841907E-2</v>
      </c>
      <c r="DP30" s="36">
        <v>0</v>
      </c>
      <c r="DQ30" s="36">
        <v>0</v>
      </c>
      <c r="DR30" s="36">
        <v>0</v>
      </c>
      <c r="DS30" s="36">
        <v>0</v>
      </c>
      <c r="DT30" s="36">
        <v>0</v>
      </c>
      <c r="DU30" s="36">
        <v>0</v>
      </c>
      <c r="DV30" s="36">
        <v>0</v>
      </c>
      <c r="DW30" s="36">
        <v>0</v>
      </c>
      <c r="DX30" s="36">
        <v>0</v>
      </c>
      <c r="DY30" s="36">
        <v>6.5533414857841907E-2</v>
      </c>
    </row>
    <row r="31" spans="1:129" x14ac:dyDescent="0.2">
      <c r="A31" s="36">
        <v>28</v>
      </c>
      <c r="B31" s="36" t="s">
        <v>179</v>
      </c>
      <c r="C31" s="36" t="s">
        <v>59</v>
      </c>
      <c r="D31" s="36">
        <v>4</v>
      </c>
      <c r="E31" s="36" t="s">
        <v>45</v>
      </c>
      <c r="F31" s="36" t="s">
        <v>240</v>
      </c>
      <c r="G31" s="36" t="s">
        <v>179</v>
      </c>
      <c r="H31" s="36" t="s">
        <v>187</v>
      </c>
      <c r="I31" s="36" t="s">
        <v>141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118">
        <f t="shared" ca="1" si="11"/>
        <v>0.23200870488322714</v>
      </c>
      <c r="AL31" s="118">
        <f t="shared" si="12"/>
        <v>0</v>
      </c>
      <c r="AM31" s="118">
        <f t="shared" si="13"/>
        <v>0</v>
      </c>
      <c r="AN31" s="118">
        <f t="shared" si="14"/>
        <v>0</v>
      </c>
      <c r="AO31" s="118">
        <f t="shared" si="15"/>
        <v>0</v>
      </c>
      <c r="AP31" s="118">
        <f t="shared" si="16"/>
        <v>0</v>
      </c>
      <c r="AQ31" s="118">
        <f t="shared" si="17"/>
        <v>0</v>
      </c>
      <c r="AR31" s="118">
        <f t="shared" si="18"/>
        <v>0</v>
      </c>
      <c r="AS31" s="118">
        <f t="shared" si="19"/>
        <v>0</v>
      </c>
      <c r="AT31" s="118">
        <f t="shared" si="20"/>
        <v>0</v>
      </c>
      <c r="AU31" s="119">
        <f t="shared" ca="1" si="21"/>
        <v>0.23200870488322714</v>
      </c>
      <c r="DN31" s="36">
        <v>0</v>
      </c>
      <c r="DO31" s="36">
        <v>0.13265843071786321</v>
      </c>
      <c r="DP31" s="36">
        <v>0</v>
      </c>
      <c r="DQ31" s="36">
        <v>0</v>
      </c>
      <c r="DR31" s="36">
        <v>0</v>
      </c>
      <c r="DS31" s="36">
        <v>0</v>
      </c>
      <c r="DT31" s="36">
        <v>0</v>
      </c>
      <c r="DU31" s="36">
        <v>0</v>
      </c>
      <c r="DV31" s="36">
        <v>0</v>
      </c>
      <c r="DW31" s="36">
        <v>0</v>
      </c>
      <c r="DX31" s="36">
        <v>0</v>
      </c>
      <c r="DY31" s="36">
        <v>0.13265843071786321</v>
      </c>
    </row>
    <row r="32" spans="1:129" x14ac:dyDescent="0.2">
      <c r="A32" s="36">
        <v>29</v>
      </c>
      <c r="B32" s="36" t="s">
        <v>179</v>
      </c>
      <c r="C32" s="36" t="s">
        <v>179</v>
      </c>
      <c r="D32" s="36">
        <v>1</v>
      </c>
      <c r="E32" s="36" t="s">
        <v>45</v>
      </c>
      <c r="F32" s="36" t="s">
        <v>241</v>
      </c>
      <c r="G32" s="36" t="s">
        <v>179</v>
      </c>
      <c r="H32" s="36" t="s">
        <v>179</v>
      </c>
      <c r="I32" s="36" t="s">
        <v>180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118">
        <f t="shared" ca="1" si="11"/>
        <v>8.5796549288669394E-2</v>
      </c>
      <c r="AL32" s="118">
        <f t="shared" si="12"/>
        <v>0</v>
      </c>
      <c r="AM32" s="118">
        <f t="shared" si="13"/>
        <v>0</v>
      </c>
      <c r="AN32" s="118">
        <f t="shared" si="14"/>
        <v>0</v>
      </c>
      <c r="AO32" s="118">
        <f t="shared" si="15"/>
        <v>0</v>
      </c>
      <c r="AP32" s="118">
        <f t="shared" si="16"/>
        <v>0</v>
      </c>
      <c r="AQ32" s="118">
        <f t="shared" si="17"/>
        <v>0</v>
      </c>
      <c r="AR32" s="118">
        <f t="shared" si="18"/>
        <v>0</v>
      </c>
      <c r="AS32" s="118">
        <f t="shared" si="19"/>
        <v>0</v>
      </c>
      <c r="AT32" s="118">
        <f t="shared" si="20"/>
        <v>0</v>
      </c>
      <c r="AU32" s="119">
        <f t="shared" ca="1" si="21"/>
        <v>8.5796549288669394E-2</v>
      </c>
      <c r="DN32" s="36">
        <v>0</v>
      </c>
      <c r="DO32" s="36">
        <v>1.4305025125627945E-2</v>
      </c>
      <c r="DP32" s="36">
        <v>0</v>
      </c>
      <c r="DQ32" s="36">
        <v>0</v>
      </c>
      <c r="DR32" s="36">
        <v>0</v>
      </c>
      <c r="DS32" s="36">
        <v>0</v>
      </c>
      <c r="DT32" s="36">
        <v>0</v>
      </c>
      <c r="DU32" s="36">
        <v>0</v>
      </c>
      <c r="DV32" s="36">
        <v>0</v>
      </c>
      <c r="DW32" s="36">
        <v>0</v>
      </c>
      <c r="DX32" s="36">
        <v>0</v>
      </c>
      <c r="DY32" s="36">
        <v>1.4305025125627945E-2</v>
      </c>
    </row>
    <row r="33" spans="1:129" x14ac:dyDescent="0.2">
      <c r="A33" s="36">
        <v>30</v>
      </c>
      <c r="B33" s="36" t="s">
        <v>179</v>
      </c>
      <c r="C33" s="36" t="s">
        <v>179</v>
      </c>
      <c r="D33" s="36">
        <v>2</v>
      </c>
      <c r="E33" s="36" t="s">
        <v>45</v>
      </c>
      <c r="F33" s="36" t="s">
        <v>242</v>
      </c>
      <c r="G33" s="36" t="s">
        <v>179</v>
      </c>
      <c r="H33" s="36" t="s">
        <v>179</v>
      </c>
      <c r="I33" s="36" t="s">
        <v>141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118">
        <f t="shared" ca="1" si="11"/>
        <v>8.4822267043162522E-2</v>
      </c>
      <c r="AL33" s="118">
        <f t="shared" si="12"/>
        <v>0</v>
      </c>
      <c r="AM33" s="118">
        <f t="shared" si="13"/>
        <v>0</v>
      </c>
      <c r="AN33" s="118">
        <f t="shared" si="14"/>
        <v>0</v>
      </c>
      <c r="AO33" s="118">
        <f t="shared" si="15"/>
        <v>0</v>
      </c>
      <c r="AP33" s="118">
        <f t="shared" si="16"/>
        <v>0</v>
      </c>
      <c r="AQ33" s="118">
        <f t="shared" si="17"/>
        <v>0</v>
      </c>
      <c r="AR33" s="118">
        <f t="shared" si="18"/>
        <v>0</v>
      </c>
      <c r="AS33" s="118">
        <f t="shared" si="19"/>
        <v>0</v>
      </c>
      <c r="AT33" s="118">
        <f t="shared" si="20"/>
        <v>0</v>
      </c>
      <c r="AU33" s="119">
        <f t="shared" ca="1" si="21"/>
        <v>8.4822267043162522E-2</v>
      </c>
      <c r="DN33" s="36">
        <v>0</v>
      </c>
      <c r="DO33" s="36">
        <v>3.5306473079249591E-2</v>
      </c>
      <c r="DP33" s="36">
        <v>0</v>
      </c>
      <c r="DQ33" s="36">
        <v>0</v>
      </c>
      <c r="DR33" s="36">
        <v>0</v>
      </c>
      <c r="DS33" s="36">
        <v>0</v>
      </c>
      <c r="DT33" s="36">
        <v>0</v>
      </c>
      <c r="DU33" s="36">
        <v>0</v>
      </c>
      <c r="DV33" s="36">
        <v>0</v>
      </c>
      <c r="DW33" s="36">
        <v>0</v>
      </c>
      <c r="DX33" s="36">
        <v>0</v>
      </c>
      <c r="DY33" s="36">
        <v>3.5306473079249591E-2</v>
      </c>
    </row>
    <row r="34" spans="1:129" x14ac:dyDescent="0.2">
      <c r="A34" s="36">
        <v>31</v>
      </c>
      <c r="B34" s="36" t="s">
        <v>179</v>
      </c>
      <c r="C34" s="36" t="s">
        <v>181</v>
      </c>
      <c r="D34" s="36">
        <v>1</v>
      </c>
      <c r="E34" s="36" t="s">
        <v>45</v>
      </c>
      <c r="F34" s="36" t="s">
        <v>243</v>
      </c>
      <c r="G34" s="36" t="s">
        <v>179</v>
      </c>
      <c r="H34" s="36" t="s">
        <v>181</v>
      </c>
      <c r="I34" s="36" t="s">
        <v>180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118">
        <f t="shared" ca="1" si="11"/>
        <v>0.14656193807221485</v>
      </c>
      <c r="AL34" s="118">
        <f t="shared" si="12"/>
        <v>0</v>
      </c>
      <c r="AM34" s="118">
        <f t="shared" si="13"/>
        <v>0</v>
      </c>
      <c r="AN34" s="118">
        <f t="shared" si="14"/>
        <v>0</v>
      </c>
      <c r="AO34" s="118">
        <f t="shared" si="15"/>
        <v>0</v>
      </c>
      <c r="AP34" s="118">
        <f t="shared" si="16"/>
        <v>0</v>
      </c>
      <c r="AQ34" s="118">
        <f t="shared" si="17"/>
        <v>0</v>
      </c>
      <c r="AR34" s="118">
        <f t="shared" si="18"/>
        <v>0</v>
      </c>
      <c r="AS34" s="118">
        <f t="shared" si="19"/>
        <v>0</v>
      </c>
      <c r="AT34" s="118">
        <f t="shared" si="20"/>
        <v>0</v>
      </c>
      <c r="AU34" s="119">
        <f t="shared" ca="1" si="21"/>
        <v>0.14656193807221485</v>
      </c>
      <c r="DN34" s="36">
        <v>0</v>
      </c>
      <c r="DO34" s="36">
        <v>5.4073297472850966E-2</v>
      </c>
      <c r="DP34" s="36">
        <v>0</v>
      </c>
      <c r="DQ34" s="36">
        <v>0</v>
      </c>
      <c r="DR34" s="36">
        <v>0</v>
      </c>
      <c r="DS34" s="36">
        <v>0</v>
      </c>
      <c r="DT34" s="36">
        <v>0</v>
      </c>
      <c r="DU34" s="36">
        <v>0</v>
      </c>
      <c r="DV34" s="36">
        <v>0</v>
      </c>
      <c r="DW34" s="36">
        <v>0</v>
      </c>
      <c r="DX34" s="36">
        <v>0</v>
      </c>
      <c r="DY34" s="36">
        <v>5.4073297472850966E-2</v>
      </c>
    </row>
    <row r="35" spans="1:129" x14ac:dyDescent="0.2">
      <c r="A35" s="36">
        <v>32</v>
      </c>
      <c r="B35" s="36" t="s">
        <v>179</v>
      </c>
      <c r="C35" s="36" t="s">
        <v>181</v>
      </c>
      <c r="D35" s="36">
        <v>2</v>
      </c>
      <c r="E35" s="36" t="s">
        <v>45</v>
      </c>
      <c r="F35" s="36" t="s">
        <v>244</v>
      </c>
      <c r="G35" s="36" t="s">
        <v>179</v>
      </c>
      <c r="H35" s="36" t="s">
        <v>181</v>
      </c>
      <c r="I35" s="36" t="s">
        <v>89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118">
        <f t="shared" ca="1" si="11"/>
        <v>0.36596193807221489</v>
      </c>
      <c r="AL35" s="118">
        <f t="shared" si="12"/>
        <v>0</v>
      </c>
      <c r="AM35" s="118">
        <f t="shared" si="13"/>
        <v>0</v>
      </c>
      <c r="AN35" s="118">
        <f t="shared" si="14"/>
        <v>0</v>
      </c>
      <c r="AO35" s="118">
        <f t="shared" si="15"/>
        <v>0</v>
      </c>
      <c r="AP35" s="118">
        <f t="shared" si="16"/>
        <v>0</v>
      </c>
      <c r="AQ35" s="118">
        <f t="shared" si="17"/>
        <v>0</v>
      </c>
      <c r="AR35" s="118">
        <f t="shared" si="18"/>
        <v>0</v>
      </c>
      <c r="AS35" s="118">
        <f t="shared" si="19"/>
        <v>0</v>
      </c>
      <c r="AT35" s="118">
        <f t="shared" si="20"/>
        <v>0</v>
      </c>
      <c r="AU35" s="119">
        <f t="shared" ca="1" si="21"/>
        <v>0.36596193807221489</v>
      </c>
      <c r="DN35" s="36">
        <v>0</v>
      </c>
      <c r="DO35" s="36">
        <v>9.5673130583157628E-2</v>
      </c>
      <c r="DP35" s="36">
        <v>0</v>
      </c>
      <c r="DQ35" s="36">
        <v>0</v>
      </c>
      <c r="DR35" s="36">
        <v>0</v>
      </c>
      <c r="DS35" s="36">
        <v>0</v>
      </c>
      <c r="DT35" s="36">
        <v>0</v>
      </c>
      <c r="DU35" s="36">
        <v>0</v>
      </c>
      <c r="DV35" s="36">
        <v>0</v>
      </c>
      <c r="DW35" s="36">
        <v>0</v>
      </c>
      <c r="DX35" s="36">
        <v>0</v>
      </c>
      <c r="DY35" s="36">
        <v>9.5673130583157628E-2</v>
      </c>
    </row>
    <row r="36" spans="1:129" x14ac:dyDescent="0.2">
      <c r="A36" s="36">
        <v>33</v>
      </c>
      <c r="B36" s="36" t="s">
        <v>179</v>
      </c>
      <c r="C36" s="36" t="s">
        <v>181</v>
      </c>
      <c r="D36" s="36">
        <v>3</v>
      </c>
      <c r="E36" s="36" t="s">
        <v>45</v>
      </c>
      <c r="F36" s="36" t="s">
        <v>245</v>
      </c>
      <c r="G36" s="36" t="s">
        <v>179</v>
      </c>
      <c r="H36" s="36" t="s">
        <v>181</v>
      </c>
      <c r="I36" s="36" t="s">
        <v>183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118">
        <f t="shared" ca="1" si="11"/>
        <v>0.12406193807221486</v>
      </c>
      <c r="AL36" s="118">
        <f t="shared" si="12"/>
        <v>0</v>
      </c>
      <c r="AM36" s="118">
        <f t="shared" si="13"/>
        <v>0</v>
      </c>
      <c r="AN36" s="118">
        <f t="shared" si="14"/>
        <v>0</v>
      </c>
      <c r="AO36" s="118">
        <f t="shared" si="15"/>
        <v>0</v>
      </c>
      <c r="AP36" s="118">
        <f t="shared" si="16"/>
        <v>0</v>
      </c>
      <c r="AQ36" s="118">
        <f t="shared" si="17"/>
        <v>0</v>
      </c>
      <c r="AR36" s="118">
        <f t="shared" si="18"/>
        <v>0</v>
      </c>
      <c r="AS36" s="118">
        <f t="shared" si="19"/>
        <v>0</v>
      </c>
      <c r="AT36" s="118">
        <f t="shared" si="20"/>
        <v>0</v>
      </c>
      <c r="AU36" s="119">
        <f t="shared" ca="1" si="21"/>
        <v>0.12406193807221486</v>
      </c>
      <c r="DN36" s="36">
        <v>0</v>
      </c>
      <c r="DO36" s="36">
        <v>0.1323432691338107</v>
      </c>
      <c r="DP36" s="36">
        <v>0</v>
      </c>
      <c r="DQ36" s="36">
        <v>0</v>
      </c>
      <c r="DR36" s="36">
        <v>0</v>
      </c>
      <c r="DS36" s="36">
        <v>0</v>
      </c>
      <c r="DT36" s="36">
        <v>0</v>
      </c>
      <c r="DU36" s="36">
        <v>0</v>
      </c>
      <c r="DV36" s="36">
        <v>0</v>
      </c>
      <c r="DW36" s="36">
        <v>0</v>
      </c>
      <c r="DX36" s="36">
        <v>0</v>
      </c>
      <c r="DY36" s="36">
        <v>0.1323432691338107</v>
      </c>
    </row>
    <row r="37" spans="1:129" x14ac:dyDescent="0.2">
      <c r="A37" s="36">
        <v>34</v>
      </c>
      <c r="B37" s="36" t="s">
        <v>179</v>
      </c>
      <c r="C37" s="36" t="s">
        <v>181</v>
      </c>
      <c r="D37" s="36">
        <v>4</v>
      </c>
      <c r="E37" s="36" t="s">
        <v>45</v>
      </c>
      <c r="F37" s="36" t="s">
        <v>246</v>
      </c>
      <c r="G37" s="36" t="s">
        <v>179</v>
      </c>
      <c r="H37" s="36" t="s">
        <v>181</v>
      </c>
      <c r="I37" s="36" t="s">
        <v>141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118">
        <f t="shared" ref="AK37:AK52" ca="1" si="22">IF(G37&gt;0,VLOOKUP(G37&amp;"-"&amp;H37&amp;"-"&amp;I37,LocCost,2,0),0)</f>
        <v>0.13949462894628922</v>
      </c>
      <c r="AL37" s="118">
        <f t="shared" ref="AL37:AL52" si="23">IF(J37&gt;0,VLOOKUP(J37&amp;"-"&amp;K37&amp;"-"&amp;L37,LocCost,2,0),0)</f>
        <v>0</v>
      </c>
      <c r="AM37" s="118">
        <f t="shared" ref="AM37:AM52" si="24">IF(M37&gt;0,VLOOKUP(M37&amp;"-"&amp;N37&amp;"-"&amp;O37,LocCost,2,0),0)</f>
        <v>0</v>
      </c>
      <c r="AN37" s="118">
        <f t="shared" ref="AN37:AN52" si="25">IF(P37&gt;0,VLOOKUP(P37&amp;"-"&amp;Q37&amp;"-"&amp;R37,LocCost,2,0),0)</f>
        <v>0</v>
      </c>
      <c r="AO37" s="118">
        <f t="shared" ref="AO37:AO52" si="26">IF(S37&gt;0,VLOOKUP(S37&amp;"-"&amp;T37&amp;"-"&amp;U37,LocCost,2,0),0)</f>
        <v>0</v>
      </c>
      <c r="AP37" s="118">
        <f t="shared" ref="AP37:AP52" si="27">IF(V37&gt;0,VLOOKUP(V37&amp;"-"&amp;W37&amp;"-"&amp;X37,LocCost,2,0),0)</f>
        <v>0</v>
      </c>
      <c r="AQ37" s="118">
        <f t="shared" ref="AQ37:AQ52" si="28">IF(Y37&gt;0,VLOOKUP(Y37&amp;"-"&amp;Z37&amp;"-"&amp;AA37,LocCost,2,0),0)</f>
        <v>0</v>
      </c>
      <c r="AR37" s="118">
        <f t="shared" ref="AR37:AR52" si="29">IF(AB37&gt;0,VLOOKUP(AB37&amp;"-"&amp;AC37&amp;"-"&amp;AD37,LocCost,2,0),0)</f>
        <v>0</v>
      </c>
      <c r="AS37" s="118">
        <f t="shared" ref="AS37:AS52" si="30">IF(AE37&gt;0,VLOOKUP(AE37&amp;"-"&amp;AF37&amp;"-"&amp;AG37,LocCost,2,0),0)</f>
        <v>0</v>
      </c>
      <c r="AT37" s="118">
        <f t="shared" ref="AT37:AT52" si="31">IF(AH37&gt;0,VLOOKUP(AH37&amp;"-"&amp;AI37&amp;"-"&amp;AJ37,LocCost,2,0),0)</f>
        <v>0</v>
      </c>
      <c r="AU37" s="119">
        <f t="shared" ref="AU37:AU52" ca="1" si="32">SUM(AK37:AT37)</f>
        <v>0.13949462894628922</v>
      </c>
      <c r="DN37" s="36">
        <v>0</v>
      </c>
      <c r="DO37" s="36">
        <v>0.17943544303797437</v>
      </c>
      <c r="DP37" s="36">
        <v>0</v>
      </c>
      <c r="DQ37" s="36">
        <v>0</v>
      </c>
      <c r="DR37" s="36">
        <v>0</v>
      </c>
      <c r="DS37" s="36">
        <v>0</v>
      </c>
      <c r="DT37" s="36">
        <v>0</v>
      </c>
      <c r="DU37" s="36">
        <v>0</v>
      </c>
      <c r="DV37" s="36">
        <v>0</v>
      </c>
      <c r="DW37" s="36">
        <v>0</v>
      </c>
      <c r="DX37" s="36">
        <v>0</v>
      </c>
      <c r="DY37" s="36">
        <v>0.17943544303797437</v>
      </c>
    </row>
    <row r="38" spans="1:129" x14ac:dyDescent="0.2">
      <c r="A38" s="36">
        <v>35</v>
      </c>
      <c r="B38" s="36" t="s">
        <v>179</v>
      </c>
      <c r="C38" s="36" t="s">
        <v>181</v>
      </c>
      <c r="D38" s="36">
        <v>5</v>
      </c>
      <c r="E38" s="36" t="s">
        <v>45</v>
      </c>
      <c r="F38" s="36" t="s">
        <v>247</v>
      </c>
      <c r="G38" s="36" t="s">
        <v>179</v>
      </c>
      <c r="H38" s="36" t="s">
        <v>181</v>
      </c>
      <c r="I38" s="36" t="s">
        <v>174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118">
        <f t="shared" ca="1" si="22"/>
        <v>0.35889462894628921</v>
      </c>
      <c r="AL38" s="118">
        <f t="shared" si="23"/>
        <v>0</v>
      </c>
      <c r="AM38" s="118">
        <f t="shared" si="24"/>
        <v>0</v>
      </c>
      <c r="AN38" s="118">
        <f t="shared" si="25"/>
        <v>0</v>
      </c>
      <c r="AO38" s="118">
        <f t="shared" si="26"/>
        <v>0</v>
      </c>
      <c r="AP38" s="118">
        <f t="shared" si="27"/>
        <v>0</v>
      </c>
      <c r="AQ38" s="118">
        <f t="shared" si="28"/>
        <v>0</v>
      </c>
      <c r="AR38" s="118">
        <f t="shared" si="29"/>
        <v>0</v>
      </c>
      <c r="AS38" s="118">
        <f t="shared" si="30"/>
        <v>0</v>
      </c>
      <c r="AT38" s="118">
        <f t="shared" si="31"/>
        <v>0</v>
      </c>
      <c r="AU38" s="119">
        <f t="shared" ca="1" si="32"/>
        <v>0.35889462894628921</v>
      </c>
      <c r="DN38" s="36">
        <v>0</v>
      </c>
      <c r="DO38" s="36">
        <v>9.1535704239502053E-2</v>
      </c>
      <c r="DP38" s="36">
        <v>0</v>
      </c>
      <c r="DQ38" s="36">
        <v>0</v>
      </c>
      <c r="DR38" s="36">
        <v>0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9.1535704239502053E-2</v>
      </c>
    </row>
    <row r="39" spans="1:129" x14ac:dyDescent="0.2">
      <c r="A39" s="36">
        <v>36</v>
      </c>
      <c r="B39" s="36" t="s">
        <v>179</v>
      </c>
      <c r="C39" s="36" t="s">
        <v>181</v>
      </c>
      <c r="D39" s="36">
        <v>6</v>
      </c>
      <c r="E39" s="36" t="s">
        <v>45</v>
      </c>
      <c r="F39" s="36" t="s">
        <v>248</v>
      </c>
      <c r="G39" s="36" t="s">
        <v>179</v>
      </c>
      <c r="H39" s="36" t="s">
        <v>181</v>
      </c>
      <c r="I39" s="36" t="s">
        <v>182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118">
        <f t="shared" ca="1" si="22"/>
        <v>0.11699462894628924</v>
      </c>
      <c r="AL39" s="118">
        <f t="shared" si="23"/>
        <v>0</v>
      </c>
      <c r="AM39" s="118">
        <f t="shared" si="24"/>
        <v>0</v>
      </c>
      <c r="AN39" s="118">
        <f t="shared" si="25"/>
        <v>0</v>
      </c>
      <c r="AO39" s="118">
        <f t="shared" si="26"/>
        <v>0</v>
      </c>
      <c r="AP39" s="118">
        <f t="shared" si="27"/>
        <v>0</v>
      </c>
      <c r="AQ39" s="118">
        <f t="shared" si="28"/>
        <v>0</v>
      </c>
      <c r="AR39" s="118">
        <f t="shared" si="29"/>
        <v>0</v>
      </c>
      <c r="AS39" s="118">
        <f t="shared" si="30"/>
        <v>0</v>
      </c>
      <c r="AT39" s="118">
        <f t="shared" si="31"/>
        <v>0</v>
      </c>
      <c r="AU39" s="119">
        <f t="shared" ca="1" si="32"/>
        <v>0.11699462894628924</v>
      </c>
      <c r="DN39" s="36">
        <v>0</v>
      </c>
      <c r="DO39" s="36">
        <v>0.15068797417272012</v>
      </c>
      <c r="DP39" s="36">
        <v>0</v>
      </c>
      <c r="DQ39" s="36">
        <v>0</v>
      </c>
      <c r="DR39" s="36">
        <v>0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0.15068797417272012</v>
      </c>
    </row>
    <row r="40" spans="1:129" x14ac:dyDescent="0.2">
      <c r="A40" s="36">
        <v>37</v>
      </c>
      <c r="B40" s="36" t="s">
        <v>179</v>
      </c>
      <c r="C40" s="36" t="s">
        <v>184</v>
      </c>
      <c r="D40" s="36">
        <v>1</v>
      </c>
      <c r="E40" s="36" t="s">
        <v>45</v>
      </c>
      <c r="F40" s="36" t="s">
        <v>249</v>
      </c>
      <c r="G40" s="36" t="s">
        <v>179</v>
      </c>
      <c r="H40" s="36" t="s">
        <v>184</v>
      </c>
      <c r="I40" s="36" t="s">
        <v>180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118">
        <f t="shared" ca="1" si="22"/>
        <v>0.14656193807221485</v>
      </c>
      <c r="AL40" s="118">
        <f t="shared" si="23"/>
        <v>0</v>
      </c>
      <c r="AM40" s="118">
        <f t="shared" si="24"/>
        <v>0</v>
      </c>
      <c r="AN40" s="118">
        <f t="shared" si="25"/>
        <v>0</v>
      </c>
      <c r="AO40" s="118">
        <f t="shared" si="26"/>
        <v>0</v>
      </c>
      <c r="AP40" s="118">
        <f t="shared" si="27"/>
        <v>0</v>
      </c>
      <c r="AQ40" s="118">
        <f t="shared" si="28"/>
        <v>0</v>
      </c>
      <c r="AR40" s="118">
        <f t="shared" si="29"/>
        <v>0</v>
      </c>
      <c r="AS40" s="118">
        <f t="shared" si="30"/>
        <v>0</v>
      </c>
      <c r="AT40" s="118">
        <f t="shared" si="31"/>
        <v>0</v>
      </c>
      <c r="AU40" s="119">
        <f t="shared" ca="1" si="32"/>
        <v>0.14656193807221485</v>
      </c>
      <c r="DN40" s="36">
        <v>0</v>
      </c>
      <c r="DO40" s="36">
        <v>0.31108890594616712</v>
      </c>
      <c r="DP40" s="36">
        <v>0</v>
      </c>
      <c r="DQ40" s="36">
        <v>0</v>
      </c>
      <c r="DR40" s="36">
        <v>0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0.31108890594616712</v>
      </c>
    </row>
    <row r="41" spans="1:129" x14ac:dyDescent="0.2">
      <c r="A41" s="36">
        <v>38</v>
      </c>
      <c r="B41" s="36" t="s">
        <v>179</v>
      </c>
      <c r="C41" s="36" t="s">
        <v>184</v>
      </c>
      <c r="D41" s="36">
        <v>2</v>
      </c>
      <c r="E41" s="36" t="s">
        <v>45</v>
      </c>
      <c r="F41" s="36" t="s">
        <v>250</v>
      </c>
      <c r="G41" s="36" t="s">
        <v>179</v>
      </c>
      <c r="H41" s="36" t="s">
        <v>184</v>
      </c>
      <c r="I41" s="36" t="s">
        <v>89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118">
        <f t="shared" ca="1" si="22"/>
        <v>0.36596193807221489</v>
      </c>
      <c r="AL41" s="118">
        <f t="shared" si="23"/>
        <v>0</v>
      </c>
      <c r="AM41" s="118">
        <f t="shared" si="24"/>
        <v>0</v>
      </c>
      <c r="AN41" s="118">
        <f t="shared" si="25"/>
        <v>0</v>
      </c>
      <c r="AO41" s="118">
        <f t="shared" si="26"/>
        <v>0</v>
      </c>
      <c r="AP41" s="118">
        <f t="shared" si="27"/>
        <v>0</v>
      </c>
      <c r="AQ41" s="118">
        <f t="shared" si="28"/>
        <v>0</v>
      </c>
      <c r="AR41" s="118">
        <f t="shared" si="29"/>
        <v>0</v>
      </c>
      <c r="AS41" s="118">
        <f t="shared" si="30"/>
        <v>0</v>
      </c>
      <c r="AT41" s="118">
        <f t="shared" si="31"/>
        <v>0</v>
      </c>
      <c r="AU41" s="119">
        <f t="shared" ca="1" si="32"/>
        <v>0.36596193807221489</v>
      </c>
      <c r="DN41" s="36">
        <v>0</v>
      </c>
      <c r="DO41" s="36">
        <v>0.29722637396377022</v>
      </c>
      <c r="DP41" s="36">
        <v>0</v>
      </c>
      <c r="DQ41" s="36">
        <v>0</v>
      </c>
      <c r="DR41" s="36">
        <v>0</v>
      </c>
      <c r="DS41" s="36">
        <v>0</v>
      </c>
      <c r="DT41" s="36">
        <v>0</v>
      </c>
      <c r="DU41" s="36">
        <v>0</v>
      </c>
      <c r="DV41" s="36">
        <v>0</v>
      </c>
      <c r="DW41" s="36">
        <v>0</v>
      </c>
      <c r="DX41" s="36">
        <v>0</v>
      </c>
      <c r="DY41" s="36">
        <v>0.29722637396377022</v>
      </c>
    </row>
    <row r="42" spans="1:129" x14ac:dyDescent="0.2">
      <c r="A42" s="36">
        <v>39</v>
      </c>
      <c r="B42" s="36" t="s">
        <v>179</v>
      </c>
      <c r="C42" s="36" t="s">
        <v>184</v>
      </c>
      <c r="D42" s="36">
        <v>3</v>
      </c>
      <c r="E42" s="36" t="s">
        <v>45</v>
      </c>
      <c r="F42" s="36" t="s">
        <v>251</v>
      </c>
      <c r="G42" s="36" t="s">
        <v>179</v>
      </c>
      <c r="H42" s="36" t="s">
        <v>184</v>
      </c>
      <c r="I42" s="36" t="s">
        <v>183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118">
        <f t="shared" ca="1" si="22"/>
        <v>0.12406193807221486</v>
      </c>
      <c r="AL42" s="118">
        <f t="shared" si="23"/>
        <v>0</v>
      </c>
      <c r="AM42" s="118">
        <f t="shared" si="24"/>
        <v>0</v>
      </c>
      <c r="AN42" s="118">
        <f t="shared" si="25"/>
        <v>0</v>
      </c>
      <c r="AO42" s="118">
        <f t="shared" si="26"/>
        <v>0</v>
      </c>
      <c r="AP42" s="118">
        <f t="shared" si="27"/>
        <v>0</v>
      </c>
      <c r="AQ42" s="118">
        <f t="shared" si="28"/>
        <v>0</v>
      </c>
      <c r="AR42" s="118">
        <f t="shared" si="29"/>
        <v>0</v>
      </c>
      <c r="AS42" s="118">
        <f t="shared" si="30"/>
        <v>0</v>
      </c>
      <c r="AT42" s="118">
        <f t="shared" si="31"/>
        <v>0</v>
      </c>
      <c r="AU42" s="119">
        <f t="shared" ca="1" si="32"/>
        <v>0.12406193807221486</v>
      </c>
      <c r="DN42" s="36">
        <v>0</v>
      </c>
      <c r="DO42" s="36">
        <v>0.2376334148578419</v>
      </c>
      <c r="DP42" s="36">
        <v>0</v>
      </c>
      <c r="DQ42" s="36">
        <v>0</v>
      </c>
      <c r="DR42" s="36">
        <v>0</v>
      </c>
      <c r="DS42" s="36">
        <v>0</v>
      </c>
      <c r="DT42" s="36">
        <v>0</v>
      </c>
      <c r="DU42" s="36">
        <v>0</v>
      </c>
      <c r="DV42" s="36">
        <v>0</v>
      </c>
      <c r="DW42" s="36">
        <v>0</v>
      </c>
      <c r="DX42" s="36">
        <v>0</v>
      </c>
      <c r="DY42" s="36">
        <v>0.2376334148578419</v>
      </c>
    </row>
    <row r="43" spans="1:129" x14ac:dyDescent="0.2">
      <c r="A43" s="36">
        <v>40</v>
      </c>
      <c r="B43" s="36" t="s">
        <v>179</v>
      </c>
      <c r="C43" s="36" t="s">
        <v>184</v>
      </c>
      <c r="D43" s="36">
        <v>4</v>
      </c>
      <c r="E43" s="36" t="s">
        <v>45</v>
      </c>
      <c r="F43" s="36" t="s">
        <v>252</v>
      </c>
      <c r="G43" s="36" t="s">
        <v>179</v>
      </c>
      <c r="H43" s="36" t="s">
        <v>184</v>
      </c>
      <c r="I43" s="36" t="s">
        <v>141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118">
        <f t="shared" ca="1" si="22"/>
        <v>0.13949462894628922</v>
      </c>
      <c r="AL43" s="118">
        <f t="shared" si="23"/>
        <v>0</v>
      </c>
      <c r="AM43" s="118">
        <f t="shared" si="24"/>
        <v>0</v>
      </c>
      <c r="AN43" s="118">
        <f t="shared" si="25"/>
        <v>0</v>
      </c>
      <c r="AO43" s="118">
        <f t="shared" si="26"/>
        <v>0</v>
      </c>
      <c r="AP43" s="118">
        <f t="shared" si="27"/>
        <v>0</v>
      </c>
      <c r="AQ43" s="118">
        <f t="shared" si="28"/>
        <v>0</v>
      </c>
      <c r="AR43" s="118">
        <f t="shared" si="29"/>
        <v>0</v>
      </c>
      <c r="AS43" s="118">
        <f t="shared" si="30"/>
        <v>0</v>
      </c>
      <c r="AT43" s="118">
        <f t="shared" si="31"/>
        <v>0</v>
      </c>
      <c r="AU43" s="119">
        <f t="shared" ca="1" si="32"/>
        <v>0.13949462894628922</v>
      </c>
      <c r="DN43" s="36">
        <v>0</v>
      </c>
      <c r="DO43" s="36">
        <v>0.10020502512562794</v>
      </c>
      <c r="DP43" s="36">
        <v>0</v>
      </c>
      <c r="DQ43" s="36">
        <v>0</v>
      </c>
      <c r="DR43" s="36">
        <v>0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0.10020502512562794</v>
      </c>
    </row>
    <row r="44" spans="1:129" x14ac:dyDescent="0.2">
      <c r="A44" s="36">
        <v>41</v>
      </c>
      <c r="B44" s="36" t="s">
        <v>179</v>
      </c>
      <c r="C44" s="36" t="s">
        <v>184</v>
      </c>
      <c r="D44" s="36">
        <v>5</v>
      </c>
      <c r="E44" s="36" t="s">
        <v>45</v>
      </c>
      <c r="F44" s="36" t="s">
        <v>253</v>
      </c>
      <c r="G44" s="36" t="s">
        <v>179</v>
      </c>
      <c r="H44" s="36" t="s">
        <v>184</v>
      </c>
      <c r="I44" s="36" t="s">
        <v>174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118">
        <f t="shared" ca="1" si="22"/>
        <v>0.35889462894628921</v>
      </c>
      <c r="AL44" s="118">
        <f t="shared" si="23"/>
        <v>0</v>
      </c>
      <c r="AM44" s="118">
        <f t="shared" si="24"/>
        <v>0</v>
      </c>
      <c r="AN44" s="118">
        <f t="shared" si="25"/>
        <v>0</v>
      </c>
      <c r="AO44" s="118">
        <f t="shared" si="26"/>
        <v>0</v>
      </c>
      <c r="AP44" s="118">
        <f t="shared" si="27"/>
        <v>0</v>
      </c>
      <c r="AQ44" s="118">
        <f t="shared" si="28"/>
        <v>0</v>
      </c>
      <c r="AR44" s="118">
        <f t="shared" si="29"/>
        <v>0</v>
      </c>
      <c r="AS44" s="118">
        <f t="shared" si="30"/>
        <v>0</v>
      </c>
      <c r="AT44" s="118">
        <f t="shared" si="31"/>
        <v>0</v>
      </c>
      <c r="AU44" s="119">
        <f t="shared" ca="1" si="32"/>
        <v>0.35889462894628921</v>
      </c>
      <c r="DN44" s="36">
        <v>0</v>
      </c>
      <c r="DO44" s="36">
        <v>0.14320647307924961</v>
      </c>
      <c r="DP44" s="36">
        <v>0</v>
      </c>
      <c r="DQ44" s="36">
        <v>0</v>
      </c>
      <c r="DR44" s="36">
        <v>0</v>
      </c>
      <c r="DS44" s="36">
        <v>0</v>
      </c>
      <c r="DT44" s="36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0.14320647307924961</v>
      </c>
    </row>
    <row r="45" spans="1:129" x14ac:dyDescent="0.2">
      <c r="A45" s="36">
        <v>42</v>
      </c>
      <c r="B45" s="36" t="s">
        <v>179</v>
      </c>
      <c r="C45" s="36" t="s">
        <v>184</v>
      </c>
      <c r="D45" s="36">
        <v>6</v>
      </c>
      <c r="E45" s="36" t="s">
        <v>45</v>
      </c>
      <c r="F45" s="36" t="s">
        <v>254</v>
      </c>
      <c r="G45" s="36" t="s">
        <v>179</v>
      </c>
      <c r="H45" s="36" t="s">
        <v>184</v>
      </c>
      <c r="I45" s="36" t="s">
        <v>182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118">
        <f t="shared" ca="1" si="22"/>
        <v>0.11699462894628924</v>
      </c>
      <c r="AL45" s="118">
        <f t="shared" si="23"/>
        <v>0</v>
      </c>
      <c r="AM45" s="118">
        <f t="shared" si="24"/>
        <v>0</v>
      </c>
      <c r="AN45" s="118">
        <f t="shared" si="25"/>
        <v>0</v>
      </c>
      <c r="AO45" s="118">
        <f t="shared" si="26"/>
        <v>0</v>
      </c>
      <c r="AP45" s="118">
        <f t="shared" si="27"/>
        <v>0</v>
      </c>
      <c r="AQ45" s="118">
        <f t="shared" si="28"/>
        <v>0</v>
      </c>
      <c r="AR45" s="118">
        <f t="shared" si="29"/>
        <v>0</v>
      </c>
      <c r="AS45" s="118">
        <f t="shared" si="30"/>
        <v>0</v>
      </c>
      <c r="AT45" s="118">
        <f t="shared" si="31"/>
        <v>0</v>
      </c>
      <c r="AU45" s="119">
        <f t="shared" ca="1" si="32"/>
        <v>0.11699462894628924</v>
      </c>
      <c r="DN45" s="36">
        <v>0</v>
      </c>
      <c r="DO45" s="36">
        <v>9.6212935122591325E-2</v>
      </c>
      <c r="DP45" s="36">
        <v>0</v>
      </c>
      <c r="DQ45" s="36">
        <v>0</v>
      </c>
      <c r="DR45" s="36">
        <v>0</v>
      </c>
      <c r="DS45" s="36">
        <v>0</v>
      </c>
      <c r="DT45" s="36">
        <v>0</v>
      </c>
      <c r="DU45" s="36">
        <v>0</v>
      </c>
      <c r="DV45" s="36">
        <v>0</v>
      </c>
      <c r="DW45" s="36">
        <v>0</v>
      </c>
      <c r="DX45" s="36">
        <v>0</v>
      </c>
      <c r="DY45" s="36">
        <v>9.6212935122591325E-2</v>
      </c>
    </row>
    <row r="46" spans="1:129" x14ac:dyDescent="0.2">
      <c r="A46" s="36">
        <v>43</v>
      </c>
      <c r="B46" s="36" t="s">
        <v>179</v>
      </c>
      <c r="C46" s="36" t="s">
        <v>185</v>
      </c>
      <c r="D46" s="36">
        <v>1</v>
      </c>
      <c r="E46" s="36" t="s">
        <v>45</v>
      </c>
      <c r="F46" s="36" t="s">
        <v>255</v>
      </c>
      <c r="G46" s="36" t="s">
        <v>179</v>
      </c>
      <c r="H46" s="36" t="s">
        <v>185</v>
      </c>
      <c r="I46" s="36" t="s">
        <v>180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118">
        <f t="shared" ca="1" si="22"/>
        <v>0.19449021509911418</v>
      </c>
      <c r="AL46" s="118">
        <f t="shared" si="23"/>
        <v>0</v>
      </c>
      <c r="AM46" s="118">
        <f t="shared" si="24"/>
        <v>0</v>
      </c>
      <c r="AN46" s="118">
        <f t="shared" si="25"/>
        <v>0</v>
      </c>
      <c r="AO46" s="118">
        <f t="shared" si="26"/>
        <v>0</v>
      </c>
      <c r="AP46" s="118">
        <f t="shared" si="27"/>
        <v>0</v>
      </c>
      <c r="AQ46" s="118">
        <f t="shared" si="28"/>
        <v>0</v>
      </c>
      <c r="AR46" s="118">
        <f t="shared" si="29"/>
        <v>0</v>
      </c>
      <c r="AS46" s="118">
        <f t="shared" si="30"/>
        <v>0</v>
      </c>
      <c r="AT46" s="118">
        <f t="shared" si="31"/>
        <v>0</v>
      </c>
      <c r="AU46" s="119">
        <f t="shared" ca="1" si="32"/>
        <v>0.19449021509911418</v>
      </c>
      <c r="DN46" s="36">
        <v>0</v>
      </c>
      <c r="DO46" s="36">
        <v>0.16052807324349355</v>
      </c>
      <c r="DP46" s="36">
        <v>0</v>
      </c>
      <c r="DQ46" s="36">
        <v>0</v>
      </c>
      <c r="DR46" s="36">
        <v>0</v>
      </c>
      <c r="DS46" s="36">
        <v>0</v>
      </c>
      <c r="DT46" s="36">
        <v>0</v>
      </c>
      <c r="DU46" s="36">
        <v>0</v>
      </c>
      <c r="DV46" s="36">
        <v>0</v>
      </c>
      <c r="DW46" s="36">
        <v>0</v>
      </c>
      <c r="DX46" s="36">
        <v>0</v>
      </c>
      <c r="DY46" s="36">
        <v>0.16052807324349355</v>
      </c>
    </row>
    <row r="47" spans="1:129" x14ac:dyDescent="0.2">
      <c r="A47" s="36">
        <v>44</v>
      </c>
      <c r="B47" s="36" t="s">
        <v>179</v>
      </c>
      <c r="C47" s="36" t="s">
        <v>185</v>
      </c>
      <c r="D47" s="36">
        <v>2</v>
      </c>
      <c r="E47" s="36" t="s">
        <v>45</v>
      </c>
      <c r="F47" s="36" t="s">
        <v>256</v>
      </c>
      <c r="G47" s="36" t="s">
        <v>179</v>
      </c>
      <c r="H47" s="36" t="s">
        <v>185</v>
      </c>
      <c r="I47" s="36" t="s">
        <v>141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118">
        <f t="shared" ca="1" si="22"/>
        <v>0.1790668724495133</v>
      </c>
      <c r="AL47" s="118">
        <f t="shared" si="23"/>
        <v>0</v>
      </c>
      <c r="AM47" s="118">
        <f t="shared" si="24"/>
        <v>0</v>
      </c>
      <c r="AN47" s="118">
        <f t="shared" si="25"/>
        <v>0</v>
      </c>
      <c r="AO47" s="118">
        <f t="shared" si="26"/>
        <v>0</v>
      </c>
      <c r="AP47" s="118">
        <f t="shared" si="27"/>
        <v>0</v>
      </c>
      <c r="AQ47" s="118">
        <f t="shared" si="28"/>
        <v>0</v>
      </c>
      <c r="AR47" s="118">
        <f t="shared" si="29"/>
        <v>0</v>
      </c>
      <c r="AS47" s="118">
        <f t="shared" si="30"/>
        <v>0</v>
      </c>
      <c r="AT47" s="118">
        <f t="shared" si="31"/>
        <v>0</v>
      </c>
      <c r="AU47" s="119">
        <f t="shared" ca="1" si="32"/>
        <v>0.1790668724495133</v>
      </c>
      <c r="DN47" s="36">
        <v>0</v>
      </c>
      <c r="DO47" s="36">
        <v>0.16052807324349355</v>
      </c>
      <c r="DP47" s="36">
        <v>0</v>
      </c>
      <c r="DQ47" s="36">
        <v>0</v>
      </c>
      <c r="DR47" s="36">
        <v>0</v>
      </c>
      <c r="DS47" s="36">
        <v>0</v>
      </c>
      <c r="DT47" s="36">
        <v>0</v>
      </c>
      <c r="DU47" s="36">
        <v>0</v>
      </c>
      <c r="DV47" s="36">
        <v>0</v>
      </c>
      <c r="DW47" s="36">
        <v>0</v>
      </c>
      <c r="DX47" s="36">
        <v>0</v>
      </c>
      <c r="DY47" s="36">
        <v>0.16052807324349355</v>
      </c>
    </row>
    <row r="48" spans="1:129" x14ac:dyDescent="0.2">
      <c r="A48" s="36">
        <v>45</v>
      </c>
      <c r="B48" s="36" t="s">
        <v>179</v>
      </c>
      <c r="C48" s="36" t="s">
        <v>186</v>
      </c>
      <c r="D48" s="36">
        <v>1</v>
      </c>
      <c r="E48" s="36" t="s">
        <v>45</v>
      </c>
      <c r="F48" s="36" t="s">
        <v>257</v>
      </c>
      <c r="G48" s="36" t="s">
        <v>179</v>
      </c>
      <c r="H48" s="36" t="s">
        <v>186</v>
      </c>
      <c r="I48" s="36" t="s">
        <v>180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118">
        <f t="shared" ca="1" si="22"/>
        <v>0.21973663408414795</v>
      </c>
      <c r="AL48" s="118">
        <f t="shared" si="23"/>
        <v>0</v>
      </c>
      <c r="AM48" s="118">
        <f t="shared" si="24"/>
        <v>0</v>
      </c>
      <c r="AN48" s="118">
        <f t="shared" si="25"/>
        <v>0</v>
      </c>
      <c r="AO48" s="118">
        <f t="shared" si="26"/>
        <v>0</v>
      </c>
      <c r="AP48" s="118">
        <f t="shared" si="27"/>
        <v>0</v>
      </c>
      <c r="AQ48" s="118">
        <f t="shared" si="28"/>
        <v>0</v>
      </c>
      <c r="AR48" s="118">
        <f t="shared" si="29"/>
        <v>0</v>
      </c>
      <c r="AS48" s="118">
        <f t="shared" si="30"/>
        <v>0</v>
      </c>
      <c r="AT48" s="118">
        <f t="shared" si="31"/>
        <v>0</v>
      </c>
      <c r="AU48" s="119">
        <f t="shared" ca="1" si="32"/>
        <v>0.21973663408414795</v>
      </c>
      <c r="DN48" s="36">
        <v>0</v>
      </c>
      <c r="DO48" s="36">
        <v>0.21308355124420067</v>
      </c>
      <c r="DP48" s="36">
        <v>0</v>
      </c>
      <c r="DQ48" s="36">
        <v>0</v>
      </c>
      <c r="DR48" s="36">
        <v>0</v>
      </c>
      <c r="DS48" s="36">
        <v>0</v>
      </c>
      <c r="DT48" s="36">
        <v>0</v>
      </c>
      <c r="DU48" s="36">
        <v>0</v>
      </c>
      <c r="DV48" s="36">
        <v>0</v>
      </c>
      <c r="DW48" s="36">
        <v>0</v>
      </c>
      <c r="DX48" s="36">
        <v>0</v>
      </c>
      <c r="DY48" s="36">
        <v>0.21308355124420067</v>
      </c>
    </row>
    <row r="49" spans="1:129" x14ac:dyDescent="0.2">
      <c r="A49" s="36">
        <v>46</v>
      </c>
      <c r="B49" s="36" t="s">
        <v>179</v>
      </c>
      <c r="C49" s="36" t="s">
        <v>186</v>
      </c>
      <c r="D49" s="36">
        <v>2</v>
      </c>
      <c r="E49" s="36" t="s">
        <v>45</v>
      </c>
      <c r="F49" s="36" t="s">
        <v>258</v>
      </c>
      <c r="G49" s="36" t="s">
        <v>179</v>
      </c>
      <c r="H49" s="36" t="s">
        <v>186</v>
      </c>
      <c r="I49" s="36" t="s">
        <v>141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118">
        <f t="shared" ca="1" si="22"/>
        <v>0.2017385846672281</v>
      </c>
      <c r="AL49" s="118">
        <f t="shared" si="23"/>
        <v>0</v>
      </c>
      <c r="AM49" s="118">
        <f t="shared" si="24"/>
        <v>0</v>
      </c>
      <c r="AN49" s="118">
        <f t="shared" si="25"/>
        <v>0</v>
      </c>
      <c r="AO49" s="118">
        <f t="shared" si="26"/>
        <v>0</v>
      </c>
      <c r="AP49" s="118">
        <f t="shared" si="27"/>
        <v>0</v>
      </c>
      <c r="AQ49" s="118">
        <f t="shared" si="28"/>
        <v>0</v>
      </c>
      <c r="AR49" s="118">
        <f t="shared" si="29"/>
        <v>0</v>
      </c>
      <c r="AS49" s="118">
        <f t="shared" si="30"/>
        <v>0</v>
      </c>
      <c r="AT49" s="118">
        <f t="shared" si="31"/>
        <v>0</v>
      </c>
      <c r="AU49" s="119">
        <f t="shared" ca="1" si="32"/>
        <v>0.2017385846672281</v>
      </c>
      <c r="DN49" s="36">
        <v>0</v>
      </c>
      <c r="DO49" s="36">
        <v>0.23098185295367624</v>
      </c>
      <c r="DP49" s="36">
        <v>0</v>
      </c>
      <c r="DQ49" s="36">
        <v>0</v>
      </c>
      <c r="DR49" s="36">
        <v>0</v>
      </c>
      <c r="DS49" s="36">
        <v>0</v>
      </c>
      <c r="DT49" s="36">
        <v>0</v>
      </c>
      <c r="DU49" s="36">
        <v>0</v>
      </c>
      <c r="DV49" s="36">
        <v>0</v>
      </c>
      <c r="DW49" s="36">
        <v>0</v>
      </c>
      <c r="DX49" s="36">
        <v>0</v>
      </c>
      <c r="DY49" s="36">
        <v>0.23098185295367624</v>
      </c>
    </row>
    <row r="50" spans="1:129" x14ac:dyDescent="0.2">
      <c r="A50" s="36">
        <v>47</v>
      </c>
      <c r="B50" s="36" t="s">
        <v>179</v>
      </c>
      <c r="C50" s="36" t="s">
        <v>187</v>
      </c>
      <c r="D50" s="36">
        <v>1</v>
      </c>
      <c r="E50" s="36" t="s">
        <v>45</v>
      </c>
      <c r="F50" s="36" t="s">
        <v>259</v>
      </c>
      <c r="G50" s="36" t="s">
        <v>179</v>
      </c>
      <c r="H50" s="36" t="s">
        <v>187</v>
      </c>
      <c r="I50" s="36" t="s">
        <v>180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118">
        <f t="shared" ca="1" si="22"/>
        <v>0.25360059006544344</v>
      </c>
      <c r="AL50" s="118">
        <f t="shared" si="23"/>
        <v>0</v>
      </c>
      <c r="AM50" s="118">
        <f t="shared" si="24"/>
        <v>0</v>
      </c>
      <c r="AN50" s="118">
        <f t="shared" si="25"/>
        <v>0</v>
      </c>
      <c r="AO50" s="118">
        <f t="shared" si="26"/>
        <v>0</v>
      </c>
      <c r="AP50" s="118">
        <f t="shared" si="27"/>
        <v>0</v>
      </c>
      <c r="AQ50" s="118">
        <f t="shared" si="28"/>
        <v>0</v>
      </c>
      <c r="AR50" s="118">
        <f t="shared" si="29"/>
        <v>0</v>
      </c>
      <c r="AS50" s="118">
        <f t="shared" si="30"/>
        <v>0</v>
      </c>
      <c r="AT50" s="118">
        <f t="shared" si="31"/>
        <v>0</v>
      </c>
      <c r="AU50" s="119">
        <f t="shared" ca="1" si="32"/>
        <v>0.25360059006544344</v>
      </c>
      <c r="DN50" s="36">
        <v>0</v>
      </c>
      <c r="DO50" s="36">
        <v>0.26671291706898381</v>
      </c>
      <c r="DP50" s="36">
        <v>0</v>
      </c>
      <c r="DQ50" s="36">
        <v>0</v>
      </c>
      <c r="DR50" s="36">
        <v>0</v>
      </c>
      <c r="DS50" s="36">
        <v>0</v>
      </c>
      <c r="DT50" s="36">
        <v>0</v>
      </c>
      <c r="DU50" s="36">
        <v>0</v>
      </c>
      <c r="DV50" s="36">
        <v>0</v>
      </c>
      <c r="DW50" s="36">
        <v>0</v>
      </c>
      <c r="DX50" s="36">
        <v>0</v>
      </c>
      <c r="DY50" s="36">
        <v>0.26671291706898381</v>
      </c>
    </row>
    <row r="51" spans="1:129" x14ac:dyDescent="0.2">
      <c r="A51" s="36">
        <v>48</v>
      </c>
      <c r="B51" s="36" t="s">
        <v>179</v>
      </c>
      <c r="C51" s="36" t="s">
        <v>187</v>
      </c>
      <c r="D51" s="36">
        <v>2</v>
      </c>
      <c r="E51" s="36" t="s">
        <v>45</v>
      </c>
      <c r="F51" s="36" t="s">
        <v>260</v>
      </c>
      <c r="G51" s="36" t="s">
        <v>179</v>
      </c>
      <c r="H51" s="36" t="s">
        <v>187</v>
      </c>
      <c r="I51" s="36" t="s">
        <v>141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118">
        <f t="shared" ca="1" si="22"/>
        <v>0.23200870488322714</v>
      </c>
      <c r="AL51" s="118">
        <f t="shared" si="23"/>
        <v>0</v>
      </c>
      <c r="AM51" s="118">
        <f t="shared" si="24"/>
        <v>0</v>
      </c>
      <c r="AN51" s="118">
        <f t="shared" si="25"/>
        <v>0</v>
      </c>
      <c r="AO51" s="118">
        <f t="shared" si="26"/>
        <v>0</v>
      </c>
      <c r="AP51" s="118">
        <f t="shared" si="27"/>
        <v>0</v>
      </c>
      <c r="AQ51" s="118">
        <f t="shared" si="28"/>
        <v>0</v>
      </c>
      <c r="AR51" s="118">
        <f t="shared" si="29"/>
        <v>0</v>
      </c>
      <c r="AS51" s="118">
        <f t="shared" si="30"/>
        <v>0</v>
      </c>
      <c r="AT51" s="118">
        <f t="shared" si="31"/>
        <v>0</v>
      </c>
      <c r="AU51" s="119">
        <f t="shared" ca="1" si="32"/>
        <v>0.23200870488322714</v>
      </c>
      <c r="DN51" s="36">
        <v>0</v>
      </c>
      <c r="DO51" s="36">
        <v>0.3134075553625707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0.3134075553625707</v>
      </c>
    </row>
    <row r="52" spans="1:129" x14ac:dyDescent="0.2">
      <c r="A52" s="36">
        <v>49</v>
      </c>
      <c r="B52" s="36" t="s">
        <v>179</v>
      </c>
      <c r="C52" s="36" t="s">
        <v>188</v>
      </c>
      <c r="D52" s="36">
        <v>1</v>
      </c>
      <c r="E52" s="36" t="s">
        <v>45</v>
      </c>
      <c r="F52" s="36" t="s">
        <v>261</v>
      </c>
      <c r="G52" s="36" t="s">
        <v>179</v>
      </c>
      <c r="H52" s="36" t="s">
        <v>188</v>
      </c>
      <c r="I52" s="36" t="s">
        <v>180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118">
        <f t="shared" ca="1" si="22"/>
        <v>0.28921024750325675</v>
      </c>
      <c r="AL52" s="118">
        <f t="shared" si="23"/>
        <v>0</v>
      </c>
      <c r="AM52" s="118">
        <f t="shared" si="24"/>
        <v>0</v>
      </c>
      <c r="AN52" s="118">
        <f t="shared" si="25"/>
        <v>0</v>
      </c>
      <c r="AO52" s="118">
        <f t="shared" si="26"/>
        <v>0</v>
      </c>
      <c r="AP52" s="118">
        <f t="shared" si="27"/>
        <v>0</v>
      </c>
      <c r="AQ52" s="118">
        <f t="shared" si="28"/>
        <v>0</v>
      </c>
      <c r="AR52" s="118">
        <f t="shared" si="29"/>
        <v>0</v>
      </c>
      <c r="AS52" s="118">
        <f t="shared" si="30"/>
        <v>0</v>
      </c>
      <c r="AT52" s="118">
        <f t="shared" si="31"/>
        <v>0</v>
      </c>
      <c r="AU52" s="119">
        <f t="shared" ca="1" si="32"/>
        <v>0.28921024750325675</v>
      </c>
      <c r="DN52" s="36">
        <v>0</v>
      </c>
      <c r="DO52" s="36">
        <v>7.4981482978078426E-2</v>
      </c>
      <c r="DP52" s="36">
        <v>0</v>
      </c>
      <c r="DQ52" s="36">
        <v>0</v>
      </c>
      <c r="DR52" s="36">
        <v>0</v>
      </c>
      <c r="DS52" s="36">
        <v>0</v>
      </c>
      <c r="DT52" s="36">
        <v>0</v>
      </c>
      <c r="DU52" s="36">
        <v>0</v>
      </c>
      <c r="DV52" s="36">
        <v>0</v>
      </c>
      <c r="DW52" s="36">
        <v>0</v>
      </c>
      <c r="DX52" s="36">
        <v>0</v>
      </c>
      <c r="DY52" s="36">
        <v>7.4981482978078426E-2</v>
      </c>
    </row>
    <row r="53" spans="1:129" x14ac:dyDescent="0.2">
      <c r="A53" s="36">
        <v>50</v>
      </c>
      <c r="B53" s="36" t="s">
        <v>179</v>
      </c>
      <c r="C53" s="36" t="s">
        <v>188</v>
      </c>
      <c r="D53" s="36">
        <v>2</v>
      </c>
      <c r="E53" s="36" t="s">
        <v>45</v>
      </c>
      <c r="F53" s="36" t="s">
        <v>262</v>
      </c>
      <c r="G53" s="36" t="s">
        <v>179</v>
      </c>
      <c r="H53" s="36" t="s">
        <v>188</v>
      </c>
      <c r="I53" s="36" t="s">
        <v>141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118">
        <f t="shared" ref="AK53:AK68" ca="1" si="33">IF(G53&gt;0,VLOOKUP(G53&amp;"-"&amp;H53&amp;"-"&amp;I53,LocCost,2,0),0)</f>
        <v>0.26335883361921131</v>
      </c>
      <c r="AL53" s="118">
        <f t="shared" ref="AL53:AL68" si="34">IF(J53&gt;0,VLOOKUP(J53&amp;"-"&amp;K53&amp;"-"&amp;L53,LocCost,2,0),0)</f>
        <v>0</v>
      </c>
      <c r="AM53" s="118">
        <f t="shared" ref="AM53:AM68" si="35">IF(M53&gt;0,VLOOKUP(M53&amp;"-"&amp;N53&amp;"-"&amp;O53,LocCost,2,0),0)</f>
        <v>0</v>
      </c>
      <c r="AN53" s="118">
        <f t="shared" ref="AN53:AN68" si="36">IF(P53&gt;0,VLOOKUP(P53&amp;"-"&amp;Q53&amp;"-"&amp;R53,LocCost,2,0),0)</f>
        <v>0</v>
      </c>
      <c r="AO53" s="118">
        <f t="shared" ref="AO53:AO68" si="37">IF(S53&gt;0,VLOOKUP(S53&amp;"-"&amp;T53&amp;"-"&amp;U53,LocCost,2,0),0)</f>
        <v>0</v>
      </c>
      <c r="AP53" s="118">
        <f t="shared" ref="AP53:AP68" si="38">IF(V53&gt;0,VLOOKUP(V53&amp;"-"&amp;W53&amp;"-"&amp;X53,LocCost,2,0),0)</f>
        <v>0</v>
      </c>
      <c r="AQ53" s="118">
        <f t="shared" ref="AQ53:AQ68" si="39">IF(Y53&gt;0,VLOOKUP(Y53&amp;"-"&amp;Z53&amp;"-"&amp;AA53,LocCost,2,0),0)</f>
        <v>0</v>
      </c>
      <c r="AR53" s="118">
        <f t="shared" ref="AR53:AR68" si="40">IF(AB53&gt;0,VLOOKUP(AB53&amp;"-"&amp;AC53&amp;"-"&amp;AD53,LocCost,2,0),0)</f>
        <v>0</v>
      </c>
      <c r="AS53" s="118">
        <f t="shared" ref="AS53:AS68" si="41">IF(AE53&gt;0,VLOOKUP(AE53&amp;"-"&amp;AF53&amp;"-"&amp;AG53,LocCost,2,0),0)</f>
        <v>0</v>
      </c>
      <c r="AT53" s="118">
        <f t="shared" ref="AT53:AT68" si="42">IF(AH53&gt;0,VLOOKUP(AH53&amp;"-"&amp;AI53&amp;"-"&amp;AJ53,LocCost,2,0),0)</f>
        <v>0</v>
      </c>
      <c r="AU53" s="119">
        <f t="shared" ref="AU53:AU68" ca="1" si="43">SUM(AK53:AT53)</f>
        <v>0.26335883361921131</v>
      </c>
      <c r="DN53" s="36">
        <v>0</v>
      </c>
      <c r="DO53" s="36">
        <v>7.4930467724012365E-2</v>
      </c>
      <c r="DP53" s="36">
        <v>0</v>
      </c>
      <c r="DQ53" s="36">
        <v>0</v>
      </c>
      <c r="DR53" s="36">
        <v>0</v>
      </c>
      <c r="DS53" s="36">
        <v>0</v>
      </c>
      <c r="DT53" s="36">
        <v>0</v>
      </c>
      <c r="DU53" s="36">
        <v>0</v>
      </c>
      <c r="DV53" s="36">
        <v>0</v>
      </c>
      <c r="DW53" s="36">
        <v>0</v>
      </c>
      <c r="DX53" s="36">
        <v>0</v>
      </c>
      <c r="DY53" s="36">
        <v>7.4930467724012365E-2</v>
      </c>
    </row>
    <row r="54" spans="1:129" x14ac:dyDescent="0.2">
      <c r="A54" s="36">
        <v>51</v>
      </c>
      <c r="B54" s="36" t="s">
        <v>190</v>
      </c>
      <c r="C54" s="36" t="s">
        <v>170</v>
      </c>
      <c r="D54" s="36">
        <v>1</v>
      </c>
      <c r="E54" s="36" t="s">
        <v>45</v>
      </c>
      <c r="F54" s="36" t="s">
        <v>263</v>
      </c>
      <c r="G54" s="36" t="s">
        <v>190</v>
      </c>
      <c r="H54" s="36" t="s">
        <v>190</v>
      </c>
      <c r="I54" s="36" t="s">
        <v>180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118">
        <f t="shared" ca="1" si="33"/>
        <v>7.3144933831700024E-2</v>
      </c>
      <c r="AL54" s="118">
        <f t="shared" si="34"/>
        <v>0</v>
      </c>
      <c r="AM54" s="118">
        <f t="shared" si="35"/>
        <v>0</v>
      </c>
      <c r="AN54" s="118">
        <f t="shared" si="36"/>
        <v>0</v>
      </c>
      <c r="AO54" s="118">
        <f t="shared" si="37"/>
        <v>0</v>
      </c>
      <c r="AP54" s="118">
        <f t="shared" si="38"/>
        <v>0</v>
      </c>
      <c r="AQ54" s="118">
        <f t="shared" si="39"/>
        <v>0</v>
      </c>
      <c r="AR54" s="118">
        <f t="shared" si="40"/>
        <v>0</v>
      </c>
      <c r="AS54" s="118">
        <f t="shared" si="41"/>
        <v>0</v>
      </c>
      <c r="AT54" s="118">
        <f t="shared" si="42"/>
        <v>0</v>
      </c>
      <c r="AU54" s="119">
        <f t="shared" ca="1" si="43"/>
        <v>7.3144933831700024E-2</v>
      </c>
      <c r="DN54" s="36">
        <v>0</v>
      </c>
      <c r="DO54" s="36">
        <v>7.4981482978078426E-2</v>
      </c>
      <c r="DP54" s="36">
        <v>0</v>
      </c>
      <c r="DQ54" s="36">
        <v>0</v>
      </c>
      <c r="DR54" s="36">
        <v>0</v>
      </c>
      <c r="DS54" s="36">
        <v>0</v>
      </c>
      <c r="DT54" s="36">
        <v>0</v>
      </c>
      <c r="DU54" s="36">
        <v>0</v>
      </c>
      <c r="DV54" s="36">
        <v>0</v>
      </c>
      <c r="DW54" s="36">
        <v>0</v>
      </c>
      <c r="DX54" s="36">
        <v>0</v>
      </c>
      <c r="DY54" s="36">
        <v>7.4981482978078426E-2</v>
      </c>
    </row>
    <row r="55" spans="1:129" x14ac:dyDescent="0.2">
      <c r="A55" s="36">
        <v>52</v>
      </c>
      <c r="B55" s="36" t="s">
        <v>190</v>
      </c>
      <c r="C55" s="36" t="s">
        <v>170</v>
      </c>
      <c r="D55" s="36">
        <v>2</v>
      </c>
      <c r="E55" s="36" t="s">
        <v>45</v>
      </c>
      <c r="F55" s="36" t="s">
        <v>264</v>
      </c>
      <c r="G55" s="36" t="s">
        <v>190</v>
      </c>
      <c r="H55" s="36" t="s">
        <v>190</v>
      </c>
      <c r="I55" s="36" t="s">
        <v>141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118">
        <f t="shared" ca="1" si="33"/>
        <v>7.1954719838465367E-2</v>
      </c>
      <c r="AL55" s="118">
        <f t="shared" si="34"/>
        <v>0</v>
      </c>
      <c r="AM55" s="118">
        <f t="shared" si="35"/>
        <v>0</v>
      </c>
      <c r="AN55" s="118">
        <f t="shared" si="36"/>
        <v>0</v>
      </c>
      <c r="AO55" s="118">
        <f t="shared" si="37"/>
        <v>0</v>
      </c>
      <c r="AP55" s="118">
        <f t="shared" si="38"/>
        <v>0</v>
      </c>
      <c r="AQ55" s="118">
        <f t="shared" si="39"/>
        <v>0</v>
      </c>
      <c r="AR55" s="118">
        <f t="shared" si="40"/>
        <v>0</v>
      </c>
      <c r="AS55" s="118">
        <f t="shared" si="41"/>
        <v>0</v>
      </c>
      <c r="AT55" s="118">
        <f t="shared" si="42"/>
        <v>0</v>
      </c>
      <c r="AU55" s="119">
        <f t="shared" ca="1" si="43"/>
        <v>7.1954719838465367E-2</v>
      </c>
      <c r="DN55" s="36">
        <v>0</v>
      </c>
      <c r="DO55" s="36">
        <v>7.4930467724012365E-2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6">
        <v>0</v>
      </c>
      <c r="DV55" s="36">
        <v>0</v>
      </c>
      <c r="DW55" s="36">
        <v>0</v>
      </c>
      <c r="DX55" s="36">
        <v>0</v>
      </c>
      <c r="DY55" s="36">
        <v>7.4930467724012365E-2</v>
      </c>
    </row>
    <row r="56" spans="1:129" x14ac:dyDescent="0.2">
      <c r="A56" s="36">
        <v>53</v>
      </c>
      <c r="B56" s="36" t="s">
        <v>190</v>
      </c>
      <c r="C56" s="36" t="s">
        <v>265</v>
      </c>
      <c r="D56" s="36">
        <v>1</v>
      </c>
      <c r="E56" s="36" t="s">
        <v>45</v>
      </c>
      <c r="F56" s="36" t="s">
        <v>266</v>
      </c>
      <c r="G56" s="36" t="s">
        <v>190</v>
      </c>
      <c r="H56" s="36" t="s">
        <v>181</v>
      </c>
      <c r="I56" s="36" t="s">
        <v>180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118">
        <f t="shared" ca="1" si="33"/>
        <v>0.1197728718523805</v>
      </c>
      <c r="AL56" s="118">
        <f t="shared" si="34"/>
        <v>0</v>
      </c>
      <c r="AM56" s="118">
        <f t="shared" si="35"/>
        <v>0</v>
      </c>
      <c r="AN56" s="118">
        <f t="shared" si="36"/>
        <v>0</v>
      </c>
      <c r="AO56" s="118">
        <f t="shared" si="37"/>
        <v>0</v>
      </c>
      <c r="AP56" s="118">
        <f t="shared" si="38"/>
        <v>0</v>
      </c>
      <c r="AQ56" s="118">
        <f t="shared" si="39"/>
        <v>0</v>
      </c>
      <c r="AR56" s="118">
        <f t="shared" si="40"/>
        <v>0</v>
      </c>
      <c r="AS56" s="118">
        <f t="shared" si="41"/>
        <v>0</v>
      </c>
      <c r="AT56" s="118">
        <f t="shared" si="42"/>
        <v>0</v>
      </c>
      <c r="AU56" s="119">
        <f t="shared" ca="1" si="43"/>
        <v>0.1197728718523805</v>
      </c>
      <c r="DN56" s="36">
        <v>0</v>
      </c>
      <c r="DO56" s="36">
        <v>0.12327781629116122</v>
      </c>
      <c r="DP56" s="36">
        <v>0</v>
      </c>
      <c r="DQ56" s="36">
        <v>0</v>
      </c>
      <c r="DR56" s="36">
        <v>0</v>
      </c>
      <c r="DS56" s="36">
        <v>0</v>
      </c>
      <c r="DT56" s="36">
        <v>0</v>
      </c>
      <c r="DU56" s="36">
        <v>0</v>
      </c>
      <c r="DV56" s="36">
        <v>0</v>
      </c>
      <c r="DW56" s="36">
        <v>0</v>
      </c>
      <c r="DX56" s="36">
        <v>0</v>
      </c>
      <c r="DY56" s="36">
        <v>0.12327781629116122</v>
      </c>
    </row>
    <row r="57" spans="1:129" x14ac:dyDescent="0.2">
      <c r="A57" s="36">
        <v>54</v>
      </c>
      <c r="B57" s="36" t="s">
        <v>190</v>
      </c>
      <c r="C57" s="36" t="s">
        <v>265</v>
      </c>
      <c r="D57" s="36">
        <v>2</v>
      </c>
      <c r="E57" s="36" t="s">
        <v>45</v>
      </c>
      <c r="F57" s="36" t="s">
        <v>267</v>
      </c>
      <c r="G57" s="36" t="s">
        <v>190</v>
      </c>
      <c r="H57" s="36" t="s">
        <v>181</v>
      </c>
      <c r="I57" s="36" t="s">
        <v>141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118">
        <f t="shared" ca="1" si="33"/>
        <v>0.11553682604272651</v>
      </c>
      <c r="AL57" s="118">
        <f t="shared" si="34"/>
        <v>0</v>
      </c>
      <c r="AM57" s="118">
        <f t="shared" si="35"/>
        <v>0</v>
      </c>
      <c r="AN57" s="118">
        <f t="shared" si="36"/>
        <v>0</v>
      </c>
      <c r="AO57" s="118">
        <f t="shared" si="37"/>
        <v>0</v>
      </c>
      <c r="AP57" s="118">
        <f t="shared" si="38"/>
        <v>0</v>
      </c>
      <c r="AQ57" s="118">
        <f t="shared" si="39"/>
        <v>0</v>
      </c>
      <c r="AR57" s="118">
        <f t="shared" si="40"/>
        <v>0</v>
      </c>
      <c r="AS57" s="118">
        <f t="shared" si="41"/>
        <v>0</v>
      </c>
      <c r="AT57" s="118">
        <f t="shared" si="42"/>
        <v>0</v>
      </c>
      <c r="AU57" s="119">
        <f t="shared" ca="1" si="43"/>
        <v>0.11553682604272651</v>
      </c>
      <c r="DN57" s="36">
        <v>0</v>
      </c>
      <c r="DO57" s="36">
        <v>0.12318045672341732</v>
      </c>
      <c r="DP57" s="36">
        <v>0</v>
      </c>
      <c r="DQ57" s="36">
        <v>0</v>
      </c>
      <c r="DR57" s="36">
        <v>0</v>
      </c>
      <c r="DS57" s="36">
        <v>0</v>
      </c>
      <c r="DT57" s="36">
        <v>0</v>
      </c>
      <c r="DU57" s="36">
        <v>0</v>
      </c>
      <c r="DV57" s="36">
        <v>0</v>
      </c>
      <c r="DW57" s="36">
        <v>0</v>
      </c>
      <c r="DX57" s="36">
        <v>0</v>
      </c>
      <c r="DY57" s="36">
        <v>0.12318045672341732</v>
      </c>
    </row>
    <row r="58" spans="1:129" x14ac:dyDescent="0.2">
      <c r="A58" s="36">
        <v>55</v>
      </c>
      <c r="B58" s="36" t="s">
        <v>190</v>
      </c>
      <c r="C58" s="36" t="s">
        <v>265</v>
      </c>
      <c r="D58" s="36">
        <v>3</v>
      </c>
      <c r="E58" s="36" t="s">
        <v>45</v>
      </c>
      <c r="F58" s="36" t="s">
        <v>268</v>
      </c>
      <c r="G58" s="36" t="s">
        <v>190</v>
      </c>
      <c r="H58" s="36" t="s">
        <v>181</v>
      </c>
      <c r="I58" s="36" t="s">
        <v>182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118">
        <f t="shared" ca="1" si="33"/>
        <v>9.3036826042726506E-2</v>
      </c>
      <c r="AL58" s="118">
        <f t="shared" si="34"/>
        <v>0</v>
      </c>
      <c r="AM58" s="118">
        <f t="shared" si="35"/>
        <v>0</v>
      </c>
      <c r="AN58" s="118">
        <f t="shared" si="36"/>
        <v>0</v>
      </c>
      <c r="AO58" s="118">
        <f t="shared" si="37"/>
        <v>0</v>
      </c>
      <c r="AP58" s="118">
        <f t="shared" si="38"/>
        <v>0</v>
      </c>
      <c r="AQ58" s="118">
        <f t="shared" si="39"/>
        <v>0</v>
      </c>
      <c r="AR58" s="118">
        <f t="shared" si="40"/>
        <v>0</v>
      </c>
      <c r="AS58" s="118">
        <f t="shared" si="41"/>
        <v>0</v>
      </c>
      <c r="AT58" s="118">
        <f t="shared" si="42"/>
        <v>0</v>
      </c>
      <c r="AU58" s="119">
        <f t="shared" ca="1" si="43"/>
        <v>9.3036826042726506E-2</v>
      </c>
      <c r="DN58" s="36">
        <v>0</v>
      </c>
      <c r="DO58" s="36">
        <v>0.17481671541997501</v>
      </c>
      <c r="DP58" s="36">
        <v>0</v>
      </c>
      <c r="DQ58" s="36">
        <v>0</v>
      </c>
      <c r="DR58" s="36">
        <v>0</v>
      </c>
      <c r="DS58" s="36">
        <v>0</v>
      </c>
      <c r="DT58" s="36">
        <v>0</v>
      </c>
      <c r="DU58" s="36">
        <v>0</v>
      </c>
      <c r="DV58" s="36">
        <v>0</v>
      </c>
      <c r="DW58" s="36">
        <v>0</v>
      </c>
      <c r="DX58" s="36">
        <v>0</v>
      </c>
      <c r="DY58" s="36">
        <v>0.17481671541997501</v>
      </c>
    </row>
    <row r="59" spans="1:129" x14ac:dyDescent="0.2">
      <c r="A59" s="36">
        <v>56</v>
      </c>
      <c r="B59" s="36" t="s">
        <v>190</v>
      </c>
      <c r="C59" s="36" t="s">
        <v>265</v>
      </c>
      <c r="D59" s="36">
        <v>4</v>
      </c>
      <c r="E59" s="36" t="s">
        <v>45</v>
      </c>
      <c r="F59" s="36" t="s">
        <v>269</v>
      </c>
      <c r="G59" s="36" t="s">
        <v>190</v>
      </c>
      <c r="H59" s="36" t="s">
        <v>181</v>
      </c>
      <c r="I59" s="36" t="s">
        <v>183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118">
        <f t="shared" ca="1" si="33"/>
        <v>9.727287185238051E-2</v>
      </c>
      <c r="AL59" s="118">
        <f t="shared" si="34"/>
        <v>0</v>
      </c>
      <c r="AM59" s="118">
        <f t="shared" si="35"/>
        <v>0</v>
      </c>
      <c r="AN59" s="118">
        <f t="shared" si="36"/>
        <v>0</v>
      </c>
      <c r="AO59" s="118">
        <f t="shared" si="37"/>
        <v>0</v>
      </c>
      <c r="AP59" s="118">
        <f t="shared" si="38"/>
        <v>0</v>
      </c>
      <c r="AQ59" s="118">
        <f t="shared" si="39"/>
        <v>0</v>
      </c>
      <c r="AR59" s="118">
        <f t="shared" si="40"/>
        <v>0</v>
      </c>
      <c r="AS59" s="118">
        <f t="shared" si="41"/>
        <v>0</v>
      </c>
      <c r="AT59" s="118">
        <f t="shared" si="42"/>
        <v>0</v>
      </c>
      <c r="AU59" s="119">
        <f t="shared" ca="1" si="43"/>
        <v>9.727287185238051E-2</v>
      </c>
      <c r="DN59" s="36">
        <v>0</v>
      </c>
      <c r="DO59" s="36">
        <v>0.17459314667781034</v>
      </c>
      <c r="DP59" s="36">
        <v>0</v>
      </c>
      <c r="DQ59" s="36">
        <v>0</v>
      </c>
      <c r="DR59" s="36">
        <v>0</v>
      </c>
      <c r="DS59" s="36">
        <v>0</v>
      </c>
      <c r="DT59" s="36">
        <v>0</v>
      </c>
      <c r="DU59" s="36">
        <v>0</v>
      </c>
      <c r="DV59" s="36">
        <v>0</v>
      </c>
      <c r="DW59" s="36">
        <v>0</v>
      </c>
      <c r="DX59" s="36">
        <v>0</v>
      </c>
      <c r="DY59" s="36">
        <v>0.17459314667781034</v>
      </c>
    </row>
    <row r="60" spans="1:129" x14ac:dyDescent="0.2">
      <c r="A60" s="36">
        <v>57</v>
      </c>
      <c r="B60" s="36" t="s">
        <v>190</v>
      </c>
      <c r="C60" s="36" t="s">
        <v>190</v>
      </c>
      <c r="D60" s="36">
        <v>1</v>
      </c>
      <c r="E60" s="36" t="s">
        <v>45</v>
      </c>
      <c r="F60" s="36" t="s">
        <v>270</v>
      </c>
      <c r="G60" s="36" t="s">
        <v>190</v>
      </c>
      <c r="H60" s="36" t="s">
        <v>190</v>
      </c>
      <c r="I60" s="36" t="s">
        <v>180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118">
        <f t="shared" ca="1" si="33"/>
        <v>7.3144933831700024E-2</v>
      </c>
      <c r="AL60" s="118">
        <f t="shared" si="34"/>
        <v>0</v>
      </c>
      <c r="AM60" s="118">
        <f t="shared" si="35"/>
        <v>0</v>
      </c>
      <c r="AN60" s="118">
        <f t="shared" si="36"/>
        <v>0</v>
      </c>
      <c r="AO60" s="118">
        <f t="shared" si="37"/>
        <v>0</v>
      </c>
      <c r="AP60" s="118">
        <f t="shared" si="38"/>
        <v>0</v>
      </c>
      <c r="AQ60" s="118">
        <f t="shared" si="39"/>
        <v>0</v>
      </c>
      <c r="AR60" s="118">
        <f t="shared" si="40"/>
        <v>0</v>
      </c>
      <c r="AS60" s="118">
        <f t="shared" si="41"/>
        <v>0</v>
      </c>
      <c r="AT60" s="118">
        <f t="shared" si="42"/>
        <v>0</v>
      </c>
      <c r="AU60" s="119">
        <f t="shared" ca="1" si="43"/>
        <v>7.3144933831700024E-2</v>
      </c>
      <c r="DN60" s="36">
        <v>0</v>
      </c>
      <c r="DO60" s="36">
        <v>0.2009440690453636</v>
      </c>
      <c r="DP60" s="36">
        <v>0</v>
      </c>
      <c r="DQ60" s="36">
        <v>0</v>
      </c>
      <c r="DR60" s="36">
        <v>0</v>
      </c>
      <c r="DS60" s="36">
        <v>0</v>
      </c>
      <c r="DT60" s="36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0.2009440690453636</v>
      </c>
    </row>
    <row r="61" spans="1:129" x14ac:dyDescent="0.2">
      <c r="A61" s="36">
        <v>58</v>
      </c>
      <c r="B61" s="36" t="s">
        <v>190</v>
      </c>
      <c r="C61" s="36" t="s">
        <v>190</v>
      </c>
      <c r="D61" s="36">
        <v>2</v>
      </c>
      <c r="E61" s="36" t="s">
        <v>45</v>
      </c>
      <c r="F61" s="36" t="s">
        <v>271</v>
      </c>
      <c r="G61" s="36" t="s">
        <v>190</v>
      </c>
      <c r="H61" s="36" t="s">
        <v>190</v>
      </c>
      <c r="I61" s="36" t="s">
        <v>89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118">
        <f t="shared" ca="1" si="33"/>
        <v>0.18964493383170003</v>
      </c>
      <c r="AL61" s="118">
        <f t="shared" si="34"/>
        <v>0</v>
      </c>
      <c r="AM61" s="118">
        <f t="shared" si="35"/>
        <v>0</v>
      </c>
      <c r="AN61" s="118">
        <f t="shared" si="36"/>
        <v>0</v>
      </c>
      <c r="AO61" s="118">
        <f t="shared" si="37"/>
        <v>0</v>
      </c>
      <c r="AP61" s="118">
        <f t="shared" si="38"/>
        <v>0</v>
      </c>
      <c r="AQ61" s="118">
        <f t="shared" si="39"/>
        <v>0</v>
      </c>
      <c r="AR61" s="118">
        <f t="shared" si="40"/>
        <v>0</v>
      </c>
      <c r="AS61" s="118">
        <f t="shared" si="41"/>
        <v>0</v>
      </c>
      <c r="AT61" s="118">
        <f t="shared" si="42"/>
        <v>0</v>
      </c>
      <c r="AU61" s="119">
        <f t="shared" ca="1" si="43"/>
        <v>0.18964493383170003</v>
      </c>
      <c r="DN61" s="36">
        <v>0</v>
      </c>
      <c r="DO61" s="36">
        <v>0.20120667298179135</v>
      </c>
      <c r="DP61" s="36">
        <v>0</v>
      </c>
      <c r="DQ61" s="36">
        <v>0</v>
      </c>
      <c r="DR61" s="36">
        <v>0</v>
      </c>
      <c r="DS61" s="36">
        <v>0</v>
      </c>
      <c r="DT61" s="36">
        <v>0</v>
      </c>
      <c r="DU61" s="36">
        <v>0</v>
      </c>
      <c r="DV61" s="36">
        <v>0</v>
      </c>
      <c r="DW61" s="36">
        <v>0</v>
      </c>
      <c r="DX61" s="36">
        <v>0</v>
      </c>
      <c r="DY61" s="36">
        <v>0.20120667298179135</v>
      </c>
    </row>
    <row r="62" spans="1:129" x14ac:dyDescent="0.2">
      <c r="A62" s="36">
        <v>59</v>
      </c>
      <c r="B62" s="36" t="s">
        <v>190</v>
      </c>
      <c r="C62" s="36" t="s">
        <v>190</v>
      </c>
      <c r="D62" s="36">
        <v>3</v>
      </c>
      <c r="E62" s="36" t="s">
        <v>45</v>
      </c>
      <c r="F62" s="36" t="s">
        <v>272</v>
      </c>
      <c r="G62" s="36" t="s">
        <v>190</v>
      </c>
      <c r="H62" s="36" t="s">
        <v>190</v>
      </c>
      <c r="I62" s="36" t="s">
        <v>183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118">
        <f t="shared" ca="1" si="33"/>
        <v>5.0644933831700018E-2</v>
      </c>
      <c r="AL62" s="118">
        <f t="shared" si="34"/>
        <v>0</v>
      </c>
      <c r="AM62" s="118">
        <f t="shared" si="35"/>
        <v>0</v>
      </c>
      <c r="AN62" s="118">
        <f t="shared" si="36"/>
        <v>0</v>
      </c>
      <c r="AO62" s="118">
        <f t="shared" si="37"/>
        <v>0</v>
      </c>
      <c r="AP62" s="118">
        <f t="shared" si="38"/>
        <v>0</v>
      </c>
      <c r="AQ62" s="118">
        <f t="shared" si="39"/>
        <v>0</v>
      </c>
      <c r="AR62" s="118">
        <f t="shared" si="40"/>
        <v>0</v>
      </c>
      <c r="AS62" s="118">
        <f t="shared" si="41"/>
        <v>0</v>
      </c>
      <c r="AT62" s="118">
        <f t="shared" si="42"/>
        <v>0</v>
      </c>
      <c r="AU62" s="119">
        <f t="shared" ca="1" si="43"/>
        <v>5.0644933831700018E-2</v>
      </c>
      <c r="DN62" s="36">
        <v>0</v>
      </c>
      <c r="DO62" s="36">
        <v>0.23693591923485635</v>
      </c>
      <c r="DP62" s="36">
        <v>0</v>
      </c>
      <c r="DQ62" s="36">
        <v>0</v>
      </c>
      <c r="DR62" s="36">
        <v>0</v>
      </c>
      <c r="DS62" s="36">
        <v>0</v>
      </c>
      <c r="DT62" s="36">
        <v>0</v>
      </c>
      <c r="DU62" s="36">
        <v>0</v>
      </c>
      <c r="DV62" s="36">
        <v>0</v>
      </c>
      <c r="DW62" s="36">
        <v>0</v>
      </c>
      <c r="DX62" s="36">
        <v>0</v>
      </c>
      <c r="DY62" s="36">
        <v>0.23693591923485635</v>
      </c>
    </row>
    <row r="63" spans="1:129" x14ac:dyDescent="0.2">
      <c r="A63" s="36">
        <v>60</v>
      </c>
      <c r="B63" s="36" t="s">
        <v>190</v>
      </c>
      <c r="C63" s="36" t="s">
        <v>190</v>
      </c>
      <c r="D63" s="36">
        <v>4</v>
      </c>
      <c r="E63" s="36" t="s">
        <v>45</v>
      </c>
      <c r="F63" s="36" t="s">
        <v>273</v>
      </c>
      <c r="G63" s="36" t="s">
        <v>190</v>
      </c>
      <c r="H63" s="36" t="s">
        <v>190</v>
      </c>
      <c r="I63" s="36" t="s">
        <v>90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118">
        <f t="shared" ca="1" si="33"/>
        <v>0.16714493383170004</v>
      </c>
      <c r="AL63" s="118">
        <f t="shared" si="34"/>
        <v>0</v>
      </c>
      <c r="AM63" s="118">
        <f t="shared" si="35"/>
        <v>0</v>
      </c>
      <c r="AN63" s="118">
        <f t="shared" si="36"/>
        <v>0</v>
      </c>
      <c r="AO63" s="118">
        <f t="shared" si="37"/>
        <v>0</v>
      </c>
      <c r="AP63" s="118">
        <f t="shared" si="38"/>
        <v>0</v>
      </c>
      <c r="AQ63" s="118">
        <f t="shared" si="39"/>
        <v>0</v>
      </c>
      <c r="AR63" s="118">
        <f t="shared" si="40"/>
        <v>0</v>
      </c>
      <c r="AS63" s="118">
        <f t="shared" si="41"/>
        <v>0</v>
      </c>
      <c r="AT63" s="118">
        <f t="shared" si="42"/>
        <v>0</v>
      </c>
      <c r="AU63" s="119">
        <f t="shared" ca="1" si="43"/>
        <v>0.16714493383170004</v>
      </c>
      <c r="DN63" s="36">
        <v>0</v>
      </c>
      <c r="DO63" s="36">
        <v>0.23662242295430375</v>
      </c>
      <c r="DP63" s="36">
        <v>0</v>
      </c>
      <c r="DQ63" s="36">
        <v>0</v>
      </c>
      <c r="DR63" s="36">
        <v>0</v>
      </c>
      <c r="DS63" s="36">
        <v>0</v>
      </c>
      <c r="DT63" s="36">
        <v>0</v>
      </c>
      <c r="DU63" s="36">
        <v>0</v>
      </c>
      <c r="DV63" s="36">
        <v>0</v>
      </c>
      <c r="DW63" s="36">
        <v>0</v>
      </c>
      <c r="DX63" s="36">
        <v>0</v>
      </c>
      <c r="DY63" s="36">
        <v>0.23662242295430375</v>
      </c>
    </row>
    <row r="64" spans="1:129" x14ac:dyDescent="0.2">
      <c r="A64" s="36">
        <v>61</v>
      </c>
      <c r="B64" s="36" t="s">
        <v>190</v>
      </c>
      <c r="C64" s="36" t="s">
        <v>190</v>
      </c>
      <c r="D64" s="36">
        <v>5</v>
      </c>
      <c r="E64" s="36" t="s">
        <v>45</v>
      </c>
      <c r="F64" s="36" t="s">
        <v>274</v>
      </c>
      <c r="G64" s="36" t="s">
        <v>190</v>
      </c>
      <c r="H64" s="36" t="s">
        <v>190</v>
      </c>
      <c r="I64" s="36" t="s">
        <v>141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118">
        <f t="shared" ca="1" si="33"/>
        <v>7.1954719838465367E-2</v>
      </c>
      <c r="AL64" s="118">
        <f t="shared" si="34"/>
        <v>0</v>
      </c>
      <c r="AM64" s="118">
        <f t="shared" si="35"/>
        <v>0</v>
      </c>
      <c r="AN64" s="118">
        <f t="shared" si="36"/>
        <v>0</v>
      </c>
      <c r="AO64" s="118">
        <f t="shared" si="37"/>
        <v>0</v>
      </c>
      <c r="AP64" s="118">
        <f t="shared" si="38"/>
        <v>0</v>
      </c>
      <c r="AQ64" s="118">
        <f t="shared" si="39"/>
        <v>0</v>
      </c>
      <c r="AR64" s="118">
        <f t="shared" si="40"/>
        <v>0</v>
      </c>
      <c r="AS64" s="118">
        <f t="shared" si="41"/>
        <v>0</v>
      </c>
      <c r="AT64" s="118">
        <f t="shared" si="42"/>
        <v>0</v>
      </c>
      <c r="AU64" s="119">
        <f t="shared" ca="1" si="43"/>
        <v>7.1954719838465367E-2</v>
      </c>
      <c r="DN64" s="36">
        <v>0</v>
      </c>
      <c r="DO64" s="36">
        <v>0.28340056983120065</v>
      </c>
      <c r="DP64" s="36">
        <v>0</v>
      </c>
      <c r="DQ64" s="36">
        <v>0</v>
      </c>
      <c r="DR64" s="36">
        <v>0</v>
      </c>
      <c r="DS64" s="36">
        <v>0</v>
      </c>
      <c r="DT64" s="36">
        <v>0</v>
      </c>
      <c r="DU64" s="36">
        <v>0</v>
      </c>
      <c r="DV64" s="36">
        <v>0</v>
      </c>
      <c r="DW64" s="36">
        <v>0</v>
      </c>
      <c r="DX64" s="36">
        <v>0</v>
      </c>
      <c r="DY64" s="36">
        <v>0.28340056983120065</v>
      </c>
    </row>
    <row r="65" spans="1:129" x14ac:dyDescent="0.2">
      <c r="A65" s="36">
        <v>62</v>
      </c>
      <c r="B65" s="36" t="s">
        <v>190</v>
      </c>
      <c r="C65" s="36" t="s">
        <v>190</v>
      </c>
      <c r="D65" s="36">
        <v>6</v>
      </c>
      <c r="E65" s="36" t="s">
        <v>45</v>
      </c>
      <c r="F65" s="36" t="s">
        <v>275</v>
      </c>
      <c r="G65" s="36" t="s">
        <v>190</v>
      </c>
      <c r="H65" s="36" t="s">
        <v>190</v>
      </c>
      <c r="I65" s="36" t="s">
        <v>174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118">
        <f t="shared" ca="1" si="33"/>
        <v>0.18845471983846537</v>
      </c>
      <c r="AL65" s="118">
        <f t="shared" si="34"/>
        <v>0</v>
      </c>
      <c r="AM65" s="118">
        <f t="shared" si="35"/>
        <v>0</v>
      </c>
      <c r="AN65" s="118">
        <f t="shared" si="36"/>
        <v>0</v>
      </c>
      <c r="AO65" s="118">
        <f t="shared" si="37"/>
        <v>0</v>
      </c>
      <c r="AP65" s="118">
        <f t="shared" si="38"/>
        <v>0</v>
      </c>
      <c r="AQ65" s="118">
        <f t="shared" si="39"/>
        <v>0</v>
      </c>
      <c r="AR65" s="118">
        <f t="shared" si="40"/>
        <v>0</v>
      </c>
      <c r="AS65" s="118">
        <f t="shared" si="41"/>
        <v>0</v>
      </c>
      <c r="AT65" s="118">
        <f t="shared" si="42"/>
        <v>0</v>
      </c>
      <c r="AU65" s="119">
        <f t="shared" ca="1" si="43"/>
        <v>0.18845471983846537</v>
      </c>
      <c r="DN65" s="36">
        <v>0</v>
      </c>
      <c r="DO65" s="36">
        <v>0.28302480378453898</v>
      </c>
      <c r="DP65" s="36">
        <v>0</v>
      </c>
      <c r="DQ65" s="36">
        <v>0</v>
      </c>
      <c r="DR65" s="36">
        <v>0</v>
      </c>
      <c r="DS65" s="36">
        <v>0</v>
      </c>
      <c r="DT65" s="36">
        <v>0</v>
      </c>
      <c r="DU65" s="36">
        <v>0</v>
      </c>
      <c r="DV65" s="36">
        <v>0</v>
      </c>
      <c r="DW65" s="36">
        <v>0</v>
      </c>
      <c r="DX65" s="36">
        <v>0</v>
      </c>
      <c r="DY65" s="36">
        <v>0.28302480378453898</v>
      </c>
    </row>
    <row r="66" spans="1:129" x14ac:dyDescent="0.2">
      <c r="A66" s="36">
        <v>63</v>
      </c>
      <c r="B66" s="36" t="s">
        <v>190</v>
      </c>
      <c r="C66" s="36" t="s">
        <v>190</v>
      </c>
      <c r="D66" s="36">
        <v>7</v>
      </c>
      <c r="E66" s="36" t="s">
        <v>45</v>
      </c>
      <c r="F66" s="36" t="s">
        <v>276</v>
      </c>
      <c r="G66" s="36" t="s">
        <v>190</v>
      </c>
      <c r="H66" s="36" t="s">
        <v>190</v>
      </c>
      <c r="I66" s="36" t="s">
        <v>182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118">
        <f t="shared" ca="1" si="33"/>
        <v>4.9454719838465375E-2</v>
      </c>
      <c r="AL66" s="118">
        <f t="shared" si="34"/>
        <v>0</v>
      </c>
      <c r="AM66" s="118">
        <f t="shared" si="35"/>
        <v>0</v>
      </c>
      <c r="AN66" s="118">
        <f t="shared" si="36"/>
        <v>0</v>
      </c>
      <c r="AO66" s="118">
        <f t="shared" si="37"/>
        <v>0</v>
      </c>
      <c r="AP66" s="118">
        <f t="shared" si="38"/>
        <v>0</v>
      </c>
      <c r="AQ66" s="118">
        <f t="shared" si="39"/>
        <v>0</v>
      </c>
      <c r="AR66" s="118">
        <f t="shared" si="40"/>
        <v>0</v>
      </c>
      <c r="AS66" s="118">
        <f t="shared" si="41"/>
        <v>0</v>
      </c>
      <c r="AT66" s="118">
        <f t="shared" si="42"/>
        <v>0</v>
      </c>
      <c r="AU66" s="119">
        <f t="shared" ca="1" si="43"/>
        <v>4.9454719838465375E-2</v>
      </c>
      <c r="DN66" s="36">
        <v>0</v>
      </c>
      <c r="DO66" s="36">
        <v>0.34134812323714481</v>
      </c>
      <c r="DP66" s="36">
        <v>0</v>
      </c>
      <c r="DQ66" s="36">
        <v>0</v>
      </c>
      <c r="DR66" s="36">
        <v>0</v>
      </c>
      <c r="DS66" s="36">
        <v>0</v>
      </c>
      <c r="DT66" s="36">
        <v>0</v>
      </c>
      <c r="DU66" s="36">
        <v>0</v>
      </c>
      <c r="DV66" s="36">
        <v>0</v>
      </c>
      <c r="DW66" s="36">
        <v>0</v>
      </c>
      <c r="DX66" s="36">
        <v>0</v>
      </c>
      <c r="DY66" s="36">
        <v>0.34134812323714481</v>
      </c>
    </row>
    <row r="67" spans="1:129" x14ac:dyDescent="0.2">
      <c r="A67" s="36">
        <v>64</v>
      </c>
      <c r="B67" s="36" t="s">
        <v>190</v>
      </c>
      <c r="C67" s="36" t="s">
        <v>190</v>
      </c>
      <c r="D67" s="36">
        <v>8</v>
      </c>
      <c r="E67" s="36" t="s">
        <v>45</v>
      </c>
      <c r="F67" s="36" t="s">
        <v>277</v>
      </c>
      <c r="G67" s="36" t="s">
        <v>190</v>
      </c>
      <c r="H67" s="36" t="s">
        <v>190</v>
      </c>
      <c r="I67" s="36" t="s">
        <v>192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118">
        <f t="shared" ca="1" si="33"/>
        <v>0.16595471983846538</v>
      </c>
      <c r="AL67" s="118">
        <f t="shared" si="34"/>
        <v>0</v>
      </c>
      <c r="AM67" s="118">
        <f t="shared" si="35"/>
        <v>0</v>
      </c>
      <c r="AN67" s="118">
        <f t="shared" si="36"/>
        <v>0</v>
      </c>
      <c r="AO67" s="118">
        <f t="shared" si="37"/>
        <v>0</v>
      </c>
      <c r="AP67" s="118">
        <f t="shared" si="38"/>
        <v>0</v>
      </c>
      <c r="AQ67" s="118">
        <f t="shared" si="39"/>
        <v>0</v>
      </c>
      <c r="AR67" s="118">
        <f t="shared" si="40"/>
        <v>0</v>
      </c>
      <c r="AS67" s="118">
        <f t="shared" si="41"/>
        <v>0</v>
      </c>
      <c r="AT67" s="118">
        <f t="shared" si="42"/>
        <v>0</v>
      </c>
      <c r="AU67" s="119">
        <f t="shared" ca="1" si="43"/>
        <v>0.16595471983846538</v>
      </c>
      <c r="DN67" s="36">
        <v>0</v>
      </c>
      <c r="DO67" s="36">
        <v>0.34177229333911924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6">
        <v>0</v>
      </c>
      <c r="DV67" s="36">
        <v>0</v>
      </c>
      <c r="DW67" s="36">
        <v>0</v>
      </c>
      <c r="DX67" s="36">
        <v>0</v>
      </c>
      <c r="DY67" s="36">
        <v>0.34177229333911924</v>
      </c>
    </row>
    <row r="68" spans="1:129" x14ac:dyDescent="0.2">
      <c r="A68" s="36">
        <v>65</v>
      </c>
      <c r="B68" s="36" t="s">
        <v>190</v>
      </c>
      <c r="C68" s="36" t="s">
        <v>193</v>
      </c>
      <c r="D68" s="36">
        <v>1</v>
      </c>
      <c r="E68" s="36" t="s">
        <v>45</v>
      </c>
      <c r="F68" s="36" t="s">
        <v>278</v>
      </c>
      <c r="G68" s="36" t="s">
        <v>190</v>
      </c>
      <c r="H68" s="36" t="s">
        <v>193</v>
      </c>
      <c r="I68" s="36" t="s">
        <v>180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118">
        <f t="shared" ca="1" si="33"/>
        <v>7.3144933831700024E-2</v>
      </c>
      <c r="AL68" s="118">
        <f t="shared" si="34"/>
        <v>0</v>
      </c>
      <c r="AM68" s="118">
        <f t="shared" si="35"/>
        <v>0</v>
      </c>
      <c r="AN68" s="118">
        <f t="shared" si="36"/>
        <v>0</v>
      </c>
      <c r="AO68" s="118">
        <f t="shared" si="37"/>
        <v>0</v>
      </c>
      <c r="AP68" s="118">
        <f t="shared" si="38"/>
        <v>0</v>
      </c>
      <c r="AQ68" s="118">
        <f t="shared" si="39"/>
        <v>0</v>
      </c>
      <c r="AR68" s="118">
        <f t="shared" si="40"/>
        <v>0</v>
      </c>
      <c r="AS68" s="118">
        <f t="shared" si="41"/>
        <v>0</v>
      </c>
      <c r="AT68" s="118">
        <f t="shared" si="42"/>
        <v>0</v>
      </c>
      <c r="AU68" s="119">
        <f t="shared" ca="1" si="43"/>
        <v>7.3144933831700024E-2</v>
      </c>
      <c r="DN68" s="36">
        <v>0</v>
      </c>
      <c r="DO68" s="36">
        <v>0.14854995403942378</v>
      </c>
      <c r="DP68" s="36">
        <v>0</v>
      </c>
      <c r="DQ68" s="36">
        <v>0</v>
      </c>
      <c r="DR68" s="36">
        <v>0</v>
      </c>
      <c r="DS68" s="36">
        <v>0</v>
      </c>
      <c r="DT68" s="36">
        <v>0</v>
      </c>
      <c r="DU68" s="36">
        <v>0</v>
      </c>
      <c r="DV68" s="36">
        <v>0</v>
      </c>
      <c r="DW68" s="36">
        <v>0</v>
      </c>
      <c r="DX68" s="36">
        <v>0</v>
      </c>
      <c r="DY68" s="36">
        <v>0.14854995403942378</v>
      </c>
    </row>
    <row r="69" spans="1:129" x14ac:dyDescent="0.2">
      <c r="A69" s="36">
        <v>66</v>
      </c>
      <c r="B69" s="36" t="s">
        <v>190</v>
      </c>
      <c r="C69" s="36" t="s">
        <v>193</v>
      </c>
      <c r="D69" s="36">
        <v>2</v>
      </c>
      <c r="E69" s="36" t="s">
        <v>45</v>
      </c>
      <c r="F69" s="36" t="s">
        <v>279</v>
      </c>
      <c r="G69" s="36" t="s">
        <v>190</v>
      </c>
      <c r="H69" s="36" t="s">
        <v>193</v>
      </c>
      <c r="I69" s="36" t="s">
        <v>89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118">
        <f t="shared" ref="AK69:AK84" ca="1" si="44">IF(G69&gt;0,VLOOKUP(G69&amp;"-"&amp;H69&amp;"-"&amp;I69,LocCost,2,0),0)</f>
        <v>0.18964493383170003</v>
      </c>
      <c r="AL69" s="118">
        <f t="shared" ref="AL69:AL84" si="45">IF(J69&gt;0,VLOOKUP(J69&amp;"-"&amp;K69&amp;"-"&amp;L69,LocCost,2,0),0)</f>
        <v>0</v>
      </c>
      <c r="AM69" s="118">
        <f t="shared" ref="AM69:AM84" si="46">IF(M69&gt;0,VLOOKUP(M69&amp;"-"&amp;N69&amp;"-"&amp;O69,LocCost,2,0),0)</f>
        <v>0</v>
      </c>
      <c r="AN69" s="118">
        <f t="shared" ref="AN69:AN84" si="47">IF(P69&gt;0,VLOOKUP(P69&amp;"-"&amp;Q69&amp;"-"&amp;R69,LocCost,2,0),0)</f>
        <v>0</v>
      </c>
      <c r="AO69" s="118">
        <f t="shared" ref="AO69:AO84" si="48">IF(S69&gt;0,VLOOKUP(S69&amp;"-"&amp;T69&amp;"-"&amp;U69,LocCost,2,0),0)</f>
        <v>0</v>
      </c>
      <c r="AP69" s="118">
        <f t="shared" ref="AP69:AP84" si="49">IF(V69&gt;0,VLOOKUP(V69&amp;"-"&amp;W69&amp;"-"&amp;X69,LocCost,2,0),0)</f>
        <v>0</v>
      </c>
      <c r="AQ69" s="118">
        <f t="shared" ref="AQ69:AQ84" si="50">IF(Y69&gt;0,VLOOKUP(Y69&amp;"-"&amp;Z69&amp;"-"&amp;AA69,LocCost,2,0),0)</f>
        <v>0</v>
      </c>
      <c r="AR69" s="118">
        <f t="shared" ref="AR69:AR84" si="51">IF(AB69&gt;0,VLOOKUP(AB69&amp;"-"&amp;AC69&amp;"-"&amp;AD69,LocCost,2,0),0)</f>
        <v>0</v>
      </c>
      <c r="AS69" s="118">
        <f t="shared" ref="AS69:AS84" si="52">IF(AE69&gt;0,VLOOKUP(AE69&amp;"-"&amp;AF69&amp;"-"&amp;AG69,LocCost,2,0),0)</f>
        <v>0</v>
      </c>
      <c r="AT69" s="118">
        <f t="shared" ref="AT69:AT84" si="53">IF(AH69&gt;0,VLOOKUP(AH69&amp;"-"&amp;AI69&amp;"-"&amp;AJ69,LocCost,2,0),0)</f>
        <v>0</v>
      </c>
      <c r="AU69" s="119">
        <f t="shared" ref="AU69:AU84" ca="1" si="54">SUM(AK69:AT69)</f>
        <v>0.18964493383170003</v>
      </c>
      <c r="DN69" s="36">
        <v>0</v>
      </c>
      <c r="DO69" s="36">
        <v>8.4040356564019272E-2</v>
      </c>
      <c r="DP69" s="36">
        <v>0</v>
      </c>
      <c r="DQ69" s="36">
        <v>0</v>
      </c>
      <c r="DR69" s="36">
        <v>0</v>
      </c>
      <c r="DS69" s="36">
        <v>0</v>
      </c>
      <c r="DT69" s="36">
        <v>0</v>
      </c>
      <c r="DU69" s="36">
        <v>0</v>
      </c>
      <c r="DV69" s="36">
        <v>0</v>
      </c>
      <c r="DW69" s="36">
        <v>0</v>
      </c>
      <c r="DX69" s="36">
        <v>0</v>
      </c>
      <c r="DY69" s="36">
        <v>8.4040356564019272E-2</v>
      </c>
    </row>
    <row r="70" spans="1:129" x14ac:dyDescent="0.2">
      <c r="A70" s="36">
        <v>67</v>
      </c>
      <c r="B70" s="36" t="s">
        <v>190</v>
      </c>
      <c r="C70" s="36" t="s">
        <v>193</v>
      </c>
      <c r="D70" s="36">
        <v>3</v>
      </c>
      <c r="E70" s="36" t="s">
        <v>45</v>
      </c>
      <c r="F70" s="36" t="s">
        <v>280</v>
      </c>
      <c r="G70" s="36" t="s">
        <v>190</v>
      </c>
      <c r="H70" s="36" t="s">
        <v>193</v>
      </c>
      <c r="I70" s="36" t="s">
        <v>183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118">
        <f t="shared" ca="1" si="44"/>
        <v>5.0644933831700018E-2</v>
      </c>
      <c r="AL70" s="118">
        <f t="shared" si="45"/>
        <v>0</v>
      </c>
      <c r="AM70" s="118">
        <f t="shared" si="46"/>
        <v>0</v>
      </c>
      <c r="AN70" s="118">
        <f t="shared" si="47"/>
        <v>0</v>
      </c>
      <c r="AO70" s="118">
        <f t="shared" si="48"/>
        <v>0</v>
      </c>
      <c r="AP70" s="118">
        <f t="shared" si="49"/>
        <v>0</v>
      </c>
      <c r="AQ70" s="118">
        <f t="shared" si="50"/>
        <v>0</v>
      </c>
      <c r="AR70" s="118">
        <f t="shared" si="51"/>
        <v>0</v>
      </c>
      <c r="AS70" s="118">
        <f t="shared" si="52"/>
        <v>0</v>
      </c>
      <c r="AT70" s="118">
        <f t="shared" si="53"/>
        <v>0</v>
      </c>
      <c r="AU70" s="119">
        <f t="shared" ca="1" si="54"/>
        <v>5.0644933831700018E-2</v>
      </c>
      <c r="DN70" s="36">
        <v>0</v>
      </c>
      <c r="DO70" s="36">
        <v>0.20028148297807843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6">
        <v>0</v>
      </c>
      <c r="DV70" s="36">
        <v>0</v>
      </c>
      <c r="DW70" s="36">
        <v>0</v>
      </c>
      <c r="DX70" s="36">
        <v>0</v>
      </c>
      <c r="DY70" s="36">
        <v>0.20028148297807843</v>
      </c>
    </row>
    <row r="71" spans="1:129" x14ac:dyDescent="0.2">
      <c r="A71" s="36">
        <v>68</v>
      </c>
      <c r="B71" s="36" t="s">
        <v>190</v>
      </c>
      <c r="C71" s="36" t="s">
        <v>193</v>
      </c>
      <c r="D71" s="36">
        <v>4</v>
      </c>
      <c r="E71" s="36" t="s">
        <v>45</v>
      </c>
      <c r="F71" s="36" t="s">
        <v>281</v>
      </c>
      <c r="G71" s="36" t="s">
        <v>190</v>
      </c>
      <c r="H71" s="36" t="s">
        <v>193</v>
      </c>
      <c r="I71" s="36" t="s">
        <v>90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118">
        <f t="shared" ca="1" si="44"/>
        <v>0.16714493383170004</v>
      </c>
      <c r="AL71" s="118">
        <f t="shared" si="45"/>
        <v>0</v>
      </c>
      <c r="AM71" s="118">
        <f t="shared" si="46"/>
        <v>0</v>
      </c>
      <c r="AN71" s="118">
        <f t="shared" si="47"/>
        <v>0</v>
      </c>
      <c r="AO71" s="118">
        <f t="shared" si="48"/>
        <v>0</v>
      </c>
      <c r="AP71" s="118">
        <f t="shared" si="49"/>
        <v>0</v>
      </c>
      <c r="AQ71" s="118">
        <f t="shared" si="50"/>
        <v>0</v>
      </c>
      <c r="AR71" s="118">
        <f t="shared" si="51"/>
        <v>0</v>
      </c>
      <c r="AS71" s="118">
        <f t="shared" si="52"/>
        <v>0</v>
      </c>
      <c r="AT71" s="118">
        <f t="shared" si="53"/>
        <v>0</v>
      </c>
      <c r="AU71" s="119">
        <f t="shared" ca="1" si="54"/>
        <v>0.16714493383170004</v>
      </c>
      <c r="DN71" s="36">
        <v>0</v>
      </c>
      <c r="DO71" s="36">
        <v>0.20028148297807843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6">
        <v>0</v>
      </c>
      <c r="DV71" s="36">
        <v>0</v>
      </c>
      <c r="DW71" s="36">
        <v>0</v>
      </c>
      <c r="DX71" s="36">
        <v>0</v>
      </c>
      <c r="DY71" s="36">
        <v>0.20028148297807843</v>
      </c>
    </row>
    <row r="72" spans="1:129" x14ac:dyDescent="0.2">
      <c r="A72" s="36">
        <v>69</v>
      </c>
      <c r="B72" s="36" t="s">
        <v>190</v>
      </c>
      <c r="C72" s="36" t="s">
        <v>193</v>
      </c>
      <c r="D72" s="36">
        <v>5</v>
      </c>
      <c r="E72" s="36" t="s">
        <v>45</v>
      </c>
      <c r="F72" s="36" t="s">
        <v>282</v>
      </c>
      <c r="G72" s="36" t="s">
        <v>190</v>
      </c>
      <c r="H72" s="36" t="s">
        <v>193</v>
      </c>
      <c r="I72" s="36" t="s">
        <v>141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118">
        <f t="shared" ca="1" si="44"/>
        <v>7.1954719838465367E-2</v>
      </c>
      <c r="AL72" s="118">
        <f t="shared" si="45"/>
        <v>0</v>
      </c>
      <c r="AM72" s="118">
        <f t="shared" si="46"/>
        <v>0</v>
      </c>
      <c r="AN72" s="118">
        <f t="shared" si="47"/>
        <v>0</v>
      </c>
      <c r="AO72" s="118">
        <f t="shared" si="48"/>
        <v>0</v>
      </c>
      <c r="AP72" s="118">
        <f t="shared" si="49"/>
        <v>0</v>
      </c>
      <c r="AQ72" s="118">
        <f t="shared" si="50"/>
        <v>0</v>
      </c>
      <c r="AR72" s="118">
        <f t="shared" si="51"/>
        <v>0</v>
      </c>
      <c r="AS72" s="118">
        <f t="shared" si="52"/>
        <v>0</v>
      </c>
      <c r="AT72" s="118">
        <f t="shared" si="53"/>
        <v>0</v>
      </c>
      <c r="AU72" s="119">
        <f t="shared" ca="1" si="54"/>
        <v>7.1954719838465367E-2</v>
      </c>
      <c r="DN72" s="36">
        <v>0</v>
      </c>
      <c r="DO72" s="36">
        <v>0.20023046772401237</v>
      </c>
      <c r="DP72" s="36">
        <v>0</v>
      </c>
      <c r="DQ72" s="36">
        <v>0</v>
      </c>
      <c r="DR72" s="36">
        <v>0</v>
      </c>
      <c r="DS72" s="36">
        <v>0</v>
      </c>
      <c r="DT72" s="36">
        <v>0</v>
      </c>
      <c r="DU72" s="36">
        <v>0</v>
      </c>
      <c r="DV72" s="36">
        <v>0</v>
      </c>
      <c r="DW72" s="36">
        <v>0</v>
      </c>
      <c r="DX72" s="36">
        <v>0</v>
      </c>
      <c r="DY72" s="36">
        <v>0.20023046772401237</v>
      </c>
    </row>
    <row r="73" spans="1:129" x14ac:dyDescent="0.2">
      <c r="A73" s="36">
        <v>70</v>
      </c>
      <c r="B73" s="36" t="s">
        <v>190</v>
      </c>
      <c r="C73" s="36" t="s">
        <v>193</v>
      </c>
      <c r="D73" s="36">
        <v>6</v>
      </c>
      <c r="E73" s="36" t="s">
        <v>45</v>
      </c>
      <c r="F73" s="36" t="s">
        <v>283</v>
      </c>
      <c r="G73" s="36" t="s">
        <v>190</v>
      </c>
      <c r="H73" s="36" t="s">
        <v>193</v>
      </c>
      <c r="I73" s="36" t="s">
        <v>174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118">
        <f t="shared" ca="1" si="44"/>
        <v>0.18845471983846537</v>
      </c>
      <c r="AL73" s="118">
        <f t="shared" si="45"/>
        <v>0</v>
      </c>
      <c r="AM73" s="118">
        <f t="shared" si="46"/>
        <v>0</v>
      </c>
      <c r="AN73" s="118">
        <f t="shared" si="47"/>
        <v>0</v>
      </c>
      <c r="AO73" s="118">
        <f t="shared" si="48"/>
        <v>0</v>
      </c>
      <c r="AP73" s="118">
        <f t="shared" si="49"/>
        <v>0</v>
      </c>
      <c r="AQ73" s="118">
        <f t="shared" si="50"/>
        <v>0</v>
      </c>
      <c r="AR73" s="118">
        <f t="shared" si="51"/>
        <v>0</v>
      </c>
      <c r="AS73" s="118">
        <f t="shared" si="52"/>
        <v>0</v>
      </c>
      <c r="AT73" s="118">
        <f t="shared" si="53"/>
        <v>0</v>
      </c>
      <c r="AU73" s="119">
        <f t="shared" ca="1" si="54"/>
        <v>0.18845471983846537</v>
      </c>
      <c r="DN73" s="36">
        <v>0</v>
      </c>
      <c r="DO73" s="36">
        <v>0.37992807324349354</v>
      </c>
      <c r="DP73" s="36">
        <v>0</v>
      </c>
      <c r="DQ73" s="36">
        <v>0</v>
      </c>
      <c r="DR73" s="36">
        <v>0</v>
      </c>
      <c r="DS73" s="36">
        <v>0</v>
      </c>
      <c r="DT73" s="36">
        <v>0</v>
      </c>
      <c r="DU73" s="36">
        <v>0</v>
      </c>
      <c r="DV73" s="36">
        <v>0</v>
      </c>
      <c r="DW73" s="36">
        <v>0</v>
      </c>
      <c r="DX73" s="36">
        <v>0</v>
      </c>
      <c r="DY73" s="36">
        <v>0.37992807324349354</v>
      </c>
    </row>
    <row r="74" spans="1:129" x14ac:dyDescent="0.2">
      <c r="A74" s="36">
        <v>71</v>
      </c>
      <c r="B74" s="36" t="s">
        <v>190</v>
      </c>
      <c r="C74" s="36" t="s">
        <v>193</v>
      </c>
      <c r="D74" s="36">
        <v>7</v>
      </c>
      <c r="E74" s="36" t="s">
        <v>45</v>
      </c>
      <c r="F74" s="36" t="s">
        <v>284</v>
      </c>
      <c r="G74" s="36" t="s">
        <v>190</v>
      </c>
      <c r="H74" s="36" t="s">
        <v>193</v>
      </c>
      <c r="I74" s="36" t="s">
        <v>182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118">
        <f t="shared" ca="1" si="44"/>
        <v>4.9454719838465375E-2</v>
      </c>
      <c r="AL74" s="118">
        <f t="shared" si="45"/>
        <v>0</v>
      </c>
      <c r="AM74" s="118">
        <f t="shared" si="46"/>
        <v>0</v>
      </c>
      <c r="AN74" s="118">
        <f t="shared" si="47"/>
        <v>0</v>
      </c>
      <c r="AO74" s="118">
        <f t="shared" si="48"/>
        <v>0</v>
      </c>
      <c r="AP74" s="118">
        <f t="shared" si="49"/>
        <v>0</v>
      </c>
      <c r="AQ74" s="118">
        <f t="shared" si="50"/>
        <v>0</v>
      </c>
      <c r="AR74" s="118">
        <f t="shared" si="51"/>
        <v>0</v>
      </c>
      <c r="AS74" s="118">
        <f t="shared" si="52"/>
        <v>0</v>
      </c>
      <c r="AT74" s="118">
        <f t="shared" si="53"/>
        <v>0</v>
      </c>
      <c r="AU74" s="119">
        <f t="shared" ca="1" si="54"/>
        <v>4.9454719838465375E-2</v>
      </c>
      <c r="DN74" s="36">
        <v>0</v>
      </c>
      <c r="DO74" s="36">
        <v>0.37992807324349354</v>
      </c>
      <c r="DP74" s="36">
        <v>0</v>
      </c>
      <c r="DQ74" s="36">
        <v>0</v>
      </c>
      <c r="DR74" s="36">
        <v>0</v>
      </c>
      <c r="DS74" s="36">
        <v>0</v>
      </c>
      <c r="DT74" s="36">
        <v>0</v>
      </c>
      <c r="DU74" s="36">
        <v>0</v>
      </c>
      <c r="DV74" s="36">
        <v>0</v>
      </c>
      <c r="DW74" s="36">
        <v>0</v>
      </c>
      <c r="DX74" s="36">
        <v>0</v>
      </c>
      <c r="DY74" s="36">
        <v>0.37992807324349354</v>
      </c>
    </row>
    <row r="75" spans="1:129" x14ac:dyDescent="0.2">
      <c r="A75" s="36">
        <v>72</v>
      </c>
      <c r="B75" s="36" t="s">
        <v>190</v>
      </c>
      <c r="C75" s="36" t="s">
        <v>193</v>
      </c>
      <c r="D75" s="36">
        <v>8</v>
      </c>
      <c r="E75" s="36" t="s">
        <v>45</v>
      </c>
      <c r="F75" s="36" t="s">
        <v>285</v>
      </c>
      <c r="G75" s="36" t="s">
        <v>190</v>
      </c>
      <c r="H75" s="36" t="s">
        <v>193</v>
      </c>
      <c r="I75" s="36" t="s">
        <v>192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118">
        <f t="shared" ca="1" si="44"/>
        <v>0.16595471983846538</v>
      </c>
      <c r="AL75" s="118">
        <f t="shared" si="45"/>
        <v>0</v>
      </c>
      <c r="AM75" s="118">
        <f t="shared" si="46"/>
        <v>0</v>
      </c>
      <c r="AN75" s="118">
        <f t="shared" si="47"/>
        <v>0</v>
      </c>
      <c r="AO75" s="118">
        <f t="shared" si="48"/>
        <v>0</v>
      </c>
      <c r="AP75" s="118">
        <f t="shared" si="49"/>
        <v>0</v>
      </c>
      <c r="AQ75" s="118">
        <f t="shared" si="50"/>
        <v>0</v>
      </c>
      <c r="AR75" s="118">
        <f t="shared" si="51"/>
        <v>0</v>
      </c>
      <c r="AS75" s="118">
        <f t="shared" si="52"/>
        <v>0</v>
      </c>
      <c r="AT75" s="118">
        <f t="shared" si="53"/>
        <v>0</v>
      </c>
      <c r="AU75" s="119">
        <f t="shared" ca="1" si="54"/>
        <v>0.16595471983846538</v>
      </c>
      <c r="DN75" s="36">
        <v>0</v>
      </c>
      <c r="DO75" s="36">
        <v>0.45681671541997498</v>
      </c>
      <c r="DP75" s="36">
        <v>0</v>
      </c>
      <c r="DQ75" s="36">
        <v>0</v>
      </c>
      <c r="DR75" s="36">
        <v>0</v>
      </c>
      <c r="DS75" s="36">
        <v>0</v>
      </c>
      <c r="DT75" s="36">
        <v>0</v>
      </c>
      <c r="DU75" s="36">
        <v>0</v>
      </c>
      <c r="DV75" s="36">
        <v>0</v>
      </c>
      <c r="DW75" s="36">
        <v>0</v>
      </c>
      <c r="DX75" s="36">
        <v>0</v>
      </c>
      <c r="DY75" s="36">
        <v>0.45681671541997498</v>
      </c>
    </row>
    <row r="76" spans="1:129" x14ac:dyDescent="0.2">
      <c r="A76" s="36">
        <v>73</v>
      </c>
      <c r="B76" s="36" t="s">
        <v>190</v>
      </c>
      <c r="C76" s="36" t="s">
        <v>164</v>
      </c>
      <c r="D76" s="36">
        <v>1</v>
      </c>
      <c r="E76" s="36" t="s">
        <v>45</v>
      </c>
      <c r="F76" s="36" t="s">
        <v>286</v>
      </c>
      <c r="G76" s="36" t="s">
        <v>190</v>
      </c>
      <c r="H76" s="36" t="s">
        <v>190</v>
      </c>
      <c r="I76" s="36" t="s">
        <v>180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118">
        <f t="shared" ca="1" si="44"/>
        <v>7.3144933831700024E-2</v>
      </c>
      <c r="AL76" s="118">
        <f t="shared" si="45"/>
        <v>0</v>
      </c>
      <c r="AM76" s="118">
        <f t="shared" si="46"/>
        <v>0</v>
      </c>
      <c r="AN76" s="118">
        <f t="shared" si="47"/>
        <v>0</v>
      </c>
      <c r="AO76" s="118">
        <f t="shared" si="48"/>
        <v>0</v>
      </c>
      <c r="AP76" s="118">
        <f t="shared" si="49"/>
        <v>0</v>
      </c>
      <c r="AQ76" s="118">
        <f t="shared" si="50"/>
        <v>0</v>
      </c>
      <c r="AR76" s="118">
        <f t="shared" si="51"/>
        <v>0</v>
      </c>
      <c r="AS76" s="118">
        <f t="shared" si="52"/>
        <v>0</v>
      </c>
      <c r="AT76" s="118">
        <f t="shared" si="53"/>
        <v>0</v>
      </c>
      <c r="AU76" s="119">
        <f t="shared" ca="1" si="54"/>
        <v>7.3144933831700024E-2</v>
      </c>
      <c r="DN76" s="36">
        <v>0</v>
      </c>
      <c r="DO76" s="36">
        <v>0.45659314667781037</v>
      </c>
      <c r="DP76" s="36">
        <v>0</v>
      </c>
      <c r="DQ76" s="36">
        <v>0</v>
      </c>
      <c r="DR76" s="36">
        <v>0</v>
      </c>
      <c r="DS76" s="36">
        <v>0</v>
      </c>
      <c r="DT76" s="36">
        <v>0</v>
      </c>
      <c r="DU76" s="36">
        <v>0</v>
      </c>
      <c r="DV76" s="36">
        <v>0</v>
      </c>
      <c r="DW76" s="36">
        <v>0</v>
      </c>
      <c r="DX76" s="36">
        <v>0</v>
      </c>
      <c r="DY76" s="36">
        <v>0.45659314667781037</v>
      </c>
    </row>
    <row r="77" spans="1:129" x14ac:dyDescent="0.2">
      <c r="A77" s="36">
        <v>74</v>
      </c>
      <c r="B77" s="36" t="s">
        <v>190</v>
      </c>
      <c r="C77" s="36" t="s">
        <v>164</v>
      </c>
      <c r="D77" s="36">
        <v>2</v>
      </c>
      <c r="E77" s="36" t="s">
        <v>45</v>
      </c>
      <c r="F77" s="36" t="s">
        <v>287</v>
      </c>
      <c r="G77" s="36" t="s">
        <v>190</v>
      </c>
      <c r="H77" s="36" t="s">
        <v>190</v>
      </c>
      <c r="I77" s="36" t="s">
        <v>180</v>
      </c>
      <c r="J77" s="36" t="s">
        <v>164</v>
      </c>
      <c r="K77" s="36" t="s">
        <v>164</v>
      </c>
      <c r="L77" s="36" t="s">
        <v>48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118">
        <f t="shared" ca="1" si="44"/>
        <v>7.3144933831700024E-2</v>
      </c>
      <c r="AL77" s="118">
        <f t="shared" ca="1" si="45"/>
        <v>1.3064619090635299E-2</v>
      </c>
      <c r="AM77" s="118">
        <f t="shared" si="46"/>
        <v>0</v>
      </c>
      <c r="AN77" s="118">
        <f t="shared" si="47"/>
        <v>0</v>
      </c>
      <c r="AO77" s="118">
        <f t="shared" si="48"/>
        <v>0</v>
      </c>
      <c r="AP77" s="118">
        <f t="shared" si="49"/>
        <v>0</v>
      </c>
      <c r="AQ77" s="118">
        <f t="shared" si="50"/>
        <v>0</v>
      </c>
      <c r="AR77" s="118">
        <f t="shared" si="51"/>
        <v>0</v>
      </c>
      <c r="AS77" s="118">
        <f t="shared" si="52"/>
        <v>0</v>
      </c>
      <c r="AT77" s="118">
        <f t="shared" si="53"/>
        <v>0</v>
      </c>
      <c r="AU77" s="119">
        <f t="shared" ca="1" si="54"/>
        <v>8.6209552922335328E-2</v>
      </c>
      <c r="DN77" s="36">
        <v>0</v>
      </c>
      <c r="DO77" s="36">
        <v>7.7067210606833234E-2</v>
      </c>
      <c r="DP77" s="36">
        <v>0</v>
      </c>
      <c r="DQ77" s="36">
        <v>0</v>
      </c>
      <c r="DR77" s="36">
        <v>0</v>
      </c>
      <c r="DS77" s="36">
        <v>0</v>
      </c>
      <c r="DT77" s="36">
        <v>0</v>
      </c>
      <c r="DU77" s="36">
        <v>0</v>
      </c>
      <c r="DV77" s="36">
        <v>0</v>
      </c>
      <c r="DW77" s="36">
        <v>0</v>
      </c>
      <c r="DX77" s="36">
        <v>0</v>
      </c>
      <c r="DY77" s="36">
        <v>7.7067210606833234E-2</v>
      </c>
    </row>
    <row r="78" spans="1:129" x14ac:dyDescent="0.2">
      <c r="A78" s="36">
        <v>75</v>
      </c>
      <c r="B78" s="36" t="s">
        <v>190</v>
      </c>
      <c r="C78" s="36" t="s">
        <v>164</v>
      </c>
      <c r="D78" s="36">
        <v>3</v>
      </c>
      <c r="E78" s="36" t="s">
        <v>45</v>
      </c>
      <c r="F78" s="36" t="s">
        <v>288</v>
      </c>
      <c r="G78" s="36" t="s">
        <v>190</v>
      </c>
      <c r="H78" s="36" t="s">
        <v>190</v>
      </c>
      <c r="I78" s="36" t="s">
        <v>141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118">
        <f t="shared" ca="1" si="44"/>
        <v>7.1954719838465367E-2</v>
      </c>
      <c r="AL78" s="118">
        <f t="shared" si="45"/>
        <v>0</v>
      </c>
      <c r="AM78" s="118">
        <f t="shared" si="46"/>
        <v>0</v>
      </c>
      <c r="AN78" s="118">
        <f t="shared" si="47"/>
        <v>0</v>
      </c>
      <c r="AO78" s="118">
        <f t="shared" si="48"/>
        <v>0</v>
      </c>
      <c r="AP78" s="118">
        <f t="shared" si="49"/>
        <v>0</v>
      </c>
      <c r="AQ78" s="118">
        <f t="shared" si="50"/>
        <v>0</v>
      </c>
      <c r="AR78" s="118">
        <f t="shared" si="51"/>
        <v>0</v>
      </c>
      <c r="AS78" s="118">
        <f t="shared" si="52"/>
        <v>0</v>
      </c>
      <c r="AT78" s="118">
        <f t="shared" si="53"/>
        <v>0</v>
      </c>
      <c r="AU78" s="119">
        <f t="shared" ca="1" si="54"/>
        <v>7.1954719838465367E-2</v>
      </c>
      <c r="DN78" s="36">
        <v>0</v>
      </c>
      <c r="DO78" s="36">
        <v>8.4209484873262463E-2</v>
      </c>
      <c r="DP78" s="36">
        <v>0</v>
      </c>
      <c r="DQ78" s="36">
        <v>0</v>
      </c>
      <c r="DR78" s="36">
        <v>0</v>
      </c>
      <c r="DS78" s="36">
        <v>0</v>
      </c>
      <c r="DT78" s="36">
        <v>0</v>
      </c>
      <c r="DU78" s="36">
        <v>0</v>
      </c>
      <c r="DV78" s="36">
        <v>0</v>
      </c>
      <c r="DW78" s="36">
        <v>0</v>
      </c>
      <c r="DX78" s="36">
        <v>0</v>
      </c>
      <c r="DY78" s="36">
        <v>8.4209484873262463E-2</v>
      </c>
    </row>
    <row r="79" spans="1:129" x14ac:dyDescent="0.2">
      <c r="A79" s="36">
        <v>76</v>
      </c>
      <c r="B79" s="36" t="s">
        <v>190</v>
      </c>
      <c r="C79" s="36" t="s">
        <v>164</v>
      </c>
      <c r="D79" s="36">
        <v>4</v>
      </c>
      <c r="E79" s="36" t="s">
        <v>45</v>
      </c>
      <c r="F79" s="36" t="s">
        <v>289</v>
      </c>
      <c r="G79" s="36" t="s">
        <v>190</v>
      </c>
      <c r="H79" s="36" t="s">
        <v>190</v>
      </c>
      <c r="I79" s="36" t="s">
        <v>141</v>
      </c>
      <c r="J79" s="36" t="s">
        <v>164</v>
      </c>
      <c r="K79" s="36" t="s">
        <v>164</v>
      </c>
      <c r="L79" s="36" t="s">
        <v>48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118">
        <f t="shared" ca="1" si="44"/>
        <v>7.1954719838465367E-2</v>
      </c>
      <c r="AL79" s="118">
        <f t="shared" ca="1" si="45"/>
        <v>1.3064619090635299E-2</v>
      </c>
      <c r="AM79" s="118">
        <f t="shared" si="46"/>
        <v>0</v>
      </c>
      <c r="AN79" s="118">
        <f t="shared" si="47"/>
        <v>0</v>
      </c>
      <c r="AO79" s="118">
        <f t="shared" si="48"/>
        <v>0</v>
      </c>
      <c r="AP79" s="118">
        <f t="shared" si="49"/>
        <v>0</v>
      </c>
      <c r="AQ79" s="118">
        <f t="shared" si="50"/>
        <v>0</v>
      </c>
      <c r="AR79" s="118">
        <f t="shared" si="51"/>
        <v>0</v>
      </c>
      <c r="AS79" s="118">
        <f t="shared" si="52"/>
        <v>0</v>
      </c>
      <c r="AT79" s="118">
        <f t="shared" si="53"/>
        <v>0</v>
      </c>
      <c r="AU79" s="119">
        <f t="shared" ca="1" si="54"/>
        <v>8.5019338929100671E-2</v>
      </c>
      <c r="DN79" s="36">
        <v>0</v>
      </c>
      <c r="DO79" s="36">
        <v>0.1223777076652528</v>
      </c>
      <c r="DP79" s="36">
        <v>0</v>
      </c>
      <c r="DQ79" s="36">
        <v>0</v>
      </c>
      <c r="DR79" s="36">
        <v>0</v>
      </c>
      <c r="DS79" s="36">
        <v>0</v>
      </c>
      <c r="DT79" s="36">
        <v>0</v>
      </c>
      <c r="DU79" s="36">
        <v>0</v>
      </c>
      <c r="DV79" s="36">
        <v>0</v>
      </c>
      <c r="DW79" s="36">
        <v>0</v>
      </c>
      <c r="DX79" s="36">
        <v>0</v>
      </c>
      <c r="DY79" s="36">
        <v>0.1223777076652528</v>
      </c>
    </row>
    <row r="80" spans="1:129" x14ac:dyDescent="0.2">
      <c r="A80" s="36">
        <v>77</v>
      </c>
      <c r="B80" s="124" t="s">
        <v>193</v>
      </c>
      <c r="C80" s="36" t="s">
        <v>170</v>
      </c>
      <c r="D80" s="36">
        <v>1</v>
      </c>
      <c r="E80" s="36" t="s">
        <v>45</v>
      </c>
      <c r="F80" s="124" t="s">
        <v>290</v>
      </c>
      <c r="G80" s="36" t="s">
        <v>193</v>
      </c>
      <c r="H80" s="124" t="s">
        <v>193</v>
      </c>
      <c r="I80" s="36" t="s">
        <v>180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118">
        <f t="shared" ca="1" si="44"/>
        <v>7.3195949085766085E-2</v>
      </c>
      <c r="AL80" s="118">
        <f t="shared" si="45"/>
        <v>0</v>
      </c>
      <c r="AM80" s="118">
        <f t="shared" si="46"/>
        <v>0</v>
      </c>
      <c r="AN80" s="118">
        <f t="shared" si="47"/>
        <v>0</v>
      </c>
      <c r="AO80" s="118">
        <f t="shared" si="48"/>
        <v>0</v>
      </c>
      <c r="AP80" s="118">
        <f t="shared" si="49"/>
        <v>0</v>
      </c>
      <c r="AQ80" s="118">
        <f t="shared" si="50"/>
        <v>0</v>
      </c>
      <c r="AR80" s="118">
        <f t="shared" si="51"/>
        <v>0</v>
      </c>
      <c r="AS80" s="118">
        <f t="shared" si="52"/>
        <v>0</v>
      </c>
      <c r="AT80" s="118">
        <f t="shared" si="53"/>
        <v>0</v>
      </c>
      <c r="AU80" s="119">
        <f t="shared" ca="1" si="54"/>
        <v>7.3195949085766085E-2</v>
      </c>
      <c r="DN80" s="36">
        <v>0</v>
      </c>
      <c r="DO80" s="36">
        <v>0.21504254399831388</v>
      </c>
      <c r="DP80" s="36">
        <v>0</v>
      </c>
      <c r="DQ80" s="36">
        <v>0</v>
      </c>
      <c r="DR80" s="36">
        <v>0</v>
      </c>
      <c r="DS80" s="36">
        <v>0</v>
      </c>
      <c r="DT80" s="36">
        <v>0</v>
      </c>
      <c r="DU80" s="36">
        <v>0</v>
      </c>
      <c r="DV80" s="36">
        <v>0</v>
      </c>
      <c r="DW80" s="36">
        <v>0</v>
      </c>
      <c r="DX80" s="36">
        <v>0</v>
      </c>
      <c r="DY80" s="36">
        <v>0.21504254399831388</v>
      </c>
    </row>
    <row r="81" spans="1:129" x14ac:dyDescent="0.2">
      <c r="A81" s="36">
        <v>78</v>
      </c>
      <c r="B81" s="124" t="s">
        <v>193</v>
      </c>
      <c r="C81" s="36" t="s">
        <v>170</v>
      </c>
      <c r="D81" s="36">
        <v>2</v>
      </c>
      <c r="E81" s="36" t="s">
        <v>45</v>
      </c>
      <c r="F81" s="124" t="s">
        <v>291</v>
      </c>
      <c r="G81" s="36" t="s">
        <v>193</v>
      </c>
      <c r="H81" s="124" t="s">
        <v>193</v>
      </c>
      <c r="I81" s="36" t="s">
        <v>141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118">
        <f t="shared" ca="1" si="44"/>
        <v>7.2002675416456274E-2</v>
      </c>
      <c r="AL81" s="118">
        <f t="shared" si="45"/>
        <v>0</v>
      </c>
      <c r="AM81" s="118">
        <f t="shared" si="46"/>
        <v>0</v>
      </c>
      <c r="AN81" s="118">
        <f t="shared" si="47"/>
        <v>0</v>
      </c>
      <c r="AO81" s="118">
        <f t="shared" si="48"/>
        <v>0</v>
      </c>
      <c r="AP81" s="118">
        <f t="shared" si="49"/>
        <v>0</v>
      </c>
      <c r="AQ81" s="118">
        <f t="shared" si="50"/>
        <v>0</v>
      </c>
      <c r="AR81" s="118">
        <f t="shared" si="51"/>
        <v>0</v>
      </c>
      <c r="AS81" s="118">
        <f t="shared" si="52"/>
        <v>0</v>
      </c>
      <c r="AT81" s="118">
        <f t="shared" si="53"/>
        <v>0</v>
      </c>
      <c r="AU81" s="119">
        <f t="shared" ca="1" si="54"/>
        <v>7.2002675416456274E-2</v>
      </c>
      <c r="DN81" s="36">
        <v>0</v>
      </c>
      <c r="DO81" s="36">
        <v>0.29147928394262912</v>
      </c>
      <c r="DP81" s="36">
        <v>0</v>
      </c>
      <c r="DQ81" s="36">
        <v>0</v>
      </c>
      <c r="DR81" s="36">
        <v>0</v>
      </c>
      <c r="DS81" s="36">
        <v>0</v>
      </c>
      <c r="DT81" s="36">
        <v>0</v>
      </c>
      <c r="DU81" s="36">
        <v>0</v>
      </c>
      <c r="DV81" s="36">
        <v>0</v>
      </c>
      <c r="DW81" s="36">
        <v>0</v>
      </c>
      <c r="DX81" s="36">
        <v>0</v>
      </c>
      <c r="DY81" s="36">
        <v>0.29147928394262912</v>
      </c>
    </row>
    <row r="82" spans="1:129" x14ac:dyDescent="0.2">
      <c r="A82" s="36">
        <v>79</v>
      </c>
      <c r="B82" s="36" t="s">
        <v>193</v>
      </c>
      <c r="C82" s="36" t="s">
        <v>265</v>
      </c>
      <c r="D82" s="36">
        <v>1</v>
      </c>
      <c r="E82" s="36" t="s">
        <v>45</v>
      </c>
      <c r="F82" s="36" t="s">
        <v>292</v>
      </c>
      <c r="G82" s="36" t="s">
        <v>193</v>
      </c>
      <c r="H82" s="36" t="s">
        <v>181</v>
      </c>
      <c r="I82" s="36" t="s">
        <v>180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118">
        <f t="shared" ca="1" si="44"/>
        <v>0.1197728718523805</v>
      </c>
      <c r="AL82" s="118">
        <f t="shared" si="45"/>
        <v>0</v>
      </c>
      <c r="AM82" s="118">
        <f t="shared" si="46"/>
        <v>0</v>
      </c>
      <c r="AN82" s="118">
        <f t="shared" si="47"/>
        <v>0</v>
      </c>
      <c r="AO82" s="118">
        <f t="shared" si="48"/>
        <v>0</v>
      </c>
      <c r="AP82" s="118">
        <f t="shared" si="49"/>
        <v>0</v>
      </c>
      <c r="AQ82" s="118">
        <f t="shared" si="50"/>
        <v>0</v>
      </c>
      <c r="AR82" s="118">
        <f t="shared" si="51"/>
        <v>0</v>
      </c>
      <c r="AS82" s="118">
        <f t="shared" si="52"/>
        <v>0</v>
      </c>
      <c r="AT82" s="118">
        <f t="shared" si="53"/>
        <v>0</v>
      </c>
      <c r="AU82" s="119">
        <f t="shared" ca="1" si="54"/>
        <v>0.1197728718523805</v>
      </c>
      <c r="DN82" s="36">
        <v>0</v>
      </c>
      <c r="DO82" s="36">
        <v>0.35972342756958142</v>
      </c>
      <c r="DP82" s="36">
        <v>0</v>
      </c>
      <c r="DQ82" s="36">
        <v>0</v>
      </c>
      <c r="DR82" s="36">
        <v>0</v>
      </c>
      <c r="DS82" s="36">
        <v>0</v>
      </c>
      <c r="DT82" s="36">
        <v>0</v>
      </c>
      <c r="DU82" s="36">
        <v>0</v>
      </c>
      <c r="DV82" s="36">
        <v>0</v>
      </c>
      <c r="DW82" s="36">
        <v>0</v>
      </c>
      <c r="DX82" s="36">
        <v>0</v>
      </c>
      <c r="DY82" s="36">
        <v>0.35972342756958142</v>
      </c>
    </row>
    <row r="83" spans="1:129" x14ac:dyDescent="0.2">
      <c r="A83" s="36">
        <v>80</v>
      </c>
      <c r="B83" s="36" t="s">
        <v>193</v>
      </c>
      <c r="C83" s="36" t="s">
        <v>265</v>
      </c>
      <c r="D83" s="36">
        <v>2</v>
      </c>
      <c r="E83" s="36" t="s">
        <v>45</v>
      </c>
      <c r="F83" s="36" t="s">
        <v>293</v>
      </c>
      <c r="G83" s="36" t="s">
        <v>193</v>
      </c>
      <c r="H83" s="36" t="s">
        <v>181</v>
      </c>
      <c r="I83" s="36" t="s">
        <v>141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118">
        <f t="shared" ca="1" si="44"/>
        <v>0.11553682604272651</v>
      </c>
      <c r="AL83" s="118">
        <f t="shared" si="45"/>
        <v>0</v>
      </c>
      <c r="AM83" s="118">
        <f t="shared" si="46"/>
        <v>0</v>
      </c>
      <c r="AN83" s="118">
        <f t="shared" si="47"/>
        <v>0</v>
      </c>
      <c r="AO83" s="118">
        <f t="shared" si="48"/>
        <v>0</v>
      </c>
      <c r="AP83" s="118">
        <f t="shared" si="49"/>
        <v>0</v>
      </c>
      <c r="AQ83" s="118">
        <f t="shared" si="50"/>
        <v>0</v>
      </c>
      <c r="AR83" s="118">
        <f t="shared" si="51"/>
        <v>0</v>
      </c>
      <c r="AS83" s="118">
        <f t="shared" si="52"/>
        <v>0</v>
      </c>
      <c r="AT83" s="118">
        <f t="shared" si="53"/>
        <v>0</v>
      </c>
      <c r="AU83" s="119">
        <f t="shared" ca="1" si="54"/>
        <v>0.11553682604272651</v>
      </c>
      <c r="DN83" s="36">
        <v>0</v>
      </c>
      <c r="DO83" s="36">
        <v>5.2479257310533239E-2</v>
      </c>
      <c r="DP83" s="36">
        <v>0</v>
      </c>
      <c r="DQ83" s="36">
        <v>0</v>
      </c>
      <c r="DR83" s="36">
        <v>0</v>
      </c>
      <c r="DS83" s="36">
        <v>0</v>
      </c>
      <c r="DT83" s="36">
        <v>0</v>
      </c>
      <c r="DU83" s="36">
        <v>0</v>
      </c>
      <c r="DV83" s="36">
        <v>0</v>
      </c>
      <c r="DW83" s="36">
        <v>0</v>
      </c>
      <c r="DX83" s="36">
        <v>0</v>
      </c>
      <c r="DY83" s="36">
        <v>5.2479257310533239E-2</v>
      </c>
    </row>
    <row r="84" spans="1:129" x14ac:dyDescent="0.2">
      <c r="A84" s="36">
        <v>81</v>
      </c>
      <c r="B84" s="36" t="s">
        <v>193</v>
      </c>
      <c r="C84" s="36" t="s">
        <v>265</v>
      </c>
      <c r="D84" s="36">
        <v>3</v>
      </c>
      <c r="E84" s="36" t="s">
        <v>45</v>
      </c>
      <c r="F84" s="36" t="s">
        <v>294</v>
      </c>
      <c r="G84" s="36" t="s">
        <v>193</v>
      </c>
      <c r="H84" s="36" t="s">
        <v>181</v>
      </c>
      <c r="I84" s="36" t="s">
        <v>182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118">
        <f t="shared" ca="1" si="44"/>
        <v>9.3036826042726506E-2</v>
      </c>
      <c r="AL84" s="118">
        <f t="shared" si="45"/>
        <v>0</v>
      </c>
      <c r="AM84" s="118">
        <f t="shared" si="46"/>
        <v>0</v>
      </c>
      <c r="AN84" s="118">
        <f t="shared" si="47"/>
        <v>0</v>
      </c>
      <c r="AO84" s="118">
        <f t="shared" si="48"/>
        <v>0</v>
      </c>
      <c r="AP84" s="118">
        <f t="shared" si="49"/>
        <v>0</v>
      </c>
      <c r="AQ84" s="118">
        <f t="shared" si="50"/>
        <v>0</v>
      </c>
      <c r="AR84" s="118">
        <f t="shared" si="51"/>
        <v>0</v>
      </c>
      <c r="AS84" s="118">
        <f t="shared" si="52"/>
        <v>0</v>
      </c>
      <c r="AT84" s="118">
        <f t="shared" si="53"/>
        <v>0</v>
      </c>
      <c r="AU84" s="119">
        <f t="shared" ca="1" si="54"/>
        <v>9.3036826042726506E-2</v>
      </c>
      <c r="DN84" s="36">
        <v>0</v>
      </c>
      <c r="DO84" s="36">
        <v>9.0635824715880192E-2</v>
      </c>
      <c r="DP84" s="36">
        <v>0</v>
      </c>
      <c r="DQ84" s="36">
        <v>0</v>
      </c>
      <c r="DR84" s="36">
        <v>0</v>
      </c>
      <c r="DS84" s="36">
        <v>0</v>
      </c>
      <c r="DT84" s="36">
        <v>0</v>
      </c>
      <c r="DU84" s="36">
        <v>0</v>
      </c>
      <c r="DV84" s="36">
        <v>0</v>
      </c>
      <c r="DW84" s="36">
        <v>0</v>
      </c>
      <c r="DX84" s="36">
        <v>0</v>
      </c>
      <c r="DY84" s="36">
        <v>9.0635824715880192E-2</v>
      </c>
    </row>
    <row r="85" spans="1:129" x14ac:dyDescent="0.2">
      <c r="A85" s="36">
        <v>82</v>
      </c>
      <c r="B85" s="36" t="s">
        <v>193</v>
      </c>
      <c r="C85" s="36" t="s">
        <v>265</v>
      </c>
      <c r="D85" s="36">
        <v>4</v>
      </c>
      <c r="E85" s="36" t="s">
        <v>45</v>
      </c>
      <c r="F85" s="36" t="s">
        <v>295</v>
      </c>
      <c r="G85" s="36" t="s">
        <v>193</v>
      </c>
      <c r="H85" s="36" t="s">
        <v>181</v>
      </c>
      <c r="I85" s="36" t="s">
        <v>183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118">
        <f t="shared" ref="AK85:AK100" ca="1" si="55">IF(G85&gt;0,VLOOKUP(G85&amp;"-"&amp;H85&amp;"-"&amp;I85,LocCost,2,0),0)</f>
        <v>9.727287185238051E-2</v>
      </c>
      <c r="AL85" s="118">
        <f t="shared" ref="AL85:AL100" si="56">IF(J85&gt;0,VLOOKUP(J85&amp;"-"&amp;K85&amp;"-"&amp;L85,LocCost,2,0),0)</f>
        <v>0</v>
      </c>
      <c r="AM85" s="118">
        <f t="shared" ref="AM85:AM100" si="57">IF(M85&gt;0,VLOOKUP(M85&amp;"-"&amp;N85&amp;"-"&amp;O85,LocCost,2,0),0)</f>
        <v>0</v>
      </c>
      <c r="AN85" s="118">
        <f t="shared" ref="AN85:AN100" si="58">IF(P85&gt;0,VLOOKUP(P85&amp;"-"&amp;Q85&amp;"-"&amp;R85,LocCost,2,0),0)</f>
        <v>0</v>
      </c>
      <c r="AO85" s="118">
        <f t="shared" ref="AO85:AO100" si="59">IF(S85&gt;0,VLOOKUP(S85&amp;"-"&amp;T85&amp;"-"&amp;U85,LocCost,2,0),0)</f>
        <v>0</v>
      </c>
      <c r="AP85" s="118">
        <f t="shared" ref="AP85:AP100" si="60">IF(V85&gt;0,VLOOKUP(V85&amp;"-"&amp;W85&amp;"-"&amp;X85,LocCost,2,0),0)</f>
        <v>0</v>
      </c>
      <c r="AQ85" s="118">
        <f t="shared" ref="AQ85:AQ100" si="61">IF(Y85&gt;0,VLOOKUP(Y85&amp;"-"&amp;Z85&amp;"-"&amp;AA85,LocCost,2,0),0)</f>
        <v>0</v>
      </c>
      <c r="AR85" s="118">
        <f t="shared" ref="AR85:AR100" si="62">IF(AB85&gt;0,VLOOKUP(AB85&amp;"-"&amp;AC85&amp;"-"&amp;AD85,LocCost,2,0),0)</f>
        <v>0</v>
      </c>
      <c r="AS85" s="118">
        <f t="shared" ref="AS85:AS100" si="63">IF(AE85&gt;0,VLOOKUP(AE85&amp;"-"&amp;AF85&amp;"-"&amp;AG85,LocCost,2,0),0)</f>
        <v>0</v>
      </c>
      <c r="AT85" s="118">
        <f t="shared" ref="AT85:AT100" si="64">IF(AH85&gt;0,VLOOKUP(AH85&amp;"-"&amp;AI85&amp;"-"&amp;AJ85,LocCost,2,0),0)</f>
        <v>0</v>
      </c>
      <c r="AU85" s="119">
        <f t="shared" ref="AU85:AU100" ca="1" si="65">SUM(AK85:AT85)</f>
        <v>9.727287185238051E-2</v>
      </c>
      <c r="DN85" s="36">
        <v>0</v>
      </c>
      <c r="DO85" s="36">
        <v>0.17443800187715097</v>
      </c>
      <c r="DP85" s="36">
        <v>0</v>
      </c>
      <c r="DQ85" s="36">
        <v>0</v>
      </c>
      <c r="DR85" s="36">
        <v>0</v>
      </c>
      <c r="DS85" s="36">
        <v>0</v>
      </c>
      <c r="DT85" s="36">
        <v>0</v>
      </c>
      <c r="DU85" s="36">
        <v>0</v>
      </c>
      <c r="DV85" s="36">
        <v>0</v>
      </c>
      <c r="DW85" s="36">
        <v>0</v>
      </c>
      <c r="DX85" s="36">
        <v>0</v>
      </c>
      <c r="DY85" s="36">
        <v>0.17443800187715097</v>
      </c>
    </row>
    <row r="86" spans="1:129" x14ac:dyDescent="0.2">
      <c r="A86" s="36">
        <v>83</v>
      </c>
      <c r="B86" s="36" t="s">
        <v>193</v>
      </c>
      <c r="C86" s="36" t="s">
        <v>190</v>
      </c>
      <c r="D86" s="36">
        <v>1</v>
      </c>
      <c r="E86" s="36" t="s">
        <v>45</v>
      </c>
      <c r="F86" s="36" t="s">
        <v>296</v>
      </c>
      <c r="G86" s="36" t="s">
        <v>193</v>
      </c>
      <c r="H86" s="36" t="s">
        <v>190</v>
      </c>
      <c r="I86" s="36" t="s">
        <v>180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118">
        <f t="shared" ca="1" si="55"/>
        <v>7.3195949085766085E-2</v>
      </c>
      <c r="AL86" s="118">
        <f t="shared" si="56"/>
        <v>0</v>
      </c>
      <c r="AM86" s="118">
        <f t="shared" si="57"/>
        <v>0</v>
      </c>
      <c r="AN86" s="118">
        <f t="shared" si="58"/>
        <v>0</v>
      </c>
      <c r="AO86" s="118">
        <f t="shared" si="59"/>
        <v>0</v>
      </c>
      <c r="AP86" s="118">
        <f t="shared" si="60"/>
        <v>0</v>
      </c>
      <c r="AQ86" s="118">
        <f t="shared" si="61"/>
        <v>0</v>
      </c>
      <c r="AR86" s="118">
        <f t="shared" si="62"/>
        <v>0</v>
      </c>
      <c r="AS86" s="118">
        <f t="shared" si="63"/>
        <v>0</v>
      </c>
      <c r="AT86" s="118">
        <f t="shared" si="64"/>
        <v>0</v>
      </c>
      <c r="AU86" s="119">
        <f t="shared" ca="1" si="65"/>
        <v>7.3195949085766085E-2</v>
      </c>
      <c r="DN86" s="36">
        <v>0</v>
      </c>
      <c r="DO86" s="36">
        <v>0.25934691134108628</v>
      </c>
      <c r="DP86" s="36">
        <v>0</v>
      </c>
      <c r="DQ86" s="36">
        <v>0</v>
      </c>
      <c r="DR86" s="36">
        <v>0</v>
      </c>
      <c r="DS86" s="36">
        <v>0</v>
      </c>
      <c r="DT86" s="36">
        <v>0</v>
      </c>
      <c r="DU86" s="36">
        <v>0</v>
      </c>
      <c r="DV86" s="36">
        <v>0</v>
      </c>
      <c r="DW86" s="36">
        <v>0</v>
      </c>
      <c r="DX86" s="36">
        <v>0</v>
      </c>
      <c r="DY86" s="36">
        <v>0.25934691134108628</v>
      </c>
    </row>
    <row r="87" spans="1:129" x14ac:dyDescent="0.2">
      <c r="A87" s="36">
        <v>84</v>
      </c>
      <c r="B87" s="36" t="s">
        <v>193</v>
      </c>
      <c r="C87" s="36" t="s">
        <v>190</v>
      </c>
      <c r="D87" s="36">
        <v>2</v>
      </c>
      <c r="E87" s="36" t="s">
        <v>45</v>
      </c>
      <c r="F87" s="36" t="s">
        <v>297</v>
      </c>
      <c r="G87" s="36" t="s">
        <v>193</v>
      </c>
      <c r="H87" s="36" t="s">
        <v>190</v>
      </c>
      <c r="I87" s="36" t="s">
        <v>89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118">
        <f t="shared" ca="1" si="55"/>
        <v>0.18969594908576609</v>
      </c>
      <c r="AL87" s="118">
        <f t="shared" si="56"/>
        <v>0</v>
      </c>
      <c r="AM87" s="118">
        <f t="shared" si="57"/>
        <v>0</v>
      </c>
      <c r="AN87" s="118">
        <f t="shared" si="58"/>
        <v>0</v>
      </c>
      <c r="AO87" s="118">
        <f t="shared" si="59"/>
        <v>0</v>
      </c>
      <c r="AP87" s="118">
        <f t="shared" si="60"/>
        <v>0</v>
      </c>
      <c r="AQ87" s="118">
        <f t="shared" si="61"/>
        <v>0</v>
      </c>
      <c r="AR87" s="118">
        <f t="shared" si="62"/>
        <v>0</v>
      </c>
      <c r="AS87" s="118">
        <f t="shared" si="63"/>
        <v>0</v>
      </c>
      <c r="AT87" s="118">
        <f t="shared" si="64"/>
        <v>0</v>
      </c>
      <c r="AU87" s="119">
        <f t="shared" ca="1" si="65"/>
        <v>0.18969594908576609</v>
      </c>
      <c r="DN87" s="36">
        <v>0</v>
      </c>
      <c r="DO87" s="36">
        <v>0.32741495772815976</v>
      </c>
      <c r="DP87" s="36">
        <v>0</v>
      </c>
      <c r="DQ87" s="36">
        <v>0</v>
      </c>
      <c r="DR87" s="36">
        <v>0</v>
      </c>
      <c r="DS87" s="36">
        <v>0</v>
      </c>
      <c r="DT87" s="36">
        <v>0</v>
      </c>
      <c r="DU87" s="36">
        <v>0</v>
      </c>
      <c r="DV87" s="36">
        <v>0</v>
      </c>
      <c r="DW87" s="36">
        <v>0</v>
      </c>
      <c r="DX87" s="36">
        <v>0</v>
      </c>
      <c r="DY87" s="36">
        <v>0.32741495772815976</v>
      </c>
    </row>
    <row r="88" spans="1:129" x14ac:dyDescent="0.2">
      <c r="A88" s="36">
        <v>85</v>
      </c>
      <c r="B88" s="36" t="s">
        <v>193</v>
      </c>
      <c r="C88" s="36" t="s">
        <v>190</v>
      </c>
      <c r="D88" s="36">
        <v>3</v>
      </c>
      <c r="E88" s="36" t="s">
        <v>45</v>
      </c>
      <c r="F88" s="36" t="s">
        <v>298</v>
      </c>
      <c r="G88" s="36" t="s">
        <v>193</v>
      </c>
      <c r="H88" s="36" t="s">
        <v>190</v>
      </c>
      <c r="I88" s="36" t="s">
        <v>183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118">
        <f t="shared" ca="1" si="55"/>
        <v>5.0695949085766086E-2</v>
      </c>
      <c r="AL88" s="118">
        <f t="shared" si="56"/>
        <v>0</v>
      </c>
      <c r="AM88" s="118">
        <f t="shared" si="57"/>
        <v>0</v>
      </c>
      <c r="AN88" s="118">
        <f t="shared" si="58"/>
        <v>0</v>
      </c>
      <c r="AO88" s="118">
        <f t="shared" si="59"/>
        <v>0</v>
      </c>
      <c r="AP88" s="118">
        <f t="shared" si="60"/>
        <v>0</v>
      </c>
      <c r="AQ88" s="118">
        <f t="shared" si="61"/>
        <v>0</v>
      </c>
      <c r="AR88" s="118">
        <f t="shared" si="62"/>
        <v>0</v>
      </c>
      <c r="AS88" s="118">
        <f t="shared" si="63"/>
        <v>0</v>
      </c>
      <c r="AT88" s="118">
        <f t="shared" si="64"/>
        <v>0</v>
      </c>
      <c r="AU88" s="119">
        <f t="shared" ca="1" si="65"/>
        <v>5.0695949085766086E-2</v>
      </c>
      <c r="DN88" s="36">
        <v>0</v>
      </c>
      <c r="DO88" s="36">
        <v>7.5998939749209946E-2</v>
      </c>
      <c r="DP88" s="36">
        <v>0</v>
      </c>
      <c r="DQ88" s="36">
        <v>0</v>
      </c>
      <c r="DR88" s="36">
        <v>0</v>
      </c>
      <c r="DS88" s="36">
        <v>0</v>
      </c>
      <c r="DT88" s="36">
        <v>0</v>
      </c>
      <c r="DU88" s="36">
        <v>0</v>
      </c>
      <c r="DV88" s="36">
        <v>0</v>
      </c>
      <c r="DW88" s="36">
        <v>0</v>
      </c>
      <c r="DX88" s="36">
        <v>0</v>
      </c>
      <c r="DY88" s="36">
        <v>7.5998939749209946E-2</v>
      </c>
    </row>
    <row r="89" spans="1:129" x14ac:dyDescent="0.2">
      <c r="A89" s="36">
        <v>86</v>
      </c>
      <c r="B89" s="36" t="s">
        <v>193</v>
      </c>
      <c r="C89" s="36" t="s">
        <v>190</v>
      </c>
      <c r="D89" s="36">
        <v>4</v>
      </c>
      <c r="E89" s="36" t="s">
        <v>45</v>
      </c>
      <c r="F89" s="36" t="s">
        <v>299</v>
      </c>
      <c r="G89" s="36" t="s">
        <v>193</v>
      </c>
      <c r="H89" s="36" t="s">
        <v>190</v>
      </c>
      <c r="I89" s="36" t="s">
        <v>90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118">
        <f t="shared" ca="1" si="55"/>
        <v>0.1671959490857661</v>
      </c>
      <c r="AL89" s="118">
        <f t="shared" si="56"/>
        <v>0</v>
      </c>
      <c r="AM89" s="118">
        <f t="shared" si="57"/>
        <v>0</v>
      </c>
      <c r="AN89" s="118">
        <f t="shared" si="58"/>
        <v>0</v>
      </c>
      <c r="AO89" s="118">
        <f t="shared" si="59"/>
        <v>0</v>
      </c>
      <c r="AP89" s="118">
        <f t="shared" si="60"/>
        <v>0</v>
      </c>
      <c r="AQ89" s="118">
        <f t="shared" si="61"/>
        <v>0</v>
      </c>
      <c r="AR89" s="118">
        <f t="shared" si="62"/>
        <v>0</v>
      </c>
      <c r="AS89" s="118">
        <f t="shared" si="63"/>
        <v>0</v>
      </c>
      <c r="AT89" s="118">
        <f t="shared" si="64"/>
        <v>0</v>
      </c>
      <c r="AU89" s="119">
        <f t="shared" ca="1" si="65"/>
        <v>0.1671959490857661</v>
      </c>
      <c r="DN89" s="36">
        <v>0</v>
      </c>
      <c r="DO89" s="36">
        <v>7.668045672341732E-2</v>
      </c>
      <c r="DP89" s="36">
        <v>0</v>
      </c>
      <c r="DQ89" s="36">
        <v>0</v>
      </c>
      <c r="DR89" s="36">
        <v>0</v>
      </c>
      <c r="DS89" s="36">
        <v>0</v>
      </c>
      <c r="DT89" s="36">
        <v>0</v>
      </c>
      <c r="DU89" s="36">
        <v>0</v>
      </c>
      <c r="DV89" s="36">
        <v>0</v>
      </c>
      <c r="DW89" s="36">
        <v>0</v>
      </c>
      <c r="DX89" s="36">
        <v>0</v>
      </c>
      <c r="DY89" s="36">
        <v>7.668045672341732E-2</v>
      </c>
    </row>
    <row r="90" spans="1:129" x14ac:dyDescent="0.2">
      <c r="A90" s="36">
        <v>87</v>
      </c>
      <c r="B90" s="36" t="s">
        <v>193</v>
      </c>
      <c r="C90" s="36" t="s">
        <v>190</v>
      </c>
      <c r="D90" s="36">
        <v>5</v>
      </c>
      <c r="E90" s="36" t="s">
        <v>45</v>
      </c>
      <c r="F90" s="36" t="s">
        <v>300</v>
      </c>
      <c r="G90" s="36" t="s">
        <v>193</v>
      </c>
      <c r="H90" s="36" t="s">
        <v>190</v>
      </c>
      <c r="I90" s="36" t="s">
        <v>141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118">
        <f t="shared" ca="1" si="55"/>
        <v>7.2002675416456274E-2</v>
      </c>
      <c r="AL90" s="118">
        <f t="shared" si="56"/>
        <v>0</v>
      </c>
      <c r="AM90" s="118">
        <f t="shared" si="57"/>
        <v>0</v>
      </c>
      <c r="AN90" s="118">
        <f t="shared" si="58"/>
        <v>0</v>
      </c>
      <c r="AO90" s="118">
        <f t="shared" si="59"/>
        <v>0</v>
      </c>
      <c r="AP90" s="118">
        <f t="shared" si="60"/>
        <v>0</v>
      </c>
      <c r="AQ90" s="118">
        <f t="shared" si="61"/>
        <v>0</v>
      </c>
      <c r="AR90" s="118">
        <f t="shared" si="62"/>
        <v>0</v>
      </c>
      <c r="AS90" s="118">
        <f t="shared" si="63"/>
        <v>0</v>
      </c>
      <c r="AT90" s="118">
        <f t="shared" si="64"/>
        <v>0</v>
      </c>
      <c r="AU90" s="119">
        <f t="shared" ca="1" si="65"/>
        <v>7.2002675416456274E-2</v>
      </c>
      <c r="DN90" s="36">
        <v>0</v>
      </c>
      <c r="DO90" s="36">
        <v>0.16912521025854005</v>
      </c>
      <c r="DP90" s="36">
        <v>0</v>
      </c>
      <c r="DQ90" s="36">
        <v>0</v>
      </c>
      <c r="DR90" s="36">
        <v>0</v>
      </c>
      <c r="DS90" s="36">
        <v>0</v>
      </c>
      <c r="DT90" s="36">
        <v>0</v>
      </c>
      <c r="DU90" s="36">
        <v>0</v>
      </c>
      <c r="DV90" s="36">
        <v>0</v>
      </c>
      <c r="DW90" s="36">
        <v>0</v>
      </c>
      <c r="DX90" s="36">
        <v>0</v>
      </c>
      <c r="DY90" s="36">
        <v>0.16912521025854005</v>
      </c>
    </row>
    <row r="91" spans="1:129" x14ac:dyDescent="0.2">
      <c r="A91" s="36">
        <v>88</v>
      </c>
      <c r="B91" s="36" t="s">
        <v>193</v>
      </c>
      <c r="C91" s="36" t="s">
        <v>190</v>
      </c>
      <c r="D91" s="36">
        <v>6</v>
      </c>
      <c r="E91" s="36" t="s">
        <v>45</v>
      </c>
      <c r="F91" s="36" t="s">
        <v>301</v>
      </c>
      <c r="G91" s="36" t="s">
        <v>193</v>
      </c>
      <c r="H91" s="36" t="s">
        <v>190</v>
      </c>
      <c r="I91" s="36" t="s">
        <v>174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118">
        <f t="shared" ca="1" si="55"/>
        <v>0.18850267541645629</v>
      </c>
      <c r="AL91" s="118">
        <f t="shared" si="56"/>
        <v>0</v>
      </c>
      <c r="AM91" s="118">
        <f t="shared" si="57"/>
        <v>0</v>
      </c>
      <c r="AN91" s="118">
        <f t="shared" si="58"/>
        <v>0</v>
      </c>
      <c r="AO91" s="118">
        <f t="shared" si="59"/>
        <v>0</v>
      </c>
      <c r="AP91" s="118">
        <f t="shared" si="60"/>
        <v>0</v>
      </c>
      <c r="AQ91" s="118">
        <f t="shared" si="61"/>
        <v>0</v>
      </c>
      <c r="AR91" s="118">
        <f t="shared" si="62"/>
        <v>0</v>
      </c>
      <c r="AS91" s="118">
        <f t="shared" si="63"/>
        <v>0</v>
      </c>
      <c r="AT91" s="118">
        <f t="shared" si="64"/>
        <v>0</v>
      </c>
      <c r="AU91" s="119">
        <f t="shared" ca="1" si="65"/>
        <v>0.18850267541645629</v>
      </c>
      <c r="DN91" s="36">
        <v>0</v>
      </c>
      <c r="DO91" s="36">
        <v>0.24502596919808817</v>
      </c>
      <c r="DP91" s="36">
        <v>0</v>
      </c>
      <c r="DQ91" s="36">
        <v>0</v>
      </c>
      <c r="DR91" s="36">
        <v>0</v>
      </c>
      <c r="DS91" s="36">
        <v>0</v>
      </c>
      <c r="DT91" s="36">
        <v>0</v>
      </c>
      <c r="DU91" s="36">
        <v>0</v>
      </c>
      <c r="DV91" s="36">
        <v>0</v>
      </c>
      <c r="DW91" s="36">
        <v>0</v>
      </c>
      <c r="DX91" s="36">
        <v>0</v>
      </c>
      <c r="DY91" s="36">
        <v>0.24502596919808817</v>
      </c>
    </row>
    <row r="92" spans="1:129" x14ac:dyDescent="0.2">
      <c r="A92" s="36">
        <v>89</v>
      </c>
      <c r="B92" s="36" t="s">
        <v>193</v>
      </c>
      <c r="C92" s="36" t="s">
        <v>190</v>
      </c>
      <c r="D92" s="36">
        <v>7</v>
      </c>
      <c r="E92" s="36" t="s">
        <v>45</v>
      </c>
      <c r="F92" s="36" t="s">
        <v>302</v>
      </c>
      <c r="G92" s="36" t="s">
        <v>193</v>
      </c>
      <c r="H92" s="36" t="s">
        <v>190</v>
      </c>
      <c r="I92" s="36" t="s">
        <v>182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118">
        <f t="shared" ca="1" si="55"/>
        <v>4.9502675416456282E-2</v>
      </c>
      <c r="AL92" s="118">
        <f t="shared" si="56"/>
        <v>0</v>
      </c>
      <c r="AM92" s="118">
        <f t="shared" si="57"/>
        <v>0</v>
      </c>
      <c r="AN92" s="118">
        <f t="shared" si="58"/>
        <v>0</v>
      </c>
      <c r="AO92" s="118">
        <f t="shared" si="59"/>
        <v>0</v>
      </c>
      <c r="AP92" s="118">
        <f t="shared" si="60"/>
        <v>0</v>
      </c>
      <c r="AQ92" s="118">
        <f t="shared" si="61"/>
        <v>0</v>
      </c>
      <c r="AR92" s="118">
        <f t="shared" si="62"/>
        <v>0</v>
      </c>
      <c r="AS92" s="118">
        <f t="shared" si="63"/>
        <v>0</v>
      </c>
      <c r="AT92" s="118">
        <f t="shared" si="64"/>
        <v>0</v>
      </c>
      <c r="AU92" s="119">
        <f t="shared" ca="1" si="65"/>
        <v>4.9502675416456282E-2</v>
      </c>
      <c r="DN92" s="36">
        <v>0</v>
      </c>
      <c r="DO92" s="36">
        <v>0.31294065602071641</v>
      </c>
      <c r="DP92" s="36">
        <v>0</v>
      </c>
      <c r="DQ92" s="36">
        <v>0</v>
      </c>
      <c r="DR92" s="36">
        <v>0</v>
      </c>
      <c r="DS92" s="36">
        <v>0</v>
      </c>
      <c r="DT92" s="36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0.31294065602071641</v>
      </c>
    </row>
    <row r="93" spans="1:129" x14ac:dyDescent="0.2">
      <c r="A93" s="36">
        <v>90</v>
      </c>
      <c r="B93" s="36" t="s">
        <v>193</v>
      </c>
      <c r="C93" s="36" t="s">
        <v>190</v>
      </c>
      <c r="D93" s="36">
        <v>8</v>
      </c>
      <c r="E93" s="36" t="s">
        <v>45</v>
      </c>
      <c r="F93" s="36" t="s">
        <v>303</v>
      </c>
      <c r="G93" s="36" t="s">
        <v>193</v>
      </c>
      <c r="H93" s="36" t="s">
        <v>190</v>
      </c>
      <c r="I93" s="36" t="s">
        <v>192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118">
        <f t="shared" ca="1" si="55"/>
        <v>0.1660026754164563</v>
      </c>
      <c r="AL93" s="118">
        <f t="shared" si="56"/>
        <v>0</v>
      </c>
      <c r="AM93" s="118">
        <f t="shared" si="57"/>
        <v>0</v>
      </c>
      <c r="AN93" s="118">
        <f t="shared" si="58"/>
        <v>0</v>
      </c>
      <c r="AO93" s="118">
        <f t="shared" si="59"/>
        <v>0</v>
      </c>
      <c r="AP93" s="118">
        <f t="shared" si="60"/>
        <v>0</v>
      </c>
      <c r="AQ93" s="118">
        <f t="shared" si="61"/>
        <v>0</v>
      </c>
      <c r="AR93" s="118">
        <f t="shared" si="62"/>
        <v>0</v>
      </c>
      <c r="AS93" s="118">
        <f t="shared" si="63"/>
        <v>0</v>
      </c>
      <c r="AT93" s="118">
        <f t="shared" si="64"/>
        <v>0</v>
      </c>
      <c r="AU93" s="119">
        <f t="shared" ca="1" si="65"/>
        <v>0.1660026754164563</v>
      </c>
      <c r="DN93" s="36">
        <v>0</v>
      </c>
      <c r="DO93" s="36">
        <v>0.10518193850539628</v>
      </c>
      <c r="DP93" s="36">
        <v>0</v>
      </c>
      <c r="DQ93" s="36">
        <v>0</v>
      </c>
      <c r="DR93" s="36">
        <v>0</v>
      </c>
      <c r="DS93" s="36">
        <v>0</v>
      </c>
      <c r="DT93" s="36">
        <v>0</v>
      </c>
      <c r="DU93" s="36">
        <v>0</v>
      </c>
      <c r="DV93" s="36">
        <v>0</v>
      </c>
      <c r="DW93" s="36">
        <v>0</v>
      </c>
      <c r="DX93" s="36">
        <v>0</v>
      </c>
      <c r="DY93" s="36">
        <v>0.10518193850539628</v>
      </c>
    </row>
    <row r="94" spans="1:129" x14ac:dyDescent="0.2">
      <c r="A94" s="36">
        <v>91</v>
      </c>
      <c r="B94" s="36" t="s">
        <v>193</v>
      </c>
      <c r="C94" s="36" t="s">
        <v>193</v>
      </c>
      <c r="D94" s="36">
        <v>1</v>
      </c>
      <c r="E94" s="36" t="s">
        <v>45</v>
      </c>
      <c r="F94" s="36" t="s">
        <v>304</v>
      </c>
      <c r="G94" s="36" t="s">
        <v>193</v>
      </c>
      <c r="H94" s="36" t="s">
        <v>193</v>
      </c>
      <c r="I94" s="36" t="s">
        <v>180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118">
        <f t="shared" ca="1" si="55"/>
        <v>7.3195949085766085E-2</v>
      </c>
      <c r="AL94" s="118">
        <f t="shared" si="56"/>
        <v>0</v>
      </c>
      <c r="AM94" s="118">
        <f t="shared" si="57"/>
        <v>0</v>
      </c>
      <c r="AN94" s="118">
        <f t="shared" si="58"/>
        <v>0</v>
      </c>
      <c r="AO94" s="118">
        <f t="shared" si="59"/>
        <v>0</v>
      </c>
      <c r="AP94" s="118">
        <f t="shared" si="60"/>
        <v>0</v>
      </c>
      <c r="AQ94" s="118">
        <f t="shared" si="61"/>
        <v>0</v>
      </c>
      <c r="AR94" s="118">
        <f t="shared" si="62"/>
        <v>0</v>
      </c>
      <c r="AS94" s="118">
        <f t="shared" si="63"/>
        <v>0</v>
      </c>
      <c r="AT94" s="118">
        <f t="shared" si="64"/>
        <v>0</v>
      </c>
      <c r="AU94" s="119">
        <f t="shared" ca="1" si="65"/>
        <v>7.3195949085766085E-2</v>
      </c>
      <c r="DN94" s="36">
        <v>0</v>
      </c>
      <c r="DO94" s="36">
        <v>0.18323687278784073</v>
      </c>
      <c r="DP94" s="36">
        <v>0</v>
      </c>
      <c r="DQ94" s="36">
        <v>0</v>
      </c>
      <c r="DR94" s="36">
        <v>0</v>
      </c>
      <c r="DS94" s="36">
        <v>0</v>
      </c>
      <c r="DT94" s="36">
        <v>0</v>
      </c>
      <c r="DU94" s="36">
        <v>0</v>
      </c>
      <c r="DV94" s="36">
        <v>0</v>
      </c>
      <c r="DW94" s="36">
        <v>0</v>
      </c>
      <c r="DX94" s="36">
        <v>0</v>
      </c>
      <c r="DY94" s="36">
        <v>0.18323687278784073</v>
      </c>
    </row>
    <row r="95" spans="1:129" x14ac:dyDescent="0.2">
      <c r="A95" s="36">
        <v>92</v>
      </c>
      <c r="B95" s="36" t="s">
        <v>193</v>
      </c>
      <c r="C95" s="36" t="s">
        <v>193</v>
      </c>
      <c r="D95" s="36">
        <v>2</v>
      </c>
      <c r="E95" s="36" t="s">
        <v>45</v>
      </c>
      <c r="F95" s="36" t="s">
        <v>305</v>
      </c>
      <c r="G95" s="36" t="s">
        <v>193</v>
      </c>
      <c r="H95" s="36" t="s">
        <v>193</v>
      </c>
      <c r="I95" s="36" t="s">
        <v>183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118">
        <f t="shared" ca="1" si="55"/>
        <v>5.0695949085766086E-2</v>
      </c>
      <c r="AL95" s="118">
        <f t="shared" si="56"/>
        <v>0</v>
      </c>
      <c r="AM95" s="118">
        <f t="shared" si="57"/>
        <v>0</v>
      </c>
      <c r="AN95" s="118">
        <f t="shared" si="58"/>
        <v>0</v>
      </c>
      <c r="AO95" s="118">
        <f t="shared" si="59"/>
        <v>0</v>
      </c>
      <c r="AP95" s="118">
        <f t="shared" si="60"/>
        <v>0</v>
      </c>
      <c r="AQ95" s="118">
        <f t="shared" si="61"/>
        <v>0</v>
      </c>
      <c r="AR95" s="118">
        <f t="shared" si="62"/>
        <v>0</v>
      </c>
      <c r="AS95" s="118">
        <f t="shared" si="63"/>
        <v>0</v>
      </c>
      <c r="AT95" s="118">
        <f t="shared" si="64"/>
        <v>0</v>
      </c>
      <c r="AU95" s="119">
        <f t="shared" ca="1" si="65"/>
        <v>5.0695949085766086E-2</v>
      </c>
      <c r="DN95" s="36">
        <v>0</v>
      </c>
      <c r="DO95" s="36">
        <v>0.25536721060683321</v>
      </c>
      <c r="DP95" s="36">
        <v>0</v>
      </c>
      <c r="DQ95" s="36">
        <v>0</v>
      </c>
      <c r="DR95" s="36">
        <v>0</v>
      </c>
      <c r="DS95" s="36">
        <v>0</v>
      </c>
      <c r="DT95" s="36">
        <v>0</v>
      </c>
      <c r="DU95" s="36">
        <v>0</v>
      </c>
      <c r="DV95" s="36">
        <v>0</v>
      </c>
      <c r="DW95" s="36">
        <v>0</v>
      </c>
      <c r="DX95" s="36">
        <v>0</v>
      </c>
      <c r="DY95" s="36">
        <v>0.25536721060683321</v>
      </c>
    </row>
    <row r="96" spans="1:129" x14ac:dyDescent="0.2">
      <c r="A96" s="36">
        <v>93</v>
      </c>
      <c r="B96" s="36" t="s">
        <v>193</v>
      </c>
      <c r="C96" s="36" t="s">
        <v>193</v>
      </c>
      <c r="D96" s="36">
        <v>3</v>
      </c>
      <c r="E96" s="36" t="s">
        <v>45</v>
      </c>
      <c r="F96" s="36" t="s">
        <v>306</v>
      </c>
      <c r="G96" s="36" t="s">
        <v>193</v>
      </c>
      <c r="H96" s="36" t="s">
        <v>193</v>
      </c>
      <c r="I96" s="36" t="s">
        <v>89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118">
        <f t="shared" ca="1" si="55"/>
        <v>0.18969594908576609</v>
      </c>
      <c r="AL96" s="118">
        <f t="shared" si="56"/>
        <v>0</v>
      </c>
      <c r="AM96" s="118">
        <f t="shared" si="57"/>
        <v>0</v>
      </c>
      <c r="AN96" s="118">
        <f t="shared" si="58"/>
        <v>0</v>
      </c>
      <c r="AO96" s="118">
        <f t="shared" si="59"/>
        <v>0</v>
      </c>
      <c r="AP96" s="118">
        <f t="shared" si="60"/>
        <v>0</v>
      </c>
      <c r="AQ96" s="118">
        <f t="shared" si="61"/>
        <v>0</v>
      </c>
      <c r="AR96" s="118">
        <f t="shared" si="62"/>
        <v>0</v>
      </c>
      <c r="AS96" s="118">
        <f t="shared" si="63"/>
        <v>0</v>
      </c>
      <c r="AT96" s="118">
        <f t="shared" si="64"/>
        <v>0</v>
      </c>
      <c r="AU96" s="119">
        <f t="shared" ca="1" si="65"/>
        <v>0.18969594908576609</v>
      </c>
      <c r="DN96" s="36">
        <v>0</v>
      </c>
      <c r="DO96" s="36">
        <v>0.34107770766525281</v>
      </c>
      <c r="DP96" s="36">
        <v>0</v>
      </c>
      <c r="DQ96" s="36">
        <v>0</v>
      </c>
      <c r="DR96" s="36">
        <v>0</v>
      </c>
      <c r="DS96" s="36">
        <v>0</v>
      </c>
      <c r="DT96" s="36">
        <v>0</v>
      </c>
      <c r="DU96" s="36">
        <v>0</v>
      </c>
      <c r="DV96" s="36">
        <v>0</v>
      </c>
      <c r="DW96" s="36">
        <v>0</v>
      </c>
      <c r="DX96" s="36">
        <v>0</v>
      </c>
      <c r="DY96" s="36">
        <v>0.34107770766525281</v>
      </c>
    </row>
    <row r="97" spans="1:129" x14ac:dyDescent="0.2">
      <c r="A97" s="36">
        <v>94</v>
      </c>
      <c r="B97" s="36" t="s">
        <v>193</v>
      </c>
      <c r="C97" s="36" t="s">
        <v>193</v>
      </c>
      <c r="D97" s="36">
        <v>4</v>
      </c>
      <c r="E97" s="36" t="s">
        <v>45</v>
      </c>
      <c r="F97" s="36" t="s">
        <v>307</v>
      </c>
      <c r="G97" s="36" t="s">
        <v>193</v>
      </c>
      <c r="H97" s="36" t="s">
        <v>193</v>
      </c>
      <c r="I97" s="36" t="s">
        <v>90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118">
        <f t="shared" ca="1" si="55"/>
        <v>0.1671959490857661</v>
      </c>
      <c r="AL97" s="118">
        <f t="shared" si="56"/>
        <v>0</v>
      </c>
      <c r="AM97" s="118">
        <f t="shared" si="57"/>
        <v>0</v>
      </c>
      <c r="AN97" s="118">
        <f t="shared" si="58"/>
        <v>0</v>
      </c>
      <c r="AO97" s="118">
        <f t="shared" si="59"/>
        <v>0</v>
      </c>
      <c r="AP97" s="118">
        <f t="shared" si="60"/>
        <v>0</v>
      </c>
      <c r="AQ97" s="118">
        <f t="shared" si="61"/>
        <v>0</v>
      </c>
      <c r="AR97" s="118">
        <f t="shared" si="62"/>
        <v>0</v>
      </c>
      <c r="AS97" s="118">
        <f t="shared" si="63"/>
        <v>0</v>
      </c>
      <c r="AT97" s="118">
        <f t="shared" si="64"/>
        <v>0</v>
      </c>
      <c r="AU97" s="119">
        <f t="shared" ca="1" si="65"/>
        <v>0.1671959490857661</v>
      </c>
      <c r="DN97" s="36">
        <v>0</v>
      </c>
      <c r="DO97" s="36">
        <v>9.7179257310533243E-2</v>
      </c>
      <c r="DP97" s="36">
        <v>0</v>
      </c>
      <c r="DQ97" s="36">
        <v>0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>
        <v>9.7179257310533243E-2</v>
      </c>
    </row>
    <row r="98" spans="1:129" x14ac:dyDescent="0.2">
      <c r="A98" s="36">
        <v>95</v>
      </c>
      <c r="B98" s="36" t="s">
        <v>193</v>
      </c>
      <c r="C98" s="36" t="s">
        <v>193</v>
      </c>
      <c r="D98" s="36">
        <v>5</v>
      </c>
      <c r="E98" s="36" t="s">
        <v>45</v>
      </c>
      <c r="F98" s="36" t="s">
        <v>308</v>
      </c>
      <c r="G98" s="36" t="s">
        <v>193</v>
      </c>
      <c r="H98" s="36" t="s">
        <v>193</v>
      </c>
      <c r="I98" s="36" t="s">
        <v>141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118">
        <f t="shared" ca="1" si="55"/>
        <v>7.2002675416456274E-2</v>
      </c>
      <c r="AL98" s="118">
        <f t="shared" si="56"/>
        <v>0</v>
      </c>
      <c r="AM98" s="118">
        <f t="shared" si="57"/>
        <v>0</v>
      </c>
      <c r="AN98" s="118">
        <f t="shared" si="58"/>
        <v>0</v>
      </c>
      <c r="AO98" s="118">
        <f t="shared" si="59"/>
        <v>0</v>
      </c>
      <c r="AP98" s="118">
        <f t="shared" si="60"/>
        <v>0</v>
      </c>
      <c r="AQ98" s="118">
        <f t="shared" si="61"/>
        <v>0</v>
      </c>
      <c r="AR98" s="118">
        <f t="shared" si="62"/>
        <v>0</v>
      </c>
      <c r="AS98" s="118">
        <f t="shared" si="63"/>
        <v>0</v>
      </c>
      <c r="AT98" s="118">
        <f t="shared" si="64"/>
        <v>0</v>
      </c>
      <c r="AU98" s="119">
        <f t="shared" ca="1" si="65"/>
        <v>7.2002675416456274E-2</v>
      </c>
      <c r="DN98" s="36">
        <v>0</v>
      </c>
      <c r="DO98" s="36">
        <v>0.16863582471588018</v>
      </c>
      <c r="DP98" s="36">
        <v>0</v>
      </c>
      <c r="DQ98" s="36">
        <v>0</v>
      </c>
      <c r="DR98" s="36">
        <v>0</v>
      </c>
      <c r="DS98" s="36">
        <v>0</v>
      </c>
      <c r="DT98" s="36">
        <v>0</v>
      </c>
      <c r="DU98" s="36">
        <v>0</v>
      </c>
      <c r="DV98" s="36">
        <v>0</v>
      </c>
      <c r="DW98" s="36">
        <v>0</v>
      </c>
      <c r="DX98" s="36">
        <v>0</v>
      </c>
      <c r="DY98" s="36">
        <v>0.16863582471588018</v>
      </c>
    </row>
    <row r="99" spans="1:129" x14ac:dyDescent="0.2">
      <c r="A99" s="36">
        <v>96</v>
      </c>
      <c r="B99" s="36" t="s">
        <v>193</v>
      </c>
      <c r="C99" s="36" t="s">
        <v>193</v>
      </c>
      <c r="D99" s="36">
        <v>6</v>
      </c>
      <c r="E99" s="36" t="s">
        <v>45</v>
      </c>
      <c r="F99" s="36" t="s">
        <v>309</v>
      </c>
      <c r="G99" s="36" t="s">
        <v>193</v>
      </c>
      <c r="H99" s="36" t="s">
        <v>193</v>
      </c>
      <c r="I99" s="36" t="s">
        <v>182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118">
        <f t="shared" ca="1" si="55"/>
        <v>4.9502675416456282E-2</v>
      </c>
      <c r="AL99" s="118">
        <f t="shared" si="56"/>
        <v>0</v>
      </c>
      <c r="AM99" s="118">
        <f t="shared" si="57"/>
        <v>0</v>
      </c>
      <c r="AN99" s="118">
        <f t="shared" si="58"/>
        <v>0</v>
      </c>
      <c r="AO99" s="118">
        <f t="shared" si="59"/>
        <v>0</v>
      </c>
      <c r="AP99" s="118">
        <f t="shared" si="60"/>
        <v>0</v>
      </c>
      <c r="AQ99" s="118">
        <f t="shared" si="61"/>
        <v>0</v>
      </c>
      <c r="AR99" s="118">
        <f t="shared" si="62"/>
        <v>0</v>
      </c>
      <c r="AS99" s="118">
        <f t="shared" si="63"/>
        <v>0</v>
      </c>
      <c r="AT99" s="118">
        <f t="shared" si="64"/>
        <v>0</v>
      </c>
      <c r="AU99" s="119">
        <f t="shared" ca="1" si="65"/>
        <v>4.9502675416456282E-2</v>
      </c>
      <c r="DN99" s="36">
        <v>0</v>
      </c>
      <c r="DO99" s="36">
        <v>0.1379804567234173</v>
      </c>
      <c r="DP99" s="36">
        <v>0</v>
      </c>
      <c r="DQ99" s="36">
        <v>0</v>
      </c>
      <c r="DR99" s="36">
        <v>0</v>
      </c>
      <c r="DS99" s="36">
        <v>0</v>
      </c>
      <c r="DT99" s="36">
        <v>0</v>
      </c>
      <c r="DU99" s="36">
        <v>0</v>
      </c>
      <c r="DV99" s="36">
        <v>0</v>
      </c>
      <c r="DW99" s="36">
        <v>0</v>
      </c>
      <c r="DX99" s="36">
        <v>0</v>
      </c>
      <c r="DY99" s="36">
        <v>0.1379804567234173</v>
      </c>
    </row>
    <row r="100" spans="1:129" x14ac:dyDescent="0.2">
      <c r="A100" s="36">
        <v>97</v>
      </c>
      <c r="B100" s="36" t="s">
        <v>193</v>
      </c>
      <c r="C100" s="36" t="s">
        <v>193</v>
      </c>
      <c r="D100" s="36">
        <v>7</v>
      </c>
      <c r="E100" s="36" t="s">
        <v>45</v>
      </c>
      <c r="F100" s="36" t="s">
        <v>310</v>
      </c>
      <c r="G100" s="36" t="s">
        <v>193</v>
      </c>
      <c r="H100" s="36" t="s">
        <v>193</v>
      </c>
      <c r="I100" s="36" t="s">
        <v>174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118">
        <f t="shared" ca="1" si="55"/>
        <v>0.18850267541645629</v>
      </c>
      <c r="AL100" s="118">
        <f t="shared" si="56"/>
        <v>0</v>
      </c>
      <c r="AM100" s="118">
        <f t="shared" si="57"/>
        <v>0</v>
      </c>
      <c r="AN100" s="118">
        <f t="shared" si="58"/>
        <v>0</v>
      </c>
      <c r="AO100" s="118">
        <f t="shared" si="59"/>
        <v>0</v>
      </c>
      <c r="AP100" s="118">
        <f t="shared" si="60"/>
        <v>0</v>
      </c>
      <c r="AQ100" s="118">
        <f t="shared" si="61"/>
        <v>0</v>
      </c>
      <c r="AR100" s="118">
        <f t="shared" si="62"/>
        <v>0</v>
      </c>
      <c r="AS100" s="118">
        <f t="shared" si="63"/>
        <v>0</v>
      </c>
      <c r="AT100" s="118">
        <f t="shared" si="64"/>
        <v>0</v>
      </c>
      <c r="AU100" s="119">
        <f t="shared" ca="1" si="65"/>
        <v>0.18850267541645629</v>
      </c>
      <c r="DN100" s="36">
        <v>0</v>
      </c>
      <c r="DO100" s="36">
        <v>1.6280837359098289E-2</v>
      </c>
      <c r="DP100" s="36">
        <v>0</v>
      </c>
      <c r="DQ100" s="36">
        <v>0</v>
      </c>
      <c r="DR100" s="36">
        <v>0</v>
      </c>
      <c r="DS100" s="36">
        <v>0</v>
      </c>
      <c r="DT100" s="36">
        <v>0</v>
      </c>
      <c r="DU100" s="36">
        <v>0</v>
      </c>
      <c r="DV100" s="36">
        <v>0</v>
      </c>
      <c r="DW100" s="36">
        <v>0</v>
      </c>
      <c r="DX100" s="36">
        <v>0</v>
      </c>
      <c r="DY100" s="36">
        <v>1.6280837359098289E-2</v>
      </c>
    </row>
    <row r="101" spans="1:129" x14ac:dyDescent="0.2">
      <c r="A101" s="36">
        <v>98</v>
      </c>
      <c r="B101" s="36" t="s">
        <v>193</v>
      </c>
      <c r="C101" s="36" t="s">
        <v>193</v>
      </c>
      <c r="D101" s="36">
        <v>8</v>
      </c>
      <c r="E101" s="36" t="s">
        <v>45</v>
      </c>
      <c r="F101" s="36" t="s">
        <v>311</v>
      </c>
      <c r="G101" s="36" t="s">
        <v>193</v>
      </c>
      <c r="H101" s="36" t="s">
        <v>193</v>
      </c>
      <c r="I101" s="36" t="s">
        <v>192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118">
        <f t="shared" ref="AK101:AK116" ca="1" si="66">IF(G101&gt;0,VLOOKUP(G101&amp;"-"&amp;H101&amp;"-"&amp;I101,LocCost,2,0),0)</f>
        <v>0.1660026754164563</v>
      </c>
      <c r="AL101" s="118">
        <f t="shared" ref="AL101:AL116" si="67">IF(J101&gt;0,VLOOKUP(J101&amp;"-"&amp;K101&amp;"-"&amp;L101,LocCost,2,0),0)</f>
        <v>0</v>
      </c>
      <c r="AM101" s="118">
        <f t="shared" ref="AM101:AM116" si="68">IF(M101&gt;0,VLOOKUP(M101&amp;"-"&amp;N101&amp;"-"&amp;O101,LocCost,2,0),0)</f>
        <v>0</v>
      </c>
      <c r="AN101" s="118">
        <f t="shared" ref="AN101:AN116" si="69">IF(P101&gt;0,VLOOKUP(P101&amp;"-"&amp;Q101&amp;"-"&amp;R101,LocCost,2,0),0)</f>
        <v>0</v>
      </c>
      <c r="AO101" s="118">
        <f t="shared" ref="AO101:AO116" si="70">IF(S101&gt;0,VLOOKUP(S101&amp;"-"&amp;T101&amp;"-"&amp;U101,LocCost,2,0),0)</f>
        <v>0</v>
      </c>
      <c r="AP101" s="118">
        <f t="shared" ref="AP101:AP116" si="71">IF(V101&gt;0,VLOOKUP(V101&amp;"-"&amp;W101&amp;"-"&amp;X101,LocCost,2,0),0)</f>
        <v>0</v>
      </c>
      <c r="AQ101" s="118">
        <f t="shared" ref="AQ101:AQ116" si="72">IF(Y101&gt;0,VLOOKUP(Y101&amp;"-"&amp;Z101&amp;"-"&amp;AA101,LocCost,2,0),0)</f>
        <v>0</v>
      </c>
      <c r="AR101" s="118">
        <f t="shared" ref="AR101:AR116" si="73">IF(AB101&gt;0,VLOOKUP(AB101&amp;"-"&amp;AC101&amp;"-"&amp;AD101,LocCost,2,0),0)</f>
        <v>0</v>
      </c>
      <c r="AS101" s="118">
        <f t="shared" ref="AS101:AS116" si="74">IF(AE101&gt;0,VLOOKUP(AE101&amp;"-"&amp;AF101&amp;"-"&amp;AG101,LocCost,2,0),0)</f>
        <v>0</v>
      </c>
      <c r="AT101" s="118">
        <f t="shared" ref="AT101:AT116" si="75">IF(AH101&gt;0,VLOOKUP(AH101&amp;"-"&amp;AI101&amp;"-"&amp;AJ101,LocCost,2,0),0)</f>
        <v>0</v>
      </c>
      <c r="AU101" s="119">
        <f t="shared" ref="AU101:AU116" ca="1" si="76">SUM(AK101:AT101)</f>
        <v>0.1660026754164563</v>
      </c>
      <c r="DN101" s="36">
        <v>0</v>
      </c>
      <c r="DO101" s="36">
        <v>1.1723905182804292E-2</v>
      </c>
      <c r="DP101" s="36">
        <v>0</v>
      </c>
      <c r="DQ101" s="36">
        <v>0</v>
      </c>
      <c r="DR101" s="36">
        <v>0</v>
      </c>
      <c r="DS101" s="36">
        <v>0</v>
      </c>
      <c r="DT101" s="36">
        <v>0</v>
      </c>
      <c r="DU101" s="36">
        <v>0</v>
      </c>
      <c r="DV101" s="36">
        <v>0</v>
      </c>
      <c r="DW101" s="36">
        <v>0</v>
      </c>
      <c r="DX101" s="36">
        <v>0</v>
      </c>
      <c r="DY101" s="36">
        <v>1.1723905182804292E-2</v>
      </c>
    </row>
    <row r="102" spans="1:129" x14ac:dyDescent="0.2">
      <c r="A102" s="36">
        <v>99</v>
      </c>
      <c r="B102" s="36" t="s">
        <v>193</v>
      </c>
      <c r="C102" s="36" t="s">
        <v>164</v>
      </c>
      <c r="D102" s="36">
        <v>1</v>
      </c>
      <c r="E102" s="36" t="s">
        <v>45</v>
      </c>
      <c r="F102" s="36" t="s">
        <v>312</v>
      </c>
      <c r="G102" s="36" t="s">
        <v>193</v>
      </c>
      <c r="H102" s="36" t="s">
        <v>193</v>
      </c>
      <c r="I102" s="36" t="s">
        <v>180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118">
        <f t="shared" ca="1" si="66"/>
        <v>7.3195949085766085E-2</v>
      </c>
      <c r="AL102" s="118">
        <f t="shared" si="67"/>
        <v>0</v>
      </c>
      <c r="AM102" s="118">
        <f t="shared" si="68"/>
        <v>0</v>
      </c>
      <c r="AN102" s="118">
        <f t="shared" si="69"/>
        <v>0</v>
      </c>
      <c r="AO102" s="118">
        <f t="shared" si="70"/>
        <v>0</v>
      </c>
      <c r="AP102" s="118">
        <f t="shared" si="71"/>
        <v>0</v>
      </c>
      <c r="AQ102" s="118">
        <f t="shared" si="72"/>
        <v>0</v>
      </c>
      <c r="AR102" s="118">
        <f t="shared" si="73"/>
        <v>0</v>
      </c>
      <c r="AS102" s="118">
        <f t="shared" si="74"/>
        <v>0</v>
      </c>
      <c r="AT102" s="118">
        <f t="shared" si="75"/>
        <v>0</v>
      </c>
      <c r="AU102" s="119">
        <f t="shared" ca="1" si="76"/>
        <v>7.3195949085766085E-2</v>
      </c>
      <c r="DN102" s="36">
        <v>0</v>
      </c>
      <c r="DO102" s="36">
        <v>0.10873337186175602</v>
      </c>
      <c r="DP102" s="36">
        <v>0</v>
      </c>
      <c r="DQ102" s="36">
        <v>0</v>
      </c>
      <c r="DR102" s="36">
        <v>0</v>
      </c>
      <c r="DS102" s="36">
        <v>0</v>
      </c>
      <c r="DT102" s="36">
        <v>0</v>
      </c>
      <c r="DU102" s="36">
        <v>0</v>
      </c>
      <c r="DV102" s="36">
        <v>0</v>
      </c>
      <c r="DW102" s="36">
        <v>0</v>
      </c>
      <c r="DX102" s="36">
        <v>0</v>
      </c>
      <c r="DY102" s="36">
        <v>0.10873337186175602</v>
      </c>
    </row>
    <row r="103" spans="1:129" x14ac:dyDescent="0.2">
      <c r="A103" s="36">
        <v>100</v>
      </c>
      <c r="B103" s="36" t="s">
        <v>193</v>
      </c>
      <c r="C103" s="36" t="s">
        <v>164</v>
      </c>
      <c r="D103" s="36">
        <v>2</v>
      </c>
      <c r="E103" s="36" t="s">
        <v>45</v>
      </c>
      <c r="F103" s="36" t="s">
        <v>313</v>
      </c>
      <c r="G103" s="36" t="s">
        <v>193</v>
      </c>
      <c r="H103" s="36" t="s">
        <v>193</v>
      </c>
      <c r="I103" s="36" t="s">
        <v>180</v>
      </c>
      <c r="J103" s="36" t="s">
        <v>164</v>
      </c>
      <c r="K103" s="36" t="s">
        <v>164</v>
      </c>
      <c r="L103" s="36" t="s">
        <v>48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118">
        <f t="shared" ca="1" si="66"/>
        <v>7.3195949085766085E-2</v>
      </c>
      <c r="AL103" s="118">
        <f t="shared" ca="1" si="67"/>
        <v>1.3064619090635299E-2</v>
      </c>
      <c r="AM103" s="118">
        <f t="shared" si="68"/>
        <v>0</v>
      </c>
      <c r="AN103" s="118">
        <f t="shared" si="69"/>
        <v>0</v>
      </c>
      <c r="AO103" s="118">
        <f t="shared" si="70"/>
        <v>0</v>
      </c>
      <c r="AP103" s="118">
        <f t="shared" si="71"/>
        <v>0</v>
      </c>
      <c r="AQ103" s="118">
        <f t="shared" si="72"/>
        <v>0</v>
      </c>
      <c r="AR103" s="118">
        <f t="shared" si="73"/>
        <v>0</v>
      </c>
      <c r="AS103" s="118">
        <f t="shared" si="74"/>
        <v>0</v>
      </c>
      <c r="AT103" s="118">
        <f t="shared" si="75"/>
        <v>0</v>
      </c>
      <c r="AU103" s="119">
        <f t="shared" ca="1" si="76"/>
        <v>8.6260568176401389E-2</v>
      </c>
      <c r="DN103" s="36">
        <v>0</v>
      </c>
      <c r="DO103" s="36">
        <v>0.10888083735909829</v>
      </c>
      <c r="DP103" s="36">
        <v>0</v>
      </c>
      <c r="DQ103" s="36">
        <v>0</v>
      </c>
      <c r="DR103" s="36">
        <v>0</v>
      </c>
      <c r="DS103" s="36">
        <v>0</v>
      </c>
      <c r="DT103" s="36">
        <v>0</v>
      </c>
      <c r="DU103" s="36">
        <v>0</v>
      </c>
      <c r="DV103" s="36">
        <v>0</v>
      </c>
      <c r="DW103" s="36">
        <v>0</v>
      </c>
      <c r="DX103" s="36">
        <v>0</v>
      </c>
      <c r="DY103" s="36">
        <v>0.10888083735909829</v>
      </c>
    </row>
    <row r="104" spans="1:129" x14ac:dyDescent="0.2">
      <c r="A104" s="36">
        <v>101</v>
      </c>
      <c r="B104" s="36" t="s">
        <v>193</v>
      </c>
      <c r="C104" s="36" t="s">
        <v>164</v>
      </c>
      <c r="D104" s="36">
        <v>3</v>
      </c>
      <c r="E104" s="36" t="s">
        <v>45</v>
      </c>
      <c r="F104" s="36" t="s">
        <v>314</v>
      </c>
      <c r="G104" s="36" t="s">
        <v>193</v>
      </c>
      <c r="H104" s="36" t="s">
        <v>193</v>
      </c>
      <c r="I104" s="36" t="s">
        <v>141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118">
        <f t="shared" ca="1" si="66"/>
        <v>7.2002675416456274E-2</v>
      </c>
      <c r="AL104" s="118">
        <f t="shared" si="67"/>
        <v>0</v>
      </c>
      <c r="AM104" s="118">
        <f t="shared" si="68"/>
        <v>0</v>
      </c>
      <c r="AN104" s="118">
        <f t="shared" si="69"/>
        <v>0</v>
      </c>
      <c r="AO104" s="118">
        <f t="shared" si="70"/>
        <v>0</v>
      </c>
      <c r="AP104" s="118">
        <f t="shared" si="71"/>
        <v>0</v>
      </c>
      <c r="AQ104" s="118">
        <f t="shared" si="72"/>
        <v>0</v>
      </c>
      <c r="AR104" s="118">
        <f t="shared" si="73"/>
        <v>0</v>
      </c>
      <c r="AS104" s="118">
        <f t="shared" si="74"/>
        <v>0</v>
      </c>
      <c r="AT104" s="118">
        <f t="shared" si="75"/>
        <v>0</v>
      </c>
      <c r="AU104" s="119">
        <f t="shared" ca="1" si="76"/>
        <v>7.2002675416456274E-2</v>
      </c>
      <c r="DN104" s="36">
        <v>0</v>
      </c>
      <c r="DO104" s="36">
        <v>5.1923905182804292E-2</v>
      </c>
      <c r="DP104" s="36">
        <v>0</v>
      </c>
      <c r="DQ104" s="36">
        <v>0</v>
      </c>
      <c r="DR104" s="36">
        <v>0</v>
      </c>
      <c r="DS104" s="36">
        <v>0</v>
      </c>
      <c r="DT104" s="36">
        <v>0</v>
      </c>
      <c r="DU104" s="36">
        <v>0</v>
      </c>
      <c r="DV104" s="36">
        <v>0</v>
      </c>
      <c r="DW104" s="36">
        <v>0</v>
      </c>
      <c r="DX104" s="36">
        <v>0</v>
      </c>
      <c r="DY104" s="36">
        <v>5.1923905182804292E-2</v>
      </c>
    </row>
    <row r="105" spans="1:129" x14ac:dyDescent="0.2">
      <c r="A105" s="36">
        <v>102</v>
      </c>
      <c r="B105" s="36" t="s">
        <v>193</v>
      </c>
      <c r="C105" s="36" t="s">
        <v>164</v>
      </c>
      <c r="D105" s="36">
        <v>4</v>
      </c>
      <c r="E105" s="36" t="s">
        <v>45</v>
      </c>
      <c r="F105" s="36" t="s">
        <v>315</v>
      </c>
      <c r="G105" s="36" t="s">
        <v>193</v>
      </c>
      <c r="H105" s="36" t="s">
        <v>193</v>
      </c>
      <c r="I105" s="36" t="s">
        <v>141</v>
      </c>
      <c r="J105" s="36" t="s">
        <v>164</v>
      </c>
      <c r="K105" s="36" t="s">
        <v>164</v>
      </c>
      <c r="L105" s="36" t="s">
        <v>48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118">
        <f t="shared" ca="1" si="66"/>
        <v>7.2002675416456274E-2</v>
      </c>
      <c r="AL105" s="118">
        <f t="shared" ca="1" si="67"/>
        <v>1.3064619090635299E-2</v>
      </c>
      <c r="AM105" s="118">
        <f t="shared" si="68"/>
        <v>0</v>
      </c>
      <c r="AN105" s="118">
        <f t="shared" si="69"/>
        <v>0</v>
      </c>
      <c r="AO105" s="118">
        <f t="shared" si="70"/>
        <v>0</v>
      </c>
      <c r="AP105" s="118">
        <f t="shared" si="71"/>
        <v>0</v>
      </c>
      <c r="AQ105" s="118">
        <f t="shared" si="72"/>
        <v>0</v>
      </c>
      <c r="AR105" s="118">
        <f t="shared" si="73"/>
        <v>0</v>
      </c>
      <c r="AS105" s="118">
        <f t="shared" si="74"/>
        <v>0</v>
      </c>
      <c r="AT105" s="118">
        <f t="shared" si="75"/>
        <v>0</v>
      </c>
      <c r="AU105" s="119">
        <f t="shared" ca="1" si="76"/>
        <v>8.5067294507091579E-2</v>
      </c>
      <c r="DN105" s="36">
        <v>0</v>
      </c>
      <c r="DO105" s="36">
        <v>0.22193337186175602</v>
      </c>
      <c r="DP105" s="36">
        <v>0</v>
      </c>
      <c r="DQ105" s="36">
        <v>0</v>
      </c>
      <c r="DR105" s="36">
        <v>0</v>
      </c>
      <c r="DS105" s="36">
        <v>0</v>
      </c>
      <c r="DT105" s="36">
        <v>0</v>
      </c>
      <c r="DU105" s="36">
        <v>0</v>
      </c>
      <c r="DV105" s="36">
        <v>0</v>
      </c>
      <c r="DW105" s="36">
        <v>0</v>
      </c>
      <c r="DX105" s="36">
        <v>0</v>
      </c>
      <c r="DY105" s="36">
        <v>0.22193337186175602</v>
      </c>
    </row>
    <row r="106" spans="1:129" x14ac:dyDescent="0.2">
      <c r="A106" s="36">
        <v>103</v>
      </c>
      <c r="B106" s="36" t="s">
        <v>181</v>
      </c>
      <c r="C106" s="36" t="s">
        <v>44</v>
      </c>
      <c r="D106" s="36">
        <v>1</v>
      </c>
      <c r="E106" s="36" t="s">
        <v>45</v>
      </c>
      <c r="F106" s="36" t="s">
        <v>316</v>
      </c>
      <c r="G106" s="36" t="s">
        <v>181</v>
      </c>
      <c r="H106" s="36" t="s">
        <v>187</v>
      </c>
      <c r="I106" s="36" t="s">
        <v>180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118">
        <f t="shared" ca="1" si="66"/>
        <v>0.22565005313496261</v>
      </c>
      <c r="AL106" s="118">
        <f t="shared" si="67"/>
        <v>0</v>
      </c>
      <c r="AM106" s="118">
        <f t="shared" si="68"/>
        <v>0</v>
      </c>
      <c r="AN106" s="118">
        <f t="shared" si="69"/>
        <v>0</v>
      </c>
      <c r="AO106" s="118">
        <f t="shared" si="70"/>
        <v>0</v>
      </c>
      <c r="AP106" s="118">
        <f t="shared" si="71"/>
        <v>0</v>
      </c>
      <c r="AQ106" s="118">
        <f t="shared" si="72"/>
        <v>0</v>
      </c>
      <c r="AR106" s="118">
        <f t="shared" si="73"/>
        <v>0</v>
      </c>
      <c r="AS106" s="118">
        <f t="shared" si="74"/>
        <v>0</v>
      </c>
      <c r="AT106" s="118">
        <f t="shared" si="75"/>
        <v>0</v>
      </c>
      <c r="AU106" s="119">
        <f t="shared" ca="1" si="76"/>
        <v>0.22565005313496261</v>
      </c>
      <c r="DN106" s="36">
        <v>0</v>
      </c>
      <c r="DO106" s="36">
        <v>0.15128083735909831</v>
      </c>
      <c r="DP106" s="36">
        <v>0</v>
      </c>
      <c r="DQ106" s="36">
        <v>0</v>
      </c>
      <c r="DR106" s="36">
        <v>0</v>
      </c>
      <c r="DS106" s="36">
        <v>0</v>
      </c>
      <c r="DT106" s="36">
        <v>0</v>
      </c>
      <c r="DU106" s="36">
        <v>0</v>
      </c>
      <c r="DV106" s="36">
        <v>0</v>
      </c>
      <c r="DW106" s="36">
        <v>0</v>
      </c>
      <c r="DX106" s="36">
        <v>0</v>
      </c>
      <c r="DY106" s="36">
        <v>0.15128083735909831</v>
      </c>
    </row>
    <row r="107" spans="1:129" x14ac:dyDescent="0.2">
      <c r="A107" s="36">
        <v>104</v>
      </c>
      <c r="B107" s="36" t="s">
        <v>181</v>
      </c>
      <c r="C107" s="36" t="s">
        <v>44</v>
      </c>
      <c r="D107" s="36">
        <v>2</v>
      </c>
      <c r="E107" s="36" t="s">
        <v>45</v>
      </c>
      <c r="F107" s="36" t="s">
        <v>317</v>
      </c>
      <c r="G107" s="36" t="s">
        <v>181</v>
      </c>
      <c r="H107" s="36" t="s">
        <v>187</v>
      </c>
      <c r="I107" s="36" t="s">
        <v>141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118">
        <f t="shared" ca="1" si="66"/>
        <v>0.20736231303981467</v>
      </c>
      <c r="AL107" s="118">
        <f t="shared" si="67"/>
        <v>0</v>
      </c>
      <c r="AM107" s="118">
        <f t="shared" si="68"/>
        <v>0</v>
      </c>
      <c r="AN107" s="118">
        <f t="shared" si="69"/>
        <v>0</v>
      </c>
      <c r="AO107" s="118">
        <f t="shared" si="70"/>
        <v>0</v>
      </c>
      <c r="AP107" s="118">
        <f t="shared" si="71"/>
        <v>0</v>
      </c>
      <c r="AQ107" s="118">
        <f t="shared" si="72"/>
        <v>0</v>
      </c>
      <c r="AR107" s="118">
        <f t="shared" si="73"/>
        <v>0</v>
      </c>
      <c r="AS107" s="118">
        <f t="shared" si="74"/>
        <v>0</v>
      </c>
      <c r="AT107" s="118">
        <f t="shared" si="75"/>
        <v>0</v>
      </c>
      <c r="AU107" s="119">
        <f t="shared" ca="1" si="76"/>
        <v>0.20736231303981467</v>
      </c>
      <c r="DN107" s="36">
        <v>0</v>
      </c>
      <c r="DO107" s="36">
        <v>7.4249642346208816E-2</v>
      </c>
      <c r="DP107" s="36">
        <v>0</v>
      </c>
      <c r="DQ107" s="36">
        <v>0</v>
      </c>
      <c r="DR107" s="36">
        <v>0</v>
      </c>
      <c r="DS107" s="36">
        <v>0</v>
      </c>
      <c r="DT107" s="36">
        <v>0</v>
      </c>
      <c r="DU107" s="36">
        <v>0</v>
      </c>
      <c r="DV107" s="36">
        <v>0</v>
      </c>
      <c r="DW107" s="36">
        <v>0</v>
      </c>
      <c r="DX107" s="36">
        <v>0</v>
      </c>
      <c r="DY107" s="36">
        <v>7.4249642346208816E-2</v>
      </c>
    </row>
    <row r="108" spans="1:129" x14ac:dyDescent="0.2">
      <c r="A108" s="36">
        <v>105</v>
      </c>
      <c r="B108" s="36" t="s">
        <v>181</v>
      </c>
      <c r="C108" s="36" t="s">
        <v>52</v>
      </c>
      <c r="D108" s="36">
        <v>1</v>
      </c>
      <c r="E108" s="36" t="s">
        <v>45</v>
      </c>
      <c r="F108" s="36" t="s">
        <v>318</v>
      </c>
      <c r="G108" s="36" t="s">
        <v>181</v>
      </c>
      <c r="H108" s="36" t="s">
        <v>187</v>
      </c>
      <c r="I108" s="36" t="s">
        <v>180</v>
      </c>
      <c r="J108" s="36" t="s">
        <v>44</v>
      </c>
      <c r="K108" s="36" t="s">
        <v>52</v>
      </c>
      <c r="L108" s="36" t="s">
        <v>48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118">
        <f t="shared" ca="1" si="66"/>
        <v>0.22565005313496261</v>
      </c>
      <c r="AL108" s="118">
        <f t="shared" ca="1" si="67"/>
        <v>8.2630372492836571E-2</v>
      </c>
      <c r="AM108" s="118">
        <f t="shared" si="68"/>
        <v>0</v>
      </c>
      <c r="AN108" s="118">
        <f t="shared" si="69"/>
        <v>0</v>
      </c>
      <c r="AO108" s="118">
        <f t="shared" si="70"/>
        <v>0</v>
      </c>
      <c r="AP108" s="118">
        <f t="shared" si="71"/>
        <v>0</v>
      </c>
      <c r="AQ108" s="118">
        <f t="shared" si="72"/>
        <v>0</v>
      </c>
      <c r="AR108" s="118">
        <f t="shared" si="73"/>
        <v>0</v>
      </c>
      <c r="AS108" s="118">
        <f t="shared" si="74"/>
        <v>0</v>
      </c>
      <c r="AT108" s="118">
        <f t="shared" si="75"/>
        <v>0</v>
      </c>
      <c r="AU108" s="119">
        <f t="shared" ca="1" si="76"/>
        <v>0.30828042562779917</v>
      </c>
      <c r="DN108" s="36">
        <v>0</v>
      </c>
      <c r="DO108" s="36">
        <v>0.22447339846105102</v>
      </c>
      <c r="DP108" s="36">
        <v>0</v>
      </c>
      <c r="DQ108" s="36">
        <v>0</v>
      </c>
      <c r="DR108" s="36">
        <v>0</v>
      </c>
      <c r="DS108" s="36">
        <v>0</v>
      </c>
      <c r="DT108" s="36">
        <v>0</v>
      </c>
      <c r="DU108" s="36">
        <v>0</v>
      </c>
      <c r="DV108" s="36">
        <v>0</v>
      </c>
      <c r="DW108" s="36">
        <v>0</v>
      </c>
      <c r="DX108" s="36">
        <v>0</v>
      </c>
      <c r="DY108" s="36">
        <v>0.22447339846105102</v>
      </c>
    </row>
    <row r="109" spans="1:129" x14ac:dyDescent="0.2">
      <c r="A109" s="36">
        <v>106</v>
      </c>
      <c r="B109" s="36" t="s">
        <v>181</v>
      </c>
      <c r="C109" s="36" t="s">
        <v>52</v>
      </c>
      <c r="D109" s="36">
        <v>2</v>
      </c>
      <c r="E109" s="36" t="s">
        <v>45</v>
      </c>
      <c r="F109" s="36" t="s">
        <v>319</v>
      </c>
      <c r="G109" s="36" t="s">
        <v>181</v>
      </c>
      <c r="H109" s="36" t="s">
        <v>187</v>
      </c>
      <c r="I109" s="36" t="s">
        <v>141</v>
      </c>
      <c r="J109" s="36" t="s">
        <v>44</v>
      </c>
      <c r="K109" s="36" t="s">
        <v>52</v>
      </c>
      <c r="L109" s="36" t="s">
        <v>48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118">
        <f t="shared" ca="1" si="66"/>
        <v>0.20736231303981467</v>
      </c>
      <c r="AL109" s="118">
        <f t="shared" ca="1" si="67"/>
        <v>8.2630372492836571E-2</v>
      </c>
      <c r="AM109" s="118">
        <f t="shared" si="68"/>
        <v>0</v>
      </c>
      <c r="AN109" s="118">
        <f t="shared" si="69"/>
        <v>0</v>
      </c>
      <c r="AO109" s="118">
        <f t="shared" si="70"/>
        <v>0</v>
      </c>
      <c r="AP109" s="118">
        <f t="shared" si="71"/>
        <v>0</v>
      </c>
      <c r="AQ109" s="118">
        <f t="shared" si="72"/>
        <v>0</v>
      </c>
      <c r="AR109" s="118">
        <f t="shared" si="73"/>
        <v>0</v>
      </c>
      <c r="AS109" s="118">
        <f t="shared" si="74"/>
        <v>0</v>
      </c>
      <c r="AT109" s="118">
        <f t="shared" si="75"/>
        <v>0</v>
      </c>
      <c r="AU109" s="119">
        <f t="shared" ca="1" si="76"/>
        <v>0.28999268553265123</v>
      </c>
      <c r="DN109" s="36">
        <v>0</v>
      </c>
      <c r="DO109" s="36">
        <v>0.29487339846105098</v>
      </c>
      <c r="DP109" s="36">
        <v>0</v>
      </c>
      <c r="DQ109" s="36">
        <v>0</v>
      </c>
      <c r="DR109" s="36">
        <v>0</v>
      </c>
      <c r="DS109" s="36">
        <v>0</v>
      </c>
      <c r="DT109" s="36">
        <v>0</v>
      </c>
      <c r="DU109" s="36">
        <v>0</v>
      </c>
      <c r="DV109" s="36">
        <v>0</v>
      </c>
      <c r="DW109" s="36">
        <v>0</v>
      </c>
      <c r="DX109" s="36">
        <v>0</v>
      </c>
      <c r="DY109" s="36">
        <v>0.29487339846105098</v>
      </c>
    </row>
    <row r="110" spans="1:129" x14ac:dyDescent="0.2">
      <c r="A110" s="36">
        <v>107</v>
      </c>
      <c r="B110" s="36" t="s">
        <v>181</v>
      </c>
      <c r="C110" s="36" t="s">
        <v>265</v>
      </c>
      <c r="D110" s="36">
        <v>1</v>
      </c>
      <c r="E110" s="36" t="s">
        <v>45</v>
      </c>
      <c r="F110" s="36" t="s">
        <v>320</v>
      </c>
      <c r="G110" s="36" t="s">
        <v>181</v>
      </c>
      <c r="H110" s="36" t="s">
        <v>181</v>
      </c>
      <c r="I110" s="36" t="s">
        <v>180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118">
        <f t="shared" ca="1" si="66"/>
        <v>0.1197728718523805</v>
      </c>
      <c r="AL110" s="118">
        <f t="shared" si="67"/>
        <v>0</v>
      </c>
      <c r="AM110" s="118">
        <f t="shared" si="68"/>
        <v>0</v>
      </c>
      <c r="AN110" s="118">
        <f t="shared" si="69"/>
        <v>0</v>
      </c>
      <c r="AO110" s="118">
        <f t="shared" si="70"/>
        <v>0</v>
      </c>
      <c r="AP110" s="118">
        <f t="shared" si="71"/>
        <v>0</v>
      </c>
      <c r="AQ110" s="118">
        <f t="shared" si="72"/>
        <v>0</v>
      </c>
      <c r="AR110" s="118">
        <f t="shared" si="73"/>
        <v>0</v>
      </c>
      <c r="AS110" s="118">
        <f t="shared" si="74"/>
        <v>0</v>
      </c>
      <c r="AT110" s="118">
        <f t="shared" si="75"/>
        <v>0</v>
      </c>
      <c r="AU110" s="119">
        <f t="shared" ca="1" si="76"/>
        <v>0.1197728718523805</v>
      </c>
      <c r="DN110" s="36">
        <v>0</v>
      </c>
      <c r="DO110" s="36">
        <v>4.9773398461051006E-2</v>
      </c>
      <c r="DP110" s="36">
        <v>0</v>
      </c>
      <c r="DQ110" s="36">
        <v>0</v>
      </c>
      <c r="DR110" s="36">
        <v>0</v>
      </c>
      <c r="DS110" s="36">
        <v>0</v>
      </c>
      <c r="DT110" s="36">
        <v>0</v>
      </c>
      <c r="DU110" s="36">
        <v>0</v>
      </c>
      <c r="DV110" s="36">
        <v>0</v>
      </c>
      <c r="DW110" s="36">
        <v>0</v>
      </c>
      <c r="DX110" s="36">
        <v>0</v>
      </c>
      <c r="DY110" s="36">
        <v>4.9773398461051006E-2</v>
      </c>
    </row>
    <row r="111" spans="1:129" x14ac:dyDescent="0.2">
      <c r="A111" s="36">
        <v>108</v>
      </c>
      <c r="B111" s="36" t="s">
        <v>181</v>
      </c>
      <c r="C111" s="36" t="s">
        <v>265</v>
      </c>
      <c r="D111" s="36">
        <v>2</v>
      </c>
      <c r="E111" s="36" t="s">
        <v>45</v>
      </c>
      <c r="F111" s="36" t="s">
        <v>321</v>
      </c>
      <c r="G111" s="36" t="s">
        <v>181</v>
      </c>
      <c r="H111" s="36" t="s">
        <v>181</v>
      </c>
      <c r="I111" s="36" t="s">
        <v>141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118">
        <f t="shared" ca="1" si="66"/>
        <v>0.11553682604272651</v>
      </c>
      <c r="AL111" s="118">
        <f t="shared" si="67"/>
        <v>0</v>
      </c>
      <c r="AM111" s="118">
        <f t="shared" si="68"/>
        <v>0</v>
      </c>
      <c r="AN111" s="118">
        <f t="shared" si="69"/>
        <v>0</v>
      </c>
      <c r="AO111" s="118">
        <f t="shared" si="70"/>
        <v>0</v>
      </c>
      <c r="AP111" s="118">
        <f t="shared" si="71"/>
        <v>0</v>
      </c>
      <c r="AQ111" s="118">
        <f t="shared" si="72"/>
        <v>0</v>
      </c>
      <c r="AR111" s="118">
        <f t="shared" si="73"/>
        <v>0</v>
      </c>
      <c r="AS111" s="118">
        <f t="shared" si="74"/>
        <v>0</v>
      </c>
      <c r="AT111" s="118">
        <f t="shared" si="75"/>
        <v>0</v>
      </c>
      <c r="AU111" s="119">
        <f t="shared" ca="1" si="76"/>
        <v>0.11553682604272651</v>
      </c>
      <c r="DN111" s="36">
        <v>0</v>
      </c>
      <c r="DO111" s="36">
        <v>0.21948018829308219</v>
      </c>
      <c r="DP111" s="36">
        <v>0</v>
      </c>
      <c r="DQ111" s="36">
        <v>0</v>
      </c>
      <c r="DR111" s="36">
        <v>0</v>
      </c>
      <c r="DS111" s="36">
        <v>0</v>
      </c>
      <c r="DT111" s="36">
        <v>0</v>
      </c>
      <c r="DU111" s="36">
        <v>0</v>
      </c>
      <c r="DV111" s="36">
        <v>0</v>
      </c>
      <c r="DW111" s="36">
        <v>0</v>
      </c>
      <c r="DX111" s="36">
        <v>0</v>
      </c>
      <c r="DY111" s="36">
        <v>0.21948018829308219</v>
      </c>
    </row>
    <row r="112" spans="1:129" x14ac:dyDescent="0.2">
      <c r="A112" s="36">
        <v>109</v>
      </c>
      <c r="B112" s="36" t="s">
        <v>181</v>
      </c>
      <c r="C112" s="36" t="s">
        <v>265</v>
      </c>
      <c r="D112" s="36">
        <v>3</v>
      </c>
      <c r="E112" s="36" t="s">
        <v>45</v>
      </c>
      <c r="F112" s="36" t="s">
        <v>322</v>
      </c>
      <c r="G112" s="36" t="s">
        <v>181</v>
      </c>
      <c r="H112" s="36" t="s">
        <v>181</v>
      </c>
      <c r="I112" s="36" t="s">
        <v>182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118">
        <f t="shared" ca="1" si="66"/>
        <v>9.3036826042726506E-2</v>
      </c>
      <c r="AL112" s="118">
        <f t="shared" si="67"/>
        <v>0</v>
      </c>
      <c r="AM112" s="118">
        <f t="shared" si="68"/>
        <v>0</v>
      </c>
      <c r="AN112" s="118">
        <f t="shared" si="69"/>
        <v>0</v>
      </c>
      <c r="AO112" s="118">
        <f t="shared" si="70"/>
        <v>0</v>
      </c>
      <c r="AP112" s="118">
        <f t="shared" si="71"/>
        <v>0</v>
      </c>
      <c r="AQ112" s="118">
        <f t="shared" si="72"/>
        <v>0</v>
      </c>
      <c r="AR112" s="118">
        <f t="shared" si="73"/>
        <v>0</v>
      </c>
      <c r="AS112" s="118">
        <f t="shared" si="74"/>
        <v>0</v>
      </c>
      <c r="AT112" s="118">
        <f t="shared" si="75"/>
        <v>0</v>
      </c>
      <c r="AU112" s="119">
        <f t="shared" ca="1" si="76"/>
        <v>9.3036826042726506E-2</v>
      </c>
      <c r="DN112" s="36">
        <v>0</v>
      </c>
      <c r="DO112" s="36">
        <v>0.28408018829308218</v>
      </c>
      <c r="DP112" s="36">
        <v>0</v>
      </c>
      <c r="DQ112" s="36">
        <v>0</v>
      </c>
      <c r="DR112" s="36">
        <v>0</v>
      </c>
      <c r="DS112" s="36">
        <v>0</v>
      </c>
      <c r="DT112" s="36">
        <v>0</v>
      </c>
      <c r="DU112" s="36">
        <v>0</v>
      </c>
      <c r="DV112" s="36">
        <v>0</v>
      </c>
      <c r="DW112" s="36">
        <v>0</v>
      </c>
      <c r="DX112" s="36">
        <v>0</v>
      </c>
      <c r="DY112" s="36">
        <v>0.28408018829308218</v>
      </c>
    </row>
    <row r="113" spans="1:129" x14ac:dyDescent="0.2">
      <c r="A113" s="36">
        <v>110</v>
      </c>
      <c r="B113" s="36" t="s">
        <v>181</v>
      </c>
      <c r="C113" s="36" t="s">
        <v>265</v>
      </c>
      <c r="D113" s="36">
        <v>4</v>
      </c>
      <c r="E113" s="36" t="s">
        <v>45</v>
      </c>
      <c r="F113" s="36" t="s">
        <v>323</v>
      </c>
      <c r="G113" s="36" t="s">
        <v>181</v>
      </c>
      <c r="H113" s="36" t="s">
        <v>181</v>
      </c>
      <c r="I113" s="36" t="s">
        <v>183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118">
        <f t="shared" ca="1" si="66"/>
        <v>9.727287185238051E-2</v>
      </c>
      <c r="AL113" s="118">
        <f t="shared" si="67"/>
        <v>0</v>
      </c>
      <c r="AM113" s="118">
        <f t="shared" si="68"/>
        <v>0</v>
      </c>
      <c r="AN113" s="118">
        <f t="shared" si="69"/>
        <v>0</v>
      </c>
      <c r="AO113" s="118">
        <f t="shared" si="70"/>
        <v>0</v>
      </c>
      <c r="AP113" s="118">
        <f t="shared" si="71"/>
        <v>0</v>
      </c>
      <c r="AQ113" s="118">
        <f t="shared" si="72"/>
        <v>0</v>
      </c>
      <c r="AR113" s="118">
        <f t="shared" si="73"/>
        <v>0</v>
      </c>
      <c r="AS113" s="118">
        <f t="shared" si="74"/>
        <v>0</v>
      </c>
      <c r="AT113" s="118">
        <f t="shared" si="75"/>
        <v>0</v>
      </c>
      <c r="AU113" s="119">
        <f t="shared" ca="1" si="76"/>
        <v>9.727287185238051E-2</v>
      </c>
      <c r="DN113" s="36">
        <v>0</v>
      </c>
      <c r="DO113" s="36">
        <v>8.9180188293082177E-2</v>
      </c>
      <c r="DP113" s="36">
        <v>0</v>
      </c>
      <c r="DQ113" s="36">
        <v>0</v>
      </c>
      <c r="DR113" s="36">
        <v>0</v>
      </c>
      <c r="DS113" s="36">
        <v>0</v>
      </c>
      <c r="DT113" s="36">
        <v>0</v>
      </c>
      <c r="DU113" s="36">
        <v>0</v>
      </c>
      <c r="DV113" s="36">
        <v>0</v>
      </c>
      <c r="DW113" s="36">
        <v>0</v>
      </c>
      <c r="DX113" s="36">
        <v>0</v>
      </c>
      <c r="DY113" s="36">
        <v>8.9180188293082177E-2</v>
      </c>
    </row>
    <row r="114" spans="1:129" x14ac:dyDescent="0.2">
      <c r="A114" s="36">
        <v>111</v>
      </c>
      <c r="B114" s="36" t="s">
        <v>181</v>
      </c>
      <c r="C114" s="36" t="s">
        <v>57</v>
      </c>
      <c r="D114" s="36">
        <v>1</v>
      </c>
      <c r="E114" s="36" t="s">
        <v>45</v>
      </c>
      <c r="F114" s="36" t="s">
        <v>324</v>
      </c>
      <c r="G114" s="36" t="s">
        <v>181</v>
      </c>
      <c r="H114" s="36" t="s">
        <v>186</v>
      </c>
      <c r="I114" s="36" t="s">
        <v>180</v>
      </c>
      <c r="J114" s="36" t="s">
        <v>59</v>
      </c>
      <c r="K114" s="36" t="s">
        <v>57</v>
      </c>
      <c r="L114" s="36" t="s">
        <v>48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118">
        <f t="shared" ca="1" si="66"/>
        <v>0.19175293127039256</v>
      </c>
      <c r="AL114" s="118">
        <f t="shared" ca="1" si="67"/>
        <v>6.470002659411235E-2</v>
      </c>
      <c r="AM114" s="118">
        <f t="shared" si="68"/>
        <v>0</v>
      </c>
      <c r="AN114" s="118">
        <f t="shared" si="69"/>
        <v>0</v>
      </c>
      <c r="AO114" s="118">
        <f t="shared" si="70"/>
        <v>0</v>
      </c>
      <c r="AP114" s="118">
        <f t="shared" si="71"/>
        <v>0</v>
      </c>
      <c r="AQ114" s="118">
        <f t="shared" si="72"/>
        <v>0</v>
      </c>
      <c r="AR114" s="118">
        <f t="shared" si="73"/>
        <v>0</v>
      </c>
      <c r="AS114" s="118">
        <f t="shared" si="74"/>
        <v>0</v>
      </c>
      <c r="AT114" s="118">
        <f t="shared" si="75"/>
        <v>0</v>
      </c>
      <c r="AU114" s="119">
        <f t="shared" ca="1" si="76"/>
        <v>0.25645295786450489</v>
      </c>
      <c r="DN114" s="36">
        <v>0</v>
      </c>
      <c r="DO114" s="36">
        <v>2.3682343499197379E-2</v>
      </c>
      <c r="DP114" s="36">
        <v>0</v>
      </c>
      <c r="DQ114" s="36">
        <v>0</v>
      </c>
      <c r="DR114" s="36">
        <v>0</v>
      </c>
      <c r="DS114" s="36">
        <v>0</v>
      </c>
      <c r="DT114" s="36">
        <v>0</v>
      </c>
      <c r="DU114" s="36">
        <v>0</v>
      </c>
      <c r="DV114" s="36">
        <v>0</v>
      </c>
      <c r="DW114" s="36">
        <v>0</v>
      </c>
      <c r="DX114" s="36">
        <v>0</v>
      </c>
      <c r="DY114" s="36">
        <v>2.3682343499197379E-2</v>
      </c>
    </row>
    <row r="115" spans="1:129" x14ac:dyDescent="0.2">
      <c r="A115" s="36">
        <v>112</v>
      </c>
      <c r="B115" s="36" t="s">
        <v>181</v>
      </c>
      <c r="C115" s="36" t="s">
        <v>57</v>
      </c>
      <c r="D115" s="36">
        <v>2</v>
      </c>
      <c r="E115" s="36" t="s">
        <v>45</v>
      </c>
      <c r="F115" s="36" t="s">
        <v>325</v>
      </c>
      <c r="G115" s="36" t="s">
        <v>181</v>
      </c>
      <c r="H115" s="36" t="s">
        <v>186</v>
      </c>
      <c r="I115" s="36" t="s">
        <v>141</v>
      </c>
      <c r="J115" s="36" t="s">
        <v>59</v>
      </c>
      <c r="K115" s="36" t="s">
        <v>57</v>
      </c>
      <c r="L115" s="36" t="s">
        <v>48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118">
        <f t="shared" ca="1" si="66"/>
        <v>0.17678054539755539</v>
      </c>
      <c r="AL115" s="118">
        <f t="shared" ca="1" si="67"/>
        <v>6.470002659411235E-2</v>
      </c>
      <c r="AM115" s="118">
        <f t="shared" si="68"/>
        <v>0</v>
      </c>
      <c r="AN115" s="118">
        <f t="shared" si="69"/>
        <v>0</v>
      </c>
      <c r="AO115" s="118">
        <f t="shared" si="70"/>
        <v>0</v>
      </c>
      <c r="AP115" s="118">
        <f t="shared" si="71"/>
        <v>0</v>
      </c>
      <c r="AQ115" s="118">
        <f t="shared" si="72"/>
        <v>0</v>
      </c>
      <c r="AR115" s="118">
        <f t="shared" si="73"/>
        <v>0</v>
      </c>
      <c r="AS115" s="118">
        <f t="shared" si="74"/>
        <v>0</v>
      </c>
      <c r="AT115" s="118">
        <f t="shared" si="75"/>
        <v>0</v>
      </c>
      <c r="AU115" s="119">
        <f t="shared" ca="1" si="76"/>
        <v>0.24148057199166773</v>
      </c>
      <c r="DN115" s="36">
        <v>0</v>
      </c>
      <c r="DO115" s="36">
        <v>7.3420673813169801E-2</v>
      </c>
      <c r="DP115" s="36">
        <v>0</v>
      </c>
      <c r="DQ115" s="36">
        <v>0</v>
      </c>
      <c r="DR115" s="36">
        <v>0</v>
      </c>
      <c r="DS115" s="36">
        <v>0</v>
      </c>
      <c r="DT115" s="36">
        <v>0</v>
      </c>
      <c r="DU115" s="36">
        <v>0</v>
      </c>
      <c r="DV115" s="36">
        <v>0</v>
      </c>
      <c r="DW115" s="36">
        <v>0</v>
      </c>
      <c r="DX115" s="36">
        <v>0</v>
      </c>
      <c r="DY115" s="36">
        <v>7.3420673813169801E-2</v>
      </c>
    </row>
    <row r="116" spans="1:129" x14ac:dyDescent="0.2">
      <c r="A116" s="36">
        <v>113</v>
      </c>
      <c r="B116" s="36" t="s">
        <v>181</v>
      </c>
      <c r="C116" s="36" t="s">
        <v>59</v>
      </c>
      <c r="D116" s="36">
        <v>1</v>
      </c>
      <c r="E116" s="36" t="s">
        <v>45</v>
      </c>
      <c r="F116" s="36" t="s">
        <v>326</v>
      </c>
      <c r="G116" s="36" t="s">
        <v>181</v>
      </c>
      <c r="H116" s="36" t="s">
        <v>186</v>
      </c>
      <c r="I116" s="36" t="s">
        <v>180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118">
        <f t="shared" ca="1" si="66"/>
        <v>0.19175293127039256</v>
      </c>
      <c r="AL116" s="118">
        <f t="shared" si="67"/>
        <v>0</v>
      </c>
      <c r="AM116" s="118">
        <f t="shared" si="68"/>
        <v>0</v>
      </c>
      <c r="AN116" s="118">
        <f t="shared" si="69"/>
        <v>0</v>
      </c>
      <c r="AO116" s="118">
        <f t="shared" si="70"/>
        <v>0</v>
      </c>
      <c r="AP116" s="118">
        <f t="shared" si="71"/>
        <v>0</v>
      </c>
      <c r="AQ116" s="118">
        <f t="shared" si="72"/>
        <v>0</v>
      </c>
      <c r="AR116" s="118">
        <f t="shared" si="73"/>
        <v>0</v>
      </c>
      <c r="AS116" s="118">
        <f t="shared" si="74"/>
        <v>0</v>
      </c>
      <c r="AT116" s="118">
        <f t="shared" si="75"/>
        <v>0</v>
      </c>
      <c r="AU116" s="119">
        <f t="shared" ca="1" si="76"/>
        <v>0.19175293127039256</v>
      </c>
      <c r="DN116" s="36">
        <v>0</v>
      </c>
      <c r="DO116" s="36">
        <v>8.118170395341695E-2</v>
      </c>
      <c r="DP116" s="36">
        <v>0</v>
      </c>
      <c r="DQ116" s="36">
        <v>0</v>
      </c>
      <c r="DR116" s="36">
        <v>0</v>
      </c>
      <c r="DS116" s="36">
        <v>0</v>
      </c>
      <c r="DT116" s="36">
        <v>0</v>
      </c>
      <c r="DU116" s="36">
        <v>0</v>
      </c>
      <c r="DV116" s="36">
        <v>0</v>
      </c>
      <c r="DW116" s="36">
        <v>0</v>
      </c>
      <c r="DX116" s="36">
        <v>0</v>
      </c>
      <c r="DY116" s="36">
        <v>8.118170395341695E-2</v>
      </c>
    </row>
    <row r="117" spans="1:129" x14ac:dyDescent="0.2">
      <c r="A117" s="36">
        <v>114</v>
      </c>
      <c r="B117" s="36" t="s">
        <v>181</v>
      </c>
      <c r="C117" s="36" t="s">
        <v>59</v>
      </c>
      <c r="D117" s="36">
        <v>2</v>
      </c>
      <c r="E117" s="36" t="s">
        <v>45</v>
      </c>
      <c r="F117" s="36" t="s">
        <v>327</v>
      </c>
      <c r="G117" s="36" t="s">
        <v>181</v>
      </c>
      <c r="H117" s="36" t="s">
        <v>187</v>
      </c>
      <c r="I117" s="36" t="s">
        <v>180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118">
        <f t="shared" ref="AK117:AK132" ca="1" si="77">IF(G117&gt;0,VLOOKUP(G117&amp;"-"&amp;H117&amp;"-"&amp;I117,LocCost,2,0),0)</f>
        <v>0.22565005313496261</v>
      </c>
      <c r="AL117" s="118">
        <f t="shared" ref="AL117:AL132" si="78">IF(J117&gt;0,VLOOKUP(J117&amp;"-"&amp;K117&amp;"-"&amp;L117,LocCost,2,0),0)</f>
        <v>0</v>
      </c>
      <c r="AM117" s="118">
        <f t="shared" ref="AM117:AM132" si="79">IF(M117&gt;0,VLOOKUP(M117&amp;"-"&amp;N117&amp;"-"&amp;O117,LocCost,2,0),0)</f>
        <v>0</v>
      </c>
      <c r="AN117" s="118">
        <f t="shared" ref="AN117:AN132" si="80">IF(P117&gt;0,VLOOKUP(P117&amp;"-"&amp;Q117&amp;"-"&amp;R117,LocCost,2,0),0)</f>
        <v>0</v>
      </c>
      <c r="AO117" s="118">
        <f t="shared" ref="AO117:AO132" si="81">IF(S117&gt;0,VLOOKUP(S117&amp;"-"&amp;T117&amp;"-"&amp;U117,LocCost,2,0),0)</f>
        <v>0</v>
      </c>
      <c r="AP117" s="118">
        <f t="shared" ref="AP117:AP132" si="82">IF(V117&gt;0,VLOOKUP(V117&amp;"-"&amp;W117&amp;"-"&amp;X117,LocCost,2,0),0)</f>
        <v>0</v>
      </c>
      <c r="AQ117" s="118">
        <f t="shared" ref="AQ117:AQ132" si="83">IF(Y117&gt;0,VLOOKUP(Y117&amp;"-"&amp;Z117&amp;"-"&amp;AA117,LocCost,2,0),0)</f>
        <v>0</v>
      </c>
      <c r="AR117" s="118">
        <f t="shared" ref="AR117:AR132" si="84">IF(AB117&gt;0,VLOOKUP(AB117&amp;"-"&amp;AC117&amp;"-"&amp;AD117,LocCost,2,0),0)</f>
        <v>0</v>
      </c>
      <c r="AS117" s="118">
        <f t="shared" ref="AS117:AS132" si="85">IF(AE117&gt;0,VLOOKUP(AE117&amp;"-"&amp;AF117&amp;"-"&amp;AG117,LocCost,2,0),0)</f>
        <v>0</v>
      </c>
      <c r="AT117" s="118">
        <f t="shared" ref="AT117:AT132" si="86">IF(AH117&gt;0,VLOOKUP(AH117&amp;"-"&amp;AI117&amp;"-"&amp;AJ117,LocCost,2,0),0)</f>
        <v>0</v>
      </c>
      <c r="AU117" s="119">
        <f t="shared" ref="AU117:AU132" ca="1" si="87">SUM(AK117:AT117)</f>
        <v>0.22565005313496261</v>
      </c>
      <c r="DN117" s="36">
        <v>0</v>
      </c>
      <c r="DO117" s="36">
        <v>0.10030647149460686</v>
      </c>
      <c r="DP117" s="36">
        <v>0</v>
      </c>
      <c r="DQ117" s="36">
        <v>0</v>
      </c>
      <c r="DR117" s="36">
        <v>0</v>
      </c>
      <c r="DS117" s="36">
        <v>0</v>
      </c>
      <c r="DT117" s="36">
        <v>0</v>
      </c>
      <c r="DU117" s="36">
        <v>0</v>
      </c>
      <c r="DV117" s="36">
        <v>0</v>
      </c>
      <c r="DW117" s="36">
        <v>0</v>
      </c>
      <c r="DX117" s="36">
        <v>0</v>
      </c>
      <c r="DY117" s="36">
        <v>0.10030647149460686</v>
      </c>
    </row>
    <row r="118" spans="1:129" x14ac:dyDescent="0.2">
      <c r="A118" s="36">
        <v>115</v>
      </c>
      <c r="B118" s="36" t="s">
        <v>181</v>
      </c>
      <c r="C118" s="36" t="s">
        <v>59</v>
      </c>
      <c r="D118" s="36">
        <v>3</v>
      </c>
      <c r="E118" s="36" t="s">
        <v>45</v>
      </c>
      <c r="F118" s="36" t="s">
        <v>328</v>
      </c>
      <c r="G118" s="36" t="s">
        <v>181</v>
      </c>
      <c r="H118" s="36" t="s">
        <v>186</v>
      </c>
      <c r="I118" s="36" t="s">
        <v>141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118">
        <f t="shared" ca="1" si="77"/>
        <v>0.17678054539755539</v>
      </c>
      <c r="AL118" s="118">
        <f t="shared" si="78"/>
        <v>0</v>
      </c>
      <c r="AM118" s="118">
        <f t="shared" si="79"/>
        <v>0</v>
      </c>
      <c r="AN118" s="118">
        <f t="shared" si="80"/>
        <v>0</v>
      </c>
      <c r="AO118" s="118">
        <f t="shared" si="81"/>
        <v>0</v>
      </c>
      <c r="AP118" s="118">
        <f t="shared" si="82"/>
        <v>0</v>
      </c>
      <c r="AQ118" s="118">
        <f t="shared" si="83"/>
        <v>0</v>
      </c>
      <c r="AR118" s="118">
        <f t="shared" si="84"/>
        <v>0</v>
      </c>
      <c r="AS118" s="118">
        <f t="shared" si="85"/>
        <v>0</v>
      </c>
      <c r="AT118" s="118">
        <f t="shared" si="86"/>
        <v>0</v>
      </c>
      <c r="AU118" s="119">
        <f t="shared" ca="1" si="87"/>
        <v>0.17678054539755539</v>
      </c>
      <c r="DN118" s="36">
        <v>0</v>
      </c>
      <c r="DO118" s="36">
        <v>0.11226174074456013</v>
      </c>
      <c r="DP118" s="36">
        <v>0</v>
      </c>
      <c r="DQ118" s="36">
        <v>0</v>
      </c>
      <c r="DR118" s="36">
        <v>0</v>
      </c>
      <c r="DS118" s="36">
        <v>0</v>
      </c>
      <c r="DT118" s="36">
        <v>0</v>
      </c>
      <c r="DU118" s="36">
        <v>0</v>
      </c>
      <c r="DV118" s="36">
        <v>0</v>
      </c>
      <c r="DW118" s="36">
        <v>0</v>
      </c>
      <c r="DX118" s="36">
        <v>0</v>
      </c>
      <c r="DY118" s="36">
        <v>0.11226174074456013</v>
      </c>
    </row>
    <row r="119" spans="1:129" x14ac:dyDescent="0.2">
      <c r="A119" s="36">
        <v>116</v>
      </c>
      <c r="B119" s="36" t="s">
        <v>181</v>
      </c>
      <c r="C119" s="36" t="s">
        <v>59</v>
      </c>
      <c r="D119" s="36">
        <v>4</v>
      </c>
      <c r="E119" s="36" t="s">
        <v>45</v>
      </c>
      <c r="F119" s="36" t="s">
        <v>329</v>
      </c>
      <c r="G119" s="36" t="s">
        <v>181</v>
      </c>
      <c r="H119" s="36" t="s">
        <v>187</v>
      </c>
      <c r="I119" s="36" t="s">
        <v>141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118">
        <f t="shared" ca="1" si="77"/>
        <v>0.20736231303981467</v>
      </c>
      <c r="AL119" s="118">
        <f t="shared" si="78"/>
        <v>0</v>
      </c>
      <c r="AM119" s="118">
        <f t="shared" si="79"/>
        <v>0</v>
      </c>
      <c r="AN119" s="118">
        <f t="shared" si="80"/>
        <v>0</v>
      </c>
      <c r="AO119" s="118">
        <f t="shared" si="81"/>
        <v>0</v>
      </c>
      <c r="AP119" s="118">
        <f t="shared" si="82"/>
        <v>0</v>
      </c>
      <c r="AQ119" s="118">
        <f t="shared" si="83"/>
        <v>0</v>
      </c>
      <c r="AR119" s="118">
        <f t="shared" si="84"/>
        <v>0</v>
      </c>
      <c r="AS119" s="118">
        <f t="shared" si="85"/>
        <v>0</v>
      </c>
      <c r="AT119" s="118">
        <f t="shared" si="86"/>
        <v>0</v>
      </c>
      <c r="AU119" s="119">
        <f t="shared" ca="1" si="87"/>
        <v>0.20736231303981467</v>
      </c>
      <c r="DN119" s="36">
        <v>0</v>
      </c>
      <c r="DO119" s="36">
        <v>1.4882343499197379E-2</v>
      </c>
      <c r="DP119" s="36">
        <v>0</v>
      </c>
      <c r="DQ119" s="36">
        <v>0</v>
      </c>
      <c r="DR119" s="36">
        <v>0</v>
      </c>
      <c r="DS119" s="36">
        <v>0</v>
      </c>
      <c r="DT119" s="36">
        <v>0</v>
      </c>
      <c r="DU119" s="36">
        <v>0</v>
      </c>
      <c r="DV119" s="36">
        <v>0</v>
      </c>
      <c r="DW119" s="36">
        <v>0</v>
      </c>
      <c r="DX119" s="36">
        <v>0</v>
      </c>
      <c r="DY119" s="36">
        <v>1.4882343499197379E-2</v>
      </c>
    </row>
    <row r="120" spans="1:129" x14ac:dyDescent="0.2">
      <c r="A120" s="36">
        <v>117</v>
      </c>
      <c r="B120" s="36" t="s">
        <v>181</v>
      </c>
      <c r="C120" s="36" t="s">
        <v>181</v>
      </c>
      <c r="D120" s="36">
        <v>1</v>
      </c>
      <c r="E120" s="36" t="s">
        <v>45</v>
      </c>
      <c r="F120" s="36" t="s">
        <v>330</v>
      </c>
      <c r="G120" s="36" t="s">
        <v>181</v>
      </c>
      <c r="H120" s="36" t="s">
        <v>181</v>
      </c>
      <c r="I120" s="36" t="s">
        <v>180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118">
        <f t="shared" ca="1" si="77"/>
        <v>0.1197728718523805</v>
      </c>
      <c r="AL120" s="118">
        <f t="shared" si="78"/>
        <v>0</v>
      </c>
      <c r="AM120" s="118">
        <f t="shared" si="79"/>
        <v>0</v>
      </c>
      <c r="AN120" s="118">
        <f t="shared" si="80"/>
        <v>0</v>
      </c>
      <c r="AO120" s="118">
        <f t="shared" si="81"/>
        <v>0</v>
      </c>
      <c r="AP120" s="118">
        <f t="shared" si="82"/>
        <v>0</v>
      </c>
      <c r="AQ120" s="118">
        <f t="shared" si="83"/>
        <v>0</v>
      </c>
      <c r="AR120" s="118">
        <f t="shared" si="84"/>
        <v>0</v>
      </c>
      <c r="AS120" s="118">
        <f t="shared" si="85"/>
        <v>0</v>
      </c>
      <c r="AT120" s="118">
        <f t="shared" si="86"/>
        <v>0</v>
      </c>
      <c r="AU120" s="119">
        <f t="shared" ca="1" si="87"/>
        <v>0.1197728718523805</v>
      </c>
      <c r="DN120" s="36">
        <v>0</v>
      </c>
      <c r="DO120" s="36">
        <v>7.7508775698067078E-2</v>
      </c>
      <c r="DP120" s="36">
        <v>0</v>
      </c>
      <c r="DQ120" s="36">
        <v>0</v>
      </c>
      <c r="DR120" s="36">
        <v>0</v>
      </c>
      <c r="DS120" s="36">
        <v>0</v>
      </c>
      <c r="DT120" s="36">
        <v>0</v>
      </c>
      <c r="DU120" s="36">
        <v>0</v>
      </c>
      <c r="DV120" s="36">
        <v>0</v>
      </c>
      <c r="DW120" s="36">
        <v>0</v>
      </c>
      <c r="DX120" s="36">
        <v>0</v>
      </c>
      <c r="DY120" s="36">
        <v>7.7508775698067078E-2</v>
      </c>
    </row>
    <row r="121" spans="1:129" x14ac:dyDescent="0.2">
      <c r="A121" s="36">
        <v>118</v>
      </c>
      <c r="B121" s="36" t="s">
        <v>181</v>
      </c>
      <c r="C121" s="36" t="s">
        <v>181</v>
      </c>
      <c r="D121" s="36">
        <v>2</v>
      </c>
      <c r="E121" s="36" t="s">
        <v>45</v>
      </c>
      <c r="F121" s="36" t="s">
        <v>331</v>
      </c>
      <c r="G121" s="36" t="s">
        <v>181</v>
      </c>
      <c r="H121" s="36" t="s">
        <v>181</v>
      </c>
      <c r="I121" s="36" t="s">
        <v>141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118">
        <f t="shared" ca="1" si="77"/>
        <v>0.11553682604272651</v>
      </c>
      <c r="AL121" s="118">
        <f t="shared" si="78"/>
        <v>0</v>
      </c>
      <c r="AM121" s="118">
        <f t="shared" si="79"/>
        <v>0</v>
      </c>
      <c r="AN121" s="118">
        <f t="shared" si="80"/>
        <v>0</v>
      </c>
      <c r="AO121" s="118">
        <f t="shared" si="81"/>
        <v>0</v>
      </c>
      <c r="AP121" s="118">
        <f t="shared" si="82"/>
        <v>0</v>
      </c>
      <c r="AQ121" s="118">
        <f t="shared" si="83"/>
        <v>0</v>
      </c>
      <c r="AR121" s="118">
        <f t="shared" si="84"/>
        <v>0</v>
      </c>
      <c r="AS121" s="118">
        <f t="shared" si="85"/>
        <v>0</v>
      </c>
      <c r="AT121" s="118">
        <f t="shared" si="86"/>
        <v>0</v>
      </c>
      <c r="AU121" s="119">
        <f t="shared" ca="1" si="87"/>
        <v>0.11553682604272651</v>
      </c>
      <c r="DN121" s="36">
        <v>0</v>
      </c>
      <c r="DO121" s="36">
        <v>9.3047560850364433E-2</v>
      </c>
      <c r="DP121" s="36">
        <v>0</v>
      </c>
      <c r="DQ121" s="36">
        <v>0</v>
      </c>
      <c r="DR121" s="36">
        <v>0</v>
      </c>
      <c r="DS121" s="36">
        <v>0</v>
      </c>
      <c r="DT121" s="36">
        <v>0</v>
      </c>
      <c r="DU121" s="36">
        <v>0</v>
      </c>
      <c r="DV121" s="36">
        <v>0</v>
      </c>
      <c r="DW121" s="36">
        <v>0</v>
      </c>
      <c r="DX121" s="36">
        <v>0</v>
      </c>
      <c r="DY121" s="36">
        <v>9.3047560850364433E-2</v>
      </c>
    </row>
    <row r="122" spans="1:129" x14ac:dyDescent="0.2">
      <c r="A122" s="36">
        <v>119</v>
      </c>
      <c r="B122" s="36" t="s">
        <v>181</v>
      </c>
      <c r="C122" s="36" t="s">
        <v>181</v>
      </c>
      <c r="D122" s="36">
        <v>3</v>
      </c>
      <c r="E122" s="36" t="s">
        <v>45</v>
      </c>
      <c r="F122" s="36" t="s">
        <v>332</v>
      </c>
      <c r="G122" s="36" t="s">
        <v>181</v>
      </c>
      <c r="H122" s="36" t="s">
        <v>181</v>
      </c>
      <c r="I122" s="36" t="s">
        <v>183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118">
        <f t="shared" ca="1" si="77"/>
        <v>9.727287185238051E-2</v>
      </c>
      <c r="AL122" s="118">
        <f t="shared" si="78"/>
        <v>0</v>
      </c>
      <c r="AM122" s="118">
        <f t="shared" si="79"/>
        <v>0</v>
      </c>
      <c r="AN122" s="118">
        <f t="shared" si="80"/>
        <v>0</v>
      </c>
      <c r="AO122" s="118">
        <f t="shared" si="81"/>
        <v>0</v>
      </c>
      <c r="AP122" s="118">
        <f t="shared" si="82"/>
        <v>0</v>
      </c>
      <c r="AQ122" s="118">
        <f t="shared" si="83"/>
        <v>0</v>
      </c>
      <c r="AR122" s="118">
        <f t="shared" si="84"/>
        <v>0</v>
      </c>
      <c r="AS122" s="118">
        <f t="shared" si="85"/>
        <v>0</v>
      </c>
      <c r="AT122" s="118">
        <f t="shared" si="86"/>
        <v>0</v>
      </c>
      <c r="AU122" s="119">
        <f t="shared" ca="1" si="87"/>
        <v>9.727287185238051E-2</v>
      </c>
      <c r="DN122" s="36">
        <v>0</v>
      </c>
      <c r="DO122" s="36">
        <v>0.1032939930055544</v>
      </c>
      <c r="DP122" s="36">
        <v>0</v>
      </c>
      <c r="DQ122" s="36">
        <v>0</v>
      </c>
      <c r="DR122" s="36">
        <v>0</v>
      </c>
      <c r="DS122" s="36">
        <v>0</v>
      </c>
      <c r="DT122" s="36">
        <v>0</v>
      </c>
      <c r="DU122" s="36">
        <v>0</v>
      </c>
      <c r="DV122" s="36">
        <v>0</v>
      </c>
      <c r="DW122" s="36">
        <v>0</v>
      </c>
      <c r="DX122" s="36">
        <v>0</v>
      </c>
      <c r="DY122" s="36">
        <v>0.1032939930055544</v>
      </c>
    </row>
    <row r="123" spans="1:129" x14ac:dyDescent="0.2">
      <c r="A123" s="36">
        <v>120</v>
      </c>
      <c r="B123" s="36" t="s">
        <v>181</v>
      </c>
      <c r="C123" s="36" t="s">
        <v>181</v>
      </c>
      <c r="D123" s="36">
        <v>4</v>
      </c>
      <c r="E123" s="36" t="s">
        <v>45</v>
      </c>
      <c r="F123" s="36" t="s">
        <v>333</v>
      </c>
      <c r="G123" s="36" t="s">
        <v>181</v>
      </c>
      <c r="H123" s="36" t="s">
        <v>181</v>
      </c>
      <c r="I123" s="36" t="s">
        <v>182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118">
        <f t="shared" ca="1" si="77"/>
        <v>9.3036826042726506E-2</v>
      </c>
      <c r="AL123" s="118">
        <f t="shared" si="78"/>
        <v>0</v>
      </c>
      <c r="AM123" s="118">
        <f t="shared" si="79"/>
        <v>0</v>
      </c>
      <c r="AN123" s="118">
        <f t="shared" si="80"/>
        <v>0</v>
      </c>
      <c r="AO123" s="118">
        <f t="shared" si="81"/>
        <v>0</v>
      </c>
      <c r="AP123" s="118">
        <f t="shared" si="82"/>
        <v>0</v>
      </c>
      <c r="AQ123" s="118">
        <f t="shared" si="83"/>
        <v>0</v>
      </c>
      <c r="AR123" s="118">
        <f t="shared" si="84"/>
        <v>0</v>
      </c>
      <c r="AS123" s="118">
        <f t="shared" si="85"/>
        <v>0</v>
      </c>
      <c r="AT123" s="118">
        <f t="shared" si="86"/>
        <v>0</v>
      </c>
      <c r="AU123" s="119">
        <f t="shared" ca="1" si="87"/>
        <v>9.3036826042726506E-2</v>
      </c>
      <c r="DN123" s="36">
        <v>0</v>
      </c>
      <c r="DO123" s="36">
        <v>0.13256742976066621</v>
      </c>
      <c r="DP123" s="36">
        <v>0</v>
      </c>
      <c r="DQ123" s="36">
        <v>0</v>
      </c>
      <c r="DR123" s="36">
        <v>0</v>
      </c>
      <c r="DS123" s="36">
        <v>0</v>
      </c>
      <c r="DT123" s="36">
        <v>0</v>
      </c>
      <c r="DU123" s="36">
        <v>0</v>
      </c>
      <c r="DV123" s="36">
        <v>0</v>
      </c>
      <c r="DW123" s="36">
        <v>0</v>
      </c>
      <c r="DX123" s="36">
        <v>0</v>
      </c>
      <c r="DY123" s="36">
        <v>0.13256742976066621</v>
      </c>
    </row>
    <row r="124" spans="1:129" x14ac:dyDescent="0.2">
      <c r="A124" s="36">
        <v>121</v>
      </c>
      <c r="B124" s="36" t="s">
        <v>181</v>
      </c>
      <c r="C124" s="36" t="s">
        <v>184</v>
      </c>
      <c r="D124" s="36">
        <v>1</v>
      </c>
      <c r="E124" s="36" t="s">
        <v>45</v>
      </c>
      <c r="F124" s="36" t="s">
        <v>334</v>
      </c>
      <c r="G124" s="36" t="s">
        <v>181</v>
      </c>
      <c r="H124" s="36" t="s">
        <v>184</v>
      </c>
      <c r="I124" s="36" t="s">
        <v>180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118">
        <f t="shared" ca="1" si="77"/>
        <v>0.1197728718523805</v>
      </c>
      <c r="AL124" s="118">
        <f t="shared" si="78"/>
        <v>0</v>
      </c>
      <c r="AM124" s="118">
        <f t="shared" si="79"/>
        <v>0</v>
      </c>
      <c r="AN124" s="118">
        <f t="shared" si="80"/>
        <v>0</v>
      </c>
      <c r="AO124" s="118">
        <f t="shared" si="81"/>
        <v>0</v>
      </c>
      <c r="AP124" s="118">
        <f t="shared" si="82"/>
        <v>0</v>
      </c>
      <c r="AQ124" s="118">
        <f t="shared" si="83"/>
        <v>0</v>
      </c>
      <c r="AR124" s="118">
        <f t="shared" si="84"/>
        <v>0</v>
      </c>
      <c r="AS124" s="118">
        <f t="shared" si="85"/>
        <v>0</v>
      </c>
      <c r="AT124" s="118">
        <f t="shared" si="86"/>
        <v>0</v>
      </c>
      <c r="AU124" s="119">
        <f t="shared" ca="1" si="87"/>
        <v>0.1197728718523805</v>
      </c>
      <c r="DN124" s="36">
        <v>0</v>
      </c>
      <c r="DO124" s="36">
        <v>7.132067381316981E-2</v>
      </c>
      <c r="DP124" s="36">
        <v>0</v>
      </c>
      <c r="DQ124" s="36">
        <v>0</v>
      </c>
      <c r="DR124" s="36">
        <v>0</v>
      </c>
      <c r="DS124" s="36">
        <v>0</v>
      </c>
      <c r="DT124" s="36">
        <v>0</v>
      </c>
      <c r="DU124" s="36">
        <v>0</v>
      </c>
      <c r="DV124" s="36">
        <v>0</v>
      </c>
      <c r="DW124" s="36">
        <v>0</v>
      </c>
      <c r="DX124" s="36">
        <v>0</v>
      </c>
      <c r="DY124" s="36">
        <v>7.132067381316981E-2</v>
      </c>
    </row>
    <row r="125" spans="1:129" x14ac:dyDescent="0.2">
      <c r="A125" s="36">
        <v>122</v>
      </c>
      <c r="B125" s="36" t="s">
        <v>181</v>
      </c>
      <c r="C125" s="36" t="s">
        <v>184</v>
      </c>
      <c r="D125" s="36">
        <v>2</v>
      </c>
      <c r="E125" s="36" t="s">
        <v>45</v>
      </c>
      <c r="F125" s="36" t="s">
        <v>335</v>
      </c>
      <c r="G125" s="36" t="s">
        <v>181</v>
      </c>
      <c r="H125" s="36" t="s">
        <v>184</v>
      </c>
      <c r="I125" s="36" t="s">
        <v>141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118">
        <f t="shared" ca="1" si="77"/>
        <v>0.11553682604272651</v>
      </c>
      <c r="AL125" s="118">
        <f t="shared" si="78"/>
        <v>0</v>
      </c>
      <c r="AM125" s="118">
        <f t="shared" si="79"/>
        <v>0</v>
      </c>
      <c r="AN125" s="118">
        <f t="shared" si="80"/>
        <v>0</v>
      </c>
      <c r="AO125" s="118">
        <f t="shared" si="81"/>
        <v>0</v>
      </c>
      <c r="AP125" s="118">
        <f t="shared" si="82"/>
        <v>0</v>
      </c>
      <c r="AQ125" s="118">
        <f t="shared" si="83"/>
        <v>0</v>
      </c>
      <c r="AR125" s="118">
        <f t="shared" si="84"/>
        <v>0</v>
      </c>
      <c r="AS125" s="118">
        <f t="shared" si="85"/>
        <v>0</v>
      </c>
      <c r="AT125" s="118">
        <f t="shared" si="86"/>
        <v>0</v>
      </c>
      <c r="AU125" s="119">
        <f t="shared" ca="1" si="87"/>
        <v>0.11553682604272651</v>
      </c>
      <c r="DN125" s="36">
        <v>0</v>
      </c>
      <c r="DO125" s="36">
        <v>7.9381703953416954E-2</v>
      </c>
      <c r="DP125" s="36">
        <v>0</v>
      </c>
      <c r="DQ125" s="36">
        <v>0</v>
      </c>
      <c r="DR125" s="36">
        <v>0</v>
      </c>
      <c r="DS125" s="36">
        <v>0</v>
      </c>
      <c r="DT125" s="36">
        <v>0</v>
      </c>
      <c r="DU125" s="36">
        <v>0</v>
      </c>
      <c r="DV125" s="36">
        <v>0</v>
      </c>
      <c r="DW125" s="36">
        <v>0</v>
      </c>
      <c r="DX125" s="36">
        <v>0</v>
      </c>
      <c r="DY125" s="36">
        <v>7.9381703953416954E-2</v>
      </c>
    </row>
    <row r="126" spans="1:129" x14ac:dyDescent="0.2">
      <c r="A126" s="36">
        <v>123</v>
      </c>
      <c r="B126" s="36" t="s">
        <v>181</v>
      </c>
      <c r="C126" s="36" t="s">
        <v>185</v>
      </c>
      <c r="D126" s="36">
        <v>1</v>
      </c>
      <c r="E126" s="36" t="s">
        <v>45</v>
      </c>
      <c r="F126" s="36" t="s">
        <v>336</v>
      </c>
      <c r="G126" s="36" t="s">
        <v>181</v>
      </c>
      <c r="H126" s="36" t="s">
        <v>185</v>
      </c>
      <c r="I126" s="36" t="s">
        <v>180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118">
        <f t="shared" ca="1" si="77"/>
        <v>0.16676824070204771</v>
      </c>
      <c r="AL126" s="118">
        <f t="shared" si="78"/>
        <v>0</v>
      </c>
      <c r="AM126" s="118">
        <f t="shared" si="79"/>
        <v>0</v>
      </c>
      <c r="AN126" s="118">
        <f t="shared" si="80"/>
        <v>0</v>
      </c>
      <c r="AO126" s="118">
        <f t="shared" si="81"/>
        <v>0</v>
      </c>
      <c r="AP126" s="118">
        <f t="shared" si="82"/>
        <v>0</v>
      </c>
      <c r="AQ126" s="118">
        <f t="shared" si="83"/>
        <v>0</v>
      </c>
      <c r="AR126" s="118">
        <f t="shared" si="84"/>
        <v>0</v>
      </c>
      <c r="AS126" s="118">
        <f t="shared" si="85"/>
        <v>0</v>
      </c>
      <c r="AT126" s="118">
        <f t="shared" si="86"/>
        <v>0</v>
      </c>
      <c r="AU126" s="119">
        <f t="shared" ca="1" si="87"/>
        <v>0.16676824070204771</v>
      </c>
      <c r="DN126" s="36">
        <v>0</v>
      </c>
      <c r="DO126" s="36">
        <v>9.8206471494606859E-2</v>
      </c>
      <c r="DP126" s="36">
        <v>0</v>
      </c>
      <c r="DQ126" s="36">
        <v>0</v>
      </c>
      <c r="DR126" s="36">
        <v>0</v>
      </c>
      <c r="DS126" s="36">
        <v>0</v>
      </c>
      <c r="DT126" s="36">
        <v>0</v>
      </c>
      <c r="DU126" s="36">
        <v>0</v>
      </c>
      <c r="DV126" s="36">
        <v>0</v>
      </c>
      <c r="DW126" s="36">
        <v>0</v>
      </c>
      <c r="DX126" s="36">
        <v>0</v>
      </c>
      <c r="DY126" s="36">
        <v>9.8206471494606859E-2</v>
      </c>
    </row>
    <row r="127" spans="1:129" x14ac:dyDescent="0.2">
      <c r="A127" s="36">
        <v>124</v>
      </c>
      <c r="B127" s="36" t="s">
        <v>181</v>
      </c>
      <c r="C127" s="36" t="s">
        <v>185</v>
      </c>
      <c r="D127" s="36">
        <v>2</v>
      </c>
      <c r="E127" s="36" t="s">
        <v>45</v>
      </c>
      <c r="F127" s="36" t="s">
        <v>337</v>
      </c>
      <c r="G127" s="36" t="s">
        <v>181</v>
      </c>
      <c r="H127" s="36" t="s">
        <v>185</v>
      </c>
      <c r="I127" s="36" t="s">
        <v>89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118">
        <f t="shared" ca="1" si="77"/>
        <v>0.43996824070204771</v>
      </c>
      <c r="AL127" s="118">
        <f t="shared" si="78"/>
        <v>0</v>
      </c>
      <c r="AM127" s="118">
        <f t="shared" si="79"/>
        <v>0</v>
      </c>
      <c r="AN127" s="118">
        <f t="shared" si="80"/>
        <v>0</v>
      </c>
      <c r="AO127" s="118">
        <f t="shared" si="81"/>
        <v>0</v>
      </c>
      <c r="AP127" s="118">
        <f t="shared" si="82"/>
        <v>0</v>
      </c>
      <c r="AQ127" s="118">
        <f t="shared" si="83"/>
        <v>0</v>
      </c>
      <c r="AR127" s="118">
        <f t="shared" si="84"/>
        <v>0</v>
      </c>
      <c r="AS127" s="118">
        <f t="shared" si="85"/>
        <v>0</v>
      </c>
      <c r="AT127" s="118">
        <f t="shared" si="86"/>
        <v>0</v>
      </c>
      <c r="AU127" s="119">
        <f t="shared" ca="1" si="87"/>
        <v>0.43996824070204771</v>
      </c>
      <c r="DN127" s="36">
        <v>0</v>
      </c>
      <c r="DO127" s="36">
        <v>0.10956174074456013</v>
      </c>
      <c r="DP127" s="36">
        <v>0</v>
      </c>
      <c r="DQ127" s="36">
        <v>0</v>
      </c>
      <c r="DR127" s="36">
        <v>0</v>
      </c>
      <c r="DS127" s="36">
        <v>0</v>
      </c>
      <c r="DT127" s="36">
        <v>0</v>
      </c>
      <c r="DU127" s="36">
        <v>0</v>
      </c>
      <c r="DV127" s="36">
        <v>0</v>
      </c>
      <c r="DW127" s="36">
        <v>0</v>
      </c>
      <c r="DX127" s="36">
        <v>0</v>
      </c>
      <c r="DY127" s="36">
        <v>0.10956174074456013</v>
      </c>
    </row>
    <row r="128" spans="1:129" x14ac:dyDescent="0.2">
      <c r="A128" s="36">
        <v>125</v>
      </c>
      <c r="B128" s="36" t="s">
        <v>181</v>
      </c>
      <c r="C128" s="36" t="s">
        <v>185</v>
      </c>
      <c r="D128" s="36">
        <v>3</v>
      </c>
      <c r="E128" s="36" t="s">
        <v>45</v>
      </c>
      <c r="F128" s="36" t="s">
        <v>338</v>
      </c>
      <c r="G128" s="36" t="s">
        <v>181</v>
      </c>
      <c r="H128" s="36" t="s">
        <v>185</v>
      </c>
      <c r="I128" s="36" t="s">
        <v>141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118">
        <f t="shared" ca="1" si="77"/>
        <v>0.15432029903436811</v>
      </c>
      <c r="AL128" s="118">
        <f t="shared" si="78"/>
        <v>0</v>
      </c>
      <c r="AM128" s="118">
        <f t="shared" si="79"/>
        <v>0</v>
      </c>
      <c r="AN128" s="118">
        <f t="shared" si="80"/>
        <v>0</v>
      </c>
      <c r="AO128" s="118">
        <f t="shared" si="81"/>
        <v>0</v>
      </c>
      <c r="AP128" s="118">
        <f t="shared" si="82"/>
        <v>0</v>
      </c>
      <c r="AQ128" s="118">
        <f t="shared" si="83"/>
        <v>0</v>
      </c>
      <c r="AR128" s="118">
        <f t="shared" si="84"/>
        <v>0</v>
      </c>
      <c r="AS128" s="118">
        <f t="shared" si="85"/>
        <v>0</v>
      </c>
      <c r="AT128" s="118">
        <f t="shared" si="86"/>
        <v>0</v>
      </c>
      <c r="AU128" s="119">
        <f t="shared" ca="1" si="87"/>
        <v>0.15432029903436811</v>
      </c>
      <c r="DN128" s="36">
        <v>0</v>
      </c>
      <c r="DO128" s="36">
        <v>7.5408775698067088E-2</v>
      </c>
      <c r="DP128" s="36">
        <v>0</v>
      </c>
      <c r="DQ128" s="36">
        <v>0</v>
      </c>
      <c r="DR128" s="36">
        <v>0</v>
      </c>
      <c r="DS128" s="36">
        <v>0</v>
      </c>
      <c r="DT128" s="36">
        <v>0</v>
      </c>
      <c r="DU128" s="36">
        <v>0</v>
      </c>
      <c r="DV128" s="36">
        <v>0</v>
      </c>
      <c r="DW128" s="36">
        <v>0</v>
      </c>
      <c r="DX128" s="36">
        <v>0</v>
      </c>
      <c r="DY128" s="36">
        <v>7.5408775698067088E-2</v>
      </c>
    </row>
    <row r="129" spans="1:129" x14ac:dyDescent="0.2">
      <c r="A129" s="36">
        <v>126</v>
      </c>
      <c r="B129" s="36" t="s">
        <v>181</v>
      </c>
      <c r="C129" s="36" t="s">
        <v>185</v>
      </c>
      <c r="D129" s="36">
        <v>4</v>
      </c>
      <c r="E129" s="36" t="s">
        <v>45</v>
      </c>
      <c r="F129" s="36" t="s">
        <v>339</v>
      </c>
      <c r="G129" s="36" t="s">
        <v>181</v>
      </c>
      <c r="H129" s="36" t="s">
        <v>185</v>
      </c>
      <c r="I129" s="36" t="s">
        <v>174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118">
        <f t="shared" ca="1" si="77"/>
        <v>0.42752029903436811</v>
      </c>
      <c r="AL129" s="118">
        <f t="shared" si="78"/>
        <v>0</v>
      </c>
      <c r="AM129" s="118">
        <f t="shared" si="79"/>
        <v>0</v>
      </c>
      <c r="AN129" s="118">
        <f t="shared" si="80"/>
        <v>0</v>
      </c>
      <c r="AO129" s="118">
        <f t="shared" si="81"/>
        <v>0</v>
      </c>
      <c r="AP129" s="118">
        <f t="shared" si="82"/>
        <v>0</v>
      </c>
      <c r="AQ129" s="118">
        <f t="shared" si="83"/>
        <v>0</v>
      </c>
      <c r="AR129" s="118">
        <f t="shared" si="84"/>
        <v>0</v>
      </c>
      <c r="AS129" s="118">
        <f t="shared" si="85"/>
        <v>0</v>
      </c>
      <c r="AT129" s="118">
        <f t="shared" si="86"/>
        <v>0</v>
      </c>
      <c r="AU129" s="119">
        <f t="shared" ca="1" si="87"/>
        <v>0.42752029903436811</v>
      </c>
      <c r="DN129" s="36">
        <v>0</v>
      </c>
      <c r="DO129" s="36">
        <v>9.1247560850364423E-2</v>
      </c>
      <c r="DP129" s="36">
        <v>0</v>
      </c>
      <c r="DQ129" s="36">
        <v>0</v>
      </c>
      <c r="DR129" s="36">
        <v>0</v>
      </c>
      <c r="DS129" s="36">
        <v>0</v>
      </c>
      <c r="DT129" s="36">
        <v>0</v>
      </c>
      <c r="DU129" s="36">
        <v>0</v>
      </c>
      <c r="DV129" s="36">
        <v>0</v>
      </c>
      <c r="DW129" s="36">
        <v>0</v>
      </c>
      <c r="DX129" s="36">
        <v>0</v>
      </c>
      <c r="DY129" s="36">
        <v>9.1247560850364423E-2</v>
      </c>
    </row>
    <row r="130" spans="1:129" x14ac:dyDescent="0.2">
      <c r="A130" s="36">
        <v>127</v>
      </c>
      <c r="B130" s="36" t="s">
        <v>181</v>
      </c>
      <c r="C130" s="36" t="s">
        <v>186</v>
      </c>
      <c r="D130" s="36">
        <v>1</v>
      </c>
      <c r="E130" s="36" t="s">
        <v>45</v>
      </c>
      <c r="F130" s="36" t="s">
        <v>340</v>
      </c>
      <c r="G130" s="36" t="s">
        <v>181</v>
      </c>
      <c r="H130" s="36" t="s">
        <v>186</v>
      </c>
      <c r="I130" s="36" t="s">
        <v>180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118">
        <f t="shared" ca="1" si="77"/>
        <v>0.19175293127039256</v>
      </c>
      <c r="AL130" s="118">
        <f t="shared" si="78"/>
        <v>0</v>
      </c>
      <c r="AM130" s="118">
        <f t="shared" si="79"/>
        <v>0</v>
      </c>
      <c r="AN130" s="118">
        <f t="shared" si="80"/>
        <v>0</v>
      </c>
      <c r="AO130" s="118">
        <f t="shared" si="81"/>
        <v>0</v>
      </c>
      <c r="AP130" s="118">
        <f t="shared" si="82"/>
        <v>0</v>
      </c>
      <c r="AQ130" s="118">
        <f t="shared" si="83"/>
        <v>0</v>
      </c>
      <c r="AR130" s="118">
        <f t="shared" si="84"/>
        <v>0</v>
      </c>
      <c r="AS130" s="118">
        <f t="shared" si="85"/>
        <v>0</v>
      </c>
      <c r="AT130" s="118">
        <f t="shared" si="86"/>
        <v>0</v>
      </c>
      <c r="AU130" s="119">
        <f t="shared" ca="1" si="87"/>
        <v>0.19175293127039256</v>
      </c>
      <c r="DN130" s="36">
        <v>0</v>
      </c>
      <c r="DO130" s="36">
        <v>0.1011939930055544</v>
      </c>
      <c r="DP130" s="36">
        <v>0</v>
      </c>
      <c r="DQ130" s="36">
        <v>0</v>
      </c>
      <c r="DR130" s="36">
        <v>0</v>
      </c>
      <c r="DS130" s="36">
        <v>0</v>
      </c>
      <c r="DT130" s="36">
        <v>0</v>
      </c>
      <c r="DU130" s="36">
        <v>0</v>
      </c>
      <c r="DV130" s="36">
        <v>0</v>
      </c>
      <c r="DW130" s="36">
        <v>0</v>
      </c>
      <c r="DX130" s="36">
        <v>0</v>
      </c>
      <c r="DY130" s="36">
        <v>0.1011939930055544</v>
      </c>
    </row>
    <row r="131" spans="1:129" x14ac:dyDescent="0.2">
      <c r="A131" s="36">
        <v>128</v>
      </c>
      <c r="B131" s="36" t="s">
        <v>181</v>
      </c>
      <c r="C131" s="36" t="s">
        <v>186</v>
      </c>
      <c r="D131" s="36">
        <v>2</v>
      </c>
      <c r="E131" s="36" t="s">
        <v>45</v>
      </c>
      <c r="F131" s="36" t="s">
        <v>341</v>
      </c>
      <c r="G131" s="36" t="s">
        <v>181</v>
      </c>
      <c r="H131" s="36" t="s">
        <v>186</v>
      </c>
      <c r="I131" s="36" t="s">
        <v>141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118">
        <f t="shared" ca="1" si="77"/>
        <v>0.17678054539755539</v>
      </c>
      <c r="AL131" s="118">
        <f t="shared" si="78"/>
        <v>0</v>
      </c>
      <c r="AM131" s="118">
        <f t="shared" si="79"/>
        <v>0</v>
      </c>
      <c r="AN131" s="118">
        <f t="shared" si="80"/>
        <v>0</v>
      </c>
      <c r="AO131" s="118">
        <f t="shared" si="81"/>
        <v>0</v>
      </c>
      <c r="AP131" s="118">
        <f t="shared" si="82"/>
        <v>0</v>
      </c>
      <c r="AQ131" s="118">
        <f t="shared" si="83"/>
        <v>0</v>
      </c>
      <c r="AR131" s="118">
        <f t="shared" si="84"/>
        <v>0</v>
      </c>
      <c r="AS131" s="118">
        <f t="shared" si="85"/>
        <v>0</v>
      </c>
      <c r="AT131" s="118">
        <f t="shared" si="86"/>
        <v>0</v>
      </c>
      <c r="AU131" s="119">
        <f t="shared" ca="1" si="87"/>
        <v>0.17678054539755539</v>
      </c>
      <c r="DN131" s="36">
        <v>0</v>
      </c>
      <c r="DO131" s="36">
        <v>0.1298674297606662</v>
      </c>
      <c r="DP131" s="36">
        <v>0</v>
      </c>
      <c r="DQ131" s="36">
        <v>0</v>
      </c>
      <c r="DR131" s="36">
        <v>0</v>
      </c>
      <c r="DS131" s="36">
        <v>0</v>
      </c>
      <c r="DT131" s="36">
        <v>0</v>
      </c>
      <c r="DU131" s="36">
        <v>0</v>
      </c>
      <c r="DV131" s="36">
        <v>0</v>
      </c>
      <c r="DW131" s="36">
        <v>0</v>
      </c>
      <c r="DX131" s="36">
        <v>0</v>
      </c>
      <c r="DY131" s="36">
        <v>0.1298674297606662</v>
      </c>
    </row>
    <row r="132" spans="1:129" x14ac:dyDescent="0.2">
      <c r="A132" s="36">
        <v>129</v>
      </c>
      <c r="B132" s="36" t="s">
        <v>181</v>
      </c>
      <c r="C132" s="36" t="s">
        <v>187</v>
      </c>
      <c r="D132" s="36">
        <v>1</v>
      </c>
      <c r="E132" s="36" t="s">
        <v>45</v>
      </c>
      <c r="F132" s="36" t="s">
        <v>342</v>
      </c>
      <c r="G132" s="36" t="s">
        <v>181</v>
      </c>
      <c r="H132" s="36" t="s">
        <v>187</v>
      </c>
      <c r="I132" s="36" t="s">
        <v>180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118">
        <f t="shared" ca="1" si="77"/>
        <v>0.22565005313496261</v>
      </c>
      <c r="AL132" s="118">
        <f t="shared" si="78"/>
        <v>0</v>
      </c>
      <c r="AM132" s="118">
        <f t="shared" si="79"/>
        <v>0</v>
      </c>
      <c r="AN132" s="118">
        <f t="shared" si="80"/>
        <v>0</v>
      </c>
      <c r="AO132" s="118">
        <f t="shared" si="81"/>
        <v>0</v>
      </c>
      <c r="AP132" s="118">
        <f t="shared" si="82"/>
        <v>0</v>
      </c>
      <c r="AQ132" s="118">
        <f t="shared" si="83"/>
        <v>0</v>
      </c>
      <c r="AR132" s="118">
        <f t="shared" si="84"/>
        <v>0</v>
      </c>
      <c r="AS132" s="118">
        <f t="shared" si="85"/>
        <v>0</v>
      </c>
      <c r="AT132" s="118">
        <f t="shared" si="86"/>
        <v>0</v>
      </c>
      <c r="AU132" s="119">
        <f t="shared" ca="1" si="87"/>
        <v>0.22565005313496261</v>
      </c>
      <c r="DN132" s="36">
        <v>0</v>
      </c>
      <c r="DO132" s="36">
        <v>0.12518234349919738</v>
      </c>
      <c r="DP132" s="36">
        <v>0</v>
      </c>
      <c r="DQ132" s="36">
        <v>0</v>
      </c>
      <c r="DR132" s="36">
        <v>0</v>
      </c>
      <c r="DS132" s="36">
        <v>0</v>
      </c>
      <c r="DT132" s="36">
        <v>0</v>
      </c>
      <c r="DU132" s="36">
        <v>0</v>
      </c>
      <c r="DV132" s="36">
        <v>0</v>
      </c>
      <c r="DW132" s="36">
        <v>0</v>
      </c>
      <c r="DX132" s="36">
        <v>0</v>
      </c>
      <c r="DY132" s="36">
        <v>0.12518234349919738</v>
      </c>
    </row>
    <row r="133" spans="1:129" x14ac:dyDescent="0.2">
      <c r="A133" s="36">
        <v>130</v>
      </c>
      <c r="B133" s="36" t="s">
        <v>181</v>
      </c>
      <c r="C133" s="36" t="s">
        <v>187</v>
      </c>
      <c r="D133" s="36">
        <v>2</v>
      </c>
      <c r="E133" s="36" t="s">
        <v>45</v>
      </c>
      <c r="F133" s="36" t="s">
        <v>343</v>
      </c>
      <c r="G133" s="36" t="s">
        <v>181</v>
      </c>
      <c r="H133" s="36" t="s">
        <v>187</v>
      </c>
      <c r="I133" s="36" t="s">
        <v>141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118">
        <f t="shared" ref="AK133:AK148" ca="1" si="88">IF(G133&gt;0,VLOOKUP(G133&amp;"-"&amp;H133&amp;"-"&amp;I133,LocCost,2,0),0)</f>
        <v>0.20736231303981467</v>
      </c>
      <c r="AL133" s="118">
        <f t="shared" ref="AL133:AL148" si="89">IF(J133&gt;0,VLOOKUP(J133&amp;"-"&amp;K133&amp;"-"&amp;L133,LocCost,2,0),0)</f>
        <v>0</v>
      </c>
      <c r="AM133" s="118">
        <f t="shared" ref="AM133:AM148" si="90">IF(M133&gt;0,VLOOKUP(M133&amp;"-"&amp;N133&amp;"-"&amp;O133,LocCost,2,0),0)</f>
        <v>0</v>
      </c>
      <c r="AN133" s="118">
        <f t="shared" ref="AN133:AN148" si="91">IF(P133&gt;0,VLOOKUP(P133&amp;"-"&amp;Q133&amp;"-"&amp;R133,LocCost,2,0),0)</f>
        <v>0</v>
      </c>
      <c r="AO133" s="118">
        <f t="shared" ref="AO133:AO148" si="92">IF(S133&gt;0,VLOOKUP(S133&amp;"-"&amp;T133&amp;"-"&amp;U133,LocCost,2,0),0)</f>
        <v>0</v>
      </c>
      <c r="AP133" s="118">
        <f t="shared" ref="AP133:AP148" si="93">IF(V133&gt;0,VLOOKUP(V133&amp;"-"&amp;W133&amp;"-"&amp;X133,LocCost,2,0),0)</f>
        <v>0</v>
      </c>
      <c r="AQ133" s="118">
        <f t="shared" ref="AQ133:AQ148" si="94">IF(Y133&gt;0,VLOOKUP(Y133&amp;"-"&amp;Z133&amp;"-"&amp;AA133,LocCost,2,0),0)</f>
        <v>0</v>
      </c>
      <c r="AR133" s="118">
        <f t="shared" ref="AR133:AR148" si="95">IF(AB133&gt;0,VLOOKUP(AB133&amp;"-"&amp;AC133&amp;"-"&amp;AD133,LocCost,2,0),0)</f>
        <v>0</v>
      </c>
      <c r="AS133" s="118">
        <f t="shared" ref="AS133:AS148" si="96">IF(AE133&gt;0,VLOOKUP(AE133&amp;"-"&amp;AF133&amp;"-"&amp;AG133,LocCost,2,0),0)</f>
        <v>0</v>
      </c>
      <c r="AT133" s="118">
        <f t="shared" ref="AT133:AT148" si="97">IF(AH133&gt;0,VLOOKUP(AH133&amp;"-"&amp;AI133&amp;"-"&amp;AJ133,LocCost,2,0),0)</f>
        <v>0</v>
      </c>
      <c r="AU133" s="119">
        <f t="shared" ref="AU133:AU148" ca="1" si="98">SUM(AK133:AT133)</f>
        <v>0.20736231303981467</v>
      </c>
      <c r="DN133" s="36">
        <v>0</v>
      </c>
      <c r="DO133" s="36">
        <v>0.30902067381316978</v>
      </c>
      <c r="DP133" s="36">
        <v>0</v>
      </c>
      <c r="DQ133" s="36">
        <v>0</v>
      </c>
      <c r="DR133" s="36">
        <v>0</v>
      </c>
      <c r="DS133" s="36">
        <v>0</v>
      </c>
      <c r="DT133" s="36">
        <v>0</v>
      </c>
      <c r="DU133" s="36">
        <v>0</v>
      </c>
      <c r="DV133" s="36">
        <v>0</v>
      </c>
      <c r="DW133" s="36">
        <v>0</v>
      </c>
      <c r="DX133" s="36">
        <v>0</v>
      </c>
      <c r="DY133" s="36">
        <v>0.30902067381316978</v>
      </c>
    </row>
    <row r="134" spans="1:129" x14ac:dyDescent="0.2">
      <c r="A134" s="36">
        <v>131</v>
      </c>
      <c r="B134" s="36" t="s">
        <v>181</v>
      </c>
      <c r="C134" s="36" t="s">
        <v>188</v>
      </c>
      <c r="D134" s="36">
        <v>1</v>
      </c>
      <c r="E134" s="36" t="s">
        <v>45</v>
      </c>
      <c r="F134" s="36" t="s">
        <v>344</v>
      </c>
      <c r="G134" s="36" t="s">
        <v>181</v>
      </c>
      <c r="H134" s="36" t="s">
        <v>188</v>
      </c>
      <c r="I134" s="36" t="s">
        <v>180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118">
        <f t="shared" ca="1" si="88"/>
        <v>0.2610729921513813</v>
      </c>
      <c r="AL134" s="118">
        <f t="shared" si="89"/>
        <v>0</v>
      </c>
      <c r="AM134" s="118">
        <f t="shared" si="90"/>
        <v>0</v>
      </c>
      <c r="AN134" s="118">
        <f t="shared" si="91"/>
        <v>0</v>
      </c>
      <c r="AO134" s="118">
        <f t="shared" si="92"/>
        <v>0</v>
      </c>
      <c r="AP134" s="118">
        <f t="shared" si="93"/>
        <v>0</v>
      </c>
      <c r="AQ134" s="118">
        <f t="shared" si="94"/>
        <v>0</v>
      </c>
      <c r="AR134" s="118">
        <f t="shared" si="95"/>
        <v>0</v>
      </c>
      <c r="AS134" s="118">
        <f t="shared" si="96"/>
        <v>0</v>
      </c>
      <c r="AT134" s="118">
        <f t="shared" si="97"/>
        <v>0</v>
      </c>
      <c r="AU134" s="119">
        <f t="shared" ca="1" si="98"/>
        <v>0.2610729921513813</v>
      </c>
      <c r="DN134" s="36">
        <v>0</v>
      </c>
      <c r="DO134" s="36">
        <v>0.35788170395341695</v>
      </c>
      <c r="DP134" s="36">
        <v>0</v>
      </c>
      <c r="DQ134" s="36">
        <v>0</v>
      </c>
      <c r="DR134" s="36">
        <v>0</v>
      </c>
      <c r="DS134" s="36">
        <v>0</v>
      </c>
      <c r="DT134" s="36">
        <v>0</v>
      </c>
      <c r="DU134" s="36">
        <v>0</v>
      </c>
      <c r="DV134" s="36">
        <v>0</v>
      </c>
      <c r="DW134" s="36">
        <v>0</v>
      </c>
      <c r="DX134" s="36">
        <v>0</v>
      </c>
      <c r="DY134" s="36">
        <v>0.35788170395341695</v>
      </c>
    </row>
    <row r="135" spans="1:129" x14ac:dyDescent="0.2">
      <c r="A135" s="36">
        <v>132</v>
      </c>
      <c r="B135" s="36" t="s">
        <v>181</v>
      </c>
      <c r="C135" s="36" t="s">
        <v>188</v>
      </c>
      <c r="D135" s="36">
        <v>2</v>
      </c>
      <c r="E135" s="36" t="s">
        <v>45</v>
      </c>
      <c r="F135" s="36" t="s">
        <v>345</v>
      </c>
      <c r="G135" s="36" t="s">
        <v>181</v>
      </c>
      <c r="H135" s="36" t="s">
        <v>188</v>
      </c>
      <c r="I135" s="36" t="s">
        <v>141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6">
        <v>0</v>
      </c>
      <c r="AJ135" s="36">
        <v>0</v>
      </c>
      <c r="AK135" s="118">
        <f t="shared" ca="1" si="88"/>
        <v>0.23838878017653947</v>
      </c>
      <c r="AL135" s="118">
        <f t="shared" si="89"/>
        <v>0</v>
      </c>
      <c r="AM135" s="118">
        <f t="shared" si="90"/>
        <v>0</v>
      </c>
      <c r="AN135" s="118">
        <f t="shared" si="91"/>
        <v>0</v>
      </c>
      <c r="AO135" s="118">
        <f t="shared" si="92"/>
        <v>0</v>
      </c>
      <c r="AP135" s="118">
        <f t="shared" si="93"/>
        <v>0</v>
      </c>
      <c r="AQ135" s="118">
        <f t="shared" si="94"/>
        <v>0</v>
      </c>
      <c r="AR135" s="118">
        <f t="shared" si="95"/>
        <v>0</v>
      </c>
      <c r="AS135" s="118">
        <f t="shared" si="96"/>
        <v>0</v>
      </c>
      <c r="AT135" s="118">
        <f t="shared" si="97"/>
        <v>0</v>
      </c>
      <c r="AU135" s="119">
        <f t="shared" ca="1" si="98"/>
        <v>0.23838878017653947</v>
      </c>
      <c r="DN135" s="36">
        <v>0</v>
      </c>
      <c r="DO135" s="36">
        <v>0.42020647149460683</v>
      </c>
      <c r="DP135" s="36">
        <v>0</v>
      </c>
      <c r="DQ135" s="36">
        <v>0</v>
      </c>
      <c r="DR135" s="36">
        <v>0</v>
      </c>
      <c r="DS135" s="36">
        <v>0</v>
      </c>
      <c r="DT135" s="36">
        <v>0</v>
      </c>
      <c r="DU135" s="36">
        <v>0</v>
      </c>
      <c r="DV135" s="36">
        <v>0</v>
      </c>
      <c r="DW135" s="36">
        <v>0</v>
      </c>
      <c r="DX135" s="36">
        <v>0</v>
      </c>
      <c r="DY135" s="36">
        <v>0.42020647149460683</v>
      </c>
    </row>
    <row r="136" spans="1:129" x14ac:dyDescent="0.2">
      <c r="A136" s="36">
        <v>133</v>
      </c>
      <c r="B136" s="36" t="s">
        <v>181</v>
      </c>
      <c r="C136" s="36" t="s">
        <v>189</v>
      </c>
      <c r="D136" s="36">
        <v>1</v>
      </c>
      <c r="E136" s="36" t="s">
        <v>45</v>
      </c>
      <c r="F136" s="36" t="s">
        <v>346</v>
      </c>
      <c r="G136" s="36" t="s">
        <v>181</v>
      </c>
      <c r="H136" s="36" t="s">
        <v>189</v>
      </c>
      <c r="I136" s="36" t="s">
        <v>180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0</v>
      </c>
      <c r="AK136" s="118">
        <f t="shared" ca="1" si="88"/>
        <v>0.31770216966804088</v>
      </c>
      <c r="AL136" s="118">
        <f t="shared" si="89"/>
        <v>0</v>
      </c>
      <c r="AM136" s="118">
        <f t="shared" si="90"/>
        <v>0</v>
      </c>
      <c r="AN136" s="118">
        <f t="shared" si="91"/>
        <v>0</v>
      </c>
      <c r="AO136" s="118">
        <f t="shared" si="92"/>
        <v>0</v>
      </c>
      <c r="AP136" s="118">
        <f t="shared" si="93"/>
        <v>0</v>
      </c>
      <c r="AQ136" s="118">
        <f t="shared" si="94"/>
        <v>0</v>
      </c>
      <c r="AR136" s="118">
        <f t="shared" si="95"/>
        <v>0</v>
      </c>
      <c r="AS136" s="118">
        <f t="shared" si="96"/>
        <v>0</v>
      </c>
      <c r="AT136" s="118">
        <f t="shared" si="97"/>
        <v>0</v>
      </c>
      <c r="AU136" s="119">
        <f t="shared" ca="1" si="98"/>
        <v>0.31770216966804088</v>
      </c>
      <c r="DN136" s="36">
        <v>0</v>
      </c>
      <c r="DO136" s="36">
        <v>0.46396174074456015</v>
      </c>
      <c r="DP136" s="36">
        <v>0</v>
      </c>
      <c r="DQ136" s="36">
        <v>0</v>
      </c>
      <c r="DR136" s="36">
        <v>0</v>
      </c>
      <c r="DS136" s="36">
        <v>0</v>
      </c>
      <c r="DT136" s="36">
        <v>0</v>
      </c>
      <c r="DU136" s="36">
        <v>0</v>
      </c>
      <c r="DV136" s="36">
        <v>0</v>
      </c>
      <c r="DW136" s="36">
        <v>0</v>
      </c>
      <c r="DX136" s="36">
        <v>0</v>
      </c>
      <c r="DY136" s="36">
        <v>0.46396174074456015</v>
      </c>
    </row>
    <row r="137" spans="1:129" x14ac:dyDescent="0.2">
      <c r="A137" s="36">
        <v>134</v>
      </c>
      <c r="B137" s="36" t="s">
        <v>181</v>
      </c>
      <c r="C137" s="36" t="s">
        <v>189</v>
      </c>
      <c r="D137" s="36">
        <v>2</v>
      </c>
      <c r="E137" s="36" t="s">
        <v>45</v>
      </c>
      <c r="F137" s="36" t="s">
        <v>347</v>
      </c>
      <c r="G137" s="36" t="s">
        <v>181</v>
      </c>
      <c r="H137" s="36" t="s">
        <v>189</v>
      </c>
      <c r="I137" s="36" t="s">
        <v>141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118">
        <f t="shared" ca="1" si="88"/>
        <v>0.29170300010714673</v>
      </c>
      <c r="AL137" s="118">
        <f t="shared" si="89"/>
        <v>0</v>
      </c>
      <c r="AM137" s="118">
        <f t="shared" si="90"/>
        <v>0</v>
      </c>
      <c r="AN137" s="118">
        <f t="shared" si="91"/>
        <v>0</v>
      </c>
      <c r="AO137" s="118">
        <f t="shared" si="92"/>
        <v>0</v>
      </c>
      <c r="AP137" s="118">
        <f t="shared" si="93"/>
        <v>0</v>
      </c>
      <c r="AQ137" s="118">
        <f t="shared" si="94"/>
        <v>0</v>
      </c>
      <c r="AR137" s="118">
        <f t="shared" si="95"/>
        <v>0</v>
      </c>
      <c r="AS137" s="118">
        <f t="shared" si="96"/>
        <v>0</v>
      </c>
      <c r="AT137" s="118">
        <f t="shared" si="97"/>
        <v>0</v>
      </c>
      <c r="AU137" s="119">
        <f t="shared" ca="1" si="98"/>
        <v>0.29170300010714673</v>
      </c>
      <c r="DN137" s="36">
        <v>0</v>
      </c>
      <c r="DO137" s="36">
        <v>0.12605828984343662</v>
      </c>
      <c r="DP137" s="36">
        <v>0</v>
      </c>
      <c r="DQ137" s="36">
        <v>0</v>
      </c>
      <c r="DR137" s="36">
        <v>0</v>
      </c>
      <c r="DS137" s="36">
        <v>0</v>
      </c>
      <c r="DT137" s="36">
        <v>0</v>
      </c>
      <c r="DU137" s="36">
        <v>0</v>
      </c>
      <c r="DV137" s="36">
        <v>0</v>
      </c>
      <c r="DW137" s="36">
        <v>0</v>
      </c>
      <c r="DX137" s="36">
        <v>0</v>
      </c>
      <c r="DY137" s="36">
        <v>0.12605828984343662</v>
      </c>
    </row>
    <row r="138" spans="1:129" x14ac:dyDescent="0.2">
      <c r="A138" s="36">
        <v>135</v>
      </c>
      <c r="B138" s="36" t="s">
        <v>184</v>
      </c>
      <c r="C138" s="36" t="s">
        <v>44</v>
      </c>
      <c r="D138" s="36">
        <v>1</v>
      </c>
      <c r="E138" s="36" t="s">
        <v>45</v>
      </c>
      <c r="F138" s="36" t="s">
        <v>348</v>
      </c>
      <c r="G138" s="36" t="s">
        <v>184</v>
      </c>
      <c r="H138" s="36" t="s">
        <v>187</v>
      </c>
      <c r="I138" s="36" t="s">
        <v>180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118">
        <f t="shared" ca="1" si="88"/>
        <v>0.22596354941551522</v>
      </c>
      <c r="AL138" s="118">
        <f t="shared" si="89"/>
        <v>0</v>
      </c>
      <c r="AM138" s="118">
        <f t="shared" si="90"/>
        <v>0</v>
      </c>
      <c r="AN138" s="118">
        <f t="shared" si="91"/>
        <v>0</v>
      </c>
      <c r="AO138" s="118">
        <f t="shared" si="92"/>
        <v>0</v>
      </c>
      <c r="AP138" s="118">
        <f t="shared" si="93"/>
        <v>0</v>
      </c>
      <c r="AQ138" s="118">
        <f t="shared" si="94"/>
        <v>0</v>
      </c>
      <c r="AR138" s="118">
        <f t="shared" si="95"/>
        <v>0</v>
      </c>
      <c r="AS138" s="118">
        <f t="shared" si="96"/>
        <v>0</v>
      </c>
      <c r="AT138" s="118">
        <f t="shared" si="97"/>
        <v>0</v>
      </c>
      <c r="AU138" s="119">
        <f t="shared" ca="1" si="98"/>
        <v>0.22596354941551522</v>
      </c>
      <c r="DN138" s="36">
        <v>0</v>
      </c>
      <c r="DO138" s="36">
        <v>0.31310877569806705</v>
      </c>
      <c r="DP138" s="36">
        <v>0</v>
      </c>
      <c r="DQ138" s="36">
        <v>0</v>
      </c>
      <c r="DR138" s="36">
        <v>0</v>
      </c>
      <c r="DS138" s="36">
        <v>0</v>
      </c>
      <c r="DT138" s="36">
        <v>0</v>
      </c>
      <c r="DU138" s="36">
        <v>0</v>
      </c>
      <c r="DV138" s="36">
        <v>0</v>
      </c>
      <c r="DW138" s="36">
        <v>0</v>
      </c>
      <c r="DX138" s="36">
        <v>0</v>
      </c>
      <c r="DY138" s="36">
        <v>0.31310877569806705</v>
      </c>
    </row>
    <row r="139" spans="1:129" x14ac:dyDescent="0.2">
      <c r="A139" s="36">
        <v>136</v>
      </c>
      <c r="B139" s="36" t="s">
        <v>184</v>
      </c>
      <c r="C139" s="36" t="s">
        <v>44</v>
      </c>
      <c r="D139" s="36">
        <v>2</v>
      </c>
      <c r="E139" s="36" t="s">
        <v>45</v>
      </c>
      <c r="F139" s="36" t="s">
        <v>349</v>
      </c>
      <c r="G139" s="36" t="s">
        <v>184</v>
      </c>
      <c r="H139" s="36" t="s">
        <v>187</v>
      </c>
      <c r="I139" s="36" t="s">
        <v>141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>
        <v>0</v>
      </c>
      <c r="AK139" s="118">
        <f t="shared" ca="1" si="88"/>
        <v>0.20762879713503268</v>
      </c>
      <c r="AL139" s="118">
        <f t="shared" si="89"/>
        <v>0</v>
      </c>
      <c r="AM139" s="118">
        <f t="shared" si="90"/>
        <v>0</v>
      </c>
      <c r="AN139" s="118">
        <f t="shared" si="91"/>
        <v>0</v>
      </c>
      <c r="AO139" s="118">
        <f t="shared" si="92"/>
        <v>0</v>
      </c>
      <c r="AP139" s="118">
        <f t="shared" si="93"/>
        <v>0</v>
      </c>
      <c r="AQ139" s="118">
        <f t="shared" si="94"/>
        <v>0</v>
      </c>
      <c r="AR139" s="118">
        <f t="shared" si="95"/>
        <v>0</v>
      </c>
      <c r="AS139" s="118">
        <f t="shared" si="96"/>
        <v>0</v>
      </c>
      <c r="AT139" s="118">
        <f t="shared" si="97"/>
        <v>0</v>
      </c>
      <c r="AU139" s="119">
        <f t="shared" ca="1" si="98"/>
        <v>0.20762879713503268</v>
      </c>
      <c r="DN139" s="36">
        <v>0</v>
      </c>
      <c r="DO139" s="36">
        <v>0.36974756085036442</v>
      </c>
      <c r="DP139" s="36">
        <v>0</v>
      </c>
      <c r="DQ139" s="36">
        <v>0</v>
      </c>
      <c r="DR139" s="36">
        <v>0</v>
      </c>
      <c r="DS139" s="36">
        <v>0</v>
      </c>
      <c r="DT139" s="36">
        <v>0</v>
      </c>
      <c r="DU139" s="36">
        <v>0</v>
      </c>
      <c r="DV139" s="36">
        <v>0</v>
      </c>
      <c r="DW139" s="36">
        <v>0</v>
      </c>
      <c r="DX139" s="36">
        <v>0</v>
      </c>
      <c r="DY139" s="36">
        <v>0.36974756085036442</v>
      </c>
    </row>
    <row r="140" spans="1:129" x14ac:dyDescent="0.2">
      <c r="A140" s="36">
        <v>137</v>
      </c>
      <c r="B140" s="36" t="s">
        <v>184</v>
      </c>
      <c r="C140" s="36" t="s">
        <v>52</v>
      </c>
      <c r="D140" s="36">
        <v>1</v>
      </c>
      <c r="E140" s="36" t="s">
        <v>45</v>
      </c>
      <c r="F140" s="36" t="s">
        <v>350</v>
      </c>
      <c r="G140" s="36" t="s">
        <v>184</v>
      </c>
      <c r="H140" s="36" t="s">
        <v>187</v>
      </c>
      <c r="I140" s="36" t="s">
        <v>180</v>
      </c>
      <c r="J140" s="36" t="s">
        <v>44</v>
      </c>
      <c r="K140" s="36" t="s">
        <v>52</v>
      </c>
      <c r="L140" s="36" t="s">
        <v>48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118">
        <f t="shared" ca="1" si="88"/>
        <v>0.22596354941551522</v>
      </c>
      <c r="AL140" s="118">
        <f t="shared" ca="1" si="89"/>
        <v>8.2630372492836571E-2</v>
      </c>
      <c r="AM140" s="118">
        <f t="shared" si="90"/>
        <v>0</v>
      </c>
      <c r="AN140" s="118">
        <f t="shared" si="91"/>
        <v>0</v>
      </c>
      <c r="AO140" s="118">
        <f t="shared" si="92"/>
        <v>0</v>
      </c>
      <c r="AP140" s="118">
        <f t="shared" si="93"/>
        <v>0</v>
      </c>
      <c r="AQ140" s="118">
        <f t="shared" si="94"/>
        <v>0</v>
      </c>
      <c r="AR140" s="118">
        <f t="shared" si="95"/>
        <v>0</v>
      </c>
      <c r="AS140" s="118">
        <f t="shared" si="96"/>
        <v>0</v>
      </c>
      <c r="AT140" s="118">
        <f t="shared" si="97"/>
        <v>0</v>
      </c>
      <c r="AU140" s="119">
        <f t="shared" ca="1" si="98"/>
        <v>0.30859392190835178</v>
      </c>
      <c r="DN140" s="36">
        <v>0</v>
      </c>
      <c r="DO140" s="36">
        <v>0.42319399300555438</v>
      </c>
      <c r="DP140" s="36">
        <v>0</v>
      </c>
      <c r="DQ140" s="36">
        <v>0</v>
      </c>
      <c r="DR140" s="36">
        <v>0</v>
      </c>
      <c r="DS140" s="36">
        <v>0</v>
      </c>
      <c r="DT140" s="36">
        <v>0</v>
      </c>
      <c r="DU140" s="36">
        <v>0</v>
      </c>
      <c r="DV140" s="36">
        <v>0</v>
      </c>
      <c r="DW140" s="36">
        <v>0</v>
      </c>
      <c r="DX140" s="36">
        <v>0</v>
      </c>
      <c r="DY140" s="36">
        <v>0.42319399300555438</v>
      </c>
    </row>
    <row r="141" spans="1:129" x14ac:dyDescent="0.2">
      <c r="A141" s="36">
        <v>138</v>
      </c>
      <c r="B141" s="36" t="s">
        <v>184</v>
      </c>
      <c r="C141" s="36" t="s">
        <v>52</v>
      </c>
      <c r="D141" s="36">
        <v>2</v>
      </c>
      <c r="E141" s="36" t="s">
        <v>45</v>
      </c>
      <c r="F141" s="36" t="s">
        <v>351</v>
      </c>
      <c r="G141" s="36" t="s">
        <v>184</v>
      </c>
      <c r="H141" s="36" t="s">
        <v>187</v>
      </c>
      <c r="I141" s="36" t="s">
        <v>141</v>
      </c>
      <c r="J141" s="36" t="s">
        <v>44</v>
      </c>
      <c r="K141" s="36" t="s">
        <v>52</v>
      </c>
      <c r="L141" s="36" t="s">
        <v>48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118">
        <f t="shared" ca="1" si="88"/>
        <v>0.20762879713503268</v>
      </c>
      <c r="AL141" s="118">
        <f t="shared" ca="1" si="89"/>
        <v>8.2630372492836571E-2</v>
      </c>
      <c r="AM141" s="118">
        <f t="shared" si="90"/>
        <v>0</v>
      </c>
      <c r="AN141" s="118">
        <f t="shared" si="91"/>
        <v>0</v>
      </c>
      <c r="AO141" s="118">
        <f t="shared" si="92"/>
        <v>0</v>
      </c>
      <c r="AP141" s="118">
        <f t="shared" si="93"/>
        <v>0</v>
      </c>
      <c r="AQ141" s="118">
        <f t="shared" si="94"/>
        <v>0</v>
      </c>
      <c r="AR141" s="118">
        <f t="shared" si="95"/>
        <v>0</v>
      </c>
      <c r="AS141" s="118">
        <f t="shared" si="96"/>
        <v>0</v>
      </c>
      <c r="AT141" s="118">
        <f t="shared" si="97"/>
        <v>0</v>
      </c>
      <c r="AU141" s="119">
        <f t="shared" ca="1" si="98"/>
        <v>0.29025916962786924</v>
      </c>
      <c r="DN141" s="36">
        <v>0</v>
      </c>
      <c r="DO141" s="36">
        <v>0.48426742976066622</v>
      </c>
      <c r="DP141" s="36">
        <v>0</v>
      </c>
      <c r="DQ141" s="36">
        <v>0</v>
      </c>
      <c r="DR141" s="36">
        <v>0</v>
      </c>
      <c r="DS141" s="36">
        <v>0</v>
      </c>
      <c r="DT141" s="36">
        <v>0</v>
      </c>
      <c r="DU141" s="36">
        <v>0</v>
      </c>
      <c r="DV141" s="36">
        <v>0</v>
      </c>
      <c r="DW141" s="36">
        <v>0</v>
      </c>
      <c r="DX141" s="36">
        <v>0</v>
      </c>
      <c r="DY141" s="36">
        <v>0.48426742976066622</v>
      </c>
    </row>
    <row r="142" spans="1:129" x14ac:dyDescent="0.2">
      <c r="A142" s="36">
        <v>139</v>
      </c>
      <c r="B142" s="36" t="s">
        <v>184</v>
      </c>
      <c r="C142" s="36" t="s">
        <v>57</v>
      </c>
      <c r="D142" s="36">
        <v>1</v>
      </c>
      <c r="E142" s="36" t="s">
        <v>45</v>
      </c>
      <c r="F142" s="36" t="s">
        <v>352</v>
      </c>
      <c r="G142" s="36" t="s">
        <v>184</v>
      </c>
      <c r="H142" s="36" t="s">
        <v>186</v>
      </c>
      <c r="I142" s="36" t="s">
        <v>180</v>
      </c>
      <c r="J142" s="36" t="s">
        <v>59</v>
      </c>
      <c r="K142" s="36" t="s">
        <v>57</v>
      </c>
      <c r="L142" s="36" t="s">
        <v>48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118">
        <f t="shared" ca="1" si="88"/>
        <v>0.1920155352068203</v>
      </c>
      <c r="AL142" s="118">
        <f t="shared" ca="1" si="89"/>
        <v>6.470002659411235E-2</v>
      </c>
      <c r="AM142" s="118">
        <f t="shared" si="90"/>
        <v>0</v>
      </c>
      <c r="AN142" s="118">
        <f t="shared" si="91"/>
        <v>0</v>
      </c>
      <c r="AO142" s="118">
        <f t="shared" si="92"/>
        <v>0</v>
      </c>
      <c r="AP142" s="118">
        <f t="shared" si="93"/>
        <v>0</v>
      </c>
      <c r="AQ142" s="118">
        <f t="shared" si="94"/>
        <v>0</v>
      </c>
      <c r="AR142" s="118">
        <f t="shared" si="95"/>
        <v>0</v>
      </c>
      <c r="AS142" s="118">
        <f t="shared" si="96"/>
        <v>0</v>
      </c>
      <c r="AT142" s="118">
        <f t="shared" si="97"/>
        <v>0</v>
      </c>
      <c r="AU142" s="119">
        <f t="shared" ca="1" si="98"/>
        <v>0.25671556180093263</v>
      </c>
      <c r="DN142" s="36">
        <v>0</v>
      </c>
      <c r="DO142" s="36">
        <v>0.29652067381316982</v>
      </c>
      <c r="DP142" s="36">
        <v>0</v>
      </c>
      <c r="DQ142" s="36">
        <v>0</v>
      </c>
      <c r="DR142" s="36">
        <v>0</v>
      </c>
      <c r="DS142" s="36">
        <v>0</v>
      </c>
      <c r="DT142" s="36">
        <v>0</v>
      </c>
      <c r="DU142" s="36">
        <v>0</v>
      </c>
      <c r="DV142" s="36">
        <v>0</v>
      </c>
      <c r="DW142" s="36">
        <v>0</v>
      </c>
      <c r="DX142" s="36">
        <v>0</v>
      </c>
      <c r="DY142" s="36">
        <v>0.29652067381316982</v>
      </c>
    </row>
    <row r="143" spans="1:129" x14ac:dyDescent="0.2">
      <c r="A143" s="36">
        <v>140</v>
      </c>
      <c r="B143" s="36" t="s">
        <v>184</v>
      </c>
      <c r="C143" s="36" t="s">
        <v>57</v>
      </c>
      <c r="D143" s="36">
        <v>2</v>
      </c>
      <c r="E143" s="36" t="s">
        <v>45</v>
      </c>
      <c r="F143" s="36" t="s">
        <v>353</v>
      </c>
      <c r="G143" s="36" t="s">
        <v>184</v>
      </c>
      <c r="H143" s="36" t="s">
        <v>186</v>
      </c>
      <c r="I143" s="36" t="s">
        <v>141</v>
      </c>
      <c r="J143" s="36" t="s">
        <v>59</v>
      </c>
      <c r="K143" s="36" t="s">
        <v>57</v>
      </c>
      <c r="L143" s="36" t="s">
        <v>48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118">
        <f t="shared" ca="1" si="88"/>
        <v>0.17700465991014552</v>
      </c>
      <c r="AL143" s="118">
        <f t="shared" ca="1" si="89"/>
        <v>6.470002659411235E-2</v>
      </c>
      <c r="AM143" s="118">
        <f t="shared" si="90"/>
        <v>0</v>
      </c>
      <c r="AN143" s="118">
        <f t="shared" si="91"/>
        <v>0</v>
      </c>
      <c r="AO143" s="118">
        <f t="shared" si="92"/>
        <v>0</v>
      </c>
      <c r="AP143" s="118">
        <f t="shared" si="93"/>
        <v>0</v>
      </c>
      <c r="AQ143" s="118">
        <f t="shared" si="94"/>
        <v>0</v>
      </c>
      <c r="AR143" s="118">
        <f t="shared" si="95"/>
        <v>0</v>
      </c>
      <c r="AS143" s="118">
        <f t="shared" si="96"/>
        <v>0</v>
      </c>
      <c r="AT143" s="118">
        <f t="shared" si="97"/>
        <v>0</v>
      </c>
      <c r="AU143" s="119">
        <f t="shared" ca="1" si="98"/>
        <v>0.24170468650425786</v>
      </c>
      <c r="DN143" s="36">
        <v>0</v>
      </c>
      <c r="DO143" s="36">
        <v>0.34288170395341694</v>
      </c>
      <c r="DP143" s="36">
        <v>0</v>
      </c>
      <c r="DQ143" s="36">
        <v>0</v>
      </c>
      <c r="DR143" s="36">
        <v>0</v>
      </c>
      <c r="DS143" s="36">
        <v>0</v>
      </c>
      <c r="DT143" s="36">
        <v>0</v>
      </c>
      <c r="DU143" s="36">
        <v>0</v>
      </c>
      <c r="DV143" s="36">
        <v>0</v>
      </c>
      <c r="DW143" s="36">
        <v>0</v>
      </c>
      <c r="DX143" s="36">
        <v>0</v>
      </c>
      <c r="DY143" s="36">
        <v>0.34288170395341694</v>
      </c>
    </row>
    <row r="144" spans="1:129" x14ac:dyDescent="0.2">
      <c r="A144" s="36">
        <v>141</v>
      </c>
      <c r="B144" s="36" t="s">
        <v>184</v>
      </c>
      <c r="C144" s="36" t="s">
        <v>59</v>
      </c>
      <c r="D144" s="36">
        <v>1</v>
      </c>
      <c r="E144" s="36" t="s">
        <v>45</v>
      </c>
      <c r="F144" s="36" t="s">
        <v>354</v>
      </c>
      <c r="G144" s="36" t="s">
        <v>184</v>
      </c>
      <c r="H144" s="36" t="s">
        <v>186</v>
      </c>
      <c r="I144" s="36" t="s">
        <v>180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6">
        <v>0</v>
      </c>
      <c r="AJ144" s="36">
        <v>0</v>
      </c>
      <c r="AK144" s="118">
        <f t="shared" ca="1" si="88"/>
        <v>0.1920155352068203</v>
      </c>
      <c r="AL144" s="118">
        <f t="shared" si="89"/>
        <v>0</v>
      </c>
      <c r="AM144" s="118">
        <f t="shared" si="90"/>
        <v>0</v>
      </c>
      <c r="AN144" s="118">
        <f t="shared" si="91"/>
        <v>0</v>
      </c>
      <c r="AO144" s="118">
        <f t="shared" si="92"/>
        <v>0</v>
      </c>
      <c r="AP144" s="118">
        <f t="shared" si="93"/>
        <v>0</v>
      </c>
      <c r="AQ144" s="118">
        <f t="shared" si="94"/>
        <v>0</v>
      </c>
      <c r="AR144" s="118">
        <f t="shared" si="95"/>
        <v>0</v>
      </c>
      <c r="AS144" s="118">
        <f t="shared" si="96"/>
        <v>0</v>
      </c>
      <c r="AT144" s="118">
        <f t="shared" si="97"/>
        <v>0</v>
      </c>
      <c r="AU144" s="119">
        <f t="shared" ca="1" si="98"/>
        <v>0.1920155352068203</v>
      </c>
      <c r="DN144" s="36">
        <v>0</v>
      </c>
      <c r="DO144" s="36">
        <v>0.40520647149460687</v>
      </c>
      <c r="DP144" s="36">
        <v>0</v>
      </c>
      <c r="DQ144" s="36">
        <v>0</v>
      </c>
      <c r="DR144" s="36">
        <v>0</v>
      </c>
      <c r="DS144" s="36">
        <v>0</v>
      </c>
      <c r="DT144" s="36">
        <v>0</v>
      </c>
      <c r="DU144" s="36">
        <v>0</v>
      </c>
      <c r="DV144" s="36">
        <v>0</v>
      </c>
      <c r="DW144" s="36">
        <v>0</v>
      </c>
      <c r="DX144" s="36">
        <v>0</v>
      </c>
      <c r="DY144" s="36">
        <v>0.40520647149460687</v>
      </c>
    </row>
    <row r="145" spans="1:129" x14ac:dyDescent="0.2">
      <c r="A145" s="36">
        <v>142</v>
      </c>
      <c r="B145" s="36" t="s">
        <v>184</v>
      </c>
      <c r="C145" s="36" t="s">
        <v>59</v>
      </c>
      <c r="D145" s="36">
        <v>2</v>
      </c>
      <c r="E145" s="36" t="s">
        <v>45</v>
      </c>
      <c r="F145" s="36" t="s">
        <v>355</v>
      </c>
      <c r="G145" s="36" t="s">
        <v>184</v>
      </c>
      <c r="H145" s="36" t="s">
        <v>187</v>
      </c>
      <c r="I145" s="36" t="s">
        <v>180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118">
        <f t="shared" ca="1" si="88"/>
        <v>0.22596354941551522</v>
      </c>
      <c r="AL145" s="118">
        <f t="shared" si="89"/>
        <v>0</v>
      </c>
      <c r="AM145" s="118">
        <f t="shared" si="90"/>
        <v>0</v>
      </c>
      <c r="AN145" s="118">
        <f t="shared" si="91"/>
        <v>0</v>
      </c>
      <c r="AO145" s="118">
        <f t="shared" si="92"/>
        <v>0</v>
      </c>
      <c r="AP145" s="118">
        <f t="shared" si="93"/>
        <v>0</v>
      </c>
      <c r="AQ145" s="118">
        <f t="shared" si="94"/>
        <v>0</v>
      </c>
      <c r="AR145" s="118">
        <f t="shared" si="95"/>
        <v>0</v>
      </c>
      <c r="AS145" s="118">
        <f t="shared" si="96"/>
        <v>0</v>
      </c>
      <c r="AT145" s="118">
        <f t="shared" si="97"/>
        <v>0</v>
      </c>
      <c r="AU145" s="119">
        <f t="shared" ca="1" si="98"/>
        <v>0.22596354941551522</v>
      </c>
      <c r="DN145" s="36">
        <v>0</v>
      </c>
      <c r="DO145" s="36">
        <v>0.44896174074456013</v>
      </c>
      <c r="DP145" s="36">
        <v>0</v>
      </c>
      <c r="DQ145" s="36">
        <v>0</v>
      </c>
      <c r="DR145" s="36">
        <v>0</v>
      </c>
      <c r="DS145" s="36">
        <v>0</v>
      </c>
      <c r="DT145" s="36">
        <v>0</v>
      </c>
      <c r="DU145" s="36">
        <v>0</v>
      </c>
      <c r="DV145" s="36">
        <v>0</v>
      </c>
      <c r="DW145" s="36">
        <v>0</v>
      </c>
      <c r="DX145" s="36">
        <v>0</v>
      </c>
      <c r="DY145" s="36">
        <v>0.44896174074456013</v>
      </c>
    </row>
    <row r="146" spans="1:129" x14ac:dyDescent="0.2">
      <c r="A146" s="36">
        <v>143</v>
      </c>
      <c r="B146" s="36" t="s">
        <v>184</v>
      </c>
      <c r="C146" s="36" t="s">
        <v>59</v>
      </c>
      <c r="D146" s="36">
        <v>3</v>
      </c>
      <c r="E146" s="36" t="s">
        <v>45</v>
      </c>
      <c r="F146" s="36" t="s">
        <v>356</v>
      </c>
      <c r="G146" s="36" t="s">
        <v>184</v>
      </c>
      <c r="H146" s="36" t="s">
        <v>186</v>
      </c>
      <c r="I146" s="36" t="s">
        <v>141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118">
        <f t="shared" ca="1" si="88"/>
        <v>0.17700465991014552</v>
      </c>
      <c r="AL146" s="118">
        <f t="shared" si="89"/>
        <v>0</v>
      </c>
      <c r="AM146" s="118">
        <f t="shared" si="90"/>
        <v>0</v>
      </c>
      <c r="AN146" s="118">
        <f t="shared" si="91"/>
        <v>0</v>
      </c>
      <c r="AO146" s="118">
        <f t="shared" si="92"/>
        <v>0</v>
      </c>
      <c r="AP146" s="118">
        <f t="shared" si="93"/>
        <v>0</v>
      </c>
      <c r="AQ146" s="118">
        <f t="shared" si="94"/>
        <v>0</v>
      </c>
      <c r="AR146" s="118">
        <f t="shared" si="95"/>
        <v>0</v>
      </c>
      <c r="AS146" s="118">
        <f t="shared" si="96"/>
        <v>0</v>
      </c>
      <c r="AT146" s="118">
        <f t="shared" si="97"/>
        <v>0</v>
      </c>
      <c r="AU146" s="119">
        <f t="shared" ca="1" si="98"/>
        <v>0.17700465991014552</v>
      </c>
      <c r="DN146" s="36">
        <v>0</v>
      </c>
      <c r="DO146" s="36">
        <v>0.3006087756980671</v>
      </c>
      <c r="DP146" s="36">
        <v>0</v>
      </c>
      <c r="DQ146" s="36">
        <v>0</v>
      </c>
      <c r="DR146" s="36">
        <v>0</v>
      </c>
      <c r="DS146" s="36">
        <v>0</v>
      </c>
      <c r="DT146" s="36">
        <v>0</v>
      </c>
      <c r="DU146" s="36">
        <v>0</v>
      </c>
      <c r="DV146" s="36">
        <v>0</v>
      </c>
      <c r="DW146" s="36">
        <v>0</v>
      </c>
      <c r="DX146" s="36">
        <v>0</v>
      </c>
      <c r="DY146" s="36">
        <v>0.3006087756980671</v>
      </c>
    </row>
    <row r="147" spans="1:129" x14ac:dyDescent="0.2">
      <c r="A147" s="36">
        <v>144</v>
      </c>
      <c r="B147" s="36" t="s">
        <v>184</v>
      </c>
      <c r="C147" s="36" t="s">
        <v>59</v>
      </c>
      <c r="D147" s="36">
        <v>4</v>
      </c>
      <c r="E147" s="36" t="s">
        <v>45</v>
      </c>
      <c r="F147" s="36" t="s">
        <v>357</v>
      </c>
      <c r="G147" s="36" t="s">
        <v>184</v>
      </c>
      <c r="H147" s="36" t="s">
        <v>187</v>
      </c>
      <c r="I147" s="36" t="s">
        <v>141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118">
        <f t="shared" ca="1" si="88"/>
        <v>0.20762879713503268</v>
      </c>
      <c r="AL147" s="118">
        <f t="shared" si="89"/>
        <v>0</v>
      </c>
      <c r="AM147" s="118">
        <f t="shared" si="90"/>
        <v>0</v>
      </c>
      <c r="AN147" s="118">
        <f t="shared" si="91"/>
        <v>0</v>
      </c>
      <c r="AO147" s="118">
        <f t="shared" si="92"/>
        <v>0</v>
      </c>
      <c r="AP147" s="118">
        <f t="shared" si="93"/>
        <v>0</v>
      </c>
      <c r="AQ147" s="118">
        <f t="shared" si="94"/>
        <v>0</v>
      </c>
      <c r="AR147" s="118">
        <f t="shared" si="95"/>
        <v>0</v>
      </c>
      <c r="AS147" s="118">
        <f t="shared" si="96"/>
        <v>0</v>
      </c>
      <c r="AT147" s="118">
        <f t="shared" si="97"/>
        <v>0</v>
      </c>
      <c r="AU147" s="119">
        <f t="shared" ca="1" si="98"/>
        <v>0.20762879713503268</v>
      </c>
      <c r="DN147" s="36">
        <v>0</v>
      </c>
      <c r="DO147" s="36">
        <v>0.35474756085036441</v>
      </c>
      <c r="DP147" s="36">
        <v>0</v>
      </c>
      <c r="DQ147" s="36">
        <v>0</v>
      </c>
      <c r="DR147" s="36">
        <v>0</v>
      </c>
      <c r="DS147" s="36">
        <v>0</v>
      </c>
      <c r="DT147" s="36">
        <v>0</v>
      </c>
      <c r="DU147" s="36">
        <v>0</v>
      </c>
      <c r="DV147" s="36">
        <v>0</v>
      </c>
      <c r="DW147" s="36">
        <v>0</v>
      </c>
      <c r="DX147" s="36">
        <v>0</v>
      </c>
      <c r="DY147" s="36">
        <v>0.35474756085036441</v>
      </c>
    </row>
    <row r="148" spans="1:129" x14ac:dyDescent="0.2">
      <c r="A148" s="36">
        <v>145</v>
      </c>
      <c r="B148" s="36" t="s">
        <v>184</v>
      </c>
      <c r="C148" s="36" t="s">
        <v>181</v>
      </c>
      <c r="D148" s="36">
        <v>1</v>
      </c>
      <c r="E148" s="36" t="s">
        <v>45</v>
      </c>
      <c r="F148" s="36" t="s">
        <v>358</v>
      </c>
      <c r="G148" s="36" t="s">
        <v>184</v>
      </c>
      <c r="H148" s="36" t="s">
        <v>181</v>
      </c>
      <c r="I148" s="36" t="s">
        <v>180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118">
        <f t="shared" ca="1" si="88"/>
        <v>0.1198702314201244</v>
      </c>
      <c r="AL148" s="118">
        <f t="shared" si="89"/>
        <v>0</v>
      </c>
      <c r="AM148" s="118">
        <f t="shared" si="90"/>
        <v>0</v>
      </c>
      <c r="AN148" s="118">
        <f t="shared" si="91"/>
        <v>0</v>
      </c>
      <c r="AO148" s="118">
        <f t="shared" si="92"/>
        <v>0</v>
      </c>
      <c r="AP148" s="118">
        <f t="shared" si="93"/>
        <v>0</v>
      </c>
      <c r="AQ148" s="118">
        <f t="shared" si="94"/>
        <v>0</v>
      </c>
      <c r="AR148" s="118">
        <f t="shared" si="95"/>
        <v>0</v>
      </c>
      <c r="AS148" s="118">
        <f t="shared" si="96"/>
        <v>0</v>
      </c>
      <c r="AT148" s="118">
        <f t="shared" si="97"/>
        <v>0</v>
      </c>
      <c r="AU148" s="119">
        <f t="shared" ca="1" si="98"/>
        <v>0.1198702314201244</v>
      </c>
      <c r="DN148" s="36">
        <v>0</v>
      </c>
      <c r="DO148" s="36">
        <v>0.40819399300555442</v>
      </c>
      <c r="DP148" s="36">
        <v>0</v>
      </c>
      <c r="DQ148" s="36">
        <v>0</v>
      </c>
      <c r="DR148" s="36">
        <v>0</v>
      </c>
      <c r="DS148" s="36">
        <v>0</v>
      </c>
      <c r="DT148" s="36">
        <v>0</v>
      </c>
      <c r="DU148" s="36">
        <v>0</v>
      </c>
      <c r="DV148" s="36">
        <v>0</v>
      </c>
      <c r="DW148" s="36">
        <v>0</v>
      </c>
      <c r="DX148" s="36">
        <v>0</v>
      </c>
      <c r="DY148" s="36">
        <v>0.40819399300555442</v>
      </c>
    </row>
    <row r="149" spans="1:129" x14ac:dyDescent="0.2">
      <c r="A149" s="36">
        <v>146</v>
      </c>
      <c r="B149" s="36" t="s">
        <v>184</v>
      </c>
      <c r="C149" s="36" t="s">
        <v>181</v>
      </c>
      <c r="D149" s="36">
        <v>2</v>
      </c>
      <c r="E149" s="36" t="s">
        <v>45</v>
      </c>
      <c r="F149" s="36" t="s">
        <v>359</v>
      </c>
      <c r="G149" s="36" t="s">
        <v>184</v>
      </c>
      <c r="H149" s="36" t="s">
        <v>181</v>
      </c>
      <c r="I149" s="36" t="s">
        <v>141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6">
        <v>0</v>
      </c>
      <c r="AJ149" s="36">
        <v>0</v>
      </c>
      <c r="AK149" s="118">
        <f t="shared" ref="AK149:AK164" ca="1" si="99">IF(G149&gt;0,VLOOKUP(G149&amp;"-"&amp;H149&amp;"-"&amp;I149,LocCost,2,0),0)</f>
        <v>0.11562329603255357</v>
      </c>
      <c r="AL149" s="118">
        <f t="shared" ref="AL149:AL164" si="100">IF(J149&gt;0,VLOOKUP(J149&amp;"-"&amp;K149&amp;"-"&amp;L149,LocCost,2,0),0)</f>
        <v>0</v>
      </c>
      <c r="AM149" s="118">
        <f t="shared" ref="AM149:AM164" si="101">IF(M149&gt;0,VLOOKUP(M149&amp;"-"&amp;N149&amp;"-"&amp;O149,LocCost,2,0),0)</f>
        <v>0</v>
      </c>
      <c r="AN149" s="118">
        <f t="shared" ref="AN149:AN164" si="102">IF(P149&gt;0,VLOOKUP(P149&amp;"-"&amp;Q149&amp;"-"&amp;R149,LocCost,2,0),0)</f>
        <v>0</v>
      </c>
      <c r="AO149" s="118">
        <f t="shared" ref="AO149:AO164" si="103">IF(S149&gt;0,VLOOKUP(S149&amp;"-"&amp;T149&amp;"-"&amp;U149,LocCost,2,0),0)</f>
        <v>0</v>
      </c>
      <c r="AP149" s="118">
        <f t="shared" ref="AP149:AP164" si="104">IF(V149&gt;0,VLOOKUP(V149&amp;"-"&amp;W149&amp;"-"&amp;X149,LocCost,2,0),0)</f>
        <v>0</v>
      </c>
      <c r="AQ149" s="118">
        <f t="shared" ref="AQ149:AQ164" si="105">IF(Y149&gt;0,VLOOKUP(Y149&amp;"-"&amp;Z149&amp;"-"&amp;AA149,LocCost,2,0),0)</f>
        <v>0</v>
      </c>
      <c r="AR149" s="118">
        <f t="shared" ref="AR149:AR164" si="106">IF(AB149&gt;0,VLOOKUP(AB149&amp;"-"&amp;AC149&amp;"-"&amp;AD149,LocCost,2,0),0)</f>
        <v>0</v>
      </c>
      <c r="AS149" s="118">
        <f t="shared" ref="AS149:AS164" si="107">IF(AE149&gt;0,VLOOKUP(AE149&amp;"-"&amp;AF149&amp;"-"&amp;AG149,LocCost,2,0),0)</f>
        <v>0</v>
      </c>
      <c r="AT149" s="118">
        <f t="shared" ref="AT149:AT164" si="108">IF(AH149&gt;0,VLOOKUP(AH149&amp;"-"&amp;AI149&amp;"-"&amp;AJ149,LocCost,2,0),0)</f>
        <v>0</v>
      </c>
      <c r="AU149" s="119">
        <f t="shared" ref="AU149:AU164" ca="1" si="109">SUM(AK149:AT149)</f>
        <v>0.11562329603255357</v>
      </c>
      <c r="DN149" s="36">
        <v>0</v>
      </c>
      <c r="DO149" s="36">
        <v>0.46926742976066621</v>
      </c>
      <c r="DP149" s="36">
        <v>0</v>
      </c>
      <c r="DQ149" s="36">
        <v>0</v>
      </c>
      <c r="DR149" s="36">
        <v>0</v>
      </c>
      <c r="DS149" s="36">
        <v>0</v>
      </c>
      <c r="DT149" s="36">
        <v>0</v>
      </c>
      <c r="DU149" s="36">
        <v>0</v>
      </c>
      <c r="DV149" s="36">
        <v>0</v>
      </c>
      <c r="DW149" s="36">
        <v>0</v>
      </c>
      <c r="DX149" s="36">
        <v>0</v>
      </c>
      <c r="DY149" s="36">
        <v>0.46926742976066621</v>
      </c>
    </row>
    <row r="150" spans="1:129" x14ac:dyDescent="0.2">
      <c r="A150" s="36">
        <v>147</v>
      </c>
      <c r="B150" s="36" t="s">
        <v>184</v>
      </c>
      <c r="C150" s="36" t="s">
        <v>184</v>
      </c>
      <c r="D150" s="36">
        <v>1</v>
      </c>
      <c r="E150" s="36" t="s">
        <v>45</v>
      </c>
      <c r="F150" s="36" t="s">
        <v>360</v>
      </c>
      <c r="G150" s="36" t="s">
        <v>184</v>
      </c>
      <c r="H150" s="36" t="s">
        <v>184</v>
      </c>
      <c r="I150" s="36" t="s">
        <v>180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6">
        <v>0</v>
      </c>
      <c r="AJ150" s="36">
        <v>0</v>
      </c>
      <c r="AK150" s="118">
        <f t="shared" ca="1" si="99"/>
        <v>0.1198702314201244</v>
      </c>
      <c r="AL150" s="118">
        <f t="shared" si="100"/>
        <v>0</v>
      </c>
      <c r="AM150" s="118">
        <f t="shared" si="101"/>
        <v>0</v>
      </c>
      <c r="AN150" s="118">
        <f t="shared" si="102"/>
        <v>0</v>
      </c>
      <c r="AO150" s="118">
        <f t="shared" si="103"/>
        <v>0</v>
      </c>
      <c r="AP150" s="118">
        <f t="shared" si="104"/>
        <v>0</v>
      </c>
      <c r="AQ150" s="118">
        <f t="shared" si="105"/>
        <v>0</v>
      </c>
      <c r="AR150" s="118">
        <f t="shared" si="106"/>
        <v>0</v>
      </c>
      <c r="AS150" s="118">
        <f t="shared" si="107"/>
        <v>0</v>
      </c>
      <c r="AT150" s="118">
        <f t="shared" si="108"/>
        <v>0</v>
      </c>
      <c r="AU150" s="119">
        <f t="shared" ca="1" si="109"/>
        <v>0.1198702314201244</v>
      </c>
      <c r="DN150" s="36">
        <v>0</v>
      </c>
      <c r="DO150" s="36">
        <v>0.2009440690453636</v>
      </c>
      <c r="DP150" s="36">
        <v>7.4249642346208816E-2</v>
      </c>
      <c r="DQ150" s="36">
        <v>0</v>
      </c>
      <c r="DR150" s="36">
        <v>0</v>
      </c>
      <c r="DS150" s="36">
        <v>0</v>
      </c>
      <c r="DT150" s="36">
        <v>0</v>
      </c>
      <c r="DU150" s="36">
        <v>0</v>
      </c>
      <c r="DV150" s="36">
        <v>0</v>
      </c>
      <c r="DW150" s="36">
        <v>0</v>
      </c>
      <c r="DX150" s="36">
        <v>0</v>
      </c>
      <c r="DY150" s="36">
        <v>0.27519371139157245</v>
      </c>
    </row>
    <row r="151" spans="1:129" x14ac:dyDescent="0.2">
      <c r="A151" s="36">
        <v>148</v>
      </c>
      <c r="B151" s="36" t="s">
        <v>184</v>
      </c>
      <c r="C151" s="36" t="s">
        <v>184</v>
      </c>
      <c r="D151" s="36">
        <v>2</v>
      </c>
      <c r="E151" s="36" t="s">
        <v>45</v>
      </c>
      <c r="F151" s="36" t="s">
        <v>361</v>
      </c>
      <c r="G151" s="36" t="s">
        <v>184</v>
      </c>
      <c r="H151" s="36" t="s">
        <v>184</v>
      </c>
      <c r="I151" s="36" t="s">
        <v>141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6">
        <v>0</v>
      </c>
      <c r="AJ151" s="36">
        <v>0</v>
      </c>
      <c r="AK151" s="118">
        <f t="shared" ca="1" si="99"/>
        <v>0.11562329603255357</v>
      </c>
      <c r="AL151" s="118">
        <f t="shared" si="100"/>
        <v>0</v>
      </c>
      <c r="AM151" s="118">
        <f t="shared" si="101"/>
        <v>0</v>
      </c>
      <c r="AN151" s="118">
        <f t="shared" si="102"/>
        <v>0</v>
      </c>
      <c r="AO151" s="118">
        <f t="shared" si="103"/>
        <v>0</v>
      </c>
      <c r="AP151" s="118">
        <f t="shared" si="104"/>
        <v>0</v>
      </c>
      <c r="AQ151" s="118">
        <f t="shared" si="105"/>
        <v>0</v>
      </c>
      <c r="AR151" s="118">
        <f t="shared" si="106"/>
        <v>0</v>
      </c>
      <c r="AS151" s="118">
        <f t="shared" si="107"/>
        <v>0</v>
      </c>
      <c r="AT151" s="118">
        <f t="shared" si="108"/>
        <v>0</v>
      </c>
      <c r="AU151" s="119">
        <f t="shared" ca="1" si="109"/>
        <v>0.11562329603255357</v>
      </c>
      <c r="DN151" s="36">
        <v>0</v>
      </c>
      <c r="DO151" s="36">
        <v>0.20120667298179135</v>
      </c>
      <c r="DP151" s="36">
        <v>7.4249642346208816E-2</v>
      </c>
      <c r="DQ151" s="36">
        <v>0</v>
      </c>
      <c r="DR151" s="36">
        <v>0</v>
      </c>
      <c r="DS151" s="36">
        <v>0</v>
      </c>
      <c r="DT151" s="36">
        <v>0</v>
      </c>
      <c r="DU151" s="36">
        <v>0</v>
      </c>
      <c r="DV151" s="36">
        <v>0</v>
      </c>
      <c r="DW151" s="36">
        <v>0</v>
      </c>
      <c r="DX151" s="36">
        <v>0</v>
      </c>
      <c r="DY151" s="36">
        <v>0.27545631532800019</v>
      </c>
    </row>
    <row r="152" spans="1:129" x14ac:dyDescent="0.2">
      <c r="A152" s="36">
        <v>149</v>
      </c>
      <c r="B152" s="36" t="s">
        <v>184</v>
      </c>
      <c r="C152" s="36" t="s">
        <v>185</v>
      </c>
      <c r="D152" s="36">
        <v>1</v>
      </c>
      <c r="E152" s="36" t="s">
        <v>45</v>
      </c>
      <c r="F152" s="36" t="s">
        <v>362</v>
      </c>
      <c r="G152" s="36" t="s">
        <v>184</v>
      </c>
      <c r="H152" s="36" t="s">
        <v>185</v>
      </c>
      <c r="I152" s="36" t="s">
        <v>180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118">
        <f t="shared" ca="1" si="99"/>
        <v>0.16699180944421235</v>
      </c>
      <c r="AL152" s="118">
        <f t="shared" si="100"/>
        <v>0</v>
      </c>
      <c r="AM152" s="118">
        <f t="shared" si="101"/>
        <v>0</v>
      </c>
      <c r="AN152" s="118">
        <f t="shared" si="102"/>
        <v>0</v>
      </c>
      <c r="AO152" s="118">
        <f t="shared" si="103"/>
        <v>0</v>
      </c>
      <c r="AP152" s="118">
        <f t="shared" si="104"/>
        <v>0</v>
      </c>
      <c r="AQ152" s="118">
        <f t="shared" si="105"/>
        <v>0</v>
      </c>
      <c r="AR152" s="118">
        <f t="shared" si="106"/>
        <v>0</v>
      </c>
      <c r="AS152" s="118">
        <f t="shared" si="107"/>
        <v>0</v>
      </c>
      <c r="AT152" s="118">
        <f t="shared" si="108"/>
        <v>0</v>
      </c>
      <c r="AU152" s="119">
        <f t="shared" ca="1" si="109"/>
        <v>0.16699180944421235</v>
      </c>
      <c r="DN152" s="36">
        <v>0</v>
      </c>
      <c r="DO152" s="36">
        <v>0</v>
      </c>
      <c r="DP152" s="36">
        <v>0</v>
      </c>
      <c r="DQ152" s="36">
        <v>0</v>
      </c>
      <c r="DR152" s="36">
        <v>0</v>
      </c>
      <c r="DS152" s="36">
        <v>0</v>
      </c>
      <c r="DT152" s="36">
        <v>0</v>
      </c>
      <c r="DU152" s="36">
        <v>0</v>
      </c>
      <c r="DV152" s="36">
        <v>0</v>
      </c>
      <c r="DW152" s="36">
        <v>0</v>
      </c>
      <c r="DX152" s="36">
        <v>0</v>
      </c>
      <c r="DY152" s="36">
        <v>0</v>
      </c>
    </row>
    <row r="153" spans="1:129" x14ac:dyDescent="0.2">
      <c r="A153" s="36">
        <v>150</v>
      </c>
      <c r="B153" s="36" t="s">
        <v>184</v>
      </c>
      <c r="C153" s="36" t="s">
        <v>185</v>
      </c>
      <c r="D153" s="36">
        <v>2</v>
      </c>
      <c r="E153" s="36" t="s">
        <v>45</v>
      </c>
      <c r="F153" s="36" t="s">
        <v>363</v>
      </c>
      <c r="G153" s="36" t="s">
        <v>184</v>
      </c>
      <c r="H153" s="36" t="s">
        <v>185</v>
      </c>
      <c r="I153" s="36" t="s">
        <v>89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118">
        <f t="shared" ca="1" si="99"/>
        <v>0.41769180944421236</v>
      </c>
      <c r="AL153" s="118">
        <f t="shared" si="100"/>
        <v>0</v>
      </c>
      <c r="AM153" s="118">
        <f t="shared" si="101"/>
        <v>0</v>
      </c>
      <c r="AN153" s="118">
        <f t="shared" si="102"/>
        <v>0</v>
      </c>
      <c r="AO153" s="118">
        <f t="shared" si="103"/>
        <v>0</v>
      </c>
      <c r="AP153" s="118">
        <f t="shared" si="104"/>
        <v>0</v>
      </c>
      <c r="AQ153" s="118">
        <f t="shared" si="105"/>
        <v>0</v>
      </c>
      <c r="AR153" s="118">
        <f t="shared" si="106"/>
        <v>0</v>
      </c>
      <c r="AS153" s="118">
        <f t="shared" si="107"/>
        <v>0</v>
      </c>
      <c r="AT153" s="118">
        <f t="shared" si="108"/>
        <v>0</v>
      </c>
      <c r="AU153" s="119">
        <f t="shared" ca="1" si="109"/>
        <v>0.41769180944421236</v>
      </c>
      <c r="DN153" s="36">
        <v>0</v>
      </c>
      <c r="DO153" s="36">
        <v>0.13256742976066621</v>
      </c>
      <c r="DP153" s="36">
        <v>7.4249642346208816E-2</v>
      </c>
      <c r="DQ153" s="36">
        <v>0</v>
      </c>
      <c r="DR153" s="36">
        <v>0</v>
      </c>
      <c r="DS153" s="36">
        <v>0</v>
      </c>
      <c r="DT153" s="36">
        <v>0</v>
      </c>
      <c r="DU153" s="36">
        <v>0</v>
      </c>
      <c r="DV153" s="36">
        <v>0</v>
      </c>
      <c r="DW153" s="36">
        <v>0</v>
      </c>
      <c r="DX153" s="36">
        <v>0</v>
      </c>
      <c r="DY153" s="36">
        <v>0.20681707210687503</v>
      </c>
    </row>
    <row r="154" spans="1:129" x14ac:dyDescent="0.2">
      <c r="A154" s="36">
        <v>151</v>
      </c>
      <c r="B154" s="36" t="s">
        <v>184</v>
      </c>
      <c r="C154" s="36" t="s">
        <v>185</v>
      </c>
      <c r="D154" s="36">
        <v>3</v>
      </c>
      <c r="E154" s="36" t="s">
        <v>45</v>
      </c>
      <c r="F154" s="36" t="s">
        <v>364</v>
      </c>
      <c r="G154" s="36" t="s">
        <v>184</v>
      </c>
      <c r="H154" s="36" t="s">
        <v>185</v>
      </c>
      <c r="I154" s="36" t="s">
        <v>141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0</v>
      </c>
      <c r="AK154" s="118">
        <f t="shared" ca="1" si="99"/>
        <v>0.1545118679264873</v>
      </c>
      <c r="AL154" s="118">
        <f t="shared" si="100"/>
        <v>0</v>
      </c>
      <c r="AM154" s="118">
        <f t="shared" si="101"/>
        <v>0</v>
      </c>
      <c r="AN154" s="118">
        <f t="shared" si="102"/>
        <v>0</v>
      </c>
      <c r="AO154" s="118">
        <f t="shared" si="103"/>
        <v>0</v>
      </c>
      <c r="AP154" s="118">
        <f t="shared" si="104"/>
        <v>0</v>
      </c>
      <c r="AQ154" s="118">
        <f t="shared" si="105"/>
        <v>0</v>
      </c>
      <c r="AR154" s="118">
        <f t="shared" si="106"/>
        <v>0</v>
      </c>
      <c r="AS154" s="118">
        <f t="shared" si="107"/>
        <v>0</v>
      </c>
      <c r="AT154" s="118">
        <f t="shared" si="108"/>
        <v>0</v>
      </c>
      <c r="AU154" s="119">
        <f t="shared" ca="1" si="109"/>
        <v>0.1545118679264873</v>
      </c>
      <c r="DN154" s="36">
        <v>0</v>
      </c>
      <c r="DO154" s="36">
        <v>0.1298674297606662</v>
      </c>
      <c r="DP154" s="36">
        <v>7.4249642346208816E-2</v>
      </c>
      <c r="DQ154" s="36">
        <v>0</v>
      </c>
      <c r="DR154" s="36">
        <v>0</v>
      </c>
      <c r="DS154" s="36">
        <v>0</v>
      </c>
      <c r="DT154" s="36">
        <v>0</v>
      </c>
      <c r="DU154" s="36">
        <v>0</v>
      </c>
      <c r="DV154" s="36">
        <v>0</v>
      </c>
      <c r="DW154" s="36">
        <v>0</v>
      </c>
      <c r="DX154" s="36">
        <v>0</v>
      </c>
      <c r="DY154" s="36">
        <v>0.20411707210687502</v>
      </c>
    </row>
    <row r="155" spans="1:129" x14ac:dyDescent="0.2">
      <c r="A155" s="36">
        <v>152</v>
      </c>
      <c r="B155" s="36" t="s">
        <v>184</v>
      </c>
      <c r="C155" s="36" t="s">
        <v>185</v>
      </c>
      <c r="D155" s="36">
        <v>4</v>
      </c>
      <c r="E155" s="36" t="s">
        <v>45</v>
      </c>
      <c r="F155" s="36" t="s">
        <v>365</v>
      </c>
      <c r="G155" s="36" t="s">
        <v>184</v>
      </c>
      <c r="H155" s="36" t="s">
        <v>185</v>
      </c>
      <c r="I155" s="36" t="s">
        <v>174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118">
        <f t="shared" ca="1" si="99"/>
        <v>0.40521186792648728</v>
      </c>
      <c r="AL155" s="118">
        <f t="shared" si="100"/>
        <v>0</v>
      </c>
      <c r="AM155" s="118">
        <f t="shared" si="101"/>
        <v>0</v>
      </c>
      <c r="AN155" s="118">
        <f t="shared" si="102"/>
        <v>0</v>
      </c>
      <c r="AO155" s="118">
        <f t="shared" si="103"/>
        <v>0</v>
      </c>
      <c r="AP155" s="118">
        <f t="shared" si="104"/>
        <v>0</v>
      </c>
      <c r="AQ155" s="118">
        <f t="shared" si="105"/>
        <v>0</v>
      </c>
      <c r="AR155" s="118">
        <f t="shared" si="106"/>
        <v>0</v>
      </c>
      <c r="AS155" s="118">
        <f t="shared" si="107"/>
        <v>0</v>
      </c>
      <c r="AT155" s="118">
        <f t="shared" si="108"/>
        <v>0</v>
      </c>
      <c r="AU155" s="119">
        <f t="shared" ca="1" si="109"/>
        <v>0.40521186792648728</v>
      </c>
      <c r="DN155" s="36">
        <v>0</v>
      </c>
      <c r="DO155" s="36">
        <v>0.13256742976066621</v>
      </c>
      <c r="DP155" s="36">
        <v>0</v>
      </c>
      <c r="DQ155" s="36">
        <v>0</v>
      </c>
      <c r="DR155" s="36">
        <v>0</v>
      </c>
      <c r="DS155" s="36">
        <v>0</v>
      </c>
      <c r="DT155" s="36">
        <v>0</v>
      </c>
      <c r="DU155" s="36">
        <v>0</v>
      </c>
      <c r="DV155" s="36">
        <v>0</v>
      </c>
      <c r="DW155" s="36">
        <v>0</v>
      </c>
      <c r="DX155" s="36">
        <v>0</v>
      </c>
      <c r="DY155" s="36">
        <v>0.13256742976066621</v>
      </c>
    </row>
    <row r="156" spans="1:129" x14ac:dyDescent="0.2">
      <c r="A156" s="36">
        <v>153</v>
      </c>
      <c r="B156" s="36" t="s">
        <v>184</v>
      </c>
      <c r="C156" s="36" t="s">
        <v>186</v>
      </c>
      <c r="D156" s="36">
        <v>1</v>
      </c>
      <c r="E156" s="36" t="s">
        <v>45</v>
      </c>
      <c r="F156" s="36" t="s">
        <v>366</v>
      </c>
      <c r="G156" s="36" t="s">
        <v>184</v>
      </c>
      <c r="H156" s="36" t="s">
        <v>186</v>
      </c>
      <c r="I156" s="36" t="s">
        <v>180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118">
        <f t="shared" ca="1" si="99"/>
        <v>0.1920155352068203</v>
      </c>
      <c r="AL156" s="118">
        <f t="shared" si="100"/>
        <v>0</v>
      </c>
      <c r="AM156" s="118">
        <f t="shared" si="101"/>
        <v>0</v>
      </c>
      <c r="AN156" s="118">
        <f t="shared" si="102"/>
        <v>0</v>
      </c>
      <c r="AO156" s="118">
        <f t="shared" si="103"/>
        <v>0</v>
      </c>
      <c r="AP156" s="118">
        <f t="shared" si="104"/>
        <v>0</v>
      </c>
      <c r="AQ156" s="118">
        <f t="shared" si="105"/>
        <v>0</v>
      </c>
      <c r="AR156" s="118">
        <f t="shared" si="106"/>
        <v>0</v>
      </c>
      <c r="AS156" s="118">
        <f t="shared" si="107"/>
        <v>0</v>
      </c>
      <c r="AT156" s="118">
        <f t="shared" si="108"/>
        <v>0</v>
      </c>
      <c r="AU156" s="119">
        <f t="shared" ca="1" si="109"/>
        <v>0.1920155352068203</v>
      </c>
      <c r="DN156" s="36">
        <v>0</v>
      </c>
      <c r="DO156" s="36">
        <v>0.1298674297606662</v>
      </c>
      <c r="DP156" s="36">
        <v>0</v>
      </c>
      <c r="DQ156" s="36">
        <v>0</v>
      </c>
      <c r="DR156" s="36">
        <v>0</v>
      </c>
      <c r="DS156" s="36">
        <v>0</v>
      </c>
      <c r="DT156" s="36">
        <v>0</v>
      </c>
      <c r="DU156" s="36">
        <v>0</v>
      </c>
      <c r="DV156" s="36">
        <v>0</v>
      </c>
      <c r="DW156" s="36">
        <v>0</v>
      </c>
      <c r="DX156" s="36">
        <v>0</v>
      </c>
      <c r="DY156" s="36">
        <v>0.1298674297606662</v>
      </c>
    </row>
    <row r="157" spans="1:129" x14ac:dyDescent="0.2">
      <c r="A157" s="36">
        <v>154</v>
      </c>
      <c r="B157" s="36" t="s">
        <v>184</v>
      </c>
      <c r="C157" s="36" t="s">
        <v>186</v>
      </c>
      <c r="D157" s="36">
        <v>2</v>
      </c>
      <c r="E157" s="36" t="s">
        <v>45</v>
      </c>
      <c r="F157" s="36" t="s">
        <v>367</v>
      </c>
      <c r="G157" s="36" t="s">
        <v>184</v>
      </c>
      <c r="H157" s="36" t="s">
        <v>186</v>
      </c>
      <c r="I157" s="36" t="s">
        <v>141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6">
        <v>0</v>
      </c>
      <c r="AJ157" s="36">
        <v>0</v>
      </c>
      <c r="AK157" s="118">
        <f t="shared" ca="1" si="99"/>
        <v>0.17700465991014552</v>
      </c>
      <c r="AL157" s="118">
        <f t="shared" si="100"/>
        <v>0</v>
      </c>
      <c r="AM157" s="118">
        <f t="shared" si="101"/>
        <v>0</v>
      </c>
      <c r="AN157" s="118">
        <f t="shared" si="102"/>
        <v>0</v>
      </c>
      <c r="AO157" s="118">
        <f t="shared" si="103"/>
        <v>0</v>
      </c>
      <c r="AP157" s="118">
        <f t="shared" si="104"/>
        <v>0</v>
      </c>
      <c r="AQ157" s="118">
        <f t="shared" si="105"/>
        <v>0</v>
      </c>
      <c r="AR157" s="118">
        <f t="shared" si="106"/>
        <v>0</v>
      </c>
      <c r="AS157" s="118">
        <f t="shared" si="107"/>
        <v>0</v>
      </c>
      <c r="AT157" s="118">
        <f t="shared" si="108"/>
        <v>0</v>
      </c>
      <c r="AU157" s="119">
        <f t="shared" ca="1" si="109"/>
        <v>0.17700465991014552</v>
      </c>
      <c r="DN157" s="36">
        <v>0</v>
      </c>
      <c r="DO157" s="36">
        <v>1.4882343499197379E-2</v>
      </c>
      <c r="DP157" s="36">
        <v>2.4136794537055625E-2</v>
      </c>
      <c r="DQ157" s="36">
        <v>0</v>
      </c>
      <c r="DR157" s="36">
        <v>0</v>
      </c>
      <c r="DS157" s="36">
        <v>0</v>
      </c>
      <c r="DT157" s="36">
        <v>0</v>
      </c>
      <c r="DU157" s="36">
        <v>0</v>
      </c>
      <c r="DV157" s="36">
        <v>0</v>
      </c>
      <c r="DW157" s="36">
        <v>0</v>
      </c>
      <c r="DX157" s="36">
        <v>0</v>
      </c>
      <c r="DY157" s="36">
        <v>3.9019138036253002E-2</v>
      </c>
    </row>
    <row r="158" spans="1:129" x14ac:dyDescent="0.2">
      <c r="A158" s="36">
        <v>155</v>
      </c>
      <c r="B158" s="36" t="s">
        <v>184</v>
      </c>
      <c r="C158" s="36" t="s">
        <v>187</v>
      </c>
      <c r="D158" s="36">
        <v>1</v>
      </c>
      <c r="E158" s="36" t="s">
        <v>45</v>
      </c>
      <c r="F158" s="36" t="s">
        <v>368</v>
      </c>
      <c r="G158" s="36" t="s">
        <v>184</v>
      </c>
      <c r="H158" s="36" t="s">
        <v>187</v>
      </c>
      <c r="I158" s="36" t="s">
        <v>180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118">
        <f t="shared" ca="1" si="99"/>
        <v>0.22596354941551522</v>
      </c>
      <c r="AL158" s="118">
        <f t="shared" si="100"/>
        <v>0</v>
      </c>
      <c r="AM158" s="118">
        <f t="shared" si="101"/>
        <v>0</v>
      </c>
      <c r="AN158" s="118">
        <f t="shared" si="102"/>
        <v>0</v>
      </c>
      <c r="AO158" s="118">
        <f t="shared" si="103"/>
        <v>0</v>
      </c>
      <c r="AP158" s="118">
        <f t="shared" si="104"/>
        <v>0</v>
      </c>
      <c r="AQ158" s="118">
        <f t="shared" si="105"/>
        <v>0</v>
      </c>
      <c r="AR158" s="118">
        <f t="shared" si="106"/>
        <v>0</v>
      </c>
      <c r="AS158" s="118">
        <f t="shared" si="107"/>
        <v>0</v>
      </c>
      <c r="AT158" s="118">
        <f t="shared" si="108"/>
        <v>0</v>
      </c>
      <c r="AU158" s="119">
        <f t="shared" ca="1" si="109"/>
        <v>0.22596354941551522</v>
      </c>
      <c r="DN158" s="36">
        <v>0</v>
      </c>
      <c r="DO158" s="36">
        <v>1.4882343499197379E-2</v>
      </c>
      <c r="DP158" s="36">
        <v>0</v>
      </c>
      <c r="DQ158" s="36">
        <v>0</v>
      </c>
      <c r="DR158" s="36">
        <v>0</v>
      </c>
      <c r="DS158" s="36">
        <v>0</v>
      </c>
      <c r="DT158" s="36">
        <v>0</v>
      </c>
      <c r="DU158" s="36">
        <v>0</v>
      </c>
      <c r="DV158" s="36">
        <v>0</v>
      </c>
      <c r="DW158" s="36">
        <v>0</v>
      </c>
      <c r="DX158" s="36">
        <v>0</v>
      </c>
      <c r="DY158" s="36">
        <v>1.4882343499197379E-2</v>
      </c>
    </row>
    <row r="159" spans="1:129" x14ac:dyDescent="0.2">
      <c r="A159" s="36">
        <v>156</v>
      </c>
      <c r="B159" s="36" t="s">
        <v>184</v>
      </c>
      <c r="C159" s="36" t="s">
        <v>187</v>
      </c>
      <c r="D159" s="36">
        <v>2</v>
      </c>
      <c r="E159" s="36" t="s">
        <v>45</v>
      </c>
      <c r="F159" s="36" t="s">
        <v>369</v>
      </c>
      <c r="G159" s="36" t="s">
        <v>184</v>
      </c>
      <c r="H159" s="36" t="s">
        <v>187</v>
      </c>
      <c r="I159" s="36" t="s">
        <v>141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0</v>
      </c>
      <c r="AJ159" s="36">
        <v>0</v>
      </c>
      <c r="AK159" s="118">
        <f t="shared" ca="1" si="99"/>
        <v>0.20762879713503268</v>
      </c>
      <c r="AL159" s="118">
        <f t="shared" si="100"/>
        <v>0</v>
      </c>
      <c r="AM159" s="118">
        <f t="shared" si="101"/>
        <v>0</v>
      </c>
      <c r="AN159" s="118">
        <f t="shared" si="102"/>
        <v>0</v>
      </c>
      <c r="AO159" s="118">
        <f t="shared" si="103"/>
        <v>0</v>
      </c>
      <c r="AP159" s="118">
        <f t="shared" si="104"/>
        <v>0</v>
      </c>
      <c r="AQ159" s="118">
        <f t="shared" si="105"/>
        <v>0</v>
      </c>
      <c r="AR159" s="118">
        <f t="shared" si="106"/>
        <v>0</v>
      </c>
      <c r="AS159" s="118">
        <f t="shared" si="107"/>
        <v>0</v>
      </c>
      <c r="AT159" s="118">
        <f t="shared" si="108"/>
        <v>0</v>
      </c>
      <c r="AU159" s="119">
        <f t="shared" ca="1" si="109"/>
        <v>0.20762879713503268</v>
      </c>
      <c r="DN159" s="36">
        <v>0</v>
      </c>
      <c r="DO159" s="36">
        <v>0.13256742976066621</v>
      </c>
      <c r="DP159" s="36">
        <v>0</v>
      </c>
      <c r="DQ159" s="36">
        <v>0</v>
      </c>
      <c r="DR159" s="36">
        <v>0</v>
      </c>
      <c r="DS159" s="36">
        <v>0</v>
      </c>
      <c r="DT159" s="36">
        <v>0</v>
      </c>
      <c r="DU159" s="36">
        <v>0</v>
      </c>
      <c r="DV159" s="36">
        <v>0</v>
      </c>
      <c r="DW159" s="36">
        <v>0</v>
      </c>
      <c r="DX159" s="36">
        <v>0</v>
      </c>
      <c r="DY159" s="36">
        <v>0.13256742976066621</v>
      </c>
    </row>
    <row r="160" spans="1:129" x14ac:dyDescent="0.2">
      <c r="A160" s="36">
        <v>157</v>
      </c>
      <c r="B160" s="36" t="s">
        <v>184</v>
      </c>
      <c r="C160" s="36" t="s">
        <v>188</v>
      </c>
      <c r="D160" s="36">
        <v>1</v>
      </c>
      <c r="E160" s="36" t="s">
        <v>45</v>
      </c>
      <c r="F160" s="36" t="s">
        <v>370</v>
      </c>
      <c r="G160" s="36" t="s">
        <v>184</v>
      </c>
      <c r="H160" s="36" t="s">
        <v>188</v>
      </c>
      <c r="I160" s="36" t="s">
        <v>180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6">
        <v>0</v>
      </c>
      <c r="AJ160" s="36">
        <v>0</v>
      </c>
      <c r="AK160" s="118">
        <f t="shared" ca="1" si="99"/>
        <v>0.26144875819804292</v>
      </c>
      <c r="AL160" s="118">
        <f t="shared" si="100"/>
        <v>0</v>
      </c>
      <c r="AM160" s="118">
        <f t="shared" si="101"/>
        <v>0</v>
      </c>
      <c r="AN160" s="118">
        <f t="shared" si="102"/>
        <v>0</v>
      </c>
      <c r="AO160" s="118">
        <f t="shared" si="103"/>
        <v>0</v>
      </c>
      <c r="AP160" s="118">
        <f t="shared" si="104"/>
        <v>0</v>
      </c>
      <c r="AQ160" s="118">
        <f t="shared" si="105"/>
        <v>0</v>
      </c>
      <c r="AR160" s="118">
        <f t="shared" si="106"/>
        <v>0</v>
      </c>
      <c r="AS160" s="118">
        <f t="shared" si="107"/>
        <v>0</v>
      </c>
      <c r="AT160" s="118">
        <f t="shared" si="108"/>
        <v>0</v>
      </c>
      <c r="AU160" s="119">
        <f t="shared" ca="1" si="109"/>
        <v>0.26144875819804292</v>
      </c>
      <c r="DN160" s="36">
        <v>0</v>
      </c>
      <c r="DO160" s="36">
        <v>0.13256742976066621</v>
      </c>
      <c r="DP160" s="36">
        <v>8.9180188293082177E-2</v>
      </c>
      <c r="DQ160" s="36">
        <v>0</v>
      </c>
      <c r="DR160" s="36">
        <v>0</v>
      </c>
      <c r="DS160" s="36">
        <v>0</v>
      </c>
      <c r="DT160" s="36">
        <v>0</v>
      </c>
      <c r="DU160" s="36">
        <v>0</v>
      </c>
      <c r="DV160" s="36">
        <v>0</v>
      </c>
      <c r="DW160" s="36">
        <v>0</v>
      </c>
      <c r="DX160" s="36">
        <v>0</v>
      </c>
      <c r="DY160" s="36">
        <v>0.22174761805374837</v>
      </c>
    </row>
    <row r="161" spans="1:129" x14ac:dyDescent="0.2">
      <c r="A161" s="36">
        <v>158</v>
      </c>
      <c r="B161" s="36" t="s">
        <v>184</v>
      </c>
      <c r="C161" s="36" t="s">
        <v>188</v>
      </c>
      <c r="D161" s="36">
        <v>2</v>
      </c>
      <c r="E161" s="36" t="s">
        <v>45</v>
      </c>
      <c r="F161" s="36" t="s">
        <v>371</v>
      </c>
      <c r="G161" s="36" t="s">
        <v>184</v>
      </c>
      <c r="H161" s="36" t="s">
        <v>188</v>
      </c>
      <c r="I161" s="36" t="s">
        <v>141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6">
        <v>0</v>
      </c>
      <c r="AJ161" s="36">
        <v>0</v>
      </c>
      <c r="AK161" s="118">
        <f t="shared" ca="1" si="99"/>
        <v>0.23870623205359998</v>
      </c>
      <c r="AL161" s="118">
        <f t="shared" si="100"/>
        <v>0</v>
      </c>
      <c r="AM161" s="118">
        <f t="shared" si="101"/>
        <v>0</v>
      </c>
      <c r="AN161" s="118">
        <f t="shared" si="102"/>
        <v>0</v>
      </c>
      <c r="AO161" s="118">
        <f t="shared" si="103"/>
        <v>0</v>
      </c>
      <c r="AP161" s="118">
        <f t="shared" si="104"/>
        <v>0</v>
      </c>
      <c r="AQ161" s="118">
        <f t="shared" si="105"/>
        <v>0</v>
      </c>
      <c r="AR161" s="118">
        <f t="shared" si="106"/>
        <v>0</v>
      </c>
      <c r="AS161" s="118">
        <f t="shared" si="107"/>
        <v>0</v>
      </c>
      <c r="AT161" s="118">
        <f t="shared" si="108"/>
        <v>0</v>
      </c>
      <c r="AU161" s="119">
        <f t="shared" ca="1" si="109"/>
        <v>0.23870623205359998</v>
      </c>
      <c r="DO161" s="36">
        <v>0.1298674297606662</v>
      </c>
      <c r="DP161" s="36">
        <v>0</v>
      </c>
      <c r="DQ161" s="36">
        <v>0</v>
      </c>
      <c r="DR161" s="36">
        <v>0</v>
      </c>
      <c r="DS161" s="36">
        <v>0</v>
      </c>
      <c r="DT161" s="36">
        <v>0</v>
      </c>
      <c r="DU161" s="36">
        <v>0</v>
      </c>
      <c r="DV161" s="36">
        <v>0</v>
      </c>
      <c r="DW161" s="36">
        <v>0</v>
      </c>
      <c r="DX161" s="36">
        <v>0</v>
      </c>
      <c r="DY161" s="36">
        <v>0.1298674297606662</v>
      </c>
    </row>
    <row r="162" spans="1:129" x14ac:dyDescent="0.2">
      <c r="A162" s="36">
        <v>159</v>
      </c>
      <c r="B162" s="36" t="s">
        <v>184</v>
      </c>
      <c r="C162" s="36" t="s">
        <v>189</v>
      </c>
      <c r="D162" s="36">
        <v>1</v>
      </c>
      <c r="E162" s="36" t="s">
        <v>45</v>
      </c>
      <c r="F162" s="36" t="s">
        <v>372</v>
      </c>
      <c r="G162" s="36" t="s">
        <v>184</v>
      </c>
      <c r="H162" s="36" t="s">
        <v>189</v>
      </c>
      <c r="I162" s="36" t="s">
        <v>180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6">
        <v>0</v>
      </c>
      <c r="AJ162" s="36">
        <v>0</v>
      </c>
      <c r="AK162" s="118">
        <f t="shared" ca="1" si="99"/>
        <v>0.31812633977001525</v>
      </c>
      <c r="AL162" s="118">
        <f t="shared" si="100"/>
        <v>0</v>
      </c>
      <c r="AM162" s="118">
        <f t="shared" si="101"/>
        <v>0</v>
      </c>
      <c r="AN162" s="118">
        <f t="shared" si="102"/>
        <v>0</v>
      </c>
      <c r="AO162" s="118">
        <f t="shared" si="103"/>
        <v>0</v>
      </c>
      <c r="AP162" s="118">
        <f t="shared" si="104"/>
        <v>0</v>
      </c>
      <c r="AQ162" s="118">
        <f t="shared" si="105"/>
        <v>0</v>
      </c>
      <c r="AR162" s="118">
        <f t="shared" si="106"/>
        <v>0</v>
      </c>
      <c r="AS162" s="118">
        <f t="shared" si="107"/>
        <v>0</v>
      </c>
      <c r="AT162" s="118">
        <f t="shared" si="108"/>
        <v>0</v>
      </c>
      <c r="AU162" s="119">
        <f t="shared" ca="1" si="109"/>
        <v>0.31812633977001525</v>
      </c>
      <c r="DO162" s="36">
        <v>0.1298674297606662</v>
      </c>
      <c r="DP162" s="36">
        <v>8.9180188293082177E-2</v>
      </c>
      <c r="DQ162" s="36">
        <v>0</v>
      </c>
      <c r="DR162" s="36">
        <v>0</v>
      </c>
      <c r="DS162" s="36">
        <v>0</v>
      </c>
      <c r="DT162" s="36">
        <v>0</v>
      </c>
      <c r="DU162" s="36">
        <v>0</v>
      </c>
      <c r="DV162" s="36">
        <v>0</v>
      </c>
      <c r="DW162" s="36">
        <v>0</v>
      </c>
      <c r="DX162" s="36">
        <v>0</v>
      </c>
      <c r="DY162" s="36">
        <v>0.21904761805374839</v>
      </c>
    </row>
    <row r="163" spans="1:129" x14ac:dyDescent="0.2">
      <c r="A163" s="36">
        <v>160</v>
      </c>
      <c r="B163" s="36" t="s">
        <v>184</v>
      </c>
      <c r="C163" s="36" t="s">
        <v>189</v>
      </c>
      <c r="D163" s="36">
        <v>2</v>
      </c>
      <c r="E163" s="36" t="s">
        <v>45</v>
      </c>
      <c r="F163" s="36" t="s">
        <v>373</v>
      </c>
      <c r="G163" s="36" t="s">
        <v>184</v>
      </c>
      <c r="H163" s="36" t="s">
        <v>189</v>
      </c>
      <c r="I163" s="36" t="s">
        <v>141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118">
        <f t="shared" ca="1" si="99"/>
        <v>0.29206033429765355</v>
      </c>
      <c r="AL163" s="118">
        <f t="shared" si="100"/>
        <v>0</v>
      </c>
      <c r="AM163" s="118">
        <f t="shared" si="101"/>
        <v>0</v>
      </c>
      <c r="AN163" s="118">
        <f t="shared" si="102"/>
        <v>0</v>
      </c>
      <c r="AO163" s="118">
        <f t="shared" si="103"/>
        <v>0</v>
      </c>
      <c r="AP163" s="118">
        <f t="shared" si="104"/>
        <v>0</v>
      </c>
      <c r="AQ163" s="118">
        <f t="shared" si="105"/>
        <v>0</v>
      </c>
      <c r="AR163" s="118">
        <f t="shared" si="106"/>
        <v>0</v>
      </c>
      <c r="AS163" s="118">
        <f t="shared" si="107"/>
        <v>0</v>
      </c>
      <c r="AT163" s="118">
        <f t="shared" si="108"/>
        <v>0</v>
      </c>
      <c r="AU163" s="119">
        <f t="shared" ca="1" si="109"/>
        <v>0.29206033429765355</v>
      </c>
      <c r="DO163" s="36">
        <v>0</v>
      </c>
      <c r="DP163" s="36">
        <v>0</v>
      </c>
      <c r="DQ163" s="36">
        <v>0</v>
      </c>
      <c r="DR163" s="36">
        <v>0</v>
      </c>
      <c r="DS163" s="36">
        <v>0</v>
      </c>
      <c r="DT163" s="36">
        <v>0</v>
      </c>
      <c r="DU163" s="36">
        <v>0</v>
      </c>
      <c r="DV163" s="36">
        <v>0</v>
      </c>
      <c r="DW163" s="36">
        <v>0</v>
      </c>
      <c r="DX163" s="36">
        <v>0</v>
      </c>
      <c r="DY163" s="36">
        <v>0</v>
      </c>
    </row>
    <row r="164" spans="1:129" x14ac:dyDescent="0.2">
      <c r="A164" s="36">
        <v>161</v>
      </c>
      <c r="B164" s="36" t="s">
        <v>188</v>
      </c>
      <c r="C164" s="36" t="s">
        <v>188</v>
      </c>
      <c r="D164" s="36">
        <v>1</v>
      </c>
      <c r="E164" s="36" t="s">
        <v>45</v>
      </c>
      <c r="F164" s="36" t="s">
        <v>374</v>
      </c>
      <c r="G164" s="36" t="s">
        <v>188</v>
      </c>
      <c r="H164" s="36" t="s">
        <v>188</v>
      </c>
      <c r="I164" s="36" t="s">
        <v>180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0</v>
      </c>
      <c r="AJ164" s="36">
        <v>0</v>
      </c>
      <c r="AK164" s="118">
        <f t="shared" ca="1" si="99"/>
        <v>7.4721717990275355E-2</v>
      </c>
      <c r="AL164" s="118">
        <f t="shared" si="100"/>
        <v>0</v>
      </c>
      <c r="AM164" s="118">
        <f t="shared" si="101"/>
        <v>0</v>
      </c>
      <c r="AN164" s="118">
        <f t="shared" si="102"/>
        <v>0</v>
      </c>
      <c r="AO164" s="118">
        <f t="shared" si="103"/>
        <v>0</v>
      </c>
      <c r="AP164" s="118">
        <f t="shared" si="104"/>
        <v>0</v>
      </c>
      <c r="AQ164" s="118">
        <f t="shared" si="105"/>
        <v>0</v>
      </c>
      <c r="AR164" s="118">
        <f t="shared" si="106"/>
        <v>0</v>
      </c>
      <c r="AS164" s="118">
        <f t="shared" si="107"/>
        <v>0</v>
      </c>
      <c r="AT164" s="118">
        <f t="shared" si="108"/>
        <v>0</v>
      </c>
      <c r="AU164" s="119">
        <f t="shared" ca="1" si="109"/>
        <v>7.4721717990275355E-2</v>
      </c>
      <c r="DO164" s="36">
        <v>0</v>
      </c>
      <c r="DP164" s="36">
        <v>0</v>
      </c>
      <c r="DQ164" s="36">
        <v>0</v>
      </c>
      <c r="DR164" s="36">
        <v>0</v>
      </c>
      <c r="DS164" s="36">
        <v>0</v>
      </c>
      <c r="DT164" s="36">
        <v>0</v>
      </c>
      <c r="DU164" s="36">
        <v>0</v>
      </c>
      <c r="DV164" s="36">
        <v>0</v>
      </c>
      <c r="DW164" s="36">
        <v>0</v>
      </c>
      <c r="DX164" s="36">
        <v>0</v>
      </c>
      <c r="DY164" s="36">
        <v>0</v>
      </c>
    </row>
    <row r="165" spans="1:129" x14ac:dyDescent="0.2">
      <c r="A165" s="36">
        <v>162</v>
      </c>
      <c r="B165" s="36" t="s">
        <v>188</v>
      </c>
      <c r="C165" s="36" t="s">
        <v>188</v>
      </c>
      <c r="D165" s="36">
        <v>2</v>
      </c>
      <c r="E165" s="36" t="s">
        <v>45</v>
      </c>
      <c r="F165" s="36" t="s">
        <v>375</v>
      </c>
      <c r="G165" s="36" t="s">
        <v>188</v>
      </c>
      <c r="H165" s="36" t="s">
        <v>188</v>
      </c>
      <c r="I165" s="36" t="s">
        <v>141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118">
        <f t="shared" ref="AK165:AK180" ca="1" si="110">IF(G165&gt;0,VLOOKUP(G165&amp;"-"&amp;H165&amp;"-"&amp;I165,LocCost,2,0),0)</f>
        <v>7.2128574319538605E-2</v>
      </c>
      <c r="AL165" s="118">
        <f t="shared" ref="AL165:AL180" si="111">IF(J165&gt;0,VLOOKUP(J165&amp;"-"&amp;K165&amp;"-"&amp;L165,LocCost,2,0),0)</f>
        <v>0</v>
      </c>
      <c r="AM165" s="118">
        <f t="shared" ref="AM165:AM180" si="112">IF(M165&gt;0,VLOOKUP(M165&amp;"-"&amp;N165&amp;"-"&amp;O165,LocCost,2,0),0)</f>
        <v>0</v>
      </c>
      <c r="AN165" s="118">
        <f t="shared" ref="AN165:AN180" si="113">IF(P165&gt;0,VLOOKUP(P165&amp;"-"&amp;Q165&amp;"-"&amp;R165,LocCost,2,0),0)</f>
        <v>0</v>
      </c>
      <c r="AO165" s="118">
        <f t="shared" ref="AO165:AO180" si="114">IF(S165&gt;0,VLOOKUP(S165&amp;"-"&amp;T165&amp;"-"&amp;U165,LocCost,2,0),0)</f>
        <v>0</v>
      </c>
      <c r="AP165" s="118">
        <f t="shared" ref="AP165:AP180" si="115">IF(V165&gt;0,VLOOKUP(V165&amp;"-"&amp;W165&amp;"-"&amp;X165,LocCost,2,0),0)</f>
        <v>0</v>
      </c>
      <c r="AQ165" s="118">
        <f t="shared" ref="AQ165:AQ180" si="116">IF(Y165&gt;0,VLOOKUP(Y165&amp;"-"&amp;Z165&amp;"-"&amp;AA165,LocCost,2,0),0)</f>
        <v>0</v>
      </c>
      <c r="AR165" s="118">
        <f t="shared" ref="AR165:AR180" si="117">IF(AB165&gt;0,VLOOKUP(AB165&amp;"-"&amp;AC165&amp;"-"&amp;AD165,LocCost,2,0),0)</f>
        <v>0</v>
      </c>
      <c r="AS165" s="118">
        <f t="shared" ref="AS165:AS180" si="118">IF(AE165&gt;0,VLOOKUP(AE165&amp;"-"&amp;AF165&amp;"-"&amp;AG165,LocCost,2,0),0)</f>
        <v>0</v>
      </c>
      <c r="AT165" s="118">
        <f t="shared" ref="AT165:AT180" si="119">IF(AH165&gt;0,VLOOKUP(AH165&amp;"-"&amp;AI165&amp;"-"&amp;AJ165,LocCost,2,0),0)</f>
        <v>0</v>
      </c>
      <c r="AU165" s="119">
        <f t="shared" ref="AU165:AU180" ca="1" si="120">SUM(AK165:AT165)</f>
        <v>7.2128574319538605E-2</v>
      </c>
      <c r="DO165" s="36">
        <v>0</v>
      </c>
      <c r="DP165" s="36">
        <v>0</v>
      </c>
      <c r="DQ165" s="36">
        <v>0</v>
      </c>
      <c r="DR165" s="36">
        <v>0</v>
      </c>
      <c r="DS165" s="36">
        <v>0</v>
      </c>
      <c r="DT165" s="36">
        <v>0</v>
      </c>
      <c r="DU165" s="36">
        <v>0</v>
      </c>
      <c r="DV165" s="36">
        <v>0</v>
      </c>
      <c r="DW165" s="36">
        <v>0</v>
      </c>
      <c r="DX165" s="36">
        <v>0</v>
      </c>
      <c r="DY165" s="36">
        <v>0</v>
      </c>
    </row>
    <row r="166" spans="1:129" x14ac:dyDescent="0.2">
      <c r="A166" s="36">
        <v>163</v>
      </c>
      <c r="B166" s="36" t="s">
        <v>188</v>
      </c>
      <c r="C166" s="36" t="s">
        <v>189</v>
      </c>
      <c r="D166" s="36">
        <v>1</v>
      </c>
      <c r="E166" s="36" t="s">
        <v>45</v>
      </c>
      <c r="F166" s="36" t="s">
        <v>376</v>
      </c>
      <c r="G166" s="36" t="s">
        <v>188</v>
      </c>
      <c r="H166" s="36" t="s">
        <v>189</v>
      </c>
      <c r="I166" s="36" t="s">
        <v>180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6">
        <v>0</v>
      </c>
      <c r="AJ166" s="36">
        <v>0</v>
      </c>
      <c r="AK166" s="118">
        <f t="shared" ca="1" si="110"/>
        <v>0.13889610867122851</v>
      </c>
      <c r="AL166" s="118">
        <f t="shared" si="111"/>
        <v>0</v>
      </c>
      <c r="AM166" s="118">
        <f t="shared" si="112"/>
        <v>0</v>
      </c>
      <c r="AN166" s="118">
        <f t="shared" si="113"/>
        <v>0</v>
      </c>
      <c r="AO166" s="118">
        <f t="shared" si="114"/>
        <v>0</v>
      </c>
      <c r="AP166" s="118">
        <f t="shared" si="115"/>
        <v>0</v>
      </c>
      <c r="AQ166" s="118">
        <f t="shared" si="116"/>
        <v>0</v>
      </c>
      <c r="AR166" s="118">
        <f t="shared" si="117"/>
        <v>0</v>
      </c>
      <c r="AS166" s="118">
        <f t="shared" si="118"/>
        <v>0</v>
      </c>
      <c r="AT166" s="118">
        <f t="shared" si="119"/>
        <v>0</v>
      </c>
      <c r="AU166" s="119">
        <f t="shared" ca="1" si="120"/>
        <v>0.13889610867122851</v>
      </c>
      <c r="DO166" s="36">
        <v>0</v>
      </c>
      <c r="DP166" s="36">
        <v>0</v>
      </c>
      <c r="DQ166" s="36">
        <v>0</v>
      </c>
      <c r="DR166" s="36">
        <v>0</v>
      </c>
      <c r="DS166" s="36">
        <v>0</v>
      </c>
      <c r="DT166" s="36">
        <v>0</v>
      </c>
      <c r="DU166" s="36">
        <v>0</v>
      </c>
      <c r="DV166" s="36">
        <v>0</v>
      </c>
      <c r="DW166" s="36">
        <v>0</v>
      </c>
      <c r="DX166" s="36">
        <v>0</v>
      </c>
      <c r="DY166" s="36">
        <v>0</v>
      </c>
    </row>
    <row r="167" spans="1:129" x14ac:dyDescent="0.2">
      <c r="A167" s="36">
        <v>164</v>
      </c>
      <c r="B167" s="36" t="s">
        <v>188</v>
      </c>
      <c r="C167" s="36" t="s">
        <v>189</v>
      </c>
      <c r="D167" s="36">
        <v>2</v>
      </c>
      <c r="E167" s="36" t="s">
        <v>45</v>
      </c>
      <c r="F167" s="36" t="s">
        <v>377</v>
      </c>
      <c r="G167" s="36" t="s">
        <v>188</v>
      </c>
      <c r="H167" s="36" t="s">
        <v>189</v>
      </c>
      <c r="I167" s="36" t="s">
        <v>141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118">
        <f t="shared" ca="1" si="110"/>
        <v>0.13339078866924789</v>
      </c>
      <c r="AL167" s="118">
        <f t="shared" si="111"/>
        <v>0</v>
      </c>
      <c r="AM167" s="118">
        <f t="shared" si="112"/>
        <v>0</v>
      </c>
      <c r="AN167" s="118">
        <f t="shared" si="113"/>
        <v>0</v>
      </c>
      <c r="AO167" s="118">
        <f t="shared" si="114"/>
        <v>0</v>
      </c>
      <c r="AP167" s="118">
        <f t="shared" si="115"/>
        <v>0</v>
      </c>
      <c r="AQ167" s="118">
        <f t="shared" si="116"/>
        <v>0</v>
      </c>
      <c r="AR167" s="118">
        <f t="shared" si="117"/>
        <v>0</v>
      </c>
      <c r="AS167" s="118">
        <f t="shared" si="118"/>
        <v>0</v>
      </c>
      <c r="AT167" s="118">
        <f t="shared" si="119"/>
        <v>0</v>
      </c>
      <c r="AU167" s="119">
        <f t="shared" ca="1" si="120"/>
        <v>0.13339078866924789</v>
      </c>
      <c r="DO167" s="36">
        <v>0</v>
      </c>
      <c r="DP167" s="36">
        <v>0</v>
      </c>
      <c r="DQ167" s="36">
        <v>0</v>
      </c>
      <c r="DR167" s="36">
        <v>0</v>
      </c>
      <c r="DS167" s="36">
        <v>0</v>
      </c>
      <c r="DT167" s="36">
        <v>0</v>
      </c>
      <c r="DU167" s="36">
        <v>0</v>
      </c>
      <c r="DV167" s="36">
        <v>0</v>
      </c>
      <c r="DW167" s="36">
        <v>0</v>
      </c>
      <c r="DX167" s="36">
        <v>0</v>
      </c>
      <c r="DY167" s="36">
        <v>0</v>
      </c>
    </row>
    <row r="168" spans="1:129" x14ac:dyDescent="0.2">
      <c r="A168" s="36">
        <v>165</v>
      </c>
      <c r="B168" s="36" t="s">
        <v>49</v>
      </c>
      <c r="C168" s="36" t="s">
        <v>44</v>
      </c>
      <c r="D168" s="36">
        <v>1</v>
      </c>
      <c r="E168" s="36" t="s">
        <v>45</v>
      </c>
      <c r="F168" s="36" t="s">
        <v>378</v>
      </c>
      <c r="G168" s="36" t="s">
        <v>49</v>
      </c>
      <c r="H168" s="36" t="s">
        <v>47</v>
      </c>
      <c r="I168" s="36" t="s">
        <v>48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118">
        <f t="shared" ca="1" si="110"/>
        <v>0.23510287417500522</v>
      </c>
      <c r="AL168" s="118">
        <f t="shared" si="111"/>
        <v>0</v>
      </c>
      <c r="AM168" s="118">
        <f t="shared" si="112"/>
        <v>0</v>
      </c>
      <c r="AN168" s="118">
        <f t="shared" si="113"/>
        <v>0</v>
      </c>
      <c r="AO168" s="118">
        <f t="shared" si="114"/>
        <v>0</v>
      </c>
      <c r="AP168" s="118">
        <f t="shared" si="115"/>
        <v>0</v>
      </c>
      <c r="AQ168" s="118">
        <f t="shared" si="116"/>
        <v>0</v>
      </c>
      <c r="AR168" s="118">
        <f t="shared" si="117"/>
        <v>0</v>
      </c>
      <c r="AS168" s="118">
        <f t="shared" si="118"/>
        <v>0</v>
      </c>
      <c r="AT168" s="118">
        <f t="shared" si="119"/>
        <v>0</v>
      </c>
      <c r="AU168" s="119">
        <f t="shared" ca="1" si="120"/>
        <v>0.23510287417500522</v>
      </c>
      <c r="DO168" s="36">
        <v>0</v>
      </c>
      <c r="DP168" s="36">
        <v>0</v>
      </c>
      <c r="DQ168" s="36">
        <v>0</v>
      </c>
      <c r="DR168" s="36">
        <v>0</v>
      </c>
      <c r="DS168" s="36">
        <v>0</v>
      </c>
      <c r="DT168" s="36">
        <v>0</v>
      </c>
      <c r="DU168" s="36">
        <v>0</v>
      </c>
      <c r="DV168" s="36">
        <v>0</v>
      </c>
      <c r="DW168" s="36">
        <v>0</v>
      </c>
      <c r="DX168" s="36">
        <v>0</v>
      </c>
      <c r="DY168" s="36">
        <v>0</v>
      </c>
    </row>
    <row r="169" spans="1:129" x14ac:dyDescent="0.2">
      <c r="A169" s="36">
        <v>166</v>
      </c>
      <c r="B169" s="36" t="s">
        <v>49</v>
      </c>
      <c r="C169" s="36" t="s">
        <v>52</v>
      </c>
      <c r="D169" s="36">
        <v>1</v>
      </c>
      <c r="E169" s="36" t="s">
        <v>45</v>
      </c>
      <c r="F169" s="36" t="s">
        <v>379</v>
      </c>
      <c r="G169" s="36" t="s">
        <v>49</v>
      </c>
      <c r="H169" s="36" t="s">
        <v>47</v>
      </c>
      <c r="I169" s="36" t="s">
        <v>48</v>
      </c>
      <c r="J169" s="36" t="s">
        <v>44</v>
      </c>
      <c r="K169" s="36" t="s">
        <v>52</v>
      </c>
      <c r="L169" s="36" t="s">
        <v>48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6">
        <v>0</v>
      </c>
      <c r="AJ169" s="36">
        <v>0</v>
      </c>
      <c r="AK169" s="118">
        <f t="shared" ca="1" si="110"/>
        <v>0.23510287417500522</v>
      </c>
      <c r="AL169" s="118">
        <f t="shared" ca="1" si="111"/>
        <v>8.2630372492836571E-2</v>
      </c>
      <c r="AM169" s="118">
        <f t="shared" si="112"/>
        <v>0</v>
      </c>
      <c r="AN169" s="118">
        <f t="shared" si="113"/>
        <v>0</v>
      </c>
      <c r="AO169" s="118">
        <f t="shared" si="114"/>
        <v>0</v>
      </c>
      <c r="AP169" s="118">
        <f t="shared" si="115"/>
        <v>0</v>
      </c>
      <c r="AQ169" s="118">
        <f t="shared" si="116"/>
        <v>0</v>
      </c>
      <c r="AR169" s="118">
        <f t="shared" si="117"/>
        <v>0</v>
      </c>
      <c r="AS169" s="118">
        <f t="shared" si="118"/>
        <v>0</v>
      </c>
      <c r="AT169" s="118">
        <f t="shared" si="119"/>
        <v>0</v>
      </c>
      <c r="AU169" s="119">
        <f t="shared" ca="1" si="120"/>
        <v>0.31773324666784181</v>
      </c>
      <c r="DO169" s="36">
        <v>0</v>
      </c>
      <c r="DP169" s="36">
        <v>0</v>
      </c>
      <c r="DQ169" s="36">
        <v>0</v>
      </c>
      <c r="DR169" s="36">
        <v>0</v>
      </c>
      <c r="DS169" s="36">
        <v>0</v>
      </c>
      <c r="DT169" s="36">
        <v>0</v>
      </c>
      <c r="DU169" s="36">
        <v>0</v>
      </c>
      <c r="DV169" s="36">
        <v>0</v>
      </c>
      <c r="DW169" s="36">
        <v>0</v>
      </c>
      <c r="DX169" s="36">
        <v>0</v>
      </c>
      <c r="DY169" s="36">
        <v>0</v>
      </c>
    </row>
    <row r="170" spans="1:129" x14ac:dyDescent="0.2">
      <c r="A170" s="36">
        <v>167</v>
      </c>
      <c r="B170" s="36" t="s">
        <v>49</v>
      </c>
      <c r="C170" s="36" t="s">
        <v>57</v>
      </c>
      <c r="D170" s="36">
        <v>1</v>
      </c>
      <c r="E170" s="36" t="s">
        <v>45</v>
      </c>
      <c r="F170" s="36" t="s">
        <v>380</v>
      </c>
      <c r="G170" s="36" t="s">
        <v>49</v>
      </c>
      <c r="H170" s="36" t="s">
        <v>47</v>
      </c>
      <c r="I170" s="36" t="s">
        <v>48</v>
      </c>
      <c r="J170" s="36" t="s">
        <v>59</v>
      </c>
      <c r="K170" s="36" t="s">
        <v>57</v>
      </c>
      <c r="L170" s="36" t="s">
        <v>48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0</v>
      </c>
      <c r="AK170" s="118">
        <f t="shared" ca="1" si="110"/>
        <v>0.23510287417500522</v>
      </c>
      <c r="AL170" s="118">
        <f t="shared" ca="1" si="111"/>
        <v>6.470002659411235E-2</v>
      </c>
      <c r="AM170" s="118">
        <f t="shared" si="112"/>
        <v>0</v>
      </c>
      <c r="AN170" s="118">
        <f t="shared" si="113"/>
        <v>0</v>
      </c>
      <c r="AO170" s="118">
        <f t="shared" si="114"/>
        <v>0</v>
      </c>
      <c r="AP170" s="118">
        <f t="shared" si="115"/>
        <v>0</v>
      </c>
      <c r="AQ170" s="118">
        <f t="shared" si="116"/>
        <v>0</v>
      </c>
      <c r="AR170" s="118">
        <f t="shared" si="117"/>
        <v>0</v>
      </c>
      <c r="AS170" s="118">
        <f t="shared" si="118"/>
        <v>0</v>
      </c>
      <c r="AT170" s="118">
        <f t="shared" si="119"/>
        <v>0</v>
      </c>
      <c r="AU170" s="119">
        <f t="shared" ca="1" si="120"/>
        <v>0.29980290076911759</v>
      </c>
      <c r="DO170" s="36">
        <v>0</v>
      </c>
      <c r="DP170" s="36">
        <v>0</v>
      </c>
      <c r="DQ170" s="36">
        <v>0</v>
      </c>
      <c r="DR170" s="36">
        <v>0</v>
      </c>
      <c r="DS170" s="36">
        <v>0</v>
      </c>
      <c r="DT170" s="36">
        <v>0</v>
      </c>
      <c r="DU170" s="36">
        <v>0</v>
      </c>
      <c r="DV170" s="36">
        <v>0</v>
      </c>
      <c r="DW170" s="36">
        <v>0</v>
      </c>
      <c r="DX170" s="36">
        <v>0</v>
      </c>
      <c r="DY170" s="36">
        <v>0</v>
      </c>
    </row>
    <row r="171" spans="1:129" x14ac:dyDescent="0.2">
      <c r="A171" s="36">
        <v>168</v>
      </c>
      <c r="B171" s="36" t="s">
        <v>49</v>
      </c>
      <c r="C171" s="36" t="s">
        <v>59</v>
      </c>
      <c r="D171" s="36">
        <v>1</v>
      </c>
      <c r="E171" s="36" t="s">
        <v>45</v>
      </c>
      <c r="F171" s="36" t="s">
        <v>381</v>
      </c>
      <c r="G171" s="36" t="s">
        <v>49</v>
      </c>
      <c r="H171" s="36" t="s">
        <v>47</v>
      </c>
      <c r="I171" s="36" t="s">
        <v>48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118">
        <f t="shared" ca="1" si="110"/>
        <v>0.23510287417500522</v>
      </c>
      <c r="AL171" s="118">
        <f t="shared" si="111"/>
        <v>0</v>
      </c>
      <c r="AM171" s="118">
        <f t="shared" si="112"/>
        <v>0</v>
      </c>
      <c r="AN171" s="118">
        <f t="shared" si="113"/>
        <v>0</v>
      </c>
      <c r="AO171" s="118">
        <f t="shared" si="114"/>
        <v>0</v>
      </c>
      <c r="AP171" s="118">
        <f t="shared" si="115"/>
        <v>0</v>
      </c>
      <c r="AQ171" s="118">
        <f t="shared" si="116"/>
        <v>0</v>
      </c>
      <c r="AR171" s="118">
        <f t="shared" si="117"/>
        <v>0</v>
      </c>
      <c r="AS171" s="118">
        <f t="shared" si="118"/>
        <v>0</v>
      </c>
      <c r="AT171" s="118">
        <f t="shared" si="119"/>
        <v>0</v>
      </c>
      <c r="AU171" s="119">
        <f t="shared" ca="1" si="120"/>
        <v>0.23510287417500522</v>
      </c>
      <c r="DO171" s="36">
        <v>0</v>
      </c>
      <c r="DP171" s="36">
        <v>0</v>
      </c>
      <c r="DQ171" s="36">
        <v>0</v>
      </c>
      <c r="DR171" s="36">
        <v>0</v>
      </c>
      <c r="DS171" s="36">
        <v>0</v>
      </c>
      <c r="DT171" s="36">
        <v>0</v>
      </c>
      <c r="DU171" s="36">
        <v>0</v>
      </c>
      <c r="DV171" s="36">
        <v>0</v>
      </c>
      <c r="DW171" s="36">
        <v>0</v>
      </c>
      <c r="DX171" s="36">
        <v>0</v>
      </c>
      <c r="DY171" s="36">
        <v>0</v>
      </c>
    </row>
    <row r="172" spans="1:129" x14ac:dyDescent="0.2">
      <c r="A172" s="36">
        <v>169</v>
      </c>
      <c r="B172" s="36" t="s">
        <v>49</v>
      </c>
      <c r="C172" s="36" t="s">
        <v>49</v>
      </c>
      <c r="D172" s="36">
        <v>1</v>
      </c>
      <c r="E172" s="36" t="s">
        <v>45</v>
      </c>
      <c r="F172" s="36" t="s">
        <v>382</v>
      </c>
      <c r="G172" s="36" t="s">
        <v>49</v>
      </c>
      <c r="H172" s="36" t="s">
        <v>49</v>
      </c>
      <c r="I172" s="36" t="s">
        <v>48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118">
        <f t="shared" ca="1" si="110"/>
        <v>5.7077416073245332E-2</v>
      </c>
      <c r="AL172" s="118">
        <f t="shared" si="111"/>
        <v>0</v>
      </c>
      <c r="AM172" s="118">
        <f t="shared" si="112"/>
        <v>0</v>
      </c>
      <c r="AN172" s="118">
        <f t="shared" si="113"/>
        <v>0</v>
      </c>
      <c r="AO172" s="118">
        <f t="shared" si="114"/>
        <v>0</v>
      </c>
      <c r="AP172" s="118">
        <f t="shared" si="115"/>
        <v>0</v>
      </c>
      <c r="AQ172" s="118">
        <f t="shared" si="116"/>
        <v>0</v>
      </c>
      <c r="AR172" s="118">
        <f t="shared" si="117"/>
        <v>0</v>
      </c>
      <c r="AS172" s="118">
        <f t="shared" si="118"/>
        <v>0</v>
      </c>
      <c r="AT172" s="118">
        <f t="shared" si="119"/>
        <v>0</v>
      </c>
      <c r="AU172" s="119">
        <f t="shared" ca="1" si="120"/>
        <v>5.7077416073245332E-2</v>
      </c>
      <c r="DO172" s="36">
        <v>0</v>
      </c>
      <c r="DP172" s="36">
        <v>0</v>
      </c>
      <c r="DQ172" s="36">
        <v>0</v>
      </c>
      <c r="DR172" s="36">
        <v>0</v>
      </c>
      <c r="DS172" s="36">
        <v>0</v>
      </c>
      <c r="DT172" s="36">
        <v>0</v>
      </c>
      <c r="DU172" s="36">
        <v>0</v>
      </c>
      <c r="DV172" s="36">
        <v>0</v>
      </c>
      <c r="DW172" s="36">
        <v>0</v>
      </c>
      <c r="DX172" s="36">
        <v>0</v>
      </c>
      <c r="DY172" s="36">
        <v>0</v>
      </c>
    </row>
    <row r="173" spans="1:129" x14ac:dyDescent="0.2">
      <c r="A173" s="36">
        <v>170</v>
      </c>
      <c r="B173" s="36" t="s">
        <v>49</v>
      </c>
      <c r="C173" s="36" t="s">
        <v>49</v>
      </c>
      <c r="D173" s="36">
        <v>2</v>
      </c>
      <c r="E173" s="36" t="s">
        <v>45</v>
      </c>
      <c r="F173" s="36" t="s">
        <v>383</v>
      </c>
      <c r="G173" s="36" t="s">
        <v>49</v>
      </c>
      <c r="H173" s="36" t="s">
        <v>49</v>
      </c>
      <c r="I173" s="36" t="s">
        <v>55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118">
        <f t="shared" ca="1" si="110"/>
        <v>0.24657741607324532</v>
      </c>
      <c r="AL173" s="118">
        <f t="shared" si="111"/>
        <v>0</v>
      </c>
      <c r="AM173" s="118">
        <f t="shared" si="112"/>
        <v>0</v>
      </c>
      <c r="AN173" s="118">
        <f t="shared" si="113"/>
        <v>0</v>
      </c>
      <c r="AO173" s="118">
        <f t="shared" si="114"/>
        <v>0</v>
      </c>
      <c r="AP173" s="118">
        <f t="shared" si="115"/>
        <v>0</v>
      </c>
      <c r="AQ173" s="118">
        <f t="shared" si="116"/>
        <v>0</v>
      </c>
      <c r="AR173" s="118">
        <f t="shared" si="117"/>
        <v>0</v>
      </c>
      <c r="AS173" s="118">
        <f t="shared" si="118"/>
        <v>0</v>
      </c>
      <c r="AT173" s="118">
        <f t="shared" si="119"/>
        <v>0</v>
      </c>
      <c r="AU173" s="119">
        <f t="shared" ca="1" si="120"/>
        <v>0.24657741607324532</v>
      </c>
      <c r="DO173" s="36">
        <v>0</v>
      </c>
      <c r="DP173" s="36">
        <v>0</v>
      </c>
      <c r="DQ173" s="36">
        <v>0</v>
      </c>
      <c r="DR173" s="36">
        <v>0</v>
      </c>
      <c r="DS173" s="36">
        <v>0</v>
      </c>
      <c r="DT173" s="36">
        <v>0</v>
      </c>
      <c r="DU173" s="36">
        <v>0</v>
      </c>
      <c r="DV173" s="36">
        <v>0</v>
      </c>
      <c r="DW173" s="36">
        <v>0</v>
      </c>
      <c r="DX173" s="36">
        <v>0</v>
      </c>
      <c r="DY173" s="36">
        <v>0</v>
      </c>
    </row>
    <row r="174" spans="1:129" x14ac:dyDescent="0.2">
      <c r="A174" s="36">
        <v>171</v>
      </c>
      <c r="B174" s="36" t="s">
        <v>49</v>
      </c>
      <c r="C174" s="36" t="s">
        <v>71</v>
      </c>
      <c r="D174" s="36">
        <v>1</v>
      </c>
      <c r="E174" s="36" t="s">
        <v>45</v>
      </c>
      <c r="F174" s="36" t="s">
        <v>384</v>
      </c>
      <c r="G174" s="36" t="s">
        <v>49</v>
      </c>
      <c r="H174" s="36" t="s">
        <v>71</v>
      </c>
      <c r="I174" s="36" t="s">
        <v>48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6">
        <v>0</v>
      </c>
      <c r="AJ174" s="36">
        <v>0</v>
      </c>
      <c r="AK174" s="118">
        <f t="shared" ca="1" si="110"/>
        <v>8.9792449336488084E-2</v>
      </c>
      <c r="AL174" s="118">
        <f t="shared" si="111"/>
        <v>0</v>
      </c>
      <c r="AM174" s="118">
        <f t="shared" si="112"/>
        <v>0</v>
      </c>
      <c r="AN174" s="118">
        <f t="shared" si="113"/>
        <v>0</v>
      </c>
      <c r="AO174" s="118">
        <f t="shared" si="114"/>
        <v>0</v>
      </c>
      <c r="AP174" s="118">
        <f t="shared" si="115"/>
        <v>0</v>
      </c>
      <c r="AQ174" s="118">
        <f t="shared" si="116"/>
        <v>0</v>
      </c>
      <c r="AR174" s="118">
        <f t="shared" si="117"/>
        <v>0</v>
      </c>
      <c r="AS174" s="118">
        <f t="shared" si="118"/>
        <v>0</v>
      </c>
      <c r="AT174" s="118">
        <f t="shared" si="119"/>
        <v>0</v>
      </c>
      <c r="AU174" s="119">
        <f t="shared" ca="1" si="120"/>
        <v>8.9792449336488084E-2</v>
      </c>
      <c r="DO174" s="36">
        <v>0</v>
      </c>
      <c r="DP174" s="36">
        <v>0</v>
      </c>
      <c r="DQ174" s="36">
        <v>0</v>
      </c>
      <c r="DR174" s="36">
        <v>0</v>
      </c>
      <c r="DS174" s="36">
        <v>0</v>
      </c>
      <c r="DT174" s="36">
        <v>0</v>
      </c>
      <c r="DU174" s="36">
        <v>0</v>
      </c>
      <c r="DV174" s="36">
        <v>0</v>
      </c>
      <c r="DW174" s="36">
        <v>0</v>
      </c>
      <c r="DX174" s="36">
        <v>0</v>
      </c>
      <c r="DY174" s="36">
        <v>0</v>
      </c>
    </row>
    <row r="175" spans="1:129" x14ac:dyDescent="0.2">
      <c r="A175" s="36">
        <v>172</v>
      </c>
      <c r="B175" s="36" t="s">
        <v>49</v>
      </c>
      <c r="C175" s="36" t="s">
        <v>71</v>
      </c>
      <c r="D175" s="36">
        <v>2</v>
      </c>
      <c r="E175" s="36" t="s">
        <v>45</v>
      </c>
      <c r="F175" s="36" t="s">
        <v>385</v>
      </c>
      <c r="G175" s="36" t="s">
        <v>49</v>
      </c>
      <c r="H175" s="36" t="s">
        <v>71</v>
      </c>
      <c r="I175" s="36" t="s">
        <v>55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6">
        <v>0</v>
      </c>
      <c r="AJ175" s="36">
        <v>0</v>
      </c>
      <c r="AK175" s="118">
        <f t="shared" ca="1" si="110"/>
        <v>0.32469244933648811</v>
      </c>
      <c r="AL175" s="118">
        <f t="shared" si="111"/>
        <v>0</v>
      </c>
      <c r="AM175" s="118">
        <f t="shared" si="112"/>
        <v>0</v>
      </c>
      <c r="AN175" s="118">
        <f t="shared" si="113"/>
        <v>0</v>
      </c>
      <c r="AO175" s="118">
        <f t="shared" si="114"/>
        <v>0</v>
      </c>
      <c r="AP175" s="118">
        <f t="shared" si="115"/>
        <v>0</v>
      </c>
      <c r="AQ175" s="118">
        <f t="shared" si="116"/>
        <v>0</v>
      </c>
      <c r="AR175" s="118">
        <f t="shared" si="117"/>
        <v>0</v>
      </c>
      <c r="AS175" s="118">
        <f t="shared" si="118"/>
        <v>0</v>
      </c>
      <c r="AT175" s="118">
        <f t="shared" si="119"/>
        <v>0</v>
      </c>
      <c r="AU175" s="119">
        <f t="shared" ca="1" si="120"/>
        <v>0.32469244933648811</v>
      </c>
      <c r="DO175" s="36">
        <v>0</v>
      </c>
      <c r="DP175" s="36">
        <v>0</v>
      </c>
      <c r="DQ175" s="36">
        <v>0</v>
      </c>
      <c r="DR175" s="36">
        <v>0</v>
      </c>
      <c r="DS175" s="36">
        <v>0</v>
      </c>
      <c r="DT175" s="36">
        <v>0</v>
      </c>
      <c r="DU175" s="36">
        <v>0</v>
      </c>
      <c r="DV175" s="36">
        <v>0</v>
      </c>
      <c r="DW175" s="36">
        <v>0</v>
      </c>
      <c r="DX175" s="36">
        <v>0</v>
      </c>
      <c r="DY175" s="36">
        <v>0</v>
      </c>
    </row>
    <row r="176" spans="1:129" x14ac:dyDescent="0.2">
      <c r="A176" s="36">
        <v>173</v>
      </c>
      <c r="B176" s="36" t="s">
        <v>49</v>
      </c>
      <c r="C176" s="36" t="s">
        <v>60</v>
      </c>
      <c r="D176" s="36">
        <v>1</v>
      </c>
      <c r="E176" s="36" t="s">
        <v>45</v>
      </c>
      <c r="F176" s="36" t="s">
        <v>386</v>
      </c>
      <c r="G176" s="36" t="s">
        <v>49</v>
      </c>
      <c r="H176" s="36" t="s">
        <v>60</v>
      </c>
      <c r="I176" s="36" t="s">
        <v>48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118">
        <f t="shared" ca="1" si="110"/>
        <v>6.1978762865586699E-2</v>
      </c>
      <c r="AL176" s="118">
        <f t="shared" si="111"/>
        <v>0</v>
      </c>
      <c r="AM176" s="118">
        <f t="shared" si="112"/>
        <v>0</v>
      </c>
      <c r="AN176" s="118">
        <f t="shared" si="113"/>
        <v>0</v>
      </c>
      <c r="AO176" s="118">
        <f t="shared" si="114"/>
        <v>0</v>
      </c>
      <c r="AP176" s="118">
        <f t="shared" si="115"/>
        <v>0</v>
      </c>
      <c r="AQ176" s="118">
        <f t="shared" si="116"/>
        <v>0</v>
      </c>
      <c r="AR176" s="118">
        <f t="shared" si="117"/>
        <v>0</v>
      </c>
      <c r="AS176" s="118">
        <f t="shared" si="118"/>
        <v>0</v>
      </c>
      <c r="AT176" s="118">
        <f t="shared" si="119"/>
        <v>0</v>
      </c>
      <c r="AU176" s="119">
        <f t="shared" ca="1" si="120"/>
        <v>6.1978762865586699E-2</v>
      </c>
      <c r="DO176" s="36">
        <v>0</v>
      </c>
      <c r="DP176" s="36">
        <v>0</v>
      </c>
      <c r="DQ176" s="36">
        <v>0</v>
      </c>
      <c r="DR176" s="36">
        <v>0</v>
      </c>
      <c r="DS176" s="36">
        <v>0</v>
      </c>
      <c r="DT176" s="36">
        <v>0</v>
      </c>
      <c r="DU176" s="36">
        <v>0</v>
      </c>
      <c r="DV176" s="36">
        <v>0</v>
      </c>
      <c r="DW176" s="36">
        <v>0</v>
      </c>
      <c r="DX176" s="36">
        <v>0</v>
      </c>
      <c r="DY176" s="36">
        <v>0</v>
      </c>
    </row>
    <row r="177" spans="1:129" x14ac:dyDescent="0.2">
      <c r="A177" s="36">
        <v>174</v>
      </c>
      <c r="B177" s="36" t="s">
        <v>49</v>
      </c>
      <c r="C177" s="36" t="s">
        <v>60</v>
      </c>
      <c r="D177" s="36">
        <v>2</v>
      </c>
      <c r="E177" s="36" t="s">
        <v>45</v>
      </c>
      <c r="F177" s="36" t="s">
        <v>387</v>
      </c>
      <c r="G177" s="36" t="s">
        <v>49</v>
      </c>
      <c r="H177" s="36" t="s">
        <v>60</v>
      </c>
      <c r="I177" s="36" t="s">
        <v>55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0</v>
      </c>
      <c r="AJ177" s="36">
        <v>0</v>
      </c>
      <c r="AK177" s="118">
        <f t="shared" ca="1" si="110"/>
        <v>0.25957876286558668</v>
      </c>
      <c r="AL177" s="118">
        <f t="shared" si="111"/>
        <v>0</v>
      </c>
      <c r="AM177" s="118">
        <f t="shared" si="112"/>
        <v>0</v>
      </c>
      <c r="AN177" s="118">
        <f t="shared" si="113"/>
        <v>0</v>
      </c>
      <c r="AO177" s="118">
        <f t="shared" si="114"/>
        <v>0</v>
      </c>
      <c r="AP177" s="118">
        <f t="shared" si="115"/>
        <v>0</v>
      </c>
      <c r="AQ177" s="118">
        <f t="shared" si="116"/>
        <v>0</v>
      </c>
      <c r="AR177" s="118">
        <f t="shared" si="117"/>
        <v>0</v>
      </c>
      <c r="AS177" s="118">
        <f t="shared" si="118"/>
        <v>0</v>
      </c>
      <c r="AT177" s="118">
        <f t="shared" si="119"/>
        <v>0</v>
      </c>
      <c r="AU177" s="119">
        <f t="shared" ca="1" si="120"/>
        <v>0.25957876286558668</v>
      </c>
      <c r="DO177" s="36">
        <v>0</v>
      </c>
      <c r="DP177" s="36">
        <v>0</v>
      </c>
      <c r="DQ177" s="36">
        <v>0</v>
      </c>
      <c r="DR177" s="36">
        <v>0</v>
      </c>
      <c r="DS177" s="36">
        <v>0</v>
      </c>
      <c r="DT177" s="36">
        <v>0</v>
      </c>
      <c r="DU177" s="36">
        <v>0</v>
      </c>
      <c r="DV177" s="36">
        <v>0</v>
      </c>
      <c r="DW177" s="36">
        <v>0</v>
      </c>
      <c r="DX177" s="36">
        <v>0</v>
      </c>
      <c r="DY177" s="36">
        <v>0</v>
      </c>
    </row>
    <row r="178" spans="1:129" x14ac:dyDescent="0.2">
      <c r="A178" s="36">
        <v>175</v>
      </c>
      <c r="B178" s="36" t="s">
        <v>49</v>
      </c>
      <c r="C178" s="36" t="s">
        <v>43</v>
      </c>
      <c r="D178" s="36">
        <v>1</v>
      </c>
      <c r="E178" s="36" t="s">
        <v>45</v>
      </c>
      <c r="F178" s="36" t="s">
        <v>50</v>
      </c>
      <c r="G178" s="36" t="s">
        <v>49</v>
      </c>
      <c r="H178" s="36" t="s">
        <v>43</v>
      </c>
      <c r="I178" s="36" t="s">
        <v>48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6">
        <v>0</v>
      </c>
      <c r="AJ178" s="36">
        <v>0</v>
      </c>
      <c r="AK178" s="118">
        <f t="shared" ca="1" si="110"/>
        <v>8.9792449336488084E-2</v>
      </c>
      <c r="AL178" s="118">
        <f t="shared" si="111"/>
        <v>0</v>
      </c>
      <c r="AM178" s="118">
        <f t="shared" si="112"/>
        <v>0</v>
      </c>
      <c r="AN178" s="118">
        <f t="shared" si="113"/>
        <v>0</v>
      </c>
      <c r="AO178" s="118">
        <f t="shared" si="114"/>
        <v>0</v>
      </c>
      <c r="AP178" s="118">
        <f t="shared" si="115"/>
        <v>0</v>
      </c>
      <c r="AQ178" s="118">
        <f t="shared" si="116"/>
        <v>0</v>
      </c>
      <c r="AR178" s="118">
        <f t="shared" si="117"/>
        <v>0</v>
      </c>
      <c r="AS178" s="118">
        <f t="shared" si="118"/>
        <v>0</v>
      </c>
      <c r="AT178" s="118">
        <f t="shared" si="119"/>
        <v>0</v>
      </c>
      <c r="AU178" s="119">
        <f t="shared" ca="1" si="120"/>
        <v>8.9792449336488084E-2</v>
      </c>
      <c r="DO178" s="36">
        <v>0</v>
      </c>
      <c r="DP178" s="36">
        <v>0</v>
      </c>
      <c r="DQ178" s="36">
        <v>0</v>
      </c>
      <c r="DR178" s="36">
        <v>0</v>
      </c>
      <c r="DS178" s="36">
        <v>0</v>
      </c>
      <c r="DT178" s="36">
        <v>0</v>
      </c>
      <c r="DU178" s="36">
        <v>0</v>
      </c>
      <c r="DV178" s="36">
        <v>0</v>
      </c>
      <c r="DW178" s="36">
        <v>0</v>
      </c>
      <c r="DX178" s="36">
        <v>0</v>
      </c>
      <c r="DY178" s="36">
        <v>0</v>
      </c>
    </row>
    <row r="179" spans="1:129" x14ac:dyDescent="0.2">
      <c r="A179" s="36">
        <v>176</v>
      </c>
      <c r="B179" s="36" t="s">
        <v>49</v>
      </c>
      <c r="C179" s="36" t="s">
        <v>43</v>
      </c>
      <c r="D179" s="36">
        <v>2</v>
      </c>
      <c r="E179" s="36" t="s">
        <v>45</v>
      </c>
      <c r="F179" s="36" t="s">
        <v>54</v>
      </c>
      <c r="G179" s="36" t="s">
        <v>49</v>
      </c>
      <c r="H179" s="36" t="s">
        <v>43</v>
      </c>
      <c r="I179" s="36" t="s">
        <v>55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6">
        <v>0</v>
      </c>
      <c r="AJ179" s="36">
        <v>0</v>
      </c>
      <c r="AK179" s="118">
        <f t="shared" ca="1" si="110"/>
        <v>0.32469244933648811</v>
      </c>
      <c r="AL179" s="118">
        <f t="shared" si="111"/>
        <v>0</v>
      </c>
      <c r="AM179" s="118">
        <f t="shared" si="112"/>
        <v>0</v>
      </c>
      <c r="AN179" s="118">
        <f t="shared" si="113"/>
        <v>0</v>
      </c>
      <c r="AO179" s="118">
        <f t="shared" si="114"/>
        <v>0</v>
      </c>
      <c r="AP179" s="118">
        <f t="shared" si="115"/>
        <v>0</v>
      </c>
      <c r="AQ179" s="118">
        <f t="shared" si="116"/>
        <v>0</v>
      </c>
      <c r="AR179" s="118">
        <f t="shared" si="117"/>
        <v>0</v>
      </c>
      <c r="AS179" s="118">
        <f t="shared" si="118"/>
        <v>0</v>
      </c>
      <c r="AT179" s="118">
        <f t="shared" si="119"/>
        <v>0</v>
      </c>
      <c r="AU179" s="119">
        <f t="shared" ca="1" si="120"/>
        <v>0.32469244933648811</v>
      </c>
      <c r="DO179" s="36">
        <v>0</v>
      </c>
      <c r="DP179" s="36">
        <v>0</v>
      </c>
      <c r="DQ179" s="36">
        <v>0</v>
      </c>
      <c r="DR179" s="36">
        <v>0</v>
      </c>
      <c r="DS179" s="36">
        <v>0</v>
      </c>
      <c r="DT179" s="36">
        <v>0</v>
      </c>
      <c r="DU179" s="36">
        <v>0</v>
      </c>
      <c r="DV179" s="36">
        <v>0</v>
      </c>
      <c r="DW179" s="36">
        <v>0</v>
      </c>
      <c r="DX179" s="36">
        <v>0</v>
      </c>
      <c r="DY179" s="36">
        <v>0</v>
      </c>
    </row>
    <row r="180" spans="1:129" x14ac:dyDescent="0.2">
      <c r="A180" s="36">
        <v>177</v>
      </c>
      <c r="B180" s="36" t="s">
        <v>49</v>
      </c>
      <c r="C180" s="36" t="s">
        <v>77</v>
      </c>
      <c r="D180" s="36">
        <v>1</v>
      </c>
      <c r="E180" s="36" t="s">
        <v>45</v>
      </c>
      <c r="F180" s="36" t="s">
        <v>388</v>
      </c>
      <c r="G180" s="36" t="s">
        <v>49</v>
      </c>
      <c r="H180" s="36" t="s">
        <v>77</v>
      </c>
      <c r="I180" s="36" t="s">
        <v>48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0</v>
      </c>
      <c r="AJ180" s="36">
        <v>0</v>
      </c>
      <c r="AK180" s="118">
        <f t="shared" ca="1" si="110"/>
        <v>0.17138410706817211</v>
      </c>
      <c r="AL180" s="118">
        <f t="shared" si="111"/>
        <v>0</v>
      </c>
      <c r="AM180" s="118">
        <f t="shared" si="112"/>
        <v>0</v>
      </c>
      <c r="AN180" s="118">
        <f t="shared" si="113"/>
        <v>0</v>
      </c>
      <c r="AO180" s="118">
        <f t="shared" si="114"/>
        <v>0</v>
      </c>
      <c r="AP180" s="118">
        <f t="shared" si="115"/>
        <v>0</v>
      </c>
      <c r="AQ180" s="118">
        <f t="shared" si="116"/>
        <v>0</v>
      </c>
      <c r="AR180" s="118">
        <f t="shared" si="117"/>
        <v>0</v>
      </c>
      <c r="AS180" s="118">
        <f t="shared" si="118"/>
        <v>0</v>
      </c>
      <c r="AT180" s="118">
        <f t="shared" si="119"/>
        <v>0</v>
      </c>
      <c r="AU180" s="119">
        <f t="shared" ca="1" si="120"/>
        <v>0.17138410706817211</v>
      </c>
      <c r="DO180" s="36">
        <v>0</v>
      </c>
      <c r="DP180" s="36">
        <v>0</v>
      </c>
      <c r="DQ180" s="36">
        <v>0</v>
      </c>
      <c r="DR180" s="36">
        <v>0</v>
      </c>
      <c r="DS180" s="36">
        <v>0</v>
      </c>
      <c r="DT180" s="36">
        <v>0</v>
      </c>
      <c r="DU180" s="36">
        <v>0</v>
      </c>
      <c r="DV180" s="36">
        <v>0</v>
      </c>
      <c r="DW180" s="36">
        <v>0</v>
      </c>
      <c r="DX180" s="36">
        <v>0</v>
      </c>
      <c r="DY180" s="36">
        <v>0</v>
      </c>
    </row>
    <row r="181" spans="1:129" x14ac:dyDescent="0.2">
      <c r="A181" s="36">
        <v>178</v>
      </c>
      <c r="B181" s="36" t="s">
        <v>49</v>
      </c>
      <c r="C181" s="36" t="s">
        <v>77</v>
      </c>
      <c r="D181" s="36">
        <v>2</v>
      </c>
      <c r="E181" s="36" t="s">
        <v>45</v>
      </c>
      <c r="F181" s="36" t="s">
        <v>389</v>
      </c>
      <c r="G181" s="36" t="s">
        <v>49</v>
      </c>
      <c r="H181" s="36" t="s">
        <v>77</v>
      </c>
      <c r="I181" s="36" t="s">
        <v>55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6">
        <v>0</v>
      </c>
      <c r="AJ181" s="36">
        <v>0</v>
      </c>
      <c r="AK181" s="118">
        <f t="shared" ref="AK181:AK196" ca="1" si="121">IF(G181&gt;0,VLOOKUP(G181&amp;"-"&amp;H181&amp;"-"&amp;I181,LocCost,2,0),0)</f>
        <v>0.52698410706817211</v>
      </c>
      <c r="AL181" s="118">
        <f t="shared" ref="AL181:AL196" si="122">IF(J181&gt;0,VLOOKUP(J181&amp;"-"&amp;K181&amp;"-"&amp;L181,LocCost,2,0),0)</f>
        <v>0</v>
      </c>
      <c r="AM181" s="118">
        <f t="shared" ref="AM181:AM196" si="123">IF(M181&gt;0,VLOOKUP(M181&amp;"-"&amp;N181&amp;"-"&amp;O181,LocCost,2,0),0)</f>
        <v>0</v>
      </c>
      <c r="AN181" s="118">
        <f t="shared" ref="AN181:AN196" si="124">IF(P181&gt;0,VLOOKUP(P181&amp;"-"&amp;Q181&amp;"-"&amp;R181,LocCost,2,0),0)</f>
        <v>0</v>
      </c>
      <c r="AO181" s="118">
        <f t="shared" ref="AO181:AO196" si="125">IF(S181&gt;0,VLOOKUP(S181&amp;"-"&amp;T181&amp;"-"&amp;U181,LocCost,2,0),0)</f>
        <v>0</v>
      </c>
      <c r="AP181" s="118">
        <f t="shared" ref="AP181:AP196" si="126">IF(V181&gt;0,VLOOKUP(V181&amp;"-"&amp;W181&amp;"-"&amp;X181,LocCost,2,0),0)</f>
        <v>0</v>
      </c>
      <c r="AQ181" s="118">
        <f t="shared" ref="AQ181:AQ196" si="127">IF(Y181&gt;0,VLOOKUP(Y181&amp;"-"&amp;Z181&amp;"-"&amp;AA181,LocCost,2,0),0)</f>
        <v>0</v>
      </c>
      <c r="AR181" s="118">
        <f t="shared" ref="AR181:AR196" si="128">IF(AB181&gt;0,VLOOKUP(AB181&amp;"-"&amp;AC181&amp;"-"&amp;AD181,LocCost,2,0),0)</f>
        <v>0</v>
      </c>
      <c r="AS181" s="118">
        <f t="shared" ref="AS181:AS196" si="129">IF(AE181&gt;0,VLOOKUP(AE181&amp;"-"&amp;AF181&amp;"-"&amp;AG181,LocCost,2,0),0)</f>
        <v>0</v>
      </c>
      <c r="AT181" s="118">
        <f t="shared" ref="AT181:AT196" si="130">IF(AH181&gt;0,VLOOKUP(AH181&amp;"-"&amp;AI181&amp;"-"&amp;AJ181,LocCost,2,0),0)</f>
        <v>0</v>
      </c>
      <c r="AU181" s="119">
        <f t="shared" ref="AU181:AU196" ca="1" si="131">SUM(AK181:AT181)</f>
        <v>0.52698410706817211</v>
      </c>
      <c r="DO181" s="36">
        <v>0</v>
      </c>
      <c r="DP181" s="36">
        <v>0</v>
      </c>
      <c r="DQ181" s="36">
        <v>0</v>
      </c>
      <c r="DR181" s="36">
        <v>0</v>
      </c>
      <c r="DS181" s="36">
        <v>0</v>
      </c>
      <c r="DT181" s="36">
        <v>0</v>
      </c>
      <c r="DU181" s="36">
        <v>0</v>
      </c>
      <c r="DV181" s="36">
        <v>0</v>
      </c>
      <c r="DW181" s="36">
        <v>0</v>
      </c>
      <c r="DX181" s="36">
        <v>0</v>
      </c>
      <c r="DY181" s="36">
        <v>0</v>
      </c>
    </row>
    <row r="182" spans="1:129" x14ac:dyDescent="0.2">
      <c r="A182" s="36">
        <v>179</v>
      </c>
      <c r="B182" s="36" t="s">
        <v>49</v>
      </c>
      <c r="C182" s="36" t="s">
        <v>47</v>
      </c>
      <c r="D182" s="36">
        <v>1</v>
      </c>
      <c r="E182" s="36" t="s">
        <v>45</v>
      </c>
      <c r="F182" s="36" t="s">
        <v>390</v>
      </c>
      <c r="G182" s="36" t="s">
        <v>49</v>
      </c>
      <c r="H182" s="36" t="s">
        <v>47</v>
      </c>
      <c r="I182" s="36" t="s">
        <v>48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118">
        <f t="shared" ca="1" si="121"/>
        <v>0.23510287417500522</v>
      </c>
      <c r="AL182" s="118">
        <f t="shared" si="122"/>
        <v>0</v>
      </c>
      <c r="AM182" s="118">
        <f t="shared" si="123"/>
        <v>0</v>
      </c>
      <c r="AN182" s="118">
        <f t="shared" si="124"/>
        <v>0</v>
      </c>
      <c r="AO182" s="118">
        <f t="shared" si="125"/>
        <v>0</v>
      </c>
      <c r="AP182" s="118">
        <f t="shared" si="126"/>
        <v>0</v>
      </c>
      <c r="AQ182" s="118">
        <f t="shared" si="127"/>
        <v>0</v>
      </c>
      <c r="AR182" s="118">
        <f t="shared" si="128"/>
        <v>0</v>
      </c>
      <c r="AS182" s="118">
        <f t="shared" si="129"/>
        <v>0</v>
      </c>
      <c r="AT182" s="118">
        <f t="shared" si="130"/>
        <v>0</v>
      </c>
      <c r="AU182" s="119">
        <f t="shared" ca="1" si="131"/>
        <v>0.23510287417500522</v>
      </c>
      <c r="DO182" s="36">
        <v>0</v>
      </c>
      <c r="DP182" s="36">
        <v>0</v>
      </c>
      <c r="DQ182" s="36">
        <v>0</v>
      </c>
      <c r="DR182" s="36">
        <v>0</v>
      </c>
      <c r="DS182" s="36">
        <v>0</v>
      </c>
      <c r="DT182" s="36">
        <v>0</v>
      </c>
      <c r="DU182" s="36">
        <v>0</v>
      </c>
      <c r="DV182" s="36">
        <v>0</v>
      </c>
      <c r="DW182" s="36">
        <v>0</v>
      </c>
      <c r="DX182" s="36">
        <v>0</v>
      </c>
      <c r="DY182" s="36">
        <v>0</v>
      </c>
    </row>
    <row r="183" spans="1:129" x14ac:dyDescent="0.2">
      <c r="A183" s="36">
        <v>180</v>
      </c>
      <c r="B183" s="36" t="s">
        <v>49</v>
      </c>
      <c r="C183" s="36" t="s">
        <v>47</v>
      </c>
      <c r="D183" s="36">
        <v>2</v>
      </c>
      <c r="E183" s="36" t="s">
        <v>45</v>
      </c>
      <c r="F183" s="36" t="s">
        <v>391</v>
      </c>
      <c r="G183" s="36" t="s">
        <v>49</v>
      </c>
      <c r="H183" s="36" t="s">
        <v>47</v>
      </c>
      <c r="I183" s="36" t="s">
        <v>55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118">
        <f t="shared" ca="1" si="121"/>
        <v>0.73070287417500523</v>
      </c>
      <c r="AL183" s="118">
        <f t="shared" si="122"/>
        <v>0</v>
      </c>
      <c r="AM183" s="118">
        <f t="shared" si="123"/>
        <v>0</v>
      </c>
      <c r="AN183" s="118">
        <f t="shared" si="124"/>
        <v>0</v>
      </c>
      <c r="AO183" s="118">
        <f t="shared" si="125"/>
        <v>0</v>
      </c>
      <c r="AP183" s="118">
        <f t="shared" si="126"/>
        <v>0</v>
      </c>
      <c r="AQ183" s="118">
        <f t="shared" si="127"/>
        <v>0</v>
      </c>
      <c r="AR183" s="118">
        <f t="shared" si="128"/>
        <v>0</v>
      </c>
      <c r="AS183" s="118">
        <f t="shared" si="129"/>
        <v>0</v>
      </c>
      <c r="AT183" s="118">
        <f t="shared" si="130"/>
        <v>0</v>
      </c>
      <c r="AU183" s="119">
        <f t="shared" ca="1" si="131"/>
        <v>0.73070287417500523</v>
      </c>
      <c r="DO183" s="36">
        <v>0</v>
      </c>
      <c r="DP183" s="36">
        <v>0</v>
      </c>
      <c r="DQ183" s="36">
        <v>0</v>
      </c>
      <c r="DR183" s="36">
        <v>0</v>
      </c>
      <c r="DS183" s="36">
        <v>0</v>
      </c>
      <c r="DT183" s="36">
        <v>0</v>
      </c>
      <c r="DU183" s="36">
        <v>0</v>
      </c>
      <c r="DV183" s="36">
        <v>0</v>
      </c>
      <c r="DW183" s="36">
        <v>0</v>
      </c>
      <c r="DX183" s="36">
        <v>0</v>
      </c>
      <c r="DY183" s="36">
        <v>0</v>
      </c>
    </row>
    <row r="184" spans="1:129" x14ac:dyDescent="0.2">
      <c r="A184" s="36">
        <v>181</v>
      </c>
      <c r="B184" s="36" t="s">
        <v>49</v>
      </c>
      <c r="C184" s="36" t="s">
        <v>84</v>
      </c>
      <c r="D184" s="36">
        <v>1</v>
      </c>
      <c r="E184" s="36" t="s">
        <v>45</v>
      </c>
      <c r="F184" s="36" t="s">
        <v>392</v>
      </c>
      <c r="G184" s="36" t="s">
        <v>49</v>
      </c>
      <c r="H184" s="36" t="s">
        <v>84</v>
      </c>
      <c r="I184" s="36" t="s">
        <v>48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6">
        <v>0</v>
      </c>
      <c r="AJ184" s="36">
        <v>0</v>
      </c>
      <c r="AK184" s="118">
        <f t="shared" ca="1" si="121"/>
        <v>0.27886551352516464</v>
      </c>
      <c r="AL184" s="118">
        <f t="shared" si="122"/>
        <v>0</v>
      </c>
      <c r="AM184" s="118">
        <f t="shared" si="123"/>
        <v>0</v>
      </c>
      <c r="AN184" s="118">
        <f t="shared" si="124"/>
        <v>0</v>
      </c>
      <c r="AO184" s="118">
        <f t="shared" si="125"/>
        <v>0</v>
      </c>
      <c r="AP184" s="118">
        <f t="shared" si="126"/>
        <v>0</v>
      </c>
      <c r="AQ184" s="118">
        <f t="shared" si="127"/>
        <v>0</v>
      </c>
      <c r="AR184" s="118">
        <f t="shared" si="128"/>
        <v>0</v>
      </c>
      <c r="AS184" s="118">
        <f t="shared" si="129"/>
        <v>0</v>
      </c>
      <c r="AT184" s="118">
        <f t="shared" si="130"/>
        <v>0</v>
      </c>
      <c r="AU184" s="119">
        <f t="shared" ca="1" si="131"/>
        <v>0.27886551352516464</v>
      </c>
      <c r="DO184" s="36">
        <v>0</v>
      </c>
      <c r="DP184" s="36">
        <v>0</v>
      </c>
      <c r="DQ184" s="36">
        <v>0</v>
      </c>
      <c r="DR184" s="36">
        <v>0</v>
      </c>
      <c r="DS184" s="36">
        <v>0</v>
      </c>
      <c r="DT184" s="36">
        <v>0</v>
      </c>
      <c r="DU184" s="36">
        <v>0</v>
      </c>
      <c r="DV184" s="36">
        <v>0</v>
      </c>
      <c r="DW184" s="36">
        <v>0</v>
      </c>
      <c r="DX184" s="36">
        <v>0</v>
      </c>
      <c r="DY184" s="36">
        <v>0</v>
      </c>
    </row>
    <row r="185" spans="1:129" x14ac:dyDescent="0.2">
      <c r="A185" s="36">
        <v>182</v>
      </c>
      <c r="B185" s="36" t="s">
        <v>49</v>
      </c>
      <c r="C185" s="36" t="s">
        <v>84</v>
      </c>
      <c r="D185" s="36">
        <v>2</v>
      </c>
      <c r="E185" s="36" t="s">
        <v>45</v>
      </c>
      <c r="F185" s="36" t="s">
        <v>393</v>
      </c>
      <c r="G185" s="36" t="s">
        <v>49</v>
      </c>
      <c r="H185" s="36" t="s">
        <v>84</v>
      </c>
      <c r="I185" s="36" t="s">
        <v>55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6">
        <v>0</v>
      </c>
      <c r="AJ185" s="36">
        <v>0</v>
      </c>
      <c r="AK185" s="118">
        <f t="shared" ca="1" si="121"/>
        <v>0.87026551352516457</v>
      </c>
      <c r="AL185" s="118">
        <f t="shared" si="122"/>
        <v>0</v>
      </c>
      <c r="AM185" s="118">
        <f t="shared" si="123"/>
        <v>0</v>
      </c>
      <c r="AN185" s="118">
        <f t="shared" si="124"/>
        <v>0</v>
      </c>
      <c r="AO185" s="118">
        <f t="shared" si="125"/>
        <v>0</v>
      </c>
      <c r="AP185" s="118">
        <f t="shared" si="126"/>
        <v>0</v>
      </c>
      <c r="AQ185" s="118">
        <f t="shared" si="127"/>
        <v>0</v>
      </c>
      <c r="AR185" s="118">
        <f t="shared" si="128"/>
        <v>0</v>
      </c>
      <c r="AS185" s="118">
        <f t="shared" si="129"/>
        <v>0</v>
      </c>
      <c r="AT185" s="118">
        <f t="shared" si="130"/>
        <v>0</v>
      </c>
      <c r="AU185" s="119">
        <f t="shared" ca="1" si="131"/>
        <v>0.87026551352516457</v>
      </c>
      <c r="DO185" s="36">
        <v>0</v>
      </c>
      <c r="DP185" s="36">
        <v>0</v>
      </c>
      <c r="DQ185" s="36">
        <v>0</v>
      </c>
      <c r="DR185" s="36">
        <v>0</v>
      </c>
      <c r="DS185" s="36">
        <v>0</v>
      </c>
      <c r="DT185" s="36">
        <v>0</v>
      </c>
      <c r="DU185" s="36">
        <v>0</v>
      </c>
      <c r="DV185" s="36">
        <v>0</v>
      </c>
      <c r="DW185" s="36">
        <v>0</v>
      </c>
      <c r="DX185" s="36">
        <v>0</v>
      </c>
      <c r="DY185" s="36">
        <v>0</v>
      </c>
    </row>
    <row r="186" spans="1:129" x14ac:dyDescent="0.2">
      <c r="A186" s="36">
        <v>183</v>
      </c>
      <c r="B186" s="36" t="s">
        <v>49</v>
      </c>
      <c r="C186" s="36" t="s">
        <v>164</v>
      </c>
      <c r="D186" s="36">
        <v>1</v>
      </c>
      <c r="E186" s="36" t="s">
        <v>45</v>
      </c>
      <c r="F186" s="36" t="s">
        <v>394</v>
      </c>
      <c r="G186" s="36" t="s">
        <v>49</v>
      </c>
      <c r="H186" s="36" t="s">
        <v>60</v>
      </c>
      <c r="I186" s="36" t="s">
        <v>48</v>
      </c>
      <c r="J186" s="36" t="s">
        <v>164</v>
      </c>
      <c r="K186" s="36" t="s">
        <v>164</v>
      </c>
      <c r="L186" s="36" t="s">
        <v>48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0</v>
      </c>
      <c r="AJ186" s="36">
        <v>0</v>
      </c>
      <c r="AK186" s="118">
        <f t="shared" ca="1" si="121"/>
        <v>6.1978762865586699E-2</v>
      </c>
      <c r="AL186" s="118">
        <f t="shared" ca="1" si="122"/>
        <v>1.3064619090635299E-2</v>
      </c>
      <c r="AM186" s="118">
        <f t="shared" si="123"/>
        <v>0</v>
      </c>
      <c r="AN186" s="118">
        <f t="shared" si="124"/>
        <v>0</v>
      </c>
      <c r="AO186" s="118">
        <f t="shared" si="125"/>
        <v>0</v>
      </c>
      <c r="AP186" s="118">
        <f t="shared" si="126"/>
        <v>0</v>
      </c>
      <c r="AQ186" s="118">
        <f t="shared" si="127"/>
        <v>0</v>
      </c>
      <c r="AR186" s="118">
        <f t="shared" si="128"/>
        <v>0</v>
      </c>
      <c r="AS186" s="118">
        <f t="shared" si="129"/>
        <v>0</v>
      </c>
      <c r="AT186" s="118">
        <f t="shared" si="130"/>
        <v>0</v>
      </c>
      <c r="AU186" s="119">
        <f t="shared" ca="1" si="131"/>
        <v>7.5043381956221997E-2</v>
      </c>
      <c r="DO186" s="36">
        <v>0</v>
      </c>
      <c r="DP186" s="36">
        <v>0</v>
      </c>
      <c r="DQ186" s="36">
        <v>0</v>
      </c>
      <c r="DR186" s="36">
        <v>0</v>
      </c>
      <c r="DS186" s="36">
        <v>0</v>
      </c>
      <c r="DT186" s="36">
        <v>0</v>
      </c>
      <c r="DU186" s="36">
        <v>0</v>
      </c>
      <c r="DV186" s="36">
        <v>0</v>
      </c>
      <c r="DW186" s="36">
        <v>0</v>
      </c>
      <c r="DX186" s="36">
        <v>0</v>
      </c>
      <c r="DY186" s="36">
        <v>0</v>
      </c>
    </row>
    <row r="187" spans="1:129" x14ac:dyDescent="0.2">
      <c r="A187" s="36">
        <v>184</v>
      </c>
      <c r="B187" s="36" t="s">
        <v>49</v>
      </c>
      <c r="C187" s="36" t="s">
        <v>164</v>
      </c>
      <c r="D187" s="36">
        <v>2</v>
      </c>
      <c r="E187" s="36" t="s">
        <v>45</v>
      </c>
      <c r="F187" s="36" t="s">
        <v>395</v>
      </c>
      <c r="G187" s="36" t="s">
        <v>49</v>
      </c>
      <c r="H187" s="36" t="s">
        <v>60</v>
      </c>
      <c r="I187" s="36" t="s">
        <v>55</v>
      </c>
      <c r="J187" s="36" t="s">
        <v>164</v>
      </c>
      <c r="K187" s="36" t="s">
        <v>164</v>
      </c>
      <c r="L187" s="36" t="s">
        <v>55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6">
        <v>0</v>
      </c>
      <c r="AJ187" s="36">
        <v>0</v>
      </c>
      <c r="AK187" s="118">
        <f t="shared" ca="1" si="121"/>
        <v>0.25957876286558668</v>
      </c>
      <c r="AL187" s="118">
        <f t="shared" ca="1" si="122"/>
        <v>9.9664619090635301E-2</v>
      </c>
      <c r="AM187" s="118">
        <f t="shared" si="123"/>
        <v>0</v>
      </c>
      <c r="AN187" s="118">
        <f t="shared" si="124"/>
        <v>0</v>
      </c>
      <c r="AO187" s="118">
        <f t="shared" si="125"/>
        <v>0</v>
      </c>
      <c r="AP187" s="118">
        <f t="shared" si="126"/>
        <v>0</v>
      </c>
      <c r="AQ187" s="118">
        <f t="shared" si="127"/>
        <v>0</v>
      </c>
      <c r="AR187" s="118">
        <f t="shared" si="128"/>
        <v>0</v>
      </c>
      <c r="AS187" s="118">
        <f t="shared" si="129"/>
        <v>0</v>
      </c>
      <c r="AT187" s="118">
        <f t="shared" si="130"/>
        <v>0</v>
      </c>
      <c r="AU187" s="119">
        <f t="shared" ca="1" si="131"/>
        <v>0.35924338195622196</v>
      </c>
      <c r="DO187" s="36">
        <v>0</v>
      </c>
      <c r="DP187" s="36">
        <v>0</v>
      </c>
      <c r="DQ187" s="36">
        <v>0</v>
      </c>
      <c r="DR187" s="36">
        <v>0</v>
      </c>
      <c r="DS187" s="36">
        <v>0</v>
      </c>
      <c r="DT187" s="36">
        <v>0</v>
      </c>
      <c r="DU187" s="36">
        <v>0</v>
      </c>
      <c r="DV187" s="36">
        <v>0</v>
      </c>
      <c r="DW187" s="36">
        <v>0</v>
      </c>
      <c r="DX187" s="36">
        <v>0</v>
      </c>
      <c r="DY187" s="36">
        <v>0</v>
      </c>
    </row>
    <row r="188" spans="1:129" x14ac:dyDescent="0.2">
      <c r="A188" s="36">
        <v>185</v>
      </c>
      <c r="B188" s="36" t="s">
        <v>49</v>
      </c>
      <c r="C188" s="36" t="s">
        <v>203</v>
      </c>
      <c r="D188" s="36">
        <v>1</v>
      </c>
      <c r="E188" s="36" t="s">
        <v>45</v>
      </c>
      <c r="F188" s="36" t="s">
        <v>396</v>
      </c>
      <c r="G188" s="36" t="s">
        <v>49</v>
      </c>
      <c r="H188" s="36" t="s">
        <v>60</v>
      </c>
      <c r="I188" s="36" t="s">
        <v>48</v>
      </c>
      <c r="J188" s="36" t="s">
        <v>164</v>
      </c>
      <c r="K188" s="36" t="s">
        <v>203</v>
      </c>
      <c r="L188" s="36" t="s">
        <v>48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6">
        <v>0</v>
      </c>
      <c r="AJ188" s="36">
        <v>0</v>
      </c>
      <c r="AK188" s="118">
        <f t="shared" ca="1" si="121"/>
        <v>6.1978762865586699E-2</v>
      </c>
      <c r="AL188" s="118">
        <f t="shared" ca="1" si="122"/>
        <v>0.1113410630536739</v>
      </c>
      <c r="AM188" s="118">
        <f t="shared" si="123"/>
        <v>0</v>
      </c>
      <c r="AN188" s="118">
        <f t="shared" si="124"/>
        <v>0</v>
      </c>
      <c r="AO188" s="118">
        <f t="shared" si="125"/>
        <v>0</v>
      </c>
      <c r="AP188" s="118">
        <f t="shared" si="126"/>
        <v>0</v>
      </c>
      <c r="AQ188" s="118">
        <f t="shared" si="127"/>
        <v>0</v>
      </c>
      <c r="AR188" s="118">
        <f t="shared" si="128"/>
        <v>0</v>
      </c>
      <c r="AS188" s="118">
        <f t="shared" si="129"/>
        <v>0</v>
      </c>
      <c r="AT188" s="118">
        <f t="shared" si="130"/>
        <v>0</v>
      </c>
      <c r="AU188" s="119">
        <f t="shared" ca="1" si="131"/>
        <v>0.1733198259192606</v>
      </c>
      <c r="DO188" s="36">
        <v>0</v>
      </c>
      <c r="DP188" s="36">
        <v>0</v>
      </c>
      <c r="DQ188" s="36">
        <v>0</v>
      </c>
      <c r="DR188" s="36">
        <v>0</v>
      </c>
      <c r="DS188" s="36">
        <v>0</v>
      </c>
      <c r="DT188" s="36">
        <v>0</v>
      </c>
      <c r="DU188" s="36">
        <v>0</v>
      </c>
      <c r="DV188" s="36">
        <v>0</v>
      </c>
      <c r="DW188" s="36">
        <v>0</v>
      </c>
      <c r="DX188" s="36">
        <v>0</v>
      </c>
      <c r="DY188" s="36">
        <v>0</v>
      </c>
    </row>
    <row r="189" spans="1:129" x14ac:dyDescent="0.2">
      <c r="A189" s="36">
        <v>186</v>
      </c>
      <c r="B189" s="36" t="s">
        <v>71</v>
      </c>
      <c r="C189" s="36" t="s">
        <v>71</v>
      </c>
      <c r="D189" s="36">
        <v>1</v>
      </c>
      <c r="E189" s="36" t="s">
        <v>45</v>
      </c>
      <c r="F189" s="36" t="s">
        <v>397</v>
      </c>
      <c r="G189" s="36" t="s">
        <v>71</v>
      </c>
      <c r="H189" s="36" t="s">
        <v>71</v>
      </c>
      <c r="I189" s="36" t="s">
        <v>48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118">
        <f t="shared" ca="1" si="121"/>
        <v>5.684266246313429E-2</v>
      </c>
      <c r="AL189" s="118">
        <f t="shared" si="122"/>
        <v>0</v>
      </c>
      <c r="AM189" s="118">
        <f t="shared" si="123"/>
        <v>0</v>
      </c>
      <c r="AN189" s="118">
        <f t="shared" si="124"/>
        <v>0</v>
      </c>
      <c r="AO189" s="118">
        <f t="shared" si="125"/>
        <v>0</v>
      </c>
      <c r="AP189" s="118">
        <f t="shared" si="126"/>
        <v>0</v>
      </c>
      <c r="AQ189" s="118">
        <f t="shared" si="127"/>
        <v>0</v>
      </c>
      <c r="AR189" s="118">
        <f t="shared" si="128"/>
        <v>0</v>
      </c>
      <c r="AS189" s="118">
        <f t="shared" si="129"/>
        <v>0</v>
      </c>
      <c r="AT189" s="118">
        <f t="shared" si="130"/>
        <v>0</v>
      </c>
      <c r="AU189" s="119">
        <f t="shared" ca="1" si="131"/>
        <v>5.684266246313429E-2</v>
      </c>
      <c r="DO189" s="36">
        <v>0</v>
      </c>
      <c r="DP189" s="36">
        <v>0</v>
      </c>
      <c r="DQ189" s="36">
        <v>0</v>
      </c>
      <c r="DR189" s="36">
        <v>0</v>
      </c>
      <c r="DS189" s="36">
        <v>0</v>
      </c>
      <c r="DT189" s="36">
        <v>0</v>
      </c>
      <c r="DU189" s="36">
        <v>0</v>
      </c>
      <c r="DV189" s="36">
        <v>0</v>
      </c>
      <c r="DW189" s="36">
        <v>0</v>
      </c>
      <c r="DX189" s="36">
        <v>0</v>
      </c>
      <c r="DY189" s="36">
        <v>0</v>
      </c>
    </row>
    <row r="190" spans="1:129" x14ac:dyDescent="0.2">
      <c r="A190" s="36">
        <v>187</v>
      </c>
      <c r="B190" s="36" t="s">
        <v>71</v>
      </c>
      <c r="C190" s="36" t="s">
        <v>71</v>
      </c>
      <c r="D190" s="36">
        <v>2</v>
      </c>
      <c r="E190" s="36" t="s">
        <v>45</v>
      </c>
      <c r="F190" s="36" t="s">
        <v>398</v>
      </c>
      <c r="G190" s="36" t="s">
        <v>71</v>
      </c>
      <c r="H190" s="36" t="s">
        <v>71</v>
      </c>
      <c r="I190" s="36" t="s">
        <v>55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6">
        <v>0</v>
      </c>
      <c r="AJ190" s="36">
        <v>0</v>
      </c>
      <c r="AK190" s="118">
        <f t="shared" ca="1" si="121"/>
        <v>0.12284266246313429</v>
      </c>
      <c r="AL190" s="118">
        <f t="shared" si="122"/>
        <v>0</v>
      </c>
      <c r="AM190" s="118">
        <f t="shared" si="123"/>
        <v>0</v>
      </c>
      <c r="AN190" s="118">
        <f t="shared" si="124"/>
        <v>0</v>
      </c>
      <c r="AO190" s="118">
        <f t="shared" si="125"/>
        <v>0</v>
      </c>
      <c r="AP190" s="118">
        <f t="shared" si="126"/>
        <v>0</v>
      </c>
      <c r="AQ190" s="118">
        <f t="shared" si="127"/>
        <v>0</v>
      </c>
      <c r="AR190" s="118">
        <f t="shared" si="128"/>
        <v>0</v>
      </c>
      <c r="AS190" s="118">
        <f t="shared" si="129"/>
        <v>0</v>
      </c>
      <c r="AT190" s="118">
        <f t="shared" si="130"/>
        <v>0</v>
      </c>
      <c r="AU190" s="119">
        <f t="shared" ca="1" si="131"/>
        <v>0.12284266246313429</v>
      </c>
      <c r="DO190" s="36">
        <v>0</v>
      </c>
      <c r="DP190" s="36">
        <v>0</v>
      </c>
      <c r="DQ190" s="36">
        <v>0</v>
      </c>
      <c r="DR190" s="36">
        <v>0</v>
      </c>
      <c r="DS190" s="36">
        <v>0</v>
      </c>
      <c r="DT190" s="36">
        <v>0</v>
      </c>
      <c r="DU190" s="36">
        <v>0</v>
      </c>
      <c r="DV190" s="36">
        <v>0</v>
      </c>
      <c r="DW190" s="36">
        <v>0</v>
      </c>
      <c r="DX190" s="36">
        <v>0</v>
      </c>
      <c r="DY190" s="36">
        <v>0</v>
      </c>
    </row>
    <row r="191" spans="1:129" x14ac:dyDescent="0.2">
      <c r="A191" s="36">
        <v>188</v>
      </c>
      <c r="B191" s="36" t="s">
        <v>71</v>
      </c>
      <c r="C191" s="36" t="s">
        <v>77</v>
      </c>
      <c r="D191" s="36">
        <v>1</v>
      </c>
      <c r="E191" s="36" t="s">
        <v>45</v>
      </c>
      <c r="F191" s="36" t="s">
        <v>399</v>
      </c>
      <c r="G191" s="36" t="s">
        <v>71</v>
      </c>
      <c r="H191" s="36" t="s">
        <v>77</v>
      </c>
      <c r="I191" s="36" t="s">
        <v>48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6">
        <v>0</v>
      </c>
      <c r="AJ191" s="36">
        <v>0</v>
      </c>
      <c r="AK191" s="118">
        <f t="shared" ca="1" si="121"/>
        <v>0.13843269946258799</v>
      </c>
      <c r="AL191" s="118">
        <f t="shared" si="122"/>
        <v>0</v>
      </c>
      <c r="AM191" s="118">
        <f t="shared" si="123"/>
        <v>0</v>
      </c>
      <c r="AN191" s="118">
        <f t="shared" si="124"/>
        <v>0</v>
      </c>
      <c r="AO191" s="118">
        <f t="shared" si="125"/>
        <v>0</v>
      </c>
      <c r="AP191" s="118">
        <f t="shared" si="126"/>
        <v>0</v>
      </c>
      <c r="AQ191" s="118">
        <f t="shared" si="127"/>
        <v>0</v>
      </c>
      <c r="AR191" s="118">
        <f t="shared" si="128"/>
        <v>0</v>
      </c>
      <c r="AS191" s="118">
        <f t="shared" si="129"/>
        <v>0</v>
      </c>
      <c r="AT191" s="118">
        <f t="shared" si="130"/>
        <v>0</v>
      </c>
      <c r="AU191" s="119">
        <f t="shared" ca="1" si="131"/>
        <v>0.13843269946258799</v>
      </c>
      <c r="DO191" s="36">
        <v>0</v>
      </c>
      <c r="DP191" s="36">
        <v>0</v>
      </c>
      <c r="DQ191" s="36">
        <v>0</v>
      </c>
      <c r="DR191" s="36">
        <v>0</v>
      </c>
      <c r="DS191" s="36">
        <v>0</v>
      </c>
      <c r="DT191" s="36">
        <v>0</v>
      </c>
      <c r="DU191" s="36">
        <v>0</v>
      </c>
      <c r="DV191" s="36">
        <v>0</v>
      </c>
      <c r="DW191" s="36">
        <v>0</v>
      </c>
      <c r="DX191" s="36">
        <v>0</v>
      </c>
      <c r="DY191" s="36">
        <v>0</v>
      </c>
    </row>
    <row r="192" spans="1:129" x14ac:dyDescent="0.2">
      <c r="A192" s="36">
        <v>189</v>
      </c>
      <c r="B192" s="36" t="s">
        <v>71</v>
      </c>
      <c r="C192" s="36" t="s">
        <v>77</v>
      </c>
      <c r="D192" s="36">
        <v>2</v>
      </c>
      <c r="E192" s="36" t="s">
        <v>45</v>
      </c>
      <c r="F192" s="36" t="s">
        <v>400</v>
      </c>
      <c r="G192" s="36" t="s">
        <v>71</v>
      </c>
      <c r="H192" s="36" t="s">
        <v>77</v>
      </c>
      <c r="I192" s="36" t="s">
        <v>55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0</v>
      </c>
      <c r="AJ192" s="36">
        <v>0</v>
      </c>
      <c r="AK192" s="118">
        <f t="shared" ca="1" si="121"/>
        <v>0.32523269946258804</v>
      </c>
      <c r="AL192" s="118">
        <f t="shared" si="122"/>
        <v>0</v>
      </c>
      <c r="AM192" s="118">
        <f t="shared" si="123"/>
        <v>0</v>
      </c>
      <c r="AN192" s="118">
        <f t="shared" si="124"/>
        <v>0</v>
      </c>
      <c r="AO192" s="118">
        <f t="shared" si="125"/>
        <v>0</v>
      </c>
      <c r="AP192" s="118">
        <f t="shared" si="126"/>
        <v>0</v>
      </c>
      <c r="AQ192" s="118">
        <f t="shared" si="127"/>
        <v>0</v>
      </c>
      <c r="AR192" s="118">
        <f t="shared" si="128"/>
        <v>0</v>
      </c>
      <c r="AS192" s="118">
        <f t="shared" si="129"/>
        <v>0</v>
      </c>
      <c r="AT192" s="118">
        <f t="shared" si="130"/>
        <v>0</v>
      </c>
      <c r="AU192" s="119">
        <f t="shared" ca="1" si="131"/>
        <v>0.32523269946258804</v>
      </c>
      <c r="DO192" s="36">
        <v>0</v>
      </c>
      <c r="DP192" s="36">
        <v>0</v>
      </c>
      <c r="DQ192" s="36">
        <v>0</v>
      </c>
      <c r="DR192" s="36">
        <v>0</v>
      </c>
      <c r="DS192" s="36">
        <v>0</v>
      </c>
      <c r="DT192" s="36">
        <v>0</v>
      </c>
      <c r="DU192" s="36">
        <v>0</v>
      </c>
      <c r="DV192" s="36">
        <v>0</v>
      </c>
      <c r="DW192" s="36">
        <v>0</v>
      </c>
      <c r="DX192" s="36">
        <v>0</v>
      </c>
      <c r="DY192" s="36">
        <v>0</v>
      </c>
    </row>
    <row r="193" spans="1:129" x14ac:dyDescent="0.2">
      <c r="A193" s="36">
        <v>190</v>
      </c>
      <c r="B193" s="36" t="s">
        <v>71</v>
      </c>
      <c r="C193" s="36" t="s">
        <v>47</v>
      </c>
      <c r="D193" s="36">
        <v>1</v>
      </c>
      <c r="E193" s="36" t="s">
        <v>45</v>
      </c>
      <c r="F193" s="36" t="s">
        <v>401</v>
      </c>
      <c r="G193" s="36" t="s">
        <v>71</v>
      </c>
      <c r="H193" s="36" t="s">
        <v>47</v>
      </c>
      <c r="I193" s="36" t="s">
        <v>48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0</v>
      </c>
      <c r="AJ193" s="36">
        <v>0</v>
      </c>
      <c r="AK193" s="118">
        <f t="shared" ca="1" si="121"/>
        <v>0.20203517778245333</v>
      </c>
      <c r="AL193" s="118">
        <f t="shared" si="122"/>
        <v>0</v>
      </c>
      <c r="AM193" s="118">
        <f t="shared" si="123"/>
        <v>0</v>
      </c>
      <c r="AN193" s="118">
        <f t="shared" si="124"/>
        <v>0</v>
      </c>
      <c r="AO193" s="118">
        <f t="shared" si="125"/>
        <v>0</v>
      </c>
      <c r="AP193" s="118">
        <f t="shared" si="126"/>
        <v>0</v>
      </c>
      <c r="AQ193" s="118">
        <f t="shared" si="127"/>
        <v>0</v>
      </c>
      <c r="AR193" s="118">
        <f t="shared" si="128"/>
        <v>0</v>
      </c>
      <c r="AS193" s="118">
        <f t="shared" si="129"/>
        <v>0</v>
      </c>
      <c r="AT193" s="118">
        <f t="shared" si="130"/>
        <v>0</v>
      </c>
      <c r="AU193" s="119">
        <f t="shared" ca="1" si="131"/>
        <v>0.20203517778245333</v>
      </c>
      <c r="DO193" s="36">
        <v>0</v>
      </c>
      <c r="DP193" s="36">
        <v>0</v>
      </c>
      <c r="DQ193" s="36">
        <v>0</v>
      </c>
      <c r="DR193" s="36">
        <v>0</v>
      </c>
      <c r="DS193" s="36">
        <v>0</v>
      </c>
      <c r="DT193" s="36">
        <v>0</v>
      </c>
      <c r="DU193" s="36">
        <v>0</v>
      </c>
      <c r="DV193" s="36">
        <v>0</v>
      </c>
      <c r="DW193" s="36">
        <v>0</v>
      </c>
      <c r="DX193" s="36">
        <v>0</v>
      </c>
      <c r="DY193" s="36">
        <v>0</v>
      </c>
    </row>
    <row r="194" spans="1:129" x14ac:dyDescent="0.2">
      <c r="A194" s="36">
        <v>191</v>
      </c>
      <c r="B194" s="36" t="s">
        <v>71</v>
      </c>
      <c r="C194" s="36" t="s">
        <v>47</v>
      </c>
      <c r="D194" s="36">
        <v>2</v>
      </c>
      <c r="E194" s="36" t="s">
        <v>45</v>
      </c>
      <c r="F194" s="36" t="s">
        <v>402</v>
      </c>
      <c r="G194" s="36" t="s">
        <v>71</v>
      </c>
      <c r="H194" s="36" t="s">
        <v>47</v>
      </c>
      <c r="I194" s="36" t="s">
        <v>55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6">
        <v>0</v>
      </c>
      <c r="AJ194" s="36">
        <v>0</v>
      </c>
      <c r="AK194" s="118">
        <f t="shared" ca="1" si="121"/>
        <v>0.52883517778245337</v>
      </c>
      <c r="AL194" s="118">
        <f t="shared" si="122"/>
        <v>0</v>
      </c>
      <c r="AM194" s="118">
        <f t="shared" si="123"/>
        <v>0</v>
      </c>
      <c r="AN194" s="118">
        <f t="shared" si="124"/>
        <v>0</v>
      </c>
      <c r="AO194" s="118">
        <f t="shared" si="125"/>
        <v>0</v>
      </c>
      <c r="AP194" s="118">
        <f t="shared" si="126"/>
        <v>0</v>
      </c>
      <c r="AQ194" s="118">
        <f t="shared" si="127"/>
        <v>0</v>
      </c>
      <c r="AR194" s="118">
        <f t="shared" si="128"/>
        <v>0</v>
      </c>
      <c r="AS194" s="118">
        <f t="shared" si="129"/>
        <v>0</v>
      </c>
      <c r="AT194" s="118">
        <f t="shared" si="130"/>
        <v>0</v>
      </c>
      <c r="AU194" s="119">
        <f t="shared" ca="1" si="131"/>
        <v>0.52883517778245337</v>
      </c>
      <c r="DO194" s="36">
        <v>0</v>
      </c>
      <c r="DP194" s="36">
        <v>0</v>
      </c>
      <c r="DQ194" s="36">
        <v>0</v>
      </c>
      <c r="DR194" s="36">
        <v>0</v>
      </c>
      <c r="DS194" s="36">
        <v>0</v>
      </c>
      <c r="DT194" s="36">
        <v>0</v>
      </c>
      <c r="DU194" s="36">
        <v>0</v>
      </c>
      <c r="DV194" s="36">
        <v>0</v>
      </c>
      <c r="DW194" s="36">
        <v>0</v>
      </c>
      <c r="DX194" s="36">
        <v>0</v>
      </c>
      <c r="DY194" s="36">
        <v>0</v>
      </c>
    </row>
    <row r="195" spans="1:129" x14ac:dyDescent="0.2">
      <c r="A195" s="36">
        <v>192</v>
      </c>
      <c r="B195" s="36" t="s">
        <v>71</v>
      </c>
      <c r="C195" s="36" t="s">
        <v>84</v>
      </c>
      <c r="D195" s="36">
        <v>1</v>
      </c>
      <c r="E195" s="36" t="s">
        <v>45</v>
      </c>
      <c r="F195" s="36" t="s">
        <v>403</v>
      </c>
      <c r="G195" s="36" t="s">
        <v>71</v>
      </c>
      <c r="H195" s="36" t="s">
        <v>84</v>
      </c>
      <c r="I195" s="36" t="s">
        <v>48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6">
        <v>0</v>
      </c>
      <c r="AJ195" s="36">
        <v>0</v>
      </c>
      <c r="AK195" s="118">
        <f t="shared" ca="1" si="121"/>
        <v>0.24587741454584167</v>
      </c>
      <c r="AL195" s="118">
        <f t="shared" si="122"/>
        <v>0</v>
      </c>
      <c r="AM195" s="118">
        <f t="shared" si="123"/>
        <v>0</v>
      </c>
      <c r="AN195" s="118">
        <f t="shared" si="124"/>
        <v>0</v>
      </c>
      <c r="AO195" s="118">
        <f t="shared" si="125"/>
        <v>0</v>
      </c>
      <c r="AP195" s="118">
        <f t="shared" si="126"/>
        <v>0</v>
      </c>
      <c r="AQ195" s="118">
        <f t="shared" si="127"/>
        <v>0</v>
      </c>
      <c r="AR195" s="118">
        <f t="shared" si="128"/>
        <v>0</v>
      </c>
      <c r="AS195" s="118">
        <f t="shared" si="129"/>
        <v>0</v>
      </c>
      <c r="AT195" s="118">
        <f t="shared" si="130"/>
        <v>0</v>
      </c>
      <c r="AU195" s="119">
        <f t="shared" ca="1" si="131"/>
        <v>0.24587741454584167</v>
      </c>
      <c r="DO195" s="36">
        <v>0</v>
      </c>
      <c r="DP195" s="36">
        <v>0</v>
      </c>
      <c r="DQ195" s="36">
        <v>0</v>
      </c>
      <c r="DR195" s="36">
        <v>0</v>
      </c>
      <c r="DS195" s="36">
        <v>0</v>
      </c>
      <c r="DT195" s="36">
        <v>0</v>
      </c>
      <c r="DU195" s="36">
        <v>0</v>
      </c>
      <c r="DV195" s="36">
        <v>0</v>
      </c>
      <c r="DW195" s="36">
        <v>0</v>
      </c>
      <c r="DX195" s="36">
        <v>0</v>
      </c>
      <c r="DY195" s="36">
        <v>0</v>
      </c>
    </row>
    <row r="196" spans="1:129" x14ac:dyDescent="0.2">
      <c r="A196" s="36">
        <v>193</v>
      </c>
      <c r="B196" s="36" t="s">
        <v>71</v>
      </c>
      <c r="C196" s="36" t="s">
        <v>84</v>
      </c>
      <c r="D196" s="36">
        <v>2</v>
      </c>
      <c r="E196" s="36" t="s">
        <v>45</v>
      </c>
      <c r="F196" s="36" t="s">
        <v>404</v>
      </c>
      <c r="G196" s="36" t="s">
        <v>71</v>
      </c>
      <c r="H196" s="36" t="s">
        <v>84</v>
      </c>
      <c r="I196" s="36" t="s">
        <v>55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0</v>
      </c>
      <c r="AJ196" s="36">
        <v>0</v>
      </c>
      <c r="AK196" s="118">
        <f t="shared" ca="1" si="121"/>
        <v>0.66837741454584165</v>
      </c>
      <c r="AL196" s="118">
        <f t="shared" si="122"/>
        <v>0</v>
      </c>
      <c r="AM196" s="118">
        <f t="shared" si="123"/>
        <v>0</v>
      </c>
      <c r="AN196" s="118">
        <f t="shared" si="124"/>
        <v>0</v>
      </c>
      <c r="AO196" s="118">
        <f t="shared" si="125"/>
        <v>0</v>
      </c>
      <c r="AP196" s="118">
        <f t="shared" si="126"/>
        <v>0</v>
      </c>
      <c r="AQ196" s="118">
        <f t="shared" si="127"/>
        <v>0</v>
      </c>
      <c r="AR196" s="118">
        <f t="shared" si="128"/>
        <v>0</v>
      </c>
      <c r="AS196" s="118">
        <f t="shared" si="129"/>
        <v>0</v>
      </c>
      <c r="AT196" s="118">
        <f t="shared" si="130"/>
        <v>0</v>
      </c>
      <c r="AU196" s="119">
        <f t="shared" ca="1" si="131"/>
        <v>0.66837741454584165</v>
      </c>
      <c r="DO196" s="36">
        <v>0</v>
      </c>
      <c r="DP196" s="36">
        <v>0</v>
      </c>
      <c r="DQ196" s="36">
        <v>0</v>
      </c>
      <c r="DR196" s="36">
        <v>0</v>
      </c>
      <c r="DS196" s="36">
        <v>0</v>
      </c>
      <c r="DT196" s="36">
        <v>0</v>
      </c>
      <c r="DU196" s="36">
        <v>0</v>
      </c>
      <c r="DV196" s="36">
        <v>0</v>
      </c>
      <c r="DW196" s="36">
        <v>0</v>
      </c>
      <c r="DX196" s="36">
        <v>0</v>
      </c>
      <c r="DY196" s="36">
        <v>0</v>
      </c>
    </row>
    <row r="197" spans="1:129" x14ac:dyDescent="0.2">
      <c r="A197" s="36">
        <v>194</v>
      </c>
      <c r="B197" s="36" t="s">
        <v>60</v>
      </c>
      <c r="C197" s="36" t="s">
        <v>44</v>
      </c>
      <c r="D197" s="36">
        <v>1</v>
      </c>
      <c r="E197" s="36" t="s">
        <v>45</v>
      </c>
      <c r="F197" s="36" t="s">
        <v>405</v>
      </c>
      <c r="G197" s="36" t="s">
        <v>60</v>
      </c>
      <c r="H197" s="36" t="s">
        <v>47</v>
      </c>
      <c r="I197" s="36" t="s">
        <v>48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118">
        <f t="shared" ref="AK197:AK212" ca="1" si="132">IF(G197&gt;0,VLOOKUP(G197&amp;"-"&amp;H197&amp;"-"&amp;I197,LocCost,2,0),0)</f>
        <v>0.21177804054054045</v>
      </c>
      <c r="AL197" s="118">
        <f t="shared" ref="AL197:AL212" si="133">IF(J197&gt;0,VLOOKUP(J197&amp;"-"&amp;K197&amp;"-"&amp;L197,LocCost,2,0),0)</f>
        <v>0</v>
      </c>
      <c r="AM197" s="118">
        <f t="shared" ref="AM197:AM212" si="134">IF(M197&gt;0,VLOOKUP(M197&amp;"-"&amp;N197&amp;"-"&amp;O197,LocCost,2,0),0)</f>
        <v>0</v>
      </c>
      <c r="AN197" s="118">
        <f t="shared" ref="AN197:AN212" si="135">IF(P197&gt;0,VLOOKUP(P197&amp;"-"&amp;Q197&amp;"-"&amp;R197,LocCost,2,0),0)</f>
        <v>0</v>
      </c>
      <c r="AO197" s="118">
        <f t="shared" ref="AO197:AO212" si="136">IF(S197&gt;0,VLOOKUP(S197&amp;"-"&amp;T197&amp;"-"&amp;U197,LocCost,2,0),0)</f>
        <v>0</v>
      </c>
      <c r="AP197" s="118">
        <f t="shared" ref="AP197:AP212" si="137">IF(V197&gt;0,VLOOKUP(V197&amp;"-"&amp;W197&amp;"-"&amp;X197,LocCost,2,0),0)</f>
        <v>0</v>
      </c>
      <c r="AQ197" s="118">
        <f t="shared" ref="AQ197:AQ212" si="138">IF(Y197&gt;0,VLOOKUP(Y197&amp;"-"&amp;Z197&amp;"-"&amp;AA197,LocCost,2,0),0)</f>
        <v>0</v>
      </c>
      <c r="AR197" s="118">
        <f t="shared" ref="AR197:AR212" si="139">IF(AB197&gt;0,VLOOKUP(AB197&amp;"-"&amp;AC197&amp;"-"&amp;AD197,LocCost,2,0),0)</f>
        <v>0</v>
      </c>
      <c r="AS197" s="118">
        <f t="shared" ref="AS197:AS212" si="140">IF(AE197&gt;0,VLOOKUP(AE197&amp;"-"&amp;AF197&amp;"-"&amp;AG197,LocCost,2,0),0)</f>
        <v>0</v>
      </c>
      <c r="AT197" s="118">
        <f t="shared" ref="AT197:AT212" si="141">IF(AH197&gt;0,VLOOKUP(AH197&amp;"-"&amp;AI197&amp;"-"&amp;AJ197,LocCost,2,0),0)</f>
        <v>0</v>
      </c>
      <c r="AU197" s="119">
        <f t="shared" ref="AU197:AU212" ca="1" si="142">SUM(AK197:AT197)</f>
        <v>0.21177804054054045</v>
      </c>
      <c r="DO197" s="36">
        <v>0</v>
      </c>
      <c r="DP197" s="36">
        <v>0</v>
      </c>
      <c r="DQ197" s="36">
        <v>0</v>
      </c>
      <c r="DR197" s="36">
        <v>0</v>
      </c>
      <c r="DS197" s="36">
        <v>0</v>
      </c>
      <c r="DT197" s="36">
        <v>0</v>
      </c>
      <c r="DU197" s="36">
        <v>0</v>
      </c>
      <c r="DV197" s="36">
        <v>0</v>
      </c>
      <c r="DW197" s="36">
        <v>0</v>
      </c>
      <c r="DX197" s="36">
        <v>0</v>
      </c>
      <c r="DY197" s="36">
        <v>0</v>
      </c>
    </row>
    <row r="198" spans="1:129" x14ac:dyDescent="0.2">
      <c r="A198" s="36">
        <v>195</v>
      </c>
      <c r="B198" s="36" t="s">
        <v>60</v>
      </c>
      <c r="C198" s="36" t="s">
        <v>52</v>
      </c>
      <c r="D198" s="36">
        <v>1</v>
      </c>
      <c r="E198" s="36" t="s">
        <v>45</v>
      </c>
      <c r="F198" s="36" t="s">
        <v>406</v>
      </c>
      <c r="G198" s="36" t="s">
        <v>60</v>
      </c>
      <c r="H198" s="36" t="s">
        <v>47</v>
      </c>
      <c r="I198" s="36" t="s">
        <v>48</v>
      </c>
      <c r="J198" s="36" t="s">
        <v>44</v>
      </c>
      <c r="K198" s="36" t="s">
        <v>52</v>
      </c>
      <c r="L198" s="36" t="s">
        <v>48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6">
        <v>0</v>
      </c>
      <c r="AJ198" s="36">
        <v>0</v>
      </c>
      <c r="AK198" s="118">
        <f t="shared" ca="1" si="132"/>
        <v>0.21177804054054045</v>
      </c>
      <c r="AL198" s="118">
        <f t="shared" ca="1" si="133"/>
        <v>8.2630372492836571E-2</v>
      </c>
      <c r="AM198" s="118">
        <f t="shared" si="134"/>
        <v>0</v>
      </c>
      <c r="AN198" s="118">
        <f t="shared" si="135"/>
        <v>0</v>
      </c>
      <c r="AO198" s="118">
        <f t="shared" si="136"/>
        <v>0</v>
      </c>
      <c r="AP198" s="118">
        <f t="shared" si="137"/>
        <v>0</v>
      </c>
      <c r="AQ198" s="118">
        <f t="shared" si="138"/>
        <v>0</v>
      </c>
      <c r="AR198" s="118">
        <f t="shared" si="139"/>
        <v>0</v>
      </c>
      <c r="AS198" s="118">
        <f t="shared" si="140"/>
        <v>0</v>
      </c>
      <c r="AT198" s="118">
        <f t="shared" si="141"/>
        <v>0</v>
      </c>
      <c r="AU198" s="119">
        <f t="shared" ca="1" si="142"/>
        <v>0.294408413033377</v>
      </c>
      <c r="DO198" s="36">
        <v>0</v>
      </c>
      <c r="DP198" s="36">
        <v>0</v>
      </c>
      <c r="DQ198" s="36">
        <v>0</v>
      </c>
      <c r="DR198" s="36">
        <v>0</v>
      </c>
      <c r="DS198" s="36">
        <v>0</v>
      </c>
      <c r="DT198" s="36">
        <v>0</v>
      </c>
      <c r="DU198" s="36">
        <v>0</v>
      </c>
      <c r="DV198" s="36">
        <v>0</v>
      </c>
      <c r="DW198" s="36">
        <v>0</v>
      </c>
      <c r="DX198" s="36">
        <v>0</v>
      </c>
      <c r="DY198" s="36">
        <v>0</v>
      </c>
    </row>
    <row r="199" spans="1:129" x14ac:dyDescent="0.2">
      <c r="A199" s="36">
        <v>196</v>
      </c>
      <c r="B199" s="36" t="s">
        <v>60</v>
      </c>
      <c r="C199" s="36" t="s">
        <v>57</v>
      </c>
      <c r="D199" s="36">
        <v>1</v>
      </c>
      <c r="E199" s="36" t="s">
        <v>45</v>
      </c>
      <c r="F199" s="36" t="s">
        <v>407</v>
      </c>
      <c r="G199" s="36" t="s">
        <v>60</v>
      </c>
      <c r="H199" s="36" t="s">
        <v>47</v>
      </c>
      <c r="I199" s="36" t="s">
        <v>48</v>
      </c>
      <c r="J199" s="36" t="s">
        <v>59</v>
      </c>
      <c r="K199" s="36" t="s">
        <v>57</v>
      </c>
      <c r="L199" s="36" t="s">
        <v>48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6">
        <v>0</v>
      </c>
      <c r="AJ199" s="36">
        <v>0</v>
      </c>
      <c r="AK199" s="118">
        <f t="shared" ca="1" si="132"/>
        <v>0.21177804054054045</v>
      </c>
      <c r="AL199" s="118">
        <f t="shared" ca="1" si="133"/>
        <v>6.470002659411235E-2</v>
      </c>
      <c r="AM199" s="118">
        <f t="shared" si="134"/>
        <v>0</v>
      </c>
      <c r="AN199" s="118">
        <f t="shared" si="135"/>
        <v>0</v>
      </c>
      <c r="AO199" s="118">
        <f t="shared" si="136"/>
        <v>0</v>
      </c>
      <c r="AP199" s="118">
        <f t="shared" si="137"/>
        <v>0</v>
      </c>
      <c r="AQ199" s="118">
        <f t="shared" si="138"/>
        <v>0</v>
      </c>
      <c r="AR199" s="118">
        <f t="shared" si="139"/>
        <v>0</v>
      </c>
      <c r="AS199" s="118">
        <f t="shared" si="140"/>
        <v>0</v>
      </c>
      <c r="AT199" s="118">
        <f t="shared" si="141"/>
        <v>0</v>
      </c>
      <c r="AU199" s="119">
        <f t="shared" ca="1" si="142"/>
        <v>0.27647806713465278</v>
      </c>
      <c r="DO199" s="36">
        <v>0</v>
      </c>
      <c r="DP199" s="36">
        <v>0</v>
      </c>
      <c r="DQ199" s="36">
        <v>0</v>
      </c>
      <c r="DR199" s="36">
        <v>0</v>
      </c>
      <c r="DS199" s="36">
        <v>0</v>
      </c>
      <c r="DT199" s="36">
        <v>0</v>
      </c>
      <c r="DU199" s="36">
        <v>0</v>
      </c>
      <c r="DV199" s="36">
        <v>0</v>
      </c>
      <c r="DW199" s="36">
        <v>0</v>
      </c>
      <c r="DX199" s="36">
        <v>0</v>
      </c>
      <c r="DY199" s="36">
        <v>0</v>
      </c>
    </row>
    <row r="200" spans="1:129" x14ac:dyDescent="0.2">
      <c r="A200" s="36">
        <v>197</v>
      </c>
      <c r="B200" s="36" t="s">
        <v>60</v>
      </c>
      <c r="C200" s="36" t="s">
        <v>59</v>
      </c>
      <c r="D200" s="36">
        <v>1</v>
      </c>
      <c r="E200" s="36" t="s">
        <v>45</v>
      </c>
      <c r="F200" s="36" t="s">
        <v>408</v>
      </c>
      <c r="G200" s="36" t="s">
        <v>60</v>
      </c>
      <c r="H200" s="36" t="s">
        <v>47</v>
      </c>
      <c r="I200" s="36" t="s">
        <v>48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6">
        <v>0</v>
      </c>
      <c r="AJ200" s="36">
        <v>0</v>
      </c>
      <c r="AK200" s="118">
        <f t="shared" ca="1" si="132"/>
        <v>0.21177804054054045</v>
      </c>
      <c r="AL200" s="118">
        <f t="shared" si="133"/>
        <v>0</v>
      </c>
      <c r="AM200" s="118">
        <f t="shared" si="134"/>
        <v>0</v>
      </c>
      <c r="AN200" s="118">
        <f t="shared" si="135"/>
        <v>0</v>
      </c>
      <c r="AO200" s="118">
        <f t="shared" si="136"/>
        <v>0</v>
      </c>
      <c r="AP200" s="118">
        <f t="shared" si="137"/>
        <v>0</v>
      </c>
      <c r="AQ200" s="118">
        <f t="shared" si="138"/>
        <v>0</v>
      </c>
      <c r="AR200" s="118">
        <f t="shared" si="139"/>
        <v>0</v>
      </c>
      <c r="AS200" s="118">
        <f t="shared" si="140"/>
        <v>0</v>
      </c>
      <c r="AT200" s="118">
        <f t="shared" si="141"/>
        <v>0</v>
      </c>
      <c r="AU200" s="119">
        <f t="shared" ca="1" si="142"/>
        <v>0.21177804054054045</v>
      </c>
      <c r="DO200" s="36">
        <v>0</v>
      </c>
      <c r="DP200" s="36">
        <v>0</v>
      </c>
      <c r="DQ200" s="36">
        <v>0</v>
      </c>
      <c r="DR200" s="36">
        <v>0</v>
      </c>
      <c r="DS200" s="36">
        <v>0</v>
      </c>
      <c r="DT200" s="36">
        <v>0</v>
      </c>
      <c r="DU200" s="36">
        <v>0</v>
      </c>
      <c r="DV200" s="36">
        <v>0</v>
      </c>
      <c r="DW200" s="36">
        <v>0</v>
      </c>
      <c r="DX200" s="36">
        <v>0</v>
      </c>
      <c r="DY200" s="36">
        <v>0</v>
      </c>
    </row>
    <row r="201" spans="1:129" x14ac:dyDescent="0.2">
      <c r="A201" s="36">
        <v>198</v>
      </c>
      <c r="B201" s="36" t="s">
        <v>60</v>
      </c>
      <c r="C201" s="36" t="s">
        <v>71</v>
      </c>
      <c r="D201" s="36">
        <v>1</v>
      </c>
      <c r="E201" s="36" t="s">
        <v>45</v>
      </c>
      <c r="F201" s="36" t="s">
        <v>409</v>
      </c>
      <c r="G201" s="36" t="s">
        <v>60</v>
      </c>
      <c r="H201" s="36" t="s">
        <v>71</v>
      </c>
      <c r="I201" s="36" t="s">
        <v>48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118">
        <f t="shared" ca="1" si="132"/>
        <v>6.6701540973568937E-2</v>
      </c>
      <c r="AL201" s="118">
        <f t="shared" si="133"/>
        <v>0</v>
      </c>
      <c r="AM201" s="118">
        <f t="shared" si="134"/>
        <v>0</v>
      </c>
      <c r="AN201" s="118">
        <f t="shared" si="135"/>
        <v>0</v>
      </c>
      <c r="AO201" s="118">
        <f t="shared" si="136"/>
        <v>0</v>
      </c>
      <c r="AP201" s="118">
        <f t="shared" si="137"/>
        <v>0</v>
      </c>
      <c r="AQ201" s="118">
        <f t="shared" si="138"/>
        <v>0</v>
      </c>
      <c r="AR201" s="118">
        <f t="shared" si="139"/>
        <v>0</v>
      </c>
      <c r="AS201" s="118">
        <f t="shared" si="140"/>
        <v>0</v>
      </c>
      <c r="AT201" s="118">
        <f t="shared" si="141"/>
        <v>0</v>
      </c>
      <c r="AU201" s="119">
        <f t="shared" ca="1" si="142"/>
        <v>6.6701540973568937E-2</v>
      </c>
      <c r="DO201" s="36">
        <v>0</v>
      </c>
      <c r="DP201" s="36">
        <v>0</v>
      </c>
      <c r="DQ201" s="36">
        <v>0</v>
      </c>
      <c r="DR201" s="36">
        <v>0</v>
      </c>
      <c r="DS201" s="36">
        <v>0</v>
      </c>
      <c r="DT201" s="36">
        <v>0</v>
      </c>
      <c r="DU201" s="36">
        <v>0</v>
      </c>
      <c r="DV201" s="36">
        <v>0</v>
      </c>
      <c r="DW201" s="36">
        <v>0</v>
      </c>
      <c r="DX201" s="36">
        <v>0</v>
      </c>
      <c r="DY201" s="36">
        <v>0</v>
      </c>
    </row>
    <row r="202" spans="1:129" x14ac:dyDescent="0.2">
      <c r="A202" s="36">
        <v>199</v>
      </c>
      <c r="B202" s="36" t="s">
        <v>60</v>
      </c>
      <c r="C202" s="36" t="s">
        <v>71</v>
      </c>
      <c r="D202" s="36">
        <v>2</v>
      </c>
      <c r="E202" s="36" t="s">
        <v>45</v>
      </c>
      <c r="F202" s="36" t="s">
        <v>410</v>
      </c>
      <c r="G202" s="36" t="s">
        <v>60</v>
      </c>
      <c r="H202" s="36" t="s">
        <v>71</v>
      </c>
      <c r="I202" s="36" t="s">
        <v>55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6">
        <v>0</v>
      </c>
      <c r="AJ202" s="36">
        <v>0</v>
      </c>
      <c r="AK202" s="118">
        <f t="shared" ca="1" si="132"/>
        <v>0.15790154097356893</v>
      </c>
      <c r="AL202" s="118">
        <f t="shared" si="133"/>
        <v>0</v>
      </c>
      <c r="AM202" s="118">
        <f t="shared" si="134"/>
        <v>0</v>
      </c>
      <c r="AN202" s="118">
        <f t="shared" si="135"/>
        <v>0</v>
      </c>
      <c r="AO202" s="118">
        <f t="shared" si="136"/>
        <v>0</v>
      </c>
      <c r="AP202" s="118">
        <f t="shared" si="137"/>
        <v>0</v>
      </c>
      <c r="AQ202" s="118">
        <f t="shared" si="138"/>
        <v>0</v>
      </c>
      <c r="AR202" s="118">
        <f t="shared" si="139"/>
        <v>0</v>
      </c>
      <c r="AS202" s="118">
        <f t="shared" si="140"/>
        <v>0</v>
      </c>
      <c r="AT202" s="118">
        <f t="shared" si="141"/>
        <v>0</v>
      </c>
      <c r="AU202" s="119">
        <f t="shared" ca="1" si="142"/>
        <v>0.15790154097356893</v>
      </c>
      <c r="DO202" s="36">
        <v>0</v>
      </c>
      <c r="DP202" s="36">
        <v>0</v>
      </c>
      <c r="DQ202" s="36">
        <v>0</v>
      </c>
      <c r="DR202" s="36">
        <v>0</v>
      </c>
      <c r="DS202" s="36">
        <v>0</v>
      </c>
      <c r="DT202" s="36">
        <v>0</v>
      </c>
      <c r="DU202" s="36">
        <v>0</v>
      </c>
      <c r="DV202" s="36">
        <v>0</v>
      </c>
      <c r="DW202" s="36">
        <v>0</v>
      </c>
      <c r="DX202" s="36">
        <v>0</v>
      </c>
      <c r="DY202" s="36">
        <v>0</v>
      </c>
    </row>
    <row r="203" spans="1:129" x14ac:dyDescent="0.2">
      <c r="A203" s="36">
        <v>200</v>
      </c>
      <c r="B203" s="36" t="s">
        <v>60</v>
      </c>
      <c r="C203" s="36" t="s">
        <v>60</v>
      </c>
      <c r="D203" s="36">
        <v>1</v>
      </c>
      <c r="E203" s="36" t="s">
        <v>45</v>
      </c>
      <c r="F203" s="36" t="s">
        <v>411</v>
      </c>
      <c r="G203" s="36" t="s">
        <v>60</v>
      </c>
      <c r="H203" s="36" t="s">
        <v>60</v>
      </c>
      <c r="I203" s="36" t="s">
        <v>48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118">
        <f t="shared" ca="1" si="132"/>
        <v>3.8944333232231274E-2</v>
      </c>
      <c r="AL203" s="118">
        <f t="shared" si="133"/>
        <v>0</v>
      </c>
      <c r="AM203" s="118">
        <f t="shared" si="134"/>
        <v>0</v>
      </c>
      <c r="AN203" s="118">
        <f t="shared" si="135"/>
        <v>0</v>
      </c>
      <c r="AO203" s="118">
        <f t="shared" si="136"/>
        <v>0</v>
      </c>
      <c r="AP203" s="118">
        <f t="shared" si="137"/>
        <v>0</v>
      </c>
      <c r="AQ203" s="118">
        <f t="shared" si="138"/>
        <v>0</v>
      </c>
      <c r="AR203" s="118">
        <f t="shared" si="139"/>
        <v>0</v>
      </c>
      <c r="AS203" s="118">
        <f t="shared" si="140"/>
        <v>0</v>
      </c>
      <c r="AT203" s="118">
        <f t="shared" si="141"/>
        <v>0</v>
      </c>
      <c r="AU203" s="119">
        <f t="shared" ca="1" si="142"/>
        <v>3.8944333232231274E-2</v>
      </c>
      <c r="DO203" s="36">
        <v>0</v>
      </c>
      <c r="DP203" s="36">
        <v>0</v>
      </c>
      <c r="DQ203" s="36">
        <v>0</v>
      </c>
      <c r="DR203" s="36">
        <v>0</v>
      </c>
      <c r="DS203" s="36">
        <v>0</v>
      </c>
      <c r="DT203" s="36">
        <v>0</v>
      </c>
      <c r="DU203" s="36">
        <v>0</v>
      </c>
      <c r="DV203" s="36">
        <v>0</v>
      </c>
      <c r="DW203" s="36">
        <v>0</v>
      </c>
      <c r="DX203" s="36">
        <v>0</v>
      </c>
      <c r="DY203" s="36">
        <v>0</v>
      </c>
    </row>
    <row r="204" spans="1:129" x14ac:dyDescent="0.2">
      <c r="A204" s="36">
        <v>201</v>
      </c>
      <c r="B204" s="36" t="s">
        <v>60</v>
      </c>
      <c r="C204" s="36" t="s">
        <v>60</v>
      </c>
      <c r="D204" s="36">
        <v>2</v>
      </c>
      <c r="E204" s="36" t="s">
        <v>45</v>
      </c>
      <c r="F204" s="36" t="s">
        <v>412</v>
      </c>
      <c r="G204" s="36" t="s">
        <v>60</v>
      </c>
      <c r="H204" s="36" t="s">
        <v>60</v>
      </c>
      <c r="I204" s="36" t="s">
        <v>55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6">
        <v>0</v>
      </c>
      <c r="AJ204" s="36">
        <v>0</v>
      </c>
      <c r="AK204" s="118">
        <f t="shared" ca="1" si="132"/>
        <v>9.6144333232231288E-2</v>
      </c>
      <c r="AL204" s="118">
        <f t="shared" si="133"/>
        <v>0</v>
      </c>
      <c r="AM204" s="118">
        <f t="shared" si="134"/>
        <v>0</v>
      </c>
      <c r="AN204" s="118">
        <f t="shared" si="135"/>
        <v>0</v>
      </c>
      <c r="AO204" s="118">
        <f t="shared" si="136"/>
        <v>0</v>
      </c>
      <c r="AP204" s="118">
        <f t="shared" si="137"/>
        <v>0</v>
      </c>
      <c r="AQ204" s="118">
        <f t="shared" si="138"/>
        <v>0</v>
      </c>
      <c r="AR204" s="118">
        <f t="shared" si="139"/>
        <v>0</v>
      </c>
      <c r="AS204" s="118">
        <f t="shared" si="140"/>
        <v>0</v>
      </c>
      <c r="AT204" s="118">
        <f t="shared" si="141"/>
        <v>0</v>
      </c>
      <c r="AU204" s="119">
        <f t="shared" ca="1" si="142"/>
        <v>9.6144333232231288E-2</v>
      </c>
      <c r="DO204" s="36">
        <v>0</v>
      </c>
      <c r="DP204" s="36">
        <v>0</v>
      </c>
      <c r="DQ204" s="36">
        <v>0</v>
      </c>
      <c r="DR204" s="36">
        <v>0</v>
      </c>
      <c r="DS204" s="36">
        <v>0</v>
      </c>
      <c r="DT204" s="36">
        <v>0</v>
      </c>
      <c r="DU204" s="36">
        <v>0</v>
      </c>
      <c r="DV204" s="36">
        <v>0</v>
      </c>
      <c r="DW204" s="36">
        <v>0</v>
      </c>
      <c r="DX204" s="36">
        <v>0</v>
      </c>
      <c r="DY204" s="36">
        <v>0</v>
      </c>
    </row>
    <row r="205" spans="1:129" x14ac:dyDescent="0.2">
      <c r="A205" s="36">
        <v>202</v>
      </c>
      <c r="B205" s="36" t="s">
        <v>60</v>
      </c>
      <c r="C205" s="36" t="s">
        <v>43</v>
      </c>
      <c r="D205" s="36">
        <v>1</v>
      </c>
      <c r="E205" s="36" t="s">
        <v>45</v>
      </c>
      <c r="F205" s="36" t="s">
        <v>61</v>
      </c>
      <c r="G205" s="36" t="s">
        <v>60</v>
      </c>
      <c r="H205" s="36" t="s">
        <v>43</v>
      </c>
      <c r="I205" s="36" t="s">
        <v>48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6">
        <v>0</v>
      </c>
      <c r="AJ205" s="36">
        <v>0</v>
      </c>
      <c r="AK205" s="118">
        <f t="shared" ca="1" si="132"/>
        <v>6.6701540973568937E-2</v>
      </c>
      <c r="AL205" s="118">
        <f t="shared" si="133"/>
        <v>0</v>
      </c>
      <c r="AM205" s="118">
        <f t="shared" si="134"/>
        <v>0</v>
      </c>
      <c r="AN205" s="118">
        <f t="shared" si="135"/>
        <v>0</v>
      </c>
      <c r="AO205" s="118">
        <f t="shared" si="136"/>
        <v>0</v>
      </c>
      <c r="AP205" s="118">
        <f t="shared" si="137"/>
        <v>0</v>
      </c>
      <c r="AQ205" s="118">
        <f t="shared" si="138"/>
        <v>0</v>
      </c>
      <c r="AR205" s="118">
        <f t="shared" si="139"/>
        <v>0</v>
      </c>
      <c r="AS205" s="118">
        <f t="shared" si="140"/>
        <v>0</v>
      </c>
      <c r="AT205" s="118">
        <f t="shared" si="141"/>
        <v>0</v>
      </c>
      <c r="AU205" s="119">
        <f t="shared" ca="1" si="142"/>
        <v>6.6701540973568937E-2</v>
      </c>
      <c r="DO205" s="36">
        <v>0</v>
      </c>
      <c r="DP205" s="36">
        <v>0</v>
      </c>
      <c r="DQ205" s="36">
        <v>0</v>
      </c>
      <c r="DR205" s="36">
        <v>0</v>
      </c>
      <c r="DS205" s="36">
        <v>0</v>
      </c>
      <c r="DT205" s="36">
        <v>0</v>
      </c>
      <c r="DU205" s="36">
        <v>0</v>
      </c>
      <c r="DV205" s="36">
        <v>0</v>
      </c>
      <c r="DW205" s="36">
        <v>0</v>
      </c>
      <c r="DX205" s="36">
        <v>0</v>
      </c>
      <c r="DY205" s="36">
        <v>0</v>
      </c>
    </row>
    <row r="206" spans="1:129" x14ac:dyDescent="0.2">
      <c r="A206" s="36">
        <v>203</v>
      </c>
      <c r="B206" s="36" t="s">
        <v>60</v>
      </c>
      <c r="C206" s="36" t="s">
        <v>43</v>
      </c>
      <c r="D206" s="36">
        <v>2</v>
      </c>
      <c r="E206" s="36" t="s">
        <v>45</v>
      </c>
      <c r="F206" s="36" t="s">
        <v>64</v>
      </c>
      <c r="G206" s="36" t="s">
        <v>60</v>
      </c>
      <c r="H206" s="36" t="s">
        <v>43</v>
      </c>
      <c r="I206" s="36" t="s">
        <v>55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6">
        <v>0</v>
      </c>
      <c r="AJ206" s="36">
        <v>0</v>
      </c>
      <c r="AK206" s="118">
        <f t="shared" ca="1" si="132"/>
        <v>0.15790154097356893</v>
      </c>
      <c r="AL206" s="118">
        <f t="shared" si="133"/>
        <v>0</v>
      </c>
      <c r="AM206" s="118">
        <f t="shared" si="134"/>
        <v>0</v>
      </c>
      <c r="AN206" s="118">
        <f t="shared" si="135"/>
        <v>0</v>
      </c>
      <c r="AO206" s="118">
        <f t="shared" si="136"/>
        <v>0</v>
      </c>
      <c r="AP206" s="118">
        <f t="shared" si="137"/>
        <v>0</v>
      </c>
      <c r="AQ206" s="118">
        <f t="shared" si="138"/>
        <v>0</v>
      </c>
      <c r="AR206" s="118">
        <f t="shared" si="139"/>
        <v>0</v>
      </c>
      <c r="AS206" s="118">
        <f t="shared" si="140"/>
        <v>0</v>
      </c>
      <c r="AT206" s="118">
        <f t="shared" si="141"/>
        <v>0</v>
      </c>
      <c r="AU206" s="119">
        <f t="shared" ca="1" si="142"/>
        <v>0.15790154097356893</v>
      </c>
      <c r="DO206" s="36">
        <v>0</v>
      </c>
      <c r="DP206" s="36">
        <v>0</v>
      </c>
      <c r="DQ206" s="36">
        <v>0</v>
      </c>
      <c r="DR206" s="36">
        <v>0</v>
      </c>
      <c r="DS206" s="36">
        <v>0</v>
      </c>
      <c r="DT206" s="36">
        <v>0</v>
      </c>
      <c r="DU206" s="36">
        <v>0</v>
      </c>
      <c r="DV206" s="36">
        <v>0</v>
      </c>
      <c r="DW206" s="36">
        <v>0</v>
      </c>
      <c r="DX206" s="36">
        <v>0</v>
      </c>
      <c r="DY206" s="36">
        <v>0</v>
      </c>
    </row>
    <row r="207" spans="1:129" x14ac:dyDescent="0.2">
      <c r="A207" s="36">
        <v>204</v>
      </c>
      <c r="B207" s="36" t="s">
        <v>60</v>
      </c>
      <c r="C207" s="36" t="s">
        <v>77</v>
      </c>
      <c r="D207" s="36">
        <v>1</v>
      </c>
      <c r="E207" s="36" t="s">
        <v>45</v>
      </c>
      <c r="F207" s="36" t="s">
        <v>413</v>
      </c>
      <c r="G207" s="36" t="s">
        <v>60</v>
      </c>
      <c r="H207" s="36" t="s">
        <v>77</v>
      </c>
      <c r="I207" s="36" t="s">
        <v>48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6">
        <v>0</v>
      </c>
      <c r="AJ207" s="36">
        <v>0</v>
      </c>
      <c r="AK207" s="118">
        <f t="shared" ca="1" si="132"/>
        <v>0.14828763741962253</v>
      </c>
      <c r="AL207" s="118">
        <f t="shared" si="133"/>
        <v>0</v>
      </c>
      <c r="AM207" s="118">
        <f t="shared" si="134"/>
        <v>0</v>
      </c>
      <c r="AN207" s="118">
        <f t="shared" si="135"/>
        <v>0</v>
      </c>
      <c r="AO207" s="118">
        <f t="shared" si="136"/>
        <v>0</v>
      </c>
      <c r="AP207" s="118">
        <f t="shared" si="137"/>
        <v>0</v>
      </c>
      <c r="AQ207" s="118">
        <f t="shared" si="138"/>
        <v>0</v>
      </c>
      <c r="AR207" s="118">
        <f t="shared" si="139"/>
        <v>0</v>
      </c>
      <c r="AS207" s="118">
        <f t="shared" si="140"/>
        <v>0</v>
      </c>
      <c r="AT207" s="118">
        <f t="shared" si="141"/>
        <v>0</v>
      </c>
      <c r="AU207" s="119">
        <f t="shared" ca="1" si="142"/>
        <v>0.14828763741962253</v>
      </c>
      <c r="DO207" s="36">
        <v>0</v>
      </c>
      <c r="DP207" s="36">
        <v>0</v>
      </c>
      <c r="DQ207" s="36">
        <v>0</v>
      </c>
      <c r="DR207" s="36">
        <v>0</v>
      </c>
      <c r="DS207" s="36">
        <v>0</v>
      </c>
      <c r="DT207" s="36">
        <v>0</v>
      </c>
      <c r="DU207" s="36">
        <v>0</v>
      </c>
      <c r="DV207" s="36">
        <v>0</v>
      </c>
      <c r="DW207" s="36">
        <v>0</v>
      </c>
      <c r="DX207" s="36">
        <v>0</v>
      </c>
      <c r="DY207" s="36">
        <v>0</v>
      </c>
    </row>
    <row r="208" spans="1:129" x14ac:dyDescent="0.2">
      <c r="A208" s="36">
        <v>205</v>
      </c>
      <c r="B208" s="36" t="s">
        <v>60</v>
      </c>
      <c r="C208" s="36" t="s">
        <v>77</v>
      </c>
      <c r="D208" s="36">
        <v>2</v>
      </c>
      <c r="E208" s="36" t="s">
        <v>45</v>
      </c>
      <c r="F208" s="36" t="s">
        <v>414</v>
      </c>
      <c r="G208" s="36" t="s">
        <v>60</v>
      </c>
      <c r="H208" s="36" t="s">
        <v>77</v>
      </c>
      <c r="I208" s="36" t="s">
        <v>55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6">
        <v>0</v>
      </c>
      <c r="AJ208" s="36">
        <v>0</v>
      </c>
      <c r="AK208" s="118">
        <f t="shared" ca="1" si="132"/>
        <v>0.36018763741962251</v>
      </c>
      <c r="AL208" s="118">
        <f t="shared" si="133"/>
        <v>0</v>
      </c>
      <c r="AM208" s="118">
        <f t="shared" si="134"/>
        <v>0</v>
      </c>
      <c r="AN208" s="118">
        <f t="shared" si="135"/>
        <v>0</v>
      </c>
      <c r="AO208" s="118">
        <f t="shared" si="136"/>
        <v>0</v>
      </c>
      <c r="AP208" s="118">
        <f t="shared" si="137"/>
        <v>0</v>
      </c>
      <c r="AQ208" s="118">
        <f t="shared" si="138"/>
        <v>0</v>
      </c>
      <c r="AR208" s="118">
        <f t="shared" si="139"/>
        <v>0</v>
      </c>
      <c r="AS208" s="118">
        <f t="shared" si="140"/>
        <v>0</v>
      </c>
      <c r="AT208" s="118">
        <f t="shared" si="141"/>
        <v>0</v>
      </c>
      <c r="AU208" s="119">
        <f t="shared" ca="1" si="142"/>
        <v>0.36018763741962251</v>
      </c>
      <c r="DO208" s="36">
        <v>0</v>
      </c>
      <c r="DP208" s="36">
        <v>0</v>
      </c>
      <c r="DQ208" s="36">
        <v>0</v>
      </c>
      <c r="DR208" s="36">
        <v>0</v>
      </c>
      <c r="DS208" s="36">
        <v>0</v>
      </c>
      <c r="DT208" s="36">
        <v>0</v>
      </c>
      <c r="DU208" s="36">
        <v>0</v>
      </c>
      <c r="DV208" s="36">
        <v>0</v>
      </c>
      <c r="DW208" s="36">
        <v>0</v>
      </c>
      <c r="DX208" s="36">
        <v>0</v>
      </c>
      <c r="DY208" s="36">
        <v>0</v>
      </c>
    </row>
    <row r="209" spans="1:129" x14ac:dyDescent="0.2">
      <c r="A209" s="36">
        <v>206</v>
      </c>
      <c r="B209" s="36" t="s">
        <v>60</v>
      </c>
      <c r="C209" s="36" t="s">
        <v>47</v>
      </c>
      <c r="D209" s="36">
        <v>1</v>
      </c>
      <c r="E209" s="36" t="s">
        <v>45</v>
      </c>
      <c r="F209" s="36" t="s">
        <v>415</v>
      </c>
      <c r="G209" s="36" t="s">
        <v>60</v>
      </c>
      <c r="H209" s="36" t="s">
        <v>47</v>
      </c>
      <c r="I209" s="36" t="s">
        <v>48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118">
        <f t="shared" ca="1" si="132"/>
        <v>0.21177804054054045</v>
      </c>
      <c r="AL209" s="118">
        <f t="shared" si="133"/>
        <v>0</v>
      </c>
      <c r="AM209" s="118">
        <f t="shared" si="134"/>
        <v>0</v>
      </c>
      <c r="AN209" s="118">
        <f t="shared" si="135"/>
        <v>0</v>
      </c>
      <c r="AO209" s="118">
        <f t="shared" si="136"/>
        <v>0</v>
      </c>
      <c r="AP209" s="118">
        <f t="shared" si="137"/>
        <v>0</v>
      </c>
      <c r="AQ209" s="118">
        <f t="shared" si="138"/>
        <v>0</v>
      </c>
      <c r="AR209" s="118">
        <f t="shared" si="139"/>
        <v>0</v>
      </c>
      <c r="AS209" s="118">
        <f t="shared" si="140"/>
        <v>0</v>
      </c>
      <c r="AT209" s="118">
        <f t="shared" si="141"/>
        <v>0</v>
      </c>
      <c r="AU209" s="119">
        <f t="shared" ca="1" si="142"/>
        <v>0.21177804054054045</v>
      </c>
      <c r="DO209" s="36">
        <v>0</v>
      </c>
      <c r="DP209" s="36">
        <v>0</v>
      </c>
      <c r="DQ209" s="36">
        <v>0</v>
      </c>
      <c r="DR209" s="36">
        <v>0</v>
      </c>
      <c r="DS209" s="36">
        <v>0</v>
      </c>
      <c r="DT209" s="36">
        <v>0</v>
      </c>
      <c r="DU209" s="36">
        <v>0</v>
      </c>
      <c r="DV209" s="36">
        <v>0</v>
      </c>
      <c r="DW209" s="36">
        <v>0</v>
      </c>
      <c r="DX209" s="36">
        <v>0</v>
      </c>
      <c r="DY209" s="36">
        <v>0</v>
      </c>
    </row>
    <row r="210" spans="1:129" x14ac:dyDescent="0.2">
      <c r="A210" s="36">
        <v>207</v>
      </c>
      <c r="B210" s="36" t="s">
        <v>60</v>
      </c>
      <c r="C210" s="36" t="s">
        <v>47</v>
      </c>
      <c r="D210" s="36">
        <v>2</v>
      </c>
      <c r="E210" s="36" t="s">
        <v>45</v>
      </c>
      <c r="F210" s="36" t="s">
        <v>416</v>
      </c>
      <c r="G210" s="36" t="s">
        <v>60</v>
      </c>
      <c r="H210" s="36" t="s">
        <v>47</v>
      </c>
      <c r="I210" s="36" t="s">
        <v>55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118">
        <f t="shared" ca="1" si="132"/>
        <v>0.56367804054054049</v>
      </c>
      <c r="AL210" s="118">
        <f t="shared" si="133"/>
        <v>0</v>
      </c>
      <c r="AM210" s="118">
        <f t="shared" si="134"/>
        <v>0</v>
      </c>
      <c r="AN210" s="118">
        <f t="shared" si="135"/>
        <v>0</v>
      </c>
      <c r="AO210" s="118">
        <f t="shared" si="136"/>
        <v>0</v>
      </c>
      <c r="AP210" s="118">
        <f t="shared" si="137"/>
        <v>0</v>
      </c>
      <c r="AQ210" s="118">
        <f t="shared" si="138"/>
        <v>0</v>
      </c>
      <c r="AR210" s="118">
        <f t="shared" si="139"/>
        <v>0</v>
      </c>
      <c r="AS210" s="118">
        <f t="shared" si="140"/>
        <v>0</v>
      </c>
      <c r="AT210" s="118">
        <f t="shared" si="141"/>
        <v>0</v>
      </c>
      <c r="AU210" s="119">
        <f t="shared" ca="1" si="142"/>
        <v>0.56367804054054049</v>
      </c>
      <c r="DO210" s="36">
        <v>0</v>
      </c>
      <c r="DP210" s="36">
        <v>0</v>
      </c>
      <c r="DQ210" s="36">
        <v>0</v>
      </c>
      <c r="DR210" s="36">
        <v>0</v>
      </c>
      <c r="DS210" s="36">
        <v>0</v>
      </c>
      <c r="DT210" s="36">
        <v>0</v>
      </c>
      <c r="DU210" s="36">
        <v>0</v>
      </c>
      <c r="DV210" s="36">
        <v>0</v>
      </c>
      <c r="DW210" s="36">
        <v>0</v>
      </c>
      <c r="DX210" s="36">
        <v>0</v>
      </c>
      <c r="DY210" s="36">
        <v>0</v>
      </c>
    </row>
    <row r="211" spans="1:129" x14ac:dyDescent="0.2">
      <c r="A211" s="36">
        <v>208</v>
      </c>
      <c r="B211" s="36" t="s">
        <v>60</v>
      </c>
      <c r="C211" s="36" t="s">
        <v>84</v>
      </c>
      <c r="D211" s="36">
        <v>1</v>
      </c>
      <c r="E211" s="36" t="s">
        <v>45</v>
      </c>
      <c r="F211" s="36" t="s">
        <v>417</v>
      </c>
      <c r="G211" s="36" t="s">
        <v>60</v>
      </c>
      <c r="H211" s="36" t="s">
        <v>84</v>
      </c>
      <c r="I211" s="36" t="s">
        <v>48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6">
        <v>0</v>
      </c>
      <c r="AJ211" s="36">
        <v>0</v>
      </c>
      <c r="AK211" s="118">
        <f t="shared" ca="1" si="132"/>
        <v>0.2555448754942824</v>
      </c>
      <c r="AL211" s="118">
        <f t="shared" si="133"/>
        <v>0</v>
      </c>
      <c r="AM211" s="118">
        <f t="shared" si="134"/>
        <v>0</v>
      </c>
      <c r="AN211" s="118">
        <f t="shared" si="135"/>
        <v>0</v>
      </c>
      <c r="AO211" s="118">
        <f t="shared" si="136"/>
        <v>0</v>
      </c>
      <c r="AP211" s="118">
        <f t="shared" si="137"/>
        <v>0</v>
      </c>
      <c r="AQ211" s="118">
        <f t="shared" si="138"/>
        <v>0</v>
      </c>
      <c r="AR211" s="118">
        <f t="shared" si="139"/>
        <v>0</v>
      </c>
      <c r="AS211" s="118">
        <f t="shared" si="140"/>
        <v>0</v>
      </c>
      <c r="AT211" s="118">
        <f t="shared" si="141"/>
        <v>0</v>
      </c>
      <c r="AU211" s="119">
        <f t="shared" ca="1" si="142"/>
        <v>0.2555448754942824</v>
      </c>
      <c r="DO211" s="36">
        <v>0</v>
      </c>
      <c r="DP211" s="36">
        <v>0</v>
      </c>
      <c r="DQ211" s="36">
        <v>0</v>
      </c>
      <c r="DR211" s="36">
        <v>0</v>
      </c>
      <c r="DS211" s="36">
        <v>0</v>
      </c>
      <c r="DT211" s="36">
        <v>0</v>
      </c>
      <c r="DU211" s="36">
        <v>0</v>
      </c>
      <c r="DV211" s="36">
        <v>0</v>
      </c>
      <c r="DW211" s="36">
        <v>0</v>
      </c>
      <c r="DX211" s="36">
        <v>0</v>
      </c>
      <c r="DY211" s="36">
        <v>0</v>
      </c>
    </row>
    <row r="212" spans="1:129" x14ac:dyDescent="0.2">
      <c r="A212" s="36">
        <v>209</v>
      </c>
      <c r="B212" s="36" t="s">
        <v>60</v>
      </c>
      <c r="C212" s="36" t="s">
        <v>84</v>
      </c>
      <c r="D212" s="36">
        <v>2</v>
      </c>
      <c r="E212" s="36" t="s">
        <v>45</v>
      </c>
      <c r="F212" s="36" t="s">
        <v>418</v>
      </c>
      <c r="G212" s="36" t="s">
        <v>60</v>
      </c>
      <c r="H212" s="36" t="s">
        <v>84</v>
      </c>
      <c r="I212" s="36" t="s">
        <v>55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6">
        <v>0</v>
      </c>
      <c r="AJ212" s="36">
        <v>0</v>
      </c>
      <c r="AK212" s="118">
        <f t="shared" ca="1" si="132"/>
        <v>0.7031448754942824</v>
      </c>
      <c r="AL212" s="118">
        <f t="shared" si="133"/>
        <v>0</v>
      </c>
      <c r="AM212" s="118">
        <f t="shared" si="134"/>
        <v>0</v>
      </c>
      <c r="AN212" s="118">
        <f t="shared" si="135"/>
        <v>0</v>
      </c>
      <c r="AO212" s="118">
        <f t="shared" si="136"/>
        <v>0</v>
      </c>
      <c r="AP212" s="118">
        <f t="shared" si="137"/>
        <v>0</v>
      </c>
      <c r="AQ212" s="118">
        <f t="shared" si="138"/>
        <v>0</v>
      </c>
      <c r="AR212" s="118">
        <f t="shared" si="139"/>
        <v>0</v>
      </c>
      <c r="AS212" s="118">
        <f t="shared" si="140"/>
        <v>0</v>
      </c>
      <c r="AT212" s="118">
        <f t="shared" si="141"/>
        <v>0</v>
      </c>
      <c r="AU212" s="119">
        <f t="shared" ca="1" si="142"/>
        <v>0.7031448754942824</v>
      </c>
      <c r="DO212" s="36">
        <v>0</v>
      </c>
      <c r="DP212" s="36">
        <v>0</v>
      </c>
      <c r="DQ212" s="36">
        <v>0</v>
      </c>
      <c r="DR212" s="36">
        <v>0</v>
      </c>
      <c r="DS212" s="36">
        <v>0</v>
      </c>
      <c r="DT212" s="36">
        <v>0</v>
      </c>
      <c r="DU212" s="36">
        <v>0</v>
      </c>
      <c r="DV212" s="36">
        <v>0</v>
      </c>
      <c r="DW212" s="36">
        <v>0</v>
      </c>
      <c r="DX212" s="36">
        <v>0</v>
      </c>
      <c r="DY212" s="36">
        <v>0</v>
      </c>
    </row>
    <row r="213" spans="1:129" x14ac:dyDescent="0.2">
      <c r="A213" s="36">
        <v>210</v>
      </c>
      <c r="B213" s="36" t="s">
        <v>60</v>
      </c>
      <c r="C213" s="36" t="s">
        <v>164</v>
      </c>
      <c r="D213" s="36">
        <v>1</v>
      </c>
      <c r="E213" s="36" t="s">
        <v>45</v>
      </c>
      <c r="F213" s="36" t="s">
        <v>419</v>
      </c>
      <c r="G213" s="36" t="s">
        <v>60</v>
      </c>
      <c r="H213" s="36" t="s">
        <v>60</v>
      </c>
      <c r="I213" s="36" t="s">
        <v>48</v>
      </c>
      <c r="J213" s="36" t="s">
        <v>164</v>
      </c>
      <c r="K213" s="36" t="s">
        <v>164</v>
      </c>
      <c r="L213" s="36" t="s">
        <v>48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6">
        <v>0</v>
      </c>
      <c r="AJ213" s="36">
        <v>0</v>
      </c>
      <c r="AK213" s="118">
        <f t="shared" ref="AK213:AK228" ca="1" si="143">IF(G213&gt;0,VLOOKUP(G213&amp;"-"&amp;H213&amp;"-"&amp;I213,LocCost,2,0),0)</f>
        <v>3.8944333232231274E-2</v>
      </c>
      <c r="AL213" s="118">
        <f t="shared" ref="AL213:AL228" ca="1" si="144">IF(J213&gt;0,VLOOKUP(J213&amp;"-"&amp;K213&amp;"-"&amp;L213,LocCost,2,0),0)</f>
        <v>1.3064619090635299E-2</v>
      </c>
      <c r="AM213" s="118">
        <f t="shared" ref="AM213:AM228" si="145">IF(M213&gt;0,VLOOKUP(M213&amp;"-"&amp;N213&amp;"-"&amp;O213,LocCost,2,0),0)</f>
        <v>0</v>
      </c>
      <c r="AN213" s="118">
        <f t="shared" ref="AN213:AN228" si="146">IF(P213&gt;0,VLOOKUP(P213&amp;"-"&amp;Q213&amp;"-"&amp;R213,LocCost,2,0),0)</f>
        <v>0</v>
      </c>
      <c r="AO213" s="118">
        <f t="shared" ref="AO213:AO228" si="147">IF(S213&gt;0,VLOOKUP(S213&amp;"-"&amp;T213&amp;"-"&amp;U213,LocCost,2,0),0)</f>
        <v>0</v>
      </c>
      <c r="AP213" s="118">
        <f t="shared" ref="AP213:AP228" si="148">IF(V213&gt;0,VLOOKUP(V213&amp;"-"&amp;W213&amp;"-"&amp;X213,LocCost,2,0),0)</f>
        <v>0</v>
      </c>
      <c r="AQ213" s="118">
        <f t="shared" ref="AQ213:AQ228" si="149">IF(Y213&gt;0,VLOOKUP(Y213&amp;"-"&amp;Z213&amp;"-"&amp;AA213,LocCost,2,0),0)</f>
        <v>0</v>
      </c>
      <c r="AR213" s="118">
        <f t="shared" ref="AR213:AR228" si="150">IF(AB213&gt;0,VLOOKUP(AB213&amp;"-"&amp;AC213&amp;"-"&amp;AD213,LocCost,2,0),0)</f>
        <v>0</v>
      </c>
      <c r="AS213" s="118">
        <f t="shared" ref="AS213:AS228" si="151">IF(AE213&gt;0,VLOOKUP(AE213&amp;"-"&amp;AF213&amp;"-"&amp;AG213,LocCost,2,0),0)</f>
        <v>0</v>
      </c>
      <c r="AT213" s="118">
        <f t="shared" ref="AT213:AT228" si="152">IF(AH213&gt;0,VLOOKUP(AH213&amp;"-"&amp;AI213&amp;"-"&amp;AJ213,LocCost,2,0),0)</f>
        <v>0</v>
      </c>
      <c r="AU213" s="119">
        <f t="shared" ref="AU213:AU228" ca="1" si="153">SUM(AK213:AT213)</f>
        <v>5.2008952322866571E-2</v>
      </c>
      <c r="DO213" s="36">
        <v>0</v>
      </c>
      <c r="DP213" s="36">
        <v>0</v>
      </c>
      <c r="DQ213" s="36">
        <v>0</v>
      </c>
      <c r="DR213" s="36">
        <v>0</v>
      </c>
      <c r="DS213" s="36">
        <v>0</v>
      </c>
      <c r="DT213" s="36">
        <v>0</v>
      </c>
      <c r="DU213" s="36">
        <v>0</v>
      </c>
      <c r="DV213" s="36">
        <v>0</v>
      </c>
      <c r="DW213" s="36">
        <v>0</v>
      </c>
      <c r="DX213" s="36">
        <v>0</v>
      </c>
      <c r="DY213" s="36">
        <v>0</v>
      </c>
    </row>
    <row r="214" spans="1:129" x14ac:dyDescent="0.2">
      <c r="A214" s="36">
        <v>211</v>
      </c>
      <c r="B214" s="36" t="s">
        <v>60</v>
      </c>
      <c r="C214" s="36" t="s">
        <v>164</v>
      </c>
      <c r="D214" s="36">
        <v>2</v>
      </c>
      <c r="E214" s="36" t="s">
        <v>45</v>
      </c>
      <c r="F214" s="36" t="s">
        <v>420</v>
      </c>
      <c r="G214" s="36" t="s">
        <v>60</v>
      </c>
      <c r="H214" s="36" t="s">
        <v>60</v>
      </c>
      <c r="I214" s="36" t="s">
        <v>55</v>
      </c>
      <c r="J214" s="36" t="s">
        <v>164</v>
      </c>
      <c r="K214" s="36" t="s">
        <v>164</v>
      </c>
      <c r="L214" s="36" t="s">
        <v>55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0</v>
      </c>
      <c r="AK214" s="118">
        <f t="shared" ca="1" si="143"/>
        <v>9.6144333232231288E-2</v>
      </c>
      <c r="AL214" s="118">
        <f t="shared" ca="1" si="144"/>
        <v>9.9664619090635301E-2</v>
      </c>
      <c r="AM214" s="118">
        <f t="shared" si="145"/>
        <v>0</v>
      </c>
      <c r="AN214" s="118">
        <f t="shared" si="146"/>
        <v>0</v>
      </c>
      <c r="AO214" s="118">
        <f t="shared" si="147"/>
        <v>0</v>
      </c>
      <c r="AP214" s="118">
        <f t="shared" si="148"/>
        <v>0</v>
      </c>
      <c r="AQ214" s="118">
        <f t="shared" si="149"/>
        <v>0</v>
      </c>
      <c r="AR214" s="118">
        <f t="shared" si="150"/>
        <v>0</v>
      </c>
      <c r="AS214" s="118">
        <f t="shared" si="151"/>
        <v>0</v>
      </c>
      <c r="AT214" s="118">
        <f t="shared" si="152"/>
        <v>0</v>
      </c>
      <c r="AU214" s="119">
        <f t="shared" ca="1" si="153"/>
        <v>0.1958089523228666</v>
      </c>
      <c r="DO214" s="36">
        <v>0</v>
      </c>
      <c r="DP214" s="36">
        <v>0</v>
      </c>
      <c r="DQ214" s="36">
        <v>0</v>
      </c>
      <c r="DR214" s="36">
        <v>0</v>
      </c>
      <c r="DS214" s="36">
        <v>0</v>
      </c>
      <c r="DT214" s="36">
        <v>0</v>
      </c>
      <c r="DU214" s="36">
        <v>0</v>
      </c>
      <c r="DV214" s="36">
        <v>0</v>
      </c>
      <c r="DW214" s="36">
        <v>0</v>
      </c>
      <c r="DX214" s="36">
        <v>0</v>
      </c>
      <c r="DY214" s="36">
        <v>0</v>
      </c>
    </row>
    <row r="215" spans="1:129" x14ac:dyDescent="0.2">
      <c r="A215" s="36">
        <v>212</v>
      </c>
      <c r="B215" s="36" t="s">
        <v>60</v>
      </c>
      <c r="C215" s="36" t="s">
        <v>164</v>
      </c>
      <c r="D215" s="36">
        <v>3</v>
      </c>
      <c r="E215" s="36" t="s">
        <v>45</v>
      </c>
      <c r="F215" s="36" t="s">
        <v>421</v>
      </c>
      <c r="G215" s="36" t="s">
        <v>60</v>
      </c>
      <c r="H215" s="36" t="s">
        <v>60</v>
      </c>
      <c r="I215" s="36" t="s">
        <v>48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6">
        <v>0</v>
      </c>
      <c r="AJ215" s="36">
        <v>0</v>
      </c>
      <c r="AK215" s="118">
        <f t="shared" ca="1" si="143"/>
        <v>3.8944333232231274E-2</v>
      </c>
      <c r="AL215" s="118">
        <f t="shared" si="144"/>
        <v>0</v>
      </c>
      <c r="AM215" s="118">
        <f t="shared" si="145"/>
        <v>0</v>
      </c>
      <c r="AN215" s="118">
        <f t="shared" si="146"/>
        <v>0</v>
      </c>
      <c r="AO215" s="118">
        <f t="shared" si="147"/>
        <v>0</v>
      </c>
      <c r="AP215" s="118">
        <f t="shared" si="148"/>
        <v>0</v>
      </c>
      <c r="AQ215" s="118">
        <f t="shared" si="149"/>
        <v>0</v>
      </c>
      <c r="AR215" s="118">
        <f t="shared" si="150"/>
        <v>0</v>
      </c>
      <c r="AS215" s="118">
        <f t="shared" si="151"/>
        <v>0</v>
      </c>
      <c r="AT215" s="118">
        <f t="shared" si="152"/>
        <v>0</v>
      </c>
      <c r="AU215" s="119">
        <f t="shared" ca="1" si="153"/>
        <v>3.8944333232231274E-2</v>
      </c>
      <c r="DO215" s="36">
        <v>0</v>
      </c>
      <c r="DP215" s="36">
        <v>0</v>
      </c>
      <c r="DQ215" s="36">
        <v>0</v>
      </c>
      <c r="DR215" s="36">
        <v>0</v>
      </c>
      <c r="DS215" s="36">
        <v>0</v>
      </c>
      <c r="DT215" s="36">
        <v>0</v>
      </c>
      <c r="DU215" s="36">
        <v>0</v>
      </c>
      <c r="DV215" s="36">
        <v>0</v>
      </c>
      <c r="DW215" s="36">
        <v>0</v>
      </c>
      <c r="DX215" s="36">
        <v>0</v>
      </c>
      <c r="DY215" s="36">
        <v>0</v>
      </c>
    </row>
    <row r="216" spans="1:129" x14ac:dyDescent="0.2">
      <c r="A216" s="36">
        <v>213</v>
      </c>
      <c r="B216" s="36" t="s">
        <v>60</v>
      </c>
      <c r="C216" s="36" t="s">
        <v>203</v>
      </c>
      <c r="D216" s="36">
        <v>1</v>
      </c>
      <c r="E216" s="36" t="s">
        <v>45</v>
      </c>
      <c r="F216" s="36" t="s">
        <v>422</v>
      </c>
      <c r="G216" s="36" t="s">
        <v>60</v>
      </c>
      <c r="H216" s="36" t="s">
        <v>60</v>
      </c>
      <c r="I216" s="36" t="s">
        <v>48</v>
      </c>
      <c r="J216" s="36" t="s">
        <v>164</v>
      </c>
      <c r="K216" s="36" t="s">
        <v>203</v>
      </c>
      <c r="L216" s="36" t="s">
        <v>48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6">
        <v>0</v>
      </c>
      <c r="AJ216" s="36">
        <v>0</v>
      </c>
      <c r="AK216" s="118">
        <f t="shared" ca="1" si="143"/>
        <v>3.8944333232231274E-2</v>
      </c>
      <c r="AL216" s="118">
        <f t="shared" ca="1" si="144"/>
        <v>0.1113410630536739</v>
      </c>
      <c r="AM216" s="118">
        <f t="shared" si="145"/>
        <v>0</v>
      </c>
      <c r="AN216" s="118">
        <f t="shared" si="146"/>
        <v>0</v>
      </c>
      <c r="AO216" s="118">
        <f t="shared" si="147"/>
        <v>0</v>
      </c>
      <c r="AP216" s="118">
        <f t="shared" si="148"/>
        <v>0</v>
      </c>
      <c r="AQ216" s="118">
        <f t="shared" si="149"/>
        <v>0</v>
      </c>
      <c r="AR216" s="118">
        <f t="shared" si="150"/>
        <v>0</v>
      </c>
      <c r="AS216" s="118">
        <f t="shared" si="151"/>
        <v>0</v>
      </c>
      <c r="AT216" s="118">
        <f t="shared" si="152"/>
        <v>0</v>
      </c>
      <c r="AU216" s="119">
        <f t="shared" ca="1" si="153"/>
        <v>0.15028539628590518</v>
      </c>
      <c r="DO216" s="36">
        <v>0</v>
      </c>
      <c r="DP216" s="36">
        <v>0</v>
      </c>
      <c r="DQ216" s="36">
        <v>0</v>
      </c>
      <c r="DR216" s="36">
        <v>0</v>
      </c>
      <c r="DS216" s="36">
        <v>0</v>
      </c>
      <c r="DT216" s="36">
        <v>0</v>
      </c>
      <c r="DU216" s="36">
        <v>0</v>
      </c>
      <c r="DV216" s="36">
        <v>0</v>
      </c>
      <c r="DW216" s="36">
        <v>0</v>
      </c>
      <c r="DX216" s="36">
        <v>0</v>
      </c>
      <c r="DY216" s="36">
        <v>0</v>
      </c>
    </row>
    <row r="217" spans="1:129" x14ac:dyDescent="0.2">
      <c r="A217" s="36">
        <v>214</v>
      </c>
      <c r="B217" s="36" t="s">
        <v>43</v>
      </c>
      <c r="C217" s="36" t="s">
        <v>44</v>
      </c>
      <c r="D217" s="36">
        <v>1</v>
      </c>
      <c r="E217" s="36" t="s">
        <v>45</v>
      </c>
      <c r="F217" s="36" t="s">
        <v>46</v>
      </c>
      <c r="G217" s="36" t="s">
        <v>43</v>
      </c>
      <c r="H217" s="36" t="s">
        <v>47</v>
      </c>
      <c r="I217" s="36" t="s">
        <v>48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6">
        <v>0</v>
      </c>
      <c r="AJ217" s="36">
        <v>0</v>
      </c>
      <c r="AK217" s="118">
        <f t="shared" ca="1" si="143"/>
        <v>0.20099583420997277</v>
      </c>
      <c r="AL217" s="118">
        <f t="shared" si="144"/>
        <v>0</v>
      </c>
      <c r="AM217" s="118">
        <f t="shared" si="145"/>
        <v>0</v>
      </c>
      <c r="AN217" s="118">
        <f t="shared" si="146"/>
        <v>0</v>
      </c>
      <c r="AO217" s="118">
        <f t="shared" si="147"/>
        <v>0</v>
      </c>
      <c r="AP217" s="118">
        <f t="shared" si="148"/>
        <v>0</v>
      </c>
      <c r="AQ217" s="118">
        <f t="shared" si="149"/>
        <v>0</v>
      </c>
      <c r="AR217" s="118">
        <f t="shared" si="150"/>
        <v>0</v>
      </c>
      <c r="AS217" s="118">
        <f t="shared" si="151"/>
        <v>0</v>
      </c>
      <c r="AT217" s="118">
        <f t="shared" si="152"/>
        <v>0</v>
      </c>
      <c r="AU217" s="119">
        <f t="shared" ca="1" si="153"/>
        <v>0.20099583420997277</v>
      </c>
      <c r="DO217" s="36">
        <v>0</v>
      </c>
      <c r="DP217" s="36">
        <v>0</v>
      </c>
      <c r="DQ217" s="36">
        <v>0</v>
      </c>
      <c r="DR217" s="36">
        <v>0</v>
      </c>
      <c r="DS217" s="36">
        <v>0</v>
      </c>
      <c r="DT217" s="36">
        <v>0</v>
      </c>
      <c r="DU217" s="36">
        <v>0</v>
      </c>
      <c r="DV217" s="36">
        <v>0</v>
      </c>
      <c r="DW217" s="36">
        <v>0</v>
      </c>
      <c r="DX217" s="36">
        <v>0</v>
      </c>
      <c r="DY217" s="36">
        <v>0</v>
      </c>
    </row>
    <row r="218" spans="1:129" x14ac:dyDescent="0.2">
      <c r="A218" s="36">
        <v>215</v>
      </c>
      <c r="B218" s="36" t="s">
        <v>43</v>
      </c>
      <c r="C218" s="36" t="s">
        <v>52</v>
      </c>
      <c r="D218" s="36">
        <v>1</v>
      </c>
      <c r="E218" s="36" t="s">
        <v>45</v>
      </c>
      <c r="F218" s="36" t="s">
        <v>53</v>
      </c>
      <c r="G218" s="36" t="s">
        <v>43</v>
      </c>
      <c r="H218" s="36" t="s">
        <v>47</v>
      </c>
      <c r="I218" s="36" t="s">
        <v>48</v>
      </c>
      <c r="J218" s="36" t="s">
        <v>44</v>
      </c>
      <c r="K218" s="36" t="s">
        <v>52</v>
      </c>
      <c r="L218" s="36" t="s">
        <v>48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6">
        <v>0</v>
      </c>
      <c r="AJ218" s="36">
        <v>0</v>
      </c>
      <c r="AK218" s="118">
        <f t="shared" ca="1" si="143"/>
        <v>0.20099583420997277</v>
      </c>
      <c r="AL218" s="118">
        <f t="shared" ca="1" si="144"/>
        <v>8.2630372492836571E-2</v>
      </c>
      <c r="AM218" s="118">
        <f t="shared" si="145"/>
        <v>0</v>
      </c>
      <c r="AN218" s="118">
        <f t="shared" si="146"/>
        <v>0</v>
      </c>
      <c r="AO218" s="118">
        <f t="shared" si="147"/>
        <v>0</v>
      </c>
      <c r="AP218" s="118">
        <f t="shared" si="148"/>
        <v>0</v>
      </c>
      <c r="AQ218" s="118">
        <f t="shared" si="149"/>
        <v>0</v>
      </c>
      <c r="AR218" s="118">
        <f t="shared" si="150"/>
        <v>0</v>
      </c>
      <c r="AS218" s="118">
        <f t="shared" si="151"/>
        <v>0</v>
      </c>
      <c r="AT218" s="118">
        <f t="shared" si="152"/>
        <v>0</v>
      </c>
      <c r="AU218" s="119">
        <f t="shared" ca="1" si="153"/>
        <v>0.28362620670280936</v>
      </c>
      <c r="DO218" s="36">
        <v>0</v>
      </c>
      <c r="DP218" s="36">
        <v>0</v>
      </c>
      <c r="DQ218" s="36">
        <v>0</v>
      </c>
      <c r="DR218" s="36">
        <v>0</v>
      </c>
      <c r="DS218" s="36">
        <v>0</v>
      </c>
      <c r="DT218" s="36">
        <v>0</v>
      </c>
      <c r="DU218" s="36">
        <v>0</v>
      </c>
      <c r="DV218" s="36">
        <v>0</v>
      </c>
      <c r="DW218" s="36">
        <v>0</v>
      </c>
      <c r="DX218" s="36">
        <v>0</v>
      </c>
      <c r="DY218" s="36">
        <v>0</v>
      </c>
    </row>
    <row r="219" spans="1:129" x14ac:dyDescent="0.2">
      <c r="A219" s="36">
        <v>216</v>
      </c>
      <c r="B219" s="36" t="s">
        <v>43</v>
      </c>
      <c r="C219" s="36" t="s">
        <v>57</v>
      </c>
      <c r="D219" s="36">
        <v>1</v>
      </c>
      <c r="E219" s="36" t="s">
        <v>45</v>
      </c>
      <c r="F219" s="36" t="s">
        <v>58</v>
      </c>
      <c r="G219" s="36" t="s">
        <v>43</v>
      </c>
      <c r="H219" s="36" t="s">
        <v>47</v>
      </c>
      <c r="I219" s="36" t="s">
        <v>48</v>
      </c>
      <c r="J219" s="36" t="s">
        <v>59</v>
      </c>
      <c r="K219" s="36" t="s">
        <v>57</v>
      </c>
      <c r="L219" s="36" t="s">
        <v>48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6">
        <v>0</v>
      </c>
      <c r="AJ219" s="36">
        <v>0</v>
      </c>
      <c r="AK219" s="118">
        <f t="shared" ca="1" si="143"/>
        <v>0.20099583420997277</v>
      </c>
      <c r="AL219" s="118">
        <f t="shared" ca="1" si="144"/>
        <v>6.470002659411235E-2</v>
      </c>
      <c r="AM219" s="118">
        <f t="shared" si="145"/>
        <v>0</v>
      </c>
      <c r="AN219" s="118">
        <f t="shared" si="146"/>
        <v>0</v>
      </c>
      <c r="AO219" s="118">
        <f t="shared" si="147"/>
        <v>0</v>
      </c>
      <c r="AP219" s="118">
        <f t="shared" si="148"/>
        <v>0</v>
      </c>
      <c r="AQ219" s="118">
        <f t="shared" si="149"/>
        <v>0</v>
      </c>
      <c r="AR219" s="118">
        <f t="shared" si="150"/>
        <v>0</v>
      </c>
      <c r="AS219" s="118">
        <f t="shared" si="151"/>
        <v>0</v>
      </c>
      <c r="AT219" s="118">
        <f t="shared" si="152"/>
        <v>0</v>
      </c>
      <c r="AU219" s="119">
        <f t="shared" ca="1" si="153"/>
        <v>0.26569586080408514</v>
      </c>
      <c r="DO219" s="36">
        <v>0</v>
      </c>
      <c r="DP219" s="36">
        <v>0</v>
      </c>
      <c r="DQ219" s="36">
        <v>0</v>
      </c>
      <c r="DR219" s="36">
        <v>0</v>
      </c>
      <c r="DS219" s="36">
        <v>0</v>
      </c>
      <c r="DT219" s="36">
        <v>0</v>
      </c>
      <c r="DU219" s="36">
        <v>0</v>
      </c>
      <c r="DV219" s="36">
        <v>0</v>
      </c>
      <c r="DW219" s="36">
        <v>0</v>
      </c>
      <c r="DX219" s="36">
        <v>0</v>
      </c>
      <c r="DY219" s="36">
        <v>0</v>
      </c>
    </row>
    <row r="220" spans="1:129" x14ac:dyDescent="0.2">
      <c r="A220" s="36">
        <v>217</v>
      </c>
      <c r="B220" s="36" t="s">
        <v>43</v>
      </c>
      <c r="C220" s="36" t="s">
        <v>59</v>
      </c>
      <c r="D220" s="36">
        <v>1</v>
      </c>
      <c r="E220" s="36" t="s">
        <v>45</v>
      </c>
      <c r="F220" s="36" t="s">
        <v>63</v>
      </c>
      <c r="G220" s="36" t="s">
        <v>43</v>
      </c>
      <c r="H220" s="36" t="s">
        <v>47</v>
      </c>
      <c r="I220" s="36" t="s">
        <v>48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6">
        <v>0</v>
      </c>
      <c r="AJ220" s="36">
        <v>0</v>
      </c>
      <c r="AK220" s="118">
        <f t="shared" ca="1" si="143"/>
        <v>0.20099583420997277</v>
      </c>
      <c r="AL220" s="118">
        <f t="shared" si="144"/>
        <v>0</v>
      </c>
      <c r="AM220" s="118">
        <f t="shared" si="145"/>
        <v>0</v>
      </c>
      <c r="AN220" s="118">
        <f t="shared" si="146"/>
        <v>0</v>
      </c>
      <c r="AO220" s="118">
        <f t="shared" si="147"/>
        <v>0</v>
      </c>
      <c r="AP220" s="118">
        <f t="shared" si="148"/>
        <v>0</v>
      </c>
      <c r="AQ220" s="118">
        <f t="shared" si="149"/>
        <v>0</v>
      </c>
      <c r="AR220" s="118">
        <f t="shared" si="150"/>
        <v>0</v>
      </c>
      <c r="AS220" s="118">
        <f t="shared" si="151"/>
        <v>0</v>
      </c>
      <c r="AT220" s="118">
        <f t="shared" si="152"/>
        <v>0</v>
      </c>
      <c r="AU220" s="119">
        <f t="shared" ca="1" si="153"/>
        <v>0.20099583420997277</v>
      </c>
      <c r="DO220" s="36">
        <v>0</v>
      </c>
      <c r="DP220" s="36">
        <v>0</v>
      </c>
      <c r="DQ220" s="36">
        <v>0</v>
      </c>
      <c r="DR220" s="36">
        <v>0</v>
      </c>
      <c r="DS220" s="36">
        <v>0</v>
      </c>
      <c r="DT220" s="36">
        <v>0</v>
      </c>
      <c r="DU220" s="36">
        <v>0</v>
      </c>
      <c r="DV220" s="36">
        <v>0</v>
      </c>
      <c r="DW220" s="36">
        <v>0</v>
      </c>
      <c r="DX220" s="36">
        <v>0</v>
      </c>
      <c r="DY220" s="36">
        <v>0</v>
      </c>
    </row>
    <row r="221" spans="1:129" x14ac:dyDescent="0.2">
      <c r="A221" s="36">
        <v>218</v>
      </c>
      <c r="B221" s="36" t="s">
        <v>43</v>
      </c>
      <c r="C221" s="36" t="s">
        <v>71</v>
      </c>
      <c r="D221" s="36">
        <v>1</v>
      </c>
      <c r="E221" s="36" t="s">
        <v>45</v>
      </c>
      <c r="F221" s="36" t="s">
        <v>72</v>
      </c>
      <c r="G221" s="36" t="s">
        <v>43</v>
      </c>
      <c r="H221" s="36" t="s">
        <v>71</v>
      </c>
      <c r="I221" s="36" t="s">
        <v>48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6">
        <v>0</v>
      </c>
      <c r="AJ221" s="36">
        <v>0</v>
      </c>
      <c r="AK221" s="118">
        <f t="shared" ca="1" si="143"/>
        <v>5.6502989931862042E-2</v>
      </c>
      <c r="AL221" s="118">
        <f t="shared" si="144"/>
        <v>0</v>
      </c>
      <c r="AM221" s="118">
        <f t="shared" si="145"/>
        <v>0</v>
      </c>
      <c r="AN221" s="118">
        <f t="shared" si="146"/>
        <v>0</v>
      </c>
      <c r="AO221" s="118">
        <f t="shared" si="147"/>
        <v>0</v>
      </c>
      <c r="AP221" s="118">
        <f t="shared" si="148"/>
        <v>0</v>
      </c>
      <c r="AQ221" s="118">
        <f t="shared" si="149"/>
        <v>0</v>
      </c>
      <c r="AR221" s="118">
        <f t="shared" si="150"/>
        <v>0</v>
      </c>
      <c r="AS221" s="118">
        <f t="shared" si="151"/>
        <v>0</v>
      </c>
      <c r="AT221" s="118">
        <f t="shared" si="152"/>
        <v>0</v>
      </c>
      <c r="AU221" s="119">
        <f t="shared" ca="1" si="153"/>
        <v>5.6502989931862042E-2</v>
      </c>
      <c r="DO221" s="36">
        <v>0</v>
      </c>
      <c r="DP221" s="36">
        <v>0</v>
      </c>
      <c r="DQ221" s="36">
        <v>0</v>
      </c>
      <c r="DR221" s="36">
        <v>0</v>
      </c>
      <c r="DS221" s="36">
        <v>0</v>
      </c>
      <c r="DT221" s="36">
        <v>0</v>
      </c>
      <c r="DU221" s="36">
        <v>0</v>
      </c>
      <c r="DV221" s="36">
        <v>0</v>
      </c>
      <c r="DW221" s="36">
        <v>0</v>
      </c>
      <c r="DX221" s="36">
        <v>0</v>
      </c>
      <c r="DY221" s="36">
        <v>0</v>
      </c>
    </row>
    <row r="222" spans="1:129" x14ac:dyDescent="0.2">
      <c r="A222" s="36">
        <v>219</v>
      </c>
      <c r="B222" s="36" t="s">
        <v>43</v>
      </c>
      <c r="C222" s="36" t="s">
        <v>71</v>
      </c>
      <c r="D222" s="36">
        <v>2</v>
      </c>
      <c r="E222" s="36" t="s">
        <v>45</v>
      </c>
      <c r="F222" s="36" t="s">
        <v>74</v>
      </c>
      <c r="G222" s="36" t="s">
        <v>43</v>
      </c>
      <c r="H222" s="36" t="s">
        <v>71</v>
      </c>
      <c r="I222" s="36" t="s">
        <v>55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118">
        <f t="shared" ca="1" si="143"/>
        <v>0.12900298993186204</v>
      </c>
      <c r="AL222" s="118">
        <f t="shared" si="144"/>
        <v>0</v>
      </c>
      <c r="AM222" s="118">
        <f t="shared" si="145"/>
        <v>0</v>
      </c>
      <c r="AN222" s="118">
        <f t="shared" si="146"/>
        <v>0</v>
      </c>
      <c r="AO222" s="118">
        <f t="shared" si="147"/>
        <v>0</v>
      </c>
      <c r="AP222" s="118">
        <f t="shared" si="148"/>
        <v>0</v>
      </c>
      <c r="AQ222" s="118">
        <f t="shared" si="149"/>
        <v>0</v>
      </c>
      <c r="AR222" s="118">
        <f t="shared" si="150"/>
        <v>0</v>
      </c>
      <c r="AS222" s="118">
        <f t="shared" si="151"/>
        <v>0</v>
      </c>
      <c r="AT222" s="118">
        <f t="shared" si="152"/>
        <v>0</v>
      </c>
      <c r="AU222" s="119">
        <f t="shared" ca="1" si="153"/>
        <v>0.12900298993186204</v>
      </c>
      <c r="DO222" s="36">
        <v>0</v>
      </c>
      <c r="DP222" s="36">
        <v>0</v>
      </c>
      <c r="DQ222" s="36">
        <v>0</v>
      </c>
      <c r="DR222" s="36">
        <v>0</v>
      </c>
      <c r="DS222" s="36">
        <v>0</v>
      </c>
      <c r="DT222" s="36">
        <v>0</v>
      </c>
      <c r="DU222" s="36">
        <v>0</v>
      </c>
      <c r="DV222" s="36">
        <v>0</v>
      </c>
      <c r="DW222" s="36">
        <v>0</v>
      </c>
      <c r="DX222" s="36">
        <v>0</v>
      </c>
      <c r="DY222" s="36">
        <v>0</v>
      </c>
    </row>
    <row r="223" spans="1:129" x14ac:dyDescent="0.2">
      <c r="A223" s="36">
        <v>220</v>
      </c>
      <c r="B223" s="36" t="s">
        <v>43</v>
      </c>
      <c r="C223" s="36" t="s">
        <v>43</v>
      </c>
      <c r="D223" s="36">
        <v>1</v>
      </c>
      <c r="E223" s="36" t="s">
        <v>45</v>
      </c>
      <c r="F223" s="36" t="s">
        <v>73</v>
      </c>
      <c r="G223" s="36" t="s">
        <v>43</v>
      </c>
      <c r="H223" s="36" t="s">
        <v>43</v>
      </c>
      <c r="I223" s="36" t="s">
        <v>48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6">
        <v>0</v>
      </c>
      <c r="AJ223" s="36">
        <v>0</v>
      </c>
      <c r="AK223" s="118">
        <f t="shared" ca="1" si="143"/>
        <v>5.6502989931862042E-2</v>
      </c>
      <c r="AL223" s="118">
        <f t="shared" si="144"/>
        <v>0</v>
      </c>
      <c r="AM223" s="118">
        <f t="shared" si="145"/>
        <v>0</v>
      </c>
      <c r="AN223" s="118">
        <f t="shared" si="146"/>
        <v>0</v>
      </c>
      <c r="AO223" s="118">
        <f t="shared" si="147"/>
        <v>0</v>
      </c>
      <c r="AP223" s="118">
        <f t="shared" si="148"/>
        <v>0</v>
      </c>
      <c r="AQ223" s="118">
        <f t="shared" si="149"/>
        <v>0</v>
      </c>
      <c r="AR223" s="118">
        <f t="shared" si="150"/>
        <v>0</v>
      </c>
      <c r="AS223" s="118">
        <f t="shared" si="151"/>
        <v>0</v>
      </c>
      <c r="AT223" s="118">
        <f t="shared" si="152"/>
        <v>0</v>
      </c>
      <c r="AU223" s="119">
        <f t="shared" ca="1" si="153"/>
        <v>5.6502989931862042E-2</v>
      </c>
      <c r="DO223" s="36">
        <v>0</v>
      </c>
      <c r="DP223" s="36">
        <v>0</v>
      </c>
      <c r="DQ223" s="36">
        <v>0</v>
      </c>
      <c r="DR223" s="36">
        <v>0</v>
      </c>
      <c r="DS223" s="36">
        <v>0</v>
      </c>
      <c r="DT223" s="36">
        <v>0</v>
      </c>
      <c r="DU223" s="36">
        <v>0</v>
      </c>
      <c r="DV223" s="36">
        <v>0</v>
      </c>
      <c r="DW223" s="36">
        <v>0</v>
      </c>
      <c r="DX223" s="36">
        <v>0</v>
      </c>
      <c r="DY223" s="36">
        <v>0</v>
      </c>
    </row>
    <row r="224" spans="1:129" x14ac:dyDescent="0.2">
      <c r="A224" s="36">
        <v>221</v>
      </c>
      <c r="B224" s="36" t="s">
        <v>43</v>
      </c>
      <c r="C224" s="36" t="s">
        <v>43</v>
      </c>
      <c r="D224" s="36">
        <v>2</v>
      </c>
      <c r="E224" s="36" t="s">
        <v>45</v>
      </c>
      <c r="F224" s="36" t="s">
        <v>75</v>
      </c>
      <c r="G224" s="36" t="s">
        <v>43</v>
      </c>
      <c r="H224" s="36" t="s">
        <v>43</v>
      </c>
      <c r="I224" s="36" t="s">
        <v>55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6">
        <v>0</v>
      </c>
      <c r="AJ224" s="36">
        <v>0</v>
      </c>
      <c r="AK224" s="118">
        <f t="shared" ca="1" si="143"/>
        <v>0.12900298993186204</v>
      </c>
      <c r="AL224" s="118">
        <f t="shared" si="144"/>
        <v>0</v>
      </c>
      <c r="AM224" s="118">
        <f t="shared" si="145"/>
        <v>0</v>
      </c>
      <c r="AN224" s="118">
        <f t="shared" si="146"/>
        <v>0</v>
      </c>
      <c r="AO224" s="118">
        <f t="shared" si="147"/>
        <v>0</v>
      </c>
      <c r="AP224" s="118">
        <f t="shared" si="148"/>
        <v>0</v>
      </c>
      <c r="AQ224" s="118">
        <f t="shared" si="149"/>
        <v>0</v>
      </c>
      <c r="AR224" s="118">
        <f t="shared" si="150"/>
        <v>0</v>
      </c>
      <c r="AS224" s="118">
        <f t="shared" si="151"/>
        <v>0</v>
      </c>
      <c r="AT224" s="118">
        <f t="shared" si="152"/>
        <v>0</v>
      </c>
      <c r="AU224" s="119">
        <f t="shared" ca="1" si="153"/>
        <v>0.12900298993186204</v>
      </c>
      <c r="DO224" s="36">
        <v>0</v>
      </c>
      <c r="DP224" s="36">
        <v>0</v>
      </c>
      <c r="DQ224" s="36">
        <v>0</v>
      </c>
      <c r="DR224" s="36">
        <v>0</v>
      </c>
      <c r="DS224" s="36">
        <v>0</v>
      </c>
      <c r="DT224" s="36">
        <v>0</v>
      </c>
      <c r="DU224" s="36">
        <v>0</v>
      </c>
      <c r="DV224" s="36">
        <v>0</v>
      </c>
      <c r="DW224" s="36">
        <v>0</v>
      </c>
      <c r="DX224" s="36">
        <v>0</v>
      </c>
      <c r="DY224" s="36">
        <v>0</v>
      </c>
    </row>
    <row r="225" spans="1:129" x14ac:dyDescent="0.2">
      <c r="A225" s="36">
        <v>222</v>
      </c>
      <c r="B225" s="36" t="s">
        <v>43</v>
      </c>
      <c r="C225" s="36" t="s">
        <v>77</v>
      </c>
      <c r="D225" s="36">
        <v>1</v>
      </c>
      <c r="E225" s="36" t="s">
        <v>45</v>
      </c>
      <c r="F225" s="36" t="s">
        <v>78</v>
      </c>
      <c r="G225" s="36" t="s">
        <v>43</v>
      </c>
      <c r="H225" s="36" t="s">
        <v>77</v>
      </c>
      <c r="I225" s="36" t="s">
        <v>48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6">
        <v>0</v>
      </c>
      <c r="AJ225" s="36">
        <v>0</v>
      </c>
      <c r="AK225" s="118">
        <f t="shared" ca="1" si="143"/>
        <v>0.13776300124018204</v>
      </c>
      <c r="AL225" s="118">
        <f t="shared" si="144"/>
        <v>0</v>
      </c>
      <c r="AM225" s="118">
        <f t="shared" si="145"/>
        <v>0</v>
      </c>
      <c r="AN225" s="118">
        <f t="shared" si="146"/>
        <v>0</v>
      </c>
      <c r="AO225" s="118">
        <f t="shared" si="147"/>
        <v>0</v>
      </c>
      <c r="AP225" s="118">
        <f t="shared" si="148"/>
        <v>0</v>
      </c>
      <c r="AQ225" s="118">
        <f t="shared" si="149"/>
        <v>0</v>
      </c>
      <c r="AR225" s="118">
        <f t="shared" si="150"/>
        <v>0</v>
      </c>
      <c r="AS225" s="118">
        <f t="shared" si="151"/>
        <v>0</v>
      </c>
      <c r="AT225" s="118">
        <f t="shared" si="152"/>
        <v>0</v>
      </c>
      <c r="AU225" s="119">
        <f t="shared" ca="1" si="153"/>
        <v>0.13776300124018204</v>
      </c>
      <c r="DO225" s="36">
        <v>0</v>
      </c>
      <c r="DP225" s="36">
        <v>0</v>
      </c>
      <c r="DQ225" s="36">
        <v>0</v>
      </c>
      <c r="DR225" s="36">
        <v>0</v>
      </c>
      <c r="DS225" s="36">
        <v>0</v>
      </c>
      <c r="DT225" s="36">
        <v>0</v>
      </c>
      <c r="DU225" s="36">
        <v>0</v>
      </c>
      <c r="DV225" s="36">
        <v>0</v>
      </c>
      <c r="DW225" s="36">
        <v>0</v>
      </c>
      <c r="DX225" s="36">
        <v>0</v>
      </c>
      <c r="DY225" s="36">
        <v>0</v>
      </c>
    </row>
    <row r="226" spans="1:129" x14ac:dyDescent="0.2">
      <c r="A226" s="36">
        <v>223</v>
      </c>
      <c r="B226" s="36" t="s">
        <v>43</v>
      </c>
      <c r="C226" s="36" t="s">
        <v>77</v>
      </c>
      <c r="D226" s="36">
        <v>2</v>
      </c>
      <c r="E226" s="36" t="s">
        <v>45</v>
      </c>
      <c r="F226" s="36" t="s">
        <v>80</v>
      </c>
      <c r="G226" s="36" t="s">
        <v>43</v>
      </c>
      <c r="H226" s="36" t="s">
        <v>77</v>
      </c>
      <c r="I226" s="36" t="s">
        <v>55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>
        <v>0</v>
      </c>
      <c r="AK226" s="118">
        <f t="shared" ca="1" si="143"/>
        <v>0.33106300124018206</v>
      </c>
      <c r="AL226" s="118">
        <f t="shared" si="144"/>
        <v>0</v>
      </c>
      <c r="AM226" s="118">
        <f t="shared" si="145"/>
        <v>0</v>
      </c>
      <c r="AN226" s="118">
        <f t="shared" si="146"/>
        <v>0</v>
      </c>
      <c r="AO226" s="118">
        <f t="shared" si="147"/>
        <v>0</v>
      </c>
      <c r="AP226" s="118">
        <f t="shared" si="148"/>
        <v>0</v>
      </c>
      <c r="AQ226" s="118">
        <f t="shared" si="149"/>
        <v>0</v>
      </c>
      <c r="AR226" s="118">
        <f t="shared" si="150"/>
        <v>0</v>
      </c>
      <c r="AS226" s="118">
        <f t="shared" si="151"/>
        <v>0</v>
      </c>
      <c r="AT226" s="118">
        <f t="shared" si="152"/>
        <v>0</v>
      </c>
      <c r="AU226" s="119">
        <f t="shared" ca="1" si="153"/>
        <v>0.33106300124018206</v>
      </c>
      <c r="DO226" s="36">
        <v>0</v>
      </c>
      <c r="DP226" s="36">
        <v>0</v>
      </c>
      <c r="DQ226" s="36">
        <v>0</v>
      </c>
      <c r="DR226" s="36">
        <v>0</v>
      </c>
      <c r="DS226" s="36">
        <v>0</v>
      </c>
      <c r="DT226" s="36">
        <v>0</v>
      </c>
      <c r="DU226" s="36">
        <v>0</v>
      </c>
      <c r="DV226" s="36">
        <v>0</v>
      </c>
      <c r="DW226" s="36">
        <v>0</v>
      </c>
      <c r="DX226" s="36">
        <v>0</v>
      </c>
      <c r="DY226" s="36">
        <v>0</v>
      </c>
    </row>
    <row r="227" spans="1:129" x14ac:dyDescent="0.2">
      <c r="A227" s="36">
        <v>224</v>
      </c>
      <c r="B227" s="36" t="s">
        <v>43</v>
      </c>
      <c r="C227" s="36" t="s">
        <v>47</v>
      </c>
      <c r="D227" s="36">
        <v>1</v>
      </c>
      <c r="E227" s="36" t="s">
        <v>45</v>
      </c>
      <c r="F227" s="36" t="s">
        <v>81</v>
      </c>
      <c r="G227" s="36" t="s">
        <v>43</v>
      </c>
      <c r="H227" s="36" t="s">
        <v>47</v>
      </c>
      <c r="I227" s="36" t="s">
        <v>48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6">
        <v>0</v>
      </c>
      <c r="AJ227" s="36">
        <v>0</v>
      </c>
      <c r="AK227" s="118">
        <f t="shared" ca="1" si="143"/>
        <v>0.20099583420997277</v>
      </c>
      <c r="AL227" s="118">
        <f t="shared" si="144"/>
        <v>0</v>
      </c>
      <c r="AM227" s="118">
        <f t="shared" si="145"/>
        <v>0</v>
      </c>
      <c r="AN227" s="118">
        <f t="shared" si="146"/>
        <v>0</v>
      </c>
      <c r="AO227" s="118">
        <f t="shared" si="147"/>
        <v>0</v>
      </c>
      <c r="AP227" s="118">
        <f t="shared" si="148"/>
        <v>0</v>
      </c>
      <c r="AQ227" s="118">
        <f t="shared" si="149"/>
        <v>0</v>
      </c>
      <c r="AR227" s="118">
        <f t="shared" si="150"/>
        <v>0</v>
      </c>
      <c r="AS227" s="118">
        <f t="shared" si="151"/>
        <v>0</v>
      </c>
      <c r="AT227" s="118">
        <f t="shared" si="152"/>
        <v>0</v>
      </c>
      <c r="AU227" s="119">
        <f t="shared" ca="1" si="153"/>
        <v>0.20099583420997277</v>
      </c>
      <c r="DO227" s="36">
        <v>0</v>
      </c>
      <c r="DP227" s="36">
        <v>0</v>
      </c>
      <c r="DQ227" s="36">
        <v>0</v>
      </c>
      <c r="DR227" s="36">
        <v>0</v>
      </c>
      <c r="DS227" s="36">
        <v>0</v>
      </c>
      <c r="DT227" s="36">
        <v>0</v>
      </c>
      <c r="DU227" s="36">
        <v>0</v>
      </c>
      <c r="DV227" s="36">
        <v>0</v>
      </c>
      <c r="DW227" s="36">
        <v>0</v>
      </c>
      <c r="DX227" s="36">
        <v>0</v>
      </c>
      <c r="DY227" s="36">
        <v>0</v>
      </c>
    </row>
    <row r="228" spans="1:129" x14ac:dyDescent="0.2">
      <c r="A228" s="36">
        <v>225</v>
      </c>
      <c r="B228" s="36" t="s">
        <v>43</v>
      </c>
      <c r="C228" s="36" t="s">
        <v>47</v>
      </c>
      <c r="D228" s="36">
        <v>2</v>
      </c>
      <c r="E228" s="36" t="s">
        <v>45</v>
      </c>
      <c r="F228" s="36" t="s">
        <v>83</v>
      </c>
      <c r="G228" s="36" t="s">
        <v>43</v>
      </c>
      <c r="H228" s="36" t="s">
        <v>47</v>
      </c>
      <c r="I228" s="36" t="s">
        <v>55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118">
        <f t="shared" ca="1" si="143"/>
        <v>0.53429583420997273</v>
      </c>
      <c r="AL228" s="118">
        <f t="shared" si="144"/>
        <v>0</v>
      </c>
      <c r="AM228" s="118">
        <f t="shared" si="145"/>
        <v>0</v>
      </c>
      <c r="AN228" s="118">
        <f t="shared" si="146"/>
        <v>0</v>
      </c>
      <c r="AO228" s="118">
        <f t="shared" si="147"/>
        <v>0</v>
      </c>
      <c r="AP228" s="118">
        <f t="shared" si="148"/>
        <v>0</v>
      </c>
      <c r="AQ228" s="118">
        <f t="shared" si="149"/>
        <v>0</v>
      </c>
      <c r="AR228" s="118">
        <f t="shared" si="150"/>
        <v>0</v>
      </c>
      <c r="AS228" s="118">
        <f t="shared" si="151"/>
        <v>0</v>
      </c>
      <c r="AT228" s="118">
        <f t="shared" si="152"/>
        <v>0</v>
      </c>
      <c r="AU228" s="119">
        <f t="shared" ca="1" si="153"/>
        <v>0.53429583420997273</v>
      </c>
      <c r="DO228" s="36">
        <v>0</v>
      </c>
      <c r="DP228" s="36">
        <v>0</v>
      </c>
      <c r="DQ228" s="36">
        <v>0</v>
      </c>
      <c r="DR228" s="36">
        <v>0</v>
      </c>
      <c r="DS228" s="36">
        <v>0</v>
      </c>
      <c r="DT228" s="36">
        <v>0</v>
      </c>
      <c r="DU228" s="36">
        <v>0</v>
      </c>
      <c r="DV228" s="36">
        <v>0</v>
      </c>
      <c r="DW228" s="36">
        <v>0</v>
      </c>
      <c r="DX228" s="36">
        <v>0</v>
      </c>
      <c r="DY228" s="36">
        <v>0</v>
      </c>
    </row>
    <row r="229" spans="1:129" x14ac:dyDescent="0.2">
      <c r="A229" s="36">
        <v>226</v>
      </c>
      <c r="B229" s="36" t="s">
        <v>43</v>
      </c>
      <c r="C229" s="36" t="s">
        <v>84</v>
      </c>
      <c r="D229" s="36">
        <v>1</v>
      </c>
      <c r="E229" s="36" t="s">
        <v>45</v>
      </c>
      <c r="F229" s="36" t="s">
        <v>85</v>
      </c>
      <c r="G229" s="36" t="s">
        <v>43</v>
      </c>
      <c r="H229" s="36" t="s">
        <v>84</v>
      </c>
      <c r="I229" s="36" t="s">
        <v>48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6">
        <v>0</v>
      </c>
      <c r="AJ229" s="36">
        <v>0</v>
      </c>
      <c r="AK229" s="118">
        <f t="shared" ref="AK229:AK244" ca="1" si="154">IF(G229&gt;0,VLOOKUP(G229&amp;"-"&amp;H229&amp;"-"&amp;I229,LocCost,2,0),0)</f>
        <v>0.24458042806942809</v>
      </c>
      <c r="AL229" s="118">
        <f t="shared" ref="AL229:AL244" si="155">IF(J229&gt;0,VLOOKUP(J229&amp;"-"&amp;K229&amp;"-"&amp;L229,LocCost,2,0),0)</f>
        <v>0</v>
      </c>
      <c r="AM229" s="118">
        <f t="shared" ref="AM229:AM244" si="156">IF(M229&gt;0,VLOOKUP(M229&amp;"-"&amp;N229&amp;"-"&amp;O229,LocCost,2,0),0)</f>
        <v>0</v>
      </c>
      <c r="AN229" s="118">
        <f t="shared" ref="AN229:AN244" si="157">IF(P229&gt;0,VLOOKUP(P229&amp;"-"&amp;Q229&amp;"-"&amp;R229,LocCost,2,0),0)</f>
        <v>0</v>
      </c>
      <c r="AO229" s="118">
        <f t="shared" ref="AO229:AO244" si="158">IF(S229&gt;0,VLOOKUP(S229&amp;"-"&amp;T229&amp;"-"&amp;U229,LocCost,2,0),0)</f>
        <v>0</v>
      </c>
      <c r="AP229" s="118">
        <f t="shared" ref="AP229:AP244" si="159">IF(V229&gt;0,VLOOKUP(V229&amp;"-"&amp;W229&amp;"-"&amp;X229,LocCost,2,0),0)</f>
        <v>0</v>
      </c>
      <c r="AQ229" s="118">
        <f t="shared" ref="AQ229:AQ244" si="160">IF(Y229&gt;0,VLOOKUP(Y229&amp;"-"&amp;Z229&amp;"-"&amp;AA229,LocCost,2,0),0)</f>
        <v>0</v>
      </c>
      <c r="AR229" s="118">
        <f t="shared" ref="AR229:AR244" si="161">IF(AB229&gt;0,VLOOKUP(AB229&amp;"-"&amp;AC229&amp;"-"&amp;AD229,LocCost,2,0),0)</f>
        <v>0</v>
      </c>
      <c r="AS229" s="118">
        <f t="shared" ref="AS229:AS244" si="162">IF(AE229&gt;0,VLOOKUP(AE229&amp;"-"&amp;AF229&amp;"-"&amp;AG229,LocCost,2,0),0)</f>
        <v>0</v>
      </c>
      <c r="AT229" s="118">
        <f t="shared" ref="AT229:AT244" si="163">IF(AH229&gt;0,VLOOKUP(AH229&amp;"-"&amp;AI229&amp;"-"&amp;AJ229,LocCost,2,0),0)</f>
        <v>0</v>
      </c>
      <c r="AU229" s="119">
        <f t="shared" ref="AU229:AU244" ca="1" si="164">SUM(AK229:AT229)</f>
        <v>0.24458042806942809</v>
      </c>
      <c r="DO229" s="36">
        <v>0</v>
      </c>
      <c r="DP229" s="36">
        <v>0</v>
      </c>
      <c r="DQ229" s="36">
        <v>0</v>
      </c>
      <c r="DR229" s="36">
        <v>0</v>
      </c>
      <c r="DS229" s="36">
        <v>0</v>
      </c>
      <c r="DT229" s="36">
        <v>0</v>
      </c>
      <c r="DU229" s="36">
        <v>0</v>
      </c>
      <c r="DV229" s="36">
        <v>0</v>
      </c>
      <c r="DW229" s="36">
        <v>0</v>
      </c>
      <c r="DX229" s="36">
        <v>0</v>
      </c>
      <c r="DY229" s="36">
        <v>0</v>
      </c>
    </row>
    <row r="230" spans="1:129" x14ac:dyDescent="0.2">
      <c r="A230" s="36">
        <v>227</v>
      </c>
      <c r="B230" s="36" t="s">
        <v>43</v>
      </c>
      <c r="C230" s="36" t="s">
        <v>84</v>
      </c>
      <c r="D230" s="36">
        <v>2</v>
      </c>
      <c r="E230" s="36" t="s">
        <v>45</v>
      </c>
      <c r="F230" s="36" t="s">
        <v>86</v>
      </c>
      <c r="G230" s="36" t="s">
        <v>43</v>
      </c>
      <c r="H230" s="36" t="s">
        <v>84</v>
      </c>
      <c r="I230" s="36" t="s">
        <v>55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6">
        <v>0</v>
      </c>
      <c r="AJ230" s="36">
        <v>0</v>
      </c>
      <c r="AK230" s="118">
        <f t="shared" ca="1" si="154"/>
        <v>0.67358042806942808</v>
      </c>
      <c r="AL230" s="118">
        <f t="shared" si="155"/>
        <v>0</v>
      </c>
      <c r="AM230" s="118">
        <f t="shared" si="156"/>
        <v>0</v>
      </c>
      <c r="AN230" s="118">
        <f t="shared" si="157"/>
        <v>0</v>
      </c>
      <c r="AO230" s="118">
        <f t="shared" si="158"/>
        <v>0</v>
      </c>
      <c r="AP230" s="118">
        <f t="shared" si="159"/>
        <v>0</v>
      </c>
      <c r="AQ230" s="118">
        <f t="shared" si="160"/>
        <v>0</v>
      </c>
      <c r="AR230" s="118">
        <f t="shared" si="161"/>
        <v>0</v>
      </c>
      <c r="AS230" s="118">
        <f t="shared" si="162"/>
        <v>0</v>
      </c>
      <c r="AT230" s="118">
        <f t="shared" si="163"/>
        <v>0</v>
      </c>
      <c r="AU230" s="119">
        <f t="shared" ca="1" si="164"/>
        <v>0.67358042806942808</v>
      </c>
      <c r="DO230" s="36">
        <v>0</v>
      </c>
      <c r="DP230" s="36">
        <v>0</v>
      </c>
      <c r="DQ230" s="36">
        <v>0</v>
      </c>
      <c r="DR230" s="36">
        <v>0</v>
      </c>
      <c r="DS230" s="36">
        <v>0</v>
      </c>
      <c r="DT230" s="36">
        <v>0</v>
      </c>
      <c r="DU230" s="36">
        <v>0</v>
      </c>
      <c r="DV230" s="36">
        <v>0</v>
      </c>
      <c r="DW230" s="36">
        <v>0</v>
      </c>
      <c r="DX230" s="36">
        <v>0</v>
      </c>
      <c r="DY230" s="36">
        <v>0</v>
      </c>
    </row>
    <row r="231" spans="1:129" x14ac:dyDescent="0.2">
      <c r="A231" s="36">
        <v>228</v>
      </c>
      <c r="B231" s="36" t="s">
        <v>77</v>
      </c>
      <c r="C231" s="36" t="s">
        <v>77</v>
      </c>
      <c r="D231" s="36">
        <v>1</v>
      </c>
      <c r="E231" s="36" t="s">
        <v>45</v>
      </c>
      <c r="F231" s="36" t="s">
        <v>423</v>
      </c>
      <c r="G231" s="36" t="s">
        <v>77</v>
      </c>
      <c r="H231" s="36" t="s">
        <v>77</v>
      </c>
      <c r="I231" s="36" t="s">
        <v>48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6">
        <v>0</v>
      </c>
      <c r="AJ231" s="36">
        <v>0</v>
      </c>
      <c r="AK231" s="118">
        <f t="shared" ca="1" si="154"/>
        <v>8.3340099563141506E-2</v>
      </c>
      <c r="AL231" s="118">
        <f t="shared" si="155"/>
        <v>0</v>
      </c>
      <c r="AM231" s="118">
        <f t="shared" si="156"/>
        <v>0</v>
      </c>
      <c r="AN231" s="118">
        <f t="shared" si="157"/>
        <v>0</v>
      </c>
      <c r="AO231" s="118">
        <f t="shared" si="158"/>
        <v>0</v>
      </c>
      <c r="AP231" s="118">
        <f t="shared" si="159"/>
        <v>0</v>
      </c>
      <c r="AQ231" s="118">
        <f t="shared" si="160"/>
        <v>0</v>
      </c>
      <c r="AR231" s="118">
        <f t="shared" si="161"/>
        <v>0</v>
      </c>
      <c r="AS231" s="118">
        <f t="shared" si="162"/>
        <v>0</v>
      </c>
      <c r="AT231" s="118">
        <f t="shared" si="163"/>
        <v>0</v>
      </c>
      <c r="AU231" s="119">
        <f t="shared" ca="1" si="164"/>
        <v>8.3340099563141506E-2</v>
      </c>
      <c r="DO231" s="36">
        <v>0</v>
      </c>
      <c r="DP231" s="36">
        <v>0</v>
      </c>
      <c r="DQ231" s="36">
        <v>0</v>
      </c>
      <c r="DR231" s="36">
        <v>0</v>
      </c>
      <c r="DS231" s="36">
        <v>0</v>
      </c>
      <c r="DT231" s="36">
        <v>0</v>
      </c>
      <c r="DU231" s="36">
        <v>0</v>
      </c>
      <c r="DV231" s="36">
        <v>0</v>
      </c>
      <c r="DW231" s="36">
        <v>0</v>
      </c>
      <c r="DX231" s="36">
        <v>0</v>
      </c>
      <c r="DY231" s="36">
        <v>0</v>
      </c>
    </row>
    <row r="232" spans="1:129" x14ac:dyDescent="0.2">
      <c r="A232" s="36">
        <v>229</v>
      </c>
      <c r="B232" s="36" t="s">
        <v>77</v>
      </c>
      <c r="C232" s="36" t="s">
        <v>77</v>
      </c>
      <c r="D232" s="36">
        <v>2</v>
      </c>
      <c r="E232" s="36" t="s">
        <v>45</v>
      </c>
      <c r="F232" s="36" t="s">
        <v>424</v>
      </c>
      <c r="G232" s="36" t="s">
        <v>77</v>
      </c>
      <c r="H232" s="36" t="s">
        <v>77</v>
      </c>
      <c r="I232" s="36" t="s">
        <v>55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6">
        <v>0</v>
      </c>
      <c r="AJ232" s="36">
        <v>0</v>
      </c>
      <c r="AK232" s="118">
        <f t="shared" ca="1" si="154"/>
        <v>0.2041400995631415</v>
      </c>
      <c r="AL232" s="118">
        <f t="shared" si="155"/>
        <v>0</v>
      </c>
      <c r="AM232" s="118">
        <f t="shared" si="156"/>
        <v>0</v>
      </c>
      <c r="AN232" s="118">
        <f t="shared" si="157"/>
        <v>0</v>
      </c>
      <c r="AO232" s="118">
        <f t="shared" si="158"/>
        <v>0</v>
      </c>
      <c r="AP232" s="118">
        <f t="shared" si="159"/>
        <v>0</v>
      </c>
      <c r="AQ232" s="118">
        <f t="shared" si="160"/>
        <v>0</v>
      </c>
      <c r="AR232" s="118">
        <f t="shared" si="161"/>
        <v>0</v>
      </c>
      <c r="AS232" s="118">
        <f t="shared" si="162"/>
        <v>0</v>
      </c>
      <c r="AT232" s="118">
        <f t="shared" si="163"/>
        <v>0</v>
      </c>
      <c r="AU232" s="119">
        <f t="shared" ca="1" si="164"/>
        <v>0.2041400995631415</v>
      </c>
      <c r="DO232" s="36">
        <v>0</v>
      </c>
      <c r="DP232" s="36">
        <v>0</v>
      </c>
      <c r="DQ232" s="36">
        <v>0</v>
      </c>
      <c r="DR232" s="36">
        <v>0</v>
      </c>
      <c r="DS232" s="36">
        <v>0</v>
      </c>
      <c r="DT232" s="36">
        <v>0</v>
      </c>
      <c r="DU232" s="36">
        <v>0</v>
      </c>
      <c r="DV232" s="36">
        <v>0</v>
      </c>
      <c r="DW232" s="36">
        <v>0</v>
      </c>
      <c r="DX232" s="36">
        <v>0</v>
      </c>
      <c r="DY232" s="36">
        <v>0</v>
      </c>
    </row>
    <row r="233" spans="1:129" x14ac:dyDescent="0.2">
      <c r="A233" s="36">
        <v>230</v>
      </c>
      <c r="B233" s="36" t="s">
        <v>77</v>
      </c>
      <c r="C233" s="36" t="s">
        <v>47</v>
      </c>
      <c r="D233" s="36">
        <v>1</v>
      </c>
      <c r="E233" s="36" t="s">
        <v>45</v>
      </c>
      <c r="F233" s="36" t="s">
        <v>425</v>
      </c>
      <c r="G233" s="36" t="s">
        <v>77</v>
      </c>
      <c r="H233" s="36" t="s">
        <v>47</v>
      </c>
      <c r="I233" s="36" t="s">
        <v>48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6">
        <v>0</v>
      </c>
      <c r="AJ233" s="36">
        <v>0</v>
      </c>
      <c r="AK233" s="118">
        <f t="shared" ca="1" si="154"/>
        <v>0.1464179572004547</v>
      </c>
      <c r="AL233" s="118">
        <f t="shared" si="155"/>
        <v>0</v>
      </c>
      <c r="AM233" s="118">
        <f t="shared" si="156"/>
        <v>0</v>
      </c>
      <c r="AN233" s="118">
        <f t="shared" si="157"/>
        <v>0</v>
      </c>
      <c r="AO233" s="118">
        <f t="shared" si="158"/>
        <v>0</v>
      </c>
      <c r="AP233" s="118">
        <f t="shared" si="159"/>
        <v>0</v>
      </c>
      <c r="AQ233" s="118">
        <f t="shared" si="160"/>
        <v>0</v>
      </c>
      <c r="AR233" s="118">
        <f t="shared" si="161"/>
        <v>0</v>
      </c>
      <c r="AS233" s="118">
        <f t="shared" si="162"/>
        <v>0</v>
      </c>
      <c r="AT233" s="118">
        <f t="shared" si="163"/>
        <v>0</v>
      </c>
      <c r="AU233" s="119">
        <f t="shared" ca="1" si="164"/>
        <v>0.1464179572004547</v>
      </c>
      <c r="DO233" s="36">
        <v>0</v>
      </c>
      <c r="DP233" s="36">
        <v>0</v>
      </c>
      <c r="DQ233" s="36">
        <v>0</v>
      </c>
      <c r="DR233" s="36">
        <v>0</v>
      </c>
      <c r="DS233" s="36">
        <v>0</v>
      </c>
      <c r="DT233" s="36">
        <v>0</v>
      </c>
      <c r="DU233" s="36">
        <v>0</v>
      </c>
      <c r="DV233" s="36">
        <v>0</v>
      </c>
      <c r="DW233" s="36">
        <v>0</v>
      </c>
      <c r="DX233" s="36">
        <v>0</v>
      </c>
      <c r="DY233" s="36">
        <v>0</v>
      </c>
    </row>
    <row r="234" spans="1:129" x14ac:dyDescent="0.2">
      <c r="A234" s="36">
        <v>231</v>
      </c>
      <c r="B234" s="36" t="s">
        <v>77</v>
      </c>
      <c r="C234" s="36" t="s">
        <v>47</v>
      </c>
      <c r="D234" s="36">
        <v>2</v>
      </c>
      <c r="E234" s="36" t="s">
        <v>45</v>
      </c>
      <c r="F234" s="36" t="s">
        <v>426</v>
      </c>
      <c r="G234" s="36" t="s">
        <v>77</v>
      </c>
      <c r="H234" s="36" t="s">
        <v>47</v>
      </c>
      <c r="I234" s="36" t="s">
        <v>55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118">
        <f t="shared" ca="1" si="154"/>
        <v>0.40721795720045467</v>
      </c>
      <c r="AL234" s="118">
        <f t="shared" si="155"/>
        <v>0</v>
      </c>
      <c r="AM234" s="118">
        <f t="shared" si="156"/>
        <v>0</v>
      </c>
      <c r="AN234" s="118">
        <f t="shared" si="157"/>
        <v>0</v>
      </c>
      <c r="AO234" s="118">
        <f t="shared" si="158"/>
        <v>0</v>
      </c>
      <c r="AP234" s="118">
        <f t="shared" si="159"/>
        <v>0</v>
      </c>
      <c r="AQ234" s="118">
        <f t="shared" si="160"/>
        <v>0</v>
      </c>
      <c r="AR234" s="118">
        <f t="shared" si="161"/>
        <v>0</v>
      </c>
      <c r="AS234" s="118">
        <f t="shared" si="162"/>
        <v>0</v>
      </c>
      <c r="AT234" s="118">
        <f t="shared" si="163"/>
        <v>0</v>
      </c>
      <c r="AU234" s="119">
        <f t="shared" ca="1" si="164"/>
        <v>0.40721795720045467</v>
      </c>
      <c r="DO234" s="36">
        <v>0</v>
      </c>
      <c r="DP234" s="36">
        <v>0</v>
      </c>
      <c r="DQ234" s="36">
        <v>0</v>
      </c>
      <c r="DR234" s="36">
        <v>0</v>
      </c>
      <c r="DS234" s="36">
        <v>0</v>
      </c>
      <c r="DT234" s="36">
        <v>0</v>
      </c>
      <c r="DU234" s="36">
        <v>0</v>
      </c>
      <c r="DV234" s="36">
        <v>0</v>
      </c>
      <c r="DW234" s="36">
        <v>0</v>
      </c>
      <c r="DX234" s="36">
        <v>0</v>
      </c>
      <c r="DY234" s="36">
        <v>0</v>
      </c>
    </row>
    <row r="235" spans="1:129" x14ac:dyDescent="0.2">
      <c r="A235" s="36">
        <v>232</v>
      </c>
      <c r="B235" s="36" t="s">
        <v>77</v>
      </c>
      <c r="C235" s="36" t="s">
        <v>84</v>
      </c>
      <c r="D235" s="36">
        <v>1</v>
      </c>
      <c r="E235" s="36" t="s">
        <v>45</v>
      </c>
      <c r="F235" s="36" t="s">
        <v>427</v>
      </c>
      <c r="G235" s="36" t="s">
        <v>77</v>
      </c>
      <c r="H235" s="36" t="s">
        <v>84</v>
      </c>
      <c r="I235" s="36" t="s">
        <v>48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6">
        <v>0</v>
      </c>
      <c r="AJ235" s="36">
        <v>0</v>
      </c>
      <c r="AK235" s="118">
        <f t="shared" ca="1" si="154"/>
        <v>0.18988162795563918</v>
      </c>
      <c r="AL235" s="118">
        <f t="shared" si="155"/>
        <v>0</v>
      </c>
      <c r="AM235" s="118">
        <f t="shared" si="156"/>
        <v>0</v>
      </c>
      <c r="AN235" s="118">
        <f t="shared" si="157"/>
        <v>0</v>
      </c>
      <c r="AO235" s="118">
        <f t="shared" si="158"/>
        <v>0</v>
      </c>
      <c r="AP235" s="118">
        <f t="shared" si="159"/>
        <v>0</v>
      </c>
      <c r="AQ235" s="118">
        <f t="shared" si="160"/>
        <v>0</v>
      </c>
      <c r="AR235" s="118">
        <f t="shared" si="161"/>
        <v>0</v>
      </c>
      <c r="AS235" s="118">
        <f t="shared" si="162"/>
        <v>0</v>
      </c>
      <c r="AT235" s="118">
        <f t="shared" si="163"/>
        <v>0</v>
      </c>
      <c r="AU235" s="119">
        <f t="shared" ca="1" si="164"/>
        <v>0.18988162795563918</v>
      </c>
      <c r="DO235" s="36">
        <v>0</v>
      </c>
      <c r="DP235" s="36">
        <v>0</v>
      </c>
      <c r="DQ235" s="36">
        <v>0</v>
      </c>
      <c r="DR235" s="36">
        <v>0</v>
      </c>
      <c r="DS235" s="36">
        <v>0</v>
      </c>
      <c r="DT235" s="36">
        <v>0</v>
      </c>
      <c r="DU235" s="36">
        <v>0</v>
      </c>
      <c r="DV235" s="36">
        <v>0</v>
      </c>
      <c r="DW235" s="36">
        <v>0</v>
      </c>
      <c r="DX235" s="36">
        <v>0</v>
      </c>
      <c r="DY235" s="36">
        <v>0</v>
      </c>
    </row>
    <row r="236" spans="1:129" x14ac:dyDescent="0.2">
      <c r="A236" s="36">
        <v>233</v>
      </c>
      <c r="B236" s="36" t="s">
        <v>77</v>
      </c>
      <c r="C236" s="36" t="s">
        <v>84</v>
      </c>
      <c r="D236" s="36">
        <v>2</v>
      </c>
      <c r="E236" s="36" t="s">
        <v>45</v>
      </c>
      <c r="F236" s="36" t="s">
        <v>428</v>
      </c>
      <c r="G236" s="36" t="s">
        <v>77</v>
      </c>
      <c r="H236" s="36" t="s">
        <v>84</v>
      </c>
      <c r="I236" s="36" t="s">
        <v>55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6">
        <v>0</v>
      </c>
      <c r="AJ236" s="36">
        <v>0</v>
      </c>
      <c r="AK236" s="118">
        <f t="shared" ca="1" si="154"/>
        <v>0.54648162795563915</v>
      </c>
      <c r="AL236" s="118">
        <f t="shared" si="155"/>
        <v>0</v>
      </c>
      <c r="AM236" s="118">
        <f t="shared" si="156"/>
        <v>0</v>
      </c>
      <c r="AN236" s="118">
        <f t="shared" si="157"/>
        <v>0</v>
      </c>
      <c r="AO236" s="118">
        <f t="shared" si="158"/>
        <v>0</v>
      </c>
      <c r="AP236" s="118">
        <f t="shared" si="159"/>
        <v>0</v>
      </c>
      <c r="AQ236" s="118">
        <f t="shared" si="160"/>
        <v>0</v>
      </c>
      <c r="AR236" s="118">
        <f t="shared" si="161"/>
        <v>0</v>
      </c>
      <c r="AS236" s="118">
        <f t="shared" si="162"/>
        <v>0</v>
      </c>
      <c r="AT236" s="118">
        <f t="shared" si="163"/>
        <v>0</v>
      </c>
      <c r="AU236" s="119">
        <f t="shared" ca="1" si="164"/>
        <v>0.54648162795563915</v>
      </c>
      <c r="DO236" s="36">
        <v>0</v>
      </c>
      <c r="DP236" s="36">
        <v>0</v>
      </c>
      <c r="DQ236" s="36">
        <v>0</v>
      </c>
      <c r="DR236" s="36">
        <v>0</v>
      </c>
      <c r="DS236" s="36">
        <v>0</v>
      </c>
      <c r="DT236" s="36">
        <v>0</v>
      </c>
      <c r="DU236" s="36">
        <v>0</v>
      </c>
      <c r="DV236" s="36">
        <v>0</v>
      </c>
      <c r="DW236" s="36">
        <v>0</v>
      </c>
      <c r="DX236" s="36">
        <v>0</v>
      </c>
      <c r="DY236" s="36">
        <v>0</v>
      </c>
    </row>
    <row r="237" spans="1:129" x14ac:dyDescent="0.2">
      <c r="A237" s="36">
        <v>234</v>
      </c>
      <c r="B237" s="36" t="s">
        <v>47</v>
      </c>
      <c r="C237" s="36" t="s">
        <v>47</v>
      </c>
      <c r="D237" s="36">
        <v>1</v>
      </c>
      <c r="E237" s="36" t="s">
        <v>45</v>
      </c>
      <c r="F237" s="36" t="s">
        <v>429</v>
      </c>
      <c r="G237" s="36" t="s">
        <v>47</v>
      </c>
      <c r="H237" s="36" t="s">
        <v>47</v>
      </c>
      <c r="I237" s="36" t="s">
        <v>48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6">
        <v>0</v>
      </c>
      <c r="AJ237" s="36">
        <v>0</v>
      </c>
      <c r="AK237" s="118">
        <f t="shared" ca="1" si="154"/>
        <v>0.12050486929779608</v>
      </c>
      <c r="AL237" s="118">
        <f t="shared" si="155"/>
        <v>0</v>
      </c>
      <c r="AM237" s="118">
        <f t="shared" si="156"/>
        <v>0</v>
      </c>
      <c r="AN237" s="118">
        <f t="shared" si="157"/>
        <v>0</v>
      </c>
      <c r="AO237" s="118">
        <f t="shared" si="158"/>
        <v>0</v>
      </c>
      <c r="AP237" s="118">
        <f t="shared" si="159"/>
        <v>0</v>
      </c>
      <c r="AQ237" s="118">
        <f t="shared" si="160"/>
        <v>0</v>
      </c>
      <c r="AR237" s="118">
        <f t="shared" si="161"/>
        <v>0</v>
      </c>
      <c r="AS237" s="118">
        <f t="shared" si="162"/>
        <v>0</v>
      </c>
      <c r="AT237" s="118">
        <f t="shared" si="163"/>
        <v>0</v>
      </c>
      <c r="AU237" s="119">
        <f t="shared" ca="1" si="164"/>
        <v>0.12050486929779608</v>
      </c>
      <c r="DO237" s="36">
        <v>0</v>
      </c>
      <c r="DP237" s="36">
        <v>0</v>
      </c>
      <c r="DQ237" s="36">
        <v>0</v>
      </c>
      <c r="DR237" s="36">
        <v>0</v>
      </c>
      <c r="DS237" s="36">
        <v>0</v>
      </c>
      <c r="DT237" s="36">
        <v>0</v>
      </c>
      <c r="DU237" s="36">
        <v>0</v>
      </c>
      <c r="DV237" s="36">
        <v>0</v>
      </c>
      <c r="DW237" s="36">
        <v>0</v>
      </c>
      <c r="DX237" s="36">
        <v>0</v>
      </c>
      <c r="DY237" s="36">
        <v>0</v>
      </c>
    </row>
    <row r="238" spans="1:129" x14ac:dyDescent="0.2">
      <c r="A238" s="36">
        <v>235</v>
      </c>
      <c r="B238" s="36" t="s">
        <v>47</v>
      </c>
      <c r="C238" s="36" t="s">
        <v>47</v>
      </c>
      <c r="D238" s="36">
        <v>2</v>
      </c>
      <c r="E238" s="36" t="s">
        <v>45</v>
      </c>
      <c r="F238" s="36" t="s">
        <v>430</v>
      </c>
      <c r="G238" s="36" t="s">
        <v>47</v>
      </c>
      <c r="H238" s="36" t="s">
        <v>47</v>
      </c>
      <c r="I238" s="36" t="s">
        <v>55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6">
        <v>0</v>
      </c>
      <c r="AJ238" s="36">
        <v>0</v>
      </c>
      <c r="AK238" s="118">
        <f t="shared" ca="1" si="154"/>
        <v>0.31270486929779612</v>
      </c>
      <c r="AL238" s="118">
        <f t="shared" si="155"/>
        <v>0</v>
      </c>
      <c r="AM238" s="118">
        <f t="shared" si="156"/>
        <v>0</v>
      </c>
      <c r="AN238" s="118">
        <f t="shared" si="157"/>
        <v>0</v>
      </c>
      <c r="AO238" s="118">
        <f t="shared" si="158"/>
        <v>0</v>
      </c>
      <c r="AP238" s="118">
        <f t="shared" si="159"/>
        <v>0</v>
      </c>
      <c r="AQ238" s="118">
        <f t="shared" si="160"/>
        <v>0</v>
      </c>
      <c r="AR238" s="118">
        <f t="shared" si="161"/>
        <v>0</v>
      </c>
      <c r="AS238" s="118">
        <f t="shared" si="162"/>
        <v>0</v>
      </c>
      <c r="AT238" s="118">
        <f t="shared" si="163"/>
        <v>0</v>
      </c>
      <c r="AU238" s="119">
        <f t="shared" ca="1" si="164"/>
        <v>0.31270486929779612</v>
      </c>
      <c r="DO238" s="36">
        <v>0</v>
      </c>
      <c r="DP238" s="36">
        <v>0</v>
      </c>
      <c r="DQ238" s="36">
        <v>0</v>
      </c>
      <c r="DR238" s="36">
        <v>0</v>
      </c>
      <c r="DS238" s="36">
        <v>0</v>
      </c>
      <c r="DT238" s="36">
        <v>0</v>
      </c>
      <c r="DU238" s="36">
        <v>0</v>
      </c>
      <c r="DV238" s="36">
        <v>0</v>
      </c>
      <c r="DW238" s="36">
        <v>0</v>
      </c>
      <c r="DX238" s="36">
        <v>0</v>
      </c>
      <c r="DY238" s="36">
        <v>0</v>
      </c>
    </row>
    <row r="239" spans="1:129" x14ac:dyDescent="0.2">
      <c r="A239" s="36">
        <v>236</v>
      </c>
      <c r="B239" s="36" t="s">
        <v>47</v>
      </c>
      <c r="C239" s="36" t="s">
        <v>84</v>
      </c>
      <c r="D239" s="36">
        <v>1</v>
      </c>
      <c r="E239" s="36" t="s">
        <v>45</v>
      </c>
      <c r="F239" s="36" t="s">
        <v>431</v>
      </c>
      <c r="G239" s="36" t="s">
        <v>47</v>
      </c>
      <c r="H239" s="36" t="s">
        <v>84</v>
      </c>
      <c r="I239" s="36" t="s">
        <v>48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118">
        <f t="shared" ca="1" si="154"/>
        <v>0.16603112033195039</v>
      </c>
      <c r="AL239" s="118">
        <f t="shared" si="155"/>
        <v>0</v>
      </c>
      <c r="AM239" s="118">
        <f t="shared" si="156"/>
        <v>0</v>
      </c>
      <c r="AN239" s="118">
        <f t="shared" si="157"/>
        <v>0</v>
      </c>
      <c r="AO239" s="118">
        <f t="shared" si="158"/>
        <v>0</v>
      </c>
      <c r="AP239" s="118">
        <f t="shared" si="159"/>
        <v>0</v>
      </c>
      <c r="AQ239" s="118">
        <f t="shared" si="160"/>
        <v>0</v>
      </c>
      <c r="AR239" s="118">
        <f t="shared" si="161"/>
        <v>0</v>
      </c>
      <c r="AS239" s="118">
        <f t="shared" si="162"/>
        <v>0</v>
      </c>
      <c r="AT239" s="118">
        <f t="shared" si="163"/>
        <v>0</v>
      </c>
      <c r="AU239" s="119">
        <f t="shared" ca="1" si="164"/>
        <v>0.16603112033195039</v>
      </c>
      <c r="DO239" s="36">
        <v>0</v>
      </c>
      <c r="DP239" s="36">
        <v>0</v>
      </c>
      <c r="DQ239" s="36">
        <v>0</v>
      </c>
      <c r="DR239" s="36">
        <v>0</v>
      </c>
      <c r="DS239" s="36">
        <v>0</v>
      </c>
      <c r="DT239" s="36">
        <v>0</v>
      </c>
      <c r="DU239" s="36">
        <v>0</v>
      </c>
      <c r="DV239" s="36">
        <v>0</v>
      </c>
      <c r="DW239" s="36">
        <v>0</v>
      </c>
      <c r="DX239" s="36">
        <v>0</v>
      </c>
      <c r="DY239" s="36">
        <v>0</v>
      </c>
    </row>
    <row r="240" spans="1:129" x14ac:dyDescent="0.2">
      <c r="A240" s="36">
        <v>237</v>
      </c>
      <c r="B240" s="36" t="s">
        <v>47</v>
      </c>
      <c r="C240" s="36" t="s">
        <v>84</v>
      </c>
      <c r="D240" s="36">
        <v>2</v>
      </c>
      <c r="E240" s="36" t="s">
        <v>45</v>
      </c>
      <c r="F240" s="36" t="s">
        <v>432</v>
      </c>
      <c r="G240" s="36" t="s">
        <v>47</v>
      </c>
      <c r="H240" s="36" t="s">
        <v>84</v>
      </c>
      <c r="I240" s="36" t="s">
        <v>55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6">
        <v>0</v>
      </c>
      <c r="AJ240" s="36">
        <v>0</v>
      </c>
      <c r="AK240" s="118">
        <f t="shared" ca="1" si="154"/>
        <v>0.4537311203319504</v>
      </c>
      <c r="AL240" s="118">
        <f t="shared" si="155"/>
        <v>0</v>
      </c>
      <c r="AM240" s="118">
        <f t="shared" si="156"/>
        <v>0</v>
      </c>
      <c r="AN240" s="118">
        <f t="shared" si="157"/>
        <v>0</v>
      </c>
      <c r="AO240" s="118">
        <f t="shared" si="158"/>
        <v>0</v>
      </c>
      <c r="AP240" s="118">
        <f t="shared" si="159"/>
        <v>0</v>
      </c>
      <c r="AQ240" s="118">
        <f t="shared" si="160"/>
        <v>0</v>
      </c>
      <c r="AR240" s="118">
        <f t="shared" si="161"/>
        <v>0</v>
      </c>
      <c r="AS240" s="118">
        <f t="shared" si="162"/>
        <v>0</v>
      </c>
      <c r="AT240" s="118">
        <f t="shared" si="163"/>
        <v>0</v>
      </c>
      <c r="AU240" s="119">
        <f t="shared" ca="1" si="164"/>
        <v>0.4537311203319504</v>
      </c>
      <c r="DO240" s="36">
        <v>0</v>
      </c>
      <c r="DP240" s="36">
        <v>0</v>
      </c>
      <c r="DQ240" s="36">
        <v>0</v>
      </c>
      <c r="DR240" s="36">
        <v>0</v>
      </c>
      <c r="DS240" s="36">
        <v>0</v>
      </c>
      <c r="DT240" s="36">
        <v>0</v>
      </c>
      <c r="DU240" s="36">
        <v>0</v>
      </c>
      <c r="DV240" s="36">
        <v>0</v>
      </c>
      <c r="DW240" s="36">
        <v>0</v>
      </c>
      <c r="DX240" s="36">
        <v>0</v>
      </c>
      <c r="DY240" s="36">
        <v>0</v>
      </c>
    </row>
    <row r="241" spans="1:129" x14ac:dyDescent="0.2">
      <c r="A241" s="36">
        <v>238</v>
      </c>
      <c r="B241" s="36" t="s">
        <v>84</v>
      </c>
      <c r="C241" s="36" t="s">
        <v>84</v>
      </c>
      <c r="D241" s="36">
        <v>1</v>
      </c>
      <c r="E241" s="36" t="s">
        <v>45</v>
      </c>
      <c r="F241" s="36" t="s">
        <v>433</v>
      </c>
      <c r="G241" s="36" t="s">
        <v>84</v>
      </c>
      <c r="H241" s="36" t="s">
        <v>84</v>
      </c>
      <c r="I241" s="36" t="s">
        <v>48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6">
        <v>0</v>
      </c>
      <c r="AJ241" s="36">
        <v>0</v>
      </c>
      <c r="AK241" s="118">
        <f t="shared" ca="1" si="154"/>
        <v>0.10089596289122238</v>
      </c>
      <c r="AL241" s="118">
        <f t="shared" si="155"/>
        <v>0</v>
      </c>
      <c r="AM241" s="118">
        <f t="shared" si="156"/>
        <v>0</v>
      </c>
      <c r="AN241" s="118">
        <f t="shared" si="157"/>
        <v>0</v>
      </c>
      <c r="AO241" s="118">
        <f t="shared" si="158"/>
        <v>0</v>
      </c>
      <c r="AP241" s="118">
        <f t="shared" si="159"/>
        <v>0</v>
      </c>
      <c r="AQ241" s="118">
        <f t="shared" si="160"/>
        <v>0</v>
      </c>
      <c r="AR241" s="118">
        <f t="shared" si="161"/>
        <v>0</v>
      </c>
      <c r="AS241" s="118">
        <f t="shared" si="162"/>
        <v>0</v>
      </c>
      <c r="AT241" s="118">
        <f t="shared" si="163"/>
        <v>0</v>
      </c>
      <c r="AU241" s="119">
        <f t="shared" ca="1" si="164"/>
        <v>0.10089596289122238</v>
      </c>
      <c r="DO241" s="36">
        <v>0</v>
      </c>
      <c r="DP241" s="36">
        <v>0</v>
      </c>
      <c r="DQ241" s="36">
        <v>0</v>
      </c>
      <c r="DR241" s="36">
        <v>0</v>
      </c>
      <c r="DS241" s="36">
        <v>0</v>
      </c>
      <c r="DT241" s="36">
        <v>0</v>
      </c>
      <c r="DU241" s="36">
        <v>0</v>
      </c>
      <c r="DV241" s="36">
        <v>0</v>
      </c>
      <c r="DW241" s="36">
        <v>0</v>
      </c>
      <c r="DX241" s="36">
        <v>0</v>
      </c>
      <c r="DY241" s="36">
        <v>0</v>
      </c>
    </row>
    <row r="242" spans="1:129" x14ac:dyDescent="0.2">
      <c r="A242" s="36">
        <v>239</v>
      </c>
      <c r="B242" s="36" t="s">
        <v>84</v>
      </c>
      <c r="C242" s="36" t="s">
        <v>84</v>
      </c>
      <c r="D242" s="36">
        <v>2</v>
      </c>
      <c r="E242" s="36" t="s">
        <v>45</v>
      </c>
      <c r="F242" s="36" t="s">
        <v>434</v>
      </c>
      <c r="G242" s="36" t="s">
        <v>84</v>
      </c>
      <c r="H242" s="36" t="s">
        <v>84</v>
      </c>
      <c r="I242" s="36" t="s">
        <v>55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6">
        <v>0</v>
      </c>
      <c r="AJ242" s="36">
        <v>0</v>
      </c>
      <c r="AK242" s="118">
        <f t="shared" ca="1" si="154"/>
        <v>0.24849596289122239</v>
      </c>
      <c r="AL242" s="118">
        <f t="shared" si="155"/>
        <v>0</v>
      </c>
      <c r="AM242" s="118">
        <f t="shared" si="156"/>
        <v>0</v>
      </c>
      <c r="AN242" s="118">
        <f t="shared" si="157"/>
        <v>0</v>
      </c>
      <c r="AO242" s="118">
        <f t="shared" si="158"/>
        <v>0</v>
      </c>
      <c r="AP242" s="118">
        <f t="shared" si="159"/>
        <v>0</v>
      </c>
      <c r="AQ242" s="118">
        <f t="shared" si="160"/>
        <v>0</v>
      </c>
      <c r="AR242" s="118">
        <f t="shared" si="161"/>
        <v>0</v>
      </c>
      <c r="AS242" s="118">
        <f t="shared" si="162"/>
        <v>0</v>
      </c>
      <c r="AT242" s="118">
        <f t="shared" si="163"/>
        <v>0</v>
      </c>
      <c r="AU242" s="119">
        <f t="shared" ca="1" si="164"/>
        <v>0.24849596289122239</v>
      </c>
      <c r="DO242" s="36">
        <v>0</v>
      </c>
      <c r="DP242" s="36">
        <v>0</v>
      </c>
      <c r="DQ242" s="36">
        <v>0</v>
      </c>
      <c r="DR242" s="36">
        <v>0</v>
      </c>
      <c r="DS242" s="36">
        <v>0</v>
      </c>
      <c r="DT242" s="36">
        <v>0</v>
      </c>
      <c r="DU242" s="36">
        <v>0</v>
      </c>
      <c r="DV242" s="36">
        <v>0</v>
      </c>
      <c r="DW242" s="36">
        <v>0</v>
      </c>
      <c r="DX242" s="36">
        <v>0</v>
      </c>
      <c r="DY242" s="36">
        <v>0</v>
      </c>
    </row>
    <row r="243" spans="1:129" x14ac:dyDescent="0.2">
      <c r="A243" s="36">
        <v>240</v>
      </c>
      <c r="B243" s="36" t="s">
        <v>195</v>
      </c>
      <c r="C243" s="36" t="s">
        <v>44</v>
      </c>
      <c r="D243" s="36">
        <v>1</v>
      </c>
      <c r="E243" s="36" t="s">
        <v>45</v>
      </c>
      <c r="F243" s="36" t="s">
        <v>435</v>
      </c>
      <c r="G243" s="36" t="s">
        <v>195</v>
      </c>
      <c r="H243" s="36" t="s">
        <v>140</v>
      </c>
      <c r="I243" s="36" t="s">
        <v>141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6">
        <v>0</v>
      </c>
      <c r="AJ243" s="36">
        <v>0</v>
      </c>
      <c r="AK243" s="118">
        <f t="shared" ca="1" si="154"/>
        <v>0.11605671175858503</v>
      </c>
      <c r="AL243" s="118">
        <f t="shared" si="155"/>
        <v>0</v>
      </c>
      <c r="AM243" s="118">
        <f t="shared" si="156"/>
        <v>0</v>
      </c>
      <c r="AN243" s="118">
        <f t="shared" si="157"/>
        <v>0</v>
      </c>
      <c r="AO243" s="118">
        <f t="shared" si="158"/>
        <v>0</v>
      </c>
      <c r="AP243" s="118">
        <f t="shared" si="159"/>
        <v>0</v>
      </c>
      <c r="AQ243" s="118">
        <f t="shared" si="160"/>
        <v>0</v>
      </c>
      <c r="AR243" s="118">
        <f t="shared" si="161"/>
        <v>0</v>
      </c>
      <c r="AS243" s="118">
        <f t="shared" si="162"/>
        <v>0</v>
      </c>
      <c r="AT243" s="118">
        <f t="shared" si="163"/>
        <v>0</v>
      </c>
      <c r="AU243" s="119">
        <f t="shared" ca="1" si="164"/>
        <v>0.11605671175858503</v>
      </c>
      <c r="DO243" s="36">
        <v>0</v>
      </c>
      <c r="DP243" s="36">
        <v>0</v>
      </c>
      <c r="DQ243" s="36">
        <v>0</v>
      </c>
      <c r="DR243" s="36">
        <v>0</v>
      </c>
      <c r="DS243" s="36">
        <v>0</v>
      </c>
      <c r="DT243" s="36">
        <v>0</v>
      </c>
      <c r="DU243" s="36">
        <v>0</v>
      </c>
      <c r="DV243" s="36">
        <v>0</v>
      </c>
      <c r="DW243" s="36">
        <v>0</v>
      </c>
      <c r="DX243" s="36">
        <v>0</v>
      </c>
      <c r="DY243" s="36">
        <v>0</v>
      </c>
    </row>
    <row r="244" spans="1:129" x14ac:dyDescent="0.2">
      <c r="A244" s="36">
        <v>241</v>
      </c>
      <c r="B244" s="36" t="s">
        <v>195</v>
      </c>
      <c r="C244" s="36" t="s">
        <v>44</v>
      </c>
      <c r="D244" s="36">
        <v>2</v>
      </c>
      <c r="E244" s="36" t="s">
        <v>45</v>
      </c>
      <c r="F244" s="36" t="s">
        <v>436</v>
      </c>
      <c r="G244" s="36" t="s">
        <v>195</v>
      </c>
      <c r="H244" s="36" t="s">
        <v>140</v>
      </c>
      <c r="I244" s="36" t="s">
        <v>180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6">
        <v>0</v>
      </c>
      <c r="AJ244" s="36">
        <v>0</v>
      </c>
      <c r="AK244" s="118">
        <f t="shared" ca="1" si="154"/>
        <v>9.7524853047334187E-2</v>
      </c>
      <c r="AL244" s="118">
        <f t="shared" si="155"/>
        <v>0</v>
      </c>
      <c r="AM244" s="118">
        <f t="shared" si="156"/>
        <v>0</v>
      </c>
      <c r="AN244" s="118">
        <f t="shared" si="157"/>
        <v>0</v>
      </c>
      <c r="AO244" s="118">
        <f t="shared" si="158"/>
        <v>0</v>
      </c>
      <c r="AP244" s="118">
        <f t="shared" si="159"/>
        <v>0</v>
      </c>
      <c r="AQ244" s="118">
        <f t="shared" si="160"/>
        <v>0</v>
      </c>
      <c r="AR244" s="118">
        <f t="shared" si="161"/>
        <v>0</v>
      </c>
      <c r="AS244" s="118">
        <f t="shared" si="162"/>
        <v>0</v>
      </c>
      <c r="AT244" s="118">
        <f t="shared" si="163"/>
        <v>0</v>
      </c>
      <c r="AU244" s="119">
        <f t="shared" ca="1" si="164"/>
        <v>9.7524853047334187E-2</v>
      </c>
      <c r="DO244" s="36">
        <v>0</v>
      </c>
      <c r="DP244" s="36">
        <v>0</v>
      </c>
      <c r="DQ244" s="36">
        <v>0</v>
      </c>
      <c r="DR244" s="36">
        <v>0</v>
      </c>
      <c r="DS244" s="36">
        <v>0</v>
      </c>
      <c r="DT244" s="36">
        <v>0</v>
      </c>
      <c r="DU244" s="36">
        <v>0</v>
      </c>
      <c r="DV244" s="36">
        <v>0</v>
      </c>
      <c r="DW244" s="36">
        <v>0</v>
      </c>
      <c r="DX244" s="36">
        <v>0</v>
      </c>
      <c r="DY244" s="36">
        <v>0</v>
      </c>
    </row>
    <row r="245" spans="1:129" x14ac:dyDescent="0.2">
      <c r="A245" s="36">
        <v>242</v>
      </c>
      <c r="B245" s="36" t="s">
        <v>195</v>
      </c>
      <c r="C245" s="36" t="s">
        <v>52</v>
      </c>
      <c r="D245" s="36">
        <v>1</v>
      </c>
      <c r="E245" s="36" t="s">
        <v>45</v>
      </c>
      <c r="F245" s="36" t="s">
        <v>212</v>
      </c>
      <c r="G245" s="36" t="s">
        <v>195</v>
      </c>
      <c r="H245" s="36" t="s">
        <v>140</v>
      </c>
      <c r="I245" s="36" t="s">
        <v>141</v>
      </c>
      <c r="J245" s="36" t="s">
        <v>44</v>
      </c>
      <c r="K245" s="36" t="s">
        <v>52</v>
      </c>
      <c r="L245" s="36" t="s">
        <v>48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6">
        <v>0</v>
      </c>
      <c r="AJ245" s="36">
        <v>0</v>
      </c>
      <c r="AK245" s="118">
        <f t="shared" ref="AK245:AK260" ca="1" si="165">IF(G245&gt;0,VLOOKUP(G245&amp;"-"&amp;H245&amp;"-"&amp;I245,LocCost,2,0),0)</f>
        <v>0.11605671175858503</v>
      </c>
      <c r="AL245" s="118">
        <f t="shared" ref="AL245:AL260" ca="1" si="166">IF(J245&gt;0,VLOOKUP(J245&amp;"-"&amp;K245&amp;"-"&amp;L245,LocCost,2,0),0)</f>
        <v>8.2630372492836571E-2</v>
      </c>
      <c r="AM245" s="118">
        <f t="shared" ref="AM245:AM260" si="167">IF(M245&gt;0,VLOOKUP(M245&amp;"-"&amp;N245&amp;"-"&amp;O245,LocCost,2,0),0)</f>
        <v>0</v>
      </c>
      <c r="AN245" s="118">
        <f t="shared" ref="AN245:AN260" si="168">IF(P245&gt;0,VLOOKUP(P245&amp;"-"&amp;Q245&amp;"-"&amp;R245,LocCost,2,0),0)</f>
        <v>0</v>
      </c>
      <c r="AO245" s="118">
        <f t="shared" ref="AO245:AO260" si="169">IF(S245&gt;0,VLOOKUP(S245&amp;"-"&amp;T245&amp;"-"&amp;U245,LocCost,2,0),0)</f>
        <v>0</v>
      </c>
      <c r="AP245" s="118">
        <f t="shared" ref="AP245:AP260" si="170">IF(V245&gt;0,VLOOKUP(V245&amp;"-"&amp;W245&amp;"-"&amp;X245,LocCost,2,0),0)</f>
        <v>0</v>
      </c>
      <c r="AQ245" s="118">
        <f t="shared" ref="AQ245:AQ260" si="171">IF(Y245&gt;0,VLOOKUP(Y245&amp;"-"&amp;Z245&amp;"-"&amp;AA245,LocCost,2,0),0)</f>
        <v>0</v>
      </c>
      <c r="AR245" s="118">
        <f t="shared" ref="AR245:AR260" si="172">IF(AB245&gt;0,VLOOKUP(AB245&amp;"-"&amp;AC245&amp;"-"&amp;AD245,LocCost,2,0),0)</f>
        <v>0</v>
      </c>
      <c r="AS245" s="118">
        <f t="shared" ref="AS245:AS260" si="173">IF(AE245&gt;0,VLOOKUP(AE245&amp;"-"&amp;AF245&amp;"-"&amp;AG245,LocCost,2,0),0)</f>
        <v>0</v>
      </c>
      <c r="AT245" s="118">
        <f t="shared" ref="AT245:AT260" si="174">IF(AH245&gt;0,VLOOKUP(AH245&amp;"-"&amp;AI245&amp;"-"&amp;AJ245,LocCost,2,0),0)</f>
        <v>0</v>
      </c>
      <c r="AU245" s="119">
        <f t="shared" ref="AU245:AU260" ca="1" si="175">SUM(AK245:AT245)</f>
        <v>0.19868708425142162</v>
      </c>
      <c r="DO245" s="36">
        <v>0</v>
      </c>
      <c r="DP245" s="36">
        <v>0</v>
      </c>
      <c r="DQ245" s="36">
        <v>0</v>
      </c>
      <c r="DR245" s="36">
        <v>0</v>
      </c>
      <c r="DS245" s="36">
        <v>0</v>
      </c>
      <c r="DT245" s="36">
        <v>0</v>
      </c>
      <c r="DU245" s="36">
        <v>0</v>
      </c>
      <c r="DV245" s="36">
        <v>0</v>
      </c>
      <c r="DW245" s="36">
        <v>0</v>
      </c>
      <c r="DX245" s="36">
        <v>0</v>
      </c>
      <c r="DY245" s="36">
        <v>0</v>
      </c>
    </row>
    <row r="246" spans="1:129" x14ac:dyDescent="0.2">
      <c r="A246" s="36">
        <v>243</v>
      </c>
      <c r="B246" s="36" t="s">
        <v>195</v>
      </c>
      <c r="C246" s="36" t="s">
        <v>52</v>
      </c>
      <c r="D246" s="36">
        <v>2</v>
      </c>
      <c r="E246" s="36" t="s">
        <v>45</v>
      </c>
      <c r="F246" s="36" t="s">
        <v>437</v>
      </c>
      <c r="G246" s="36" t="s">
        <v>195</v>
      </c>
      <c r="H246" s="36" t="s">
        <v>140</v>
      </c>
      <c r="I246" s="36" t="s">
        <v>180</v>
      </c>
      <c r="J246" s="36" t="s">
        <v>44</v>
      </c>
      <c r="K246" s="36" t="s">
        <v>52</v>
      </c>
      <c r="L246" s="36" t="s">
        <v>48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118">
        <f t="shared" ca="1" si="165"/>
        <v>9.7524853047334187E-2</v>
      </c>
      <c r="AL246" s="118">
        <f t="shared" ca="1" si="166"/>
        <v>8.2630372492836571E-2</v>
      </c>
      <c r="AM246" s="118">
        <f t="shared" si="167"/>
        <v>0</v>
      </c>
      <c r="AN246" s="118">
        <f t="shared" si="168"/>
        <v>0</v>
      </c>
      <c r="AO246" s="118">
        <f t="shared" si="169"/>
        <v>0</v>
      </c>
      <c r="AP246" s="118">
        <f t="shared" si="170"/>
        <v>0</v>
      </c>
      <c r="AQ246" s="118">
        <f t="shared" si="171"/>
        <v>0</v>
      </c>
      <c r="AR246" s="118">
        <f t="shared" si="172"/>
        <v>0</v>
      </c>
      <c r="AS246" s="118">
        <f t="shared" si="173"/>
        <v>0</v>
      </c>
      <c r="AT246" s="118">
        <f t="shared" si="174"/>
        <v>0</v>
      </c>
      <c r="AU246" s="119">
        <f t="shared" ca="1" si="175"/>
        <v>0.18015522554017077</v>
      </c>
      <c r="DO246" s="36">
        <v>0</v>
      </c>
      <c r="DP246" s="36">
        <v>0</v>
      </c>
      <c r="DQ246" s="36">
        <v>0</v>
      </c>
      <c r="DR246" s="36">
        <v>0</v>
      </c>
      <c r="DS246" s="36">
        <v>0</v>
      </c>
      <c r="DT246" s="36">
        <v>0</v>
      </c>
      <c r="DU246" s="36">
        <v>0</v>
      </c>
      <c r="DV246" s="36">
        <v>0</v>
      </c>
      <c r="DW246" s="36">
        <v>0</v>
      </c>
      <c r="DX246" s="36">
        <v>0</v>
      </c>
      <c r="DY246" s="36">
        <v>0</v>
      </c>
    </row>
    <row r="247" spans="1:129" x14ac:dyDescent="0.2">
      <c r="A247" s="36">
        <v>244</v>
      </c>
      <c r="B247" s="36" t="s">
        <v>195</v>
      </c>
      <c r="C247" s="36" t="s">
        <v>57</v>
      </c>
      <c r="D247" s="36">
        <v>1</v>
      </c>
      <c r="E247" s="36" t="s">
        <v>45</v>
      </c>
      <c r="F247" s="36" t="s">
        <v>438</v>
      </c>
      <c r="G247" s="36" t="s">
        <v>195</v>
      </c>
      <c r="H247" s="36" t="s">
        <v>140</v>
      </c>
      <c r="I247" s="36" t="s">
        <v>141</v>
      </c>
      <c r="J247" s="36" t="s">
        <v>59</v>
      </c>
      <c r="K247" s="36" t="s">
        <v>57</v>
      </c>
      <c r="L247" s="36" t="s">
        <v>48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6">
        <v>0</v>
      </c>
      <c r="AJ247" s="36">
        <v>0</v>
      </c>
      <c r="AK247" s="118">
        <f t="shared" ca="1" si="165"/>
        <v>0.11605671175858503</v>
      </c>
      <c r="AL247" s="118">
        <f t="shared" ca="1" si="166"/>
        <v>6.470002659411235E-2</v>
      </c>
      <c r="AM247" s="118">
        <f t="shared" si="167"/>
        <v>0</v>
      </c>
      <c r="AN247" s="118">
        <f t="shared" si="168"/>
        <v>0</v>
      </c>
      <c r="AO247" s="118">
        <f t="shared" si="169"/>
        <v>0</v>
      </c>
      <c r="AP247" s="118">
        <f t="shared" si="170"/>
        <v>0</v>
      </c>
      <c r="AQ247" s="118">
        <f t="shared" si="171"/>
        <v>0</v>
      </c>
      <c r="AR247" s="118">
        <f t="shared" si="172"/>
        <v>0</v>
      </c>
      <c r="AS247" s="118">
        <f t="shared" si="173"/>
        <v>0</v>
      </c>
      <c r="AT247" s="118">
        <f t="shared" si="174"/>
        <v>0</v>
      </c>
      <c r="AU247" s="119">
        <f t="shared" ca="1" si="175"/>
        <v>0.1807567383526974</v>
      </c>
      <c r="DO247" s="36">
        <v>0</v>
      </c>
      <c r="DP247" s="36">
        <v>0</v>
      </c>
      <c r="DQ247" s="36">
        <v>0</v>
      </c>
      <c r="DR247" s="36">
        <v>0</v>
      </c>
      <c r="DS247" s="36">
        <v>0</v>
      </c>
      <c r="DT247" s="36">
        <v>0</v>
      </c>
      <c r="DU247" s="36">
        <v>0</v>
      </c>
      <c r="DV247" s="36">
        <v>0</v>
      </c>
      <c r="DW247" s="36">
        <v>0</v>
      </c>
      <c r="DX247" s="36">
        <v>0</v>
      </c>
      <c r="DY247" s="36">
        <v>0</v>
      </c>
    </row>
    <row r="248" spans="1:129" x14ac:dyDescent="0.2">
      <c r="A248" s="36">
        <v>245</v>
      </c>
      <c r="B248" s="36" t="s">
        <v>195</v>
      </c>
      <c r="C248" s="36" t="s">
        <v>57</v>
      </c>
      <c r="D248" s="36">
        <v>2</v>
      </c>
      <c r="E248" s="36" t="s">
        <v>45</v>
      </c>
      <c r="F248" s="36" t="s">
        <v>439</v>
      </c>
      <c r="G248" s="36" t="s">
        <v>195</v>
      </c>
      <c r="H248" s="36" t="s">
        <v>140</v>
      </c>
      <c r="I248" s="36" t="s">
        <v>180</v>
      </c>
      <c r="J248" s="36" t="s">
        <v>59</v>
      </c>
      <c r="K248" s="36" t="s">
        <v>57</v>
      </c>
      <c r="L248" s="36" t="s">
        <v>48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6">
        <v>0</v>
      </c>
      <c r="AJ248" s="36">
        <v>0</v>
      </c>
      <c r="AK248" s="118">
        <f t="shared" ca="1" si="165"/>
        <v>9.7524853047334187E-2</v>
      </c>
      <c r="AL248" s="118">
        <f t="shared" ca="1" si="166"/>
        <v>6.470002659411235E-2</v>
      </c>
      <c r="AM248" s="118">
        <f t="shared" si="167"/>
        <v>0</v>
      </c>
      <c r="AN248" s="118">
        <f t="shared" si="168"/>
        <v>0</v>
      </c>
      <c r="AO248" s="118">
        <f t="shared" si="169"/>
        <v>0</v>
      </c>
      <c r="AP248" s="118">
        <f t="shared" si="170"/>
        <v>0</v>
      </c>
      <c r="AQ248" s="118">
        <f t="shared" si="171"/>
        <v>0</v>
      </c>
      <c r="AR248" s="118">
        <f t="shared" si="172"/>
        <v>0</v>
      </c>
      <c r="AS248" s="118">
        <f t="shared" si="173"/>
        <v>0</v>
      </c>
      <c r="AT248" s="118">
        <f t="shared" si="174"/>
        <v>0</v>
      </c>
      <c r="AU248" s="119">
        <f t="shared" ca="1" si="175"/>
        <v>0.16222487964144655</v>
      </c>
      <c r="DO248" s="36">
        <v>0</v>
      </c>
      <c r="DP248" s="36">
        <v>0</v>
      </c>
      <c r="DQ248" s="36">
        <v>0</v>
      </c>
      <c r="DR248" s="36">
        <v>0</v>
      </c>
      <c r="DS248" s="36">
        <v>0</v>
      </c>
      <c r="DT248" s="36">
        <v>0</v>
      </c>
      <c r="DU248" s="36">
        <v>0</v>
      </c>
      <c r="DV248" s="36">
        <v>0</v>
      </c>
      <c r="DW248" s="36">
        <v>0</v>
      </c>
      <c r="DX248" s="36">
        <v>0</v>
      </c>
      <c r="DY248" s="36">
        <v>0</v>
      </c>
    </row>
    <row r="249" spans="1:129" x14ac:dyDescent="0.2">
      <c r="A249" s="36">
        <v>246</v>
      </c>
      <c r="B249" s="36" t="s">
        <v>195</v>
      </c>
      <c r="C249" s="36" t="s">
        <v>59</v>
      </c>
      <c r="D249" s="36">
        <v>1</v>
      </c>
      <c r="E249" s="36" t="s">
        <v>45</v>
      </c>
      <c r="F249" s="36" t="s">
        <v>440</v>
      </c>
      <c r="G249" s="36" t="s">
        <v>195</v>
      </c>
      <c r="H249" s="36" t="s">
        <v>140</v>
      </c>
      <c r="I249" s="36" t="s">
        <v>141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6">
        <v>0</v>
      </c>
      <c r="AJ249" s="36">
        <v>0</v>
      </c>
      <c r="AK249" s="118">
        <f t="shared" ca="1" si="165"/>
        <v>0.11605671175858503</v>
      </c>
      <c r="AL249" s="118">
        <f t="shared" si="166"/>
        <v>0</v>
      </c>
      <c r="AM249" s="118">
        <f t="shared" si="167"/>
        <v>0</v>
      </c>
      <c r="AN249" s="118">
        <f t="shared" si="168"/>
        <v>0</v>
      </c>
      <c r="AO249" s="118">
        <f t="shared" si="169"/>
        <v>0</v>
      </c>
      <c r="AP249" s="118">
        <f t="shared" si="170"/>
        <v>0</v>
      </c>
      <c r="AQ249" s="118">
        <f t="shared" si="171"/>
        <v>0</v>
      </c>
      <c r="AR249" s="118">
        <f t="shared" si="172"/>
        <v>0</v>
      </c>
      <c r="AS249" s="118">
        <f t="shared" si="173"/>
        <v>0</v>
      </c>
      <c r="AT249" s="118">
        <f t="shared" si="174"/>
        <v>0</v>
      </c>
      <c r="AU249" s="119">
        <f t="shared" ca="1" si="175"/>
        <v>0.11605671175858503</v>
      </c>
      <c r="DO249" s="36">
        <v>0</v>
      </c>
      <c r="DP249" s="36">
        <v>0</v>
      </c>
      <c r="DQ249" s="36">
        <v>0</v>
      </c>
      <c r="DR249" s="36">
        <v>0</v>
      </c>
      <c r="DS249" s="36">
        <v>0</v>
      </c>
      <c r="DT249" s="36">
        <v>0</v>
      </c>
      <c r="DU249" s="36">
        <v>0</v>
      </c>
      <c r="DV249" s="36">
        <v>0</v>
      </c>
      <c r="DW249" s="36">
        <v>0</v>
      </c>
      <c r="DX249" s="36">
        <v>0</v>
      </c>
      <c r="DY249" s="36">
        <v>0</v>
      </c>
    </row>
    <row r="250" spans="1:129" x14ac:dyDescent="0.2">
      <c r="A250" s="36">
        <v>247</v>
      </c>
      <c r="B250" s="36" t="s">
        <v>195</v>
      </c>
      <c r="C250" s="36" t="s">
        <v>59</v>
      </c>
      <c r="D250" s="36">
        <v>2</v>
      </c>
      <c r="E250" s="36" t="s">
        <v>45</v>
      </c>
      <c r="F250" s="36" t="s">
        <v>441</v>
      </c>
      <c r="G250" s="36" t="s">
        <v>195</v>
      </c>
      <c r="H250" s="36" t="s">
        <v>140</v>
      </c>
      <c r="I250" s="36" t="s">
        <v>180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6">
        <v>0</v>
      </c>
      <c r="AJ250" s="36">
        <v>0</v>
      </c>
      <c r="AK250" s="118">
        <f t="shared" ca="1" si="165"/>
        <v>9.7524853047334187E-2</v>
      </c>
      <c r="AL250" s="118">
        <f t="shared" si="166"/>
        <v>0</v>
      </c>
      <c r="AM250" s="118">
        <f t="shared" si="167"/>
        <v>0</v>
      </c>
      <c r="AN250" s="118">
        <f t="shared" si="168"/>
        <v>0</v>
      </c>
      <c r="AO250" s="118">
        <f t="shared" si="169"/>
        <v>0</v>
      </c>
      <c r="AP250" s="118">
        <f t="shared" si="170"/>
        <v>0</v>
      </c>
      <c r="AQ250" s="118">
        <f t="shared" si="171"/>
        <v>0</v>
      </c>
      <c r="AR250" s="118">
        <f t="shared" si="172"/>
        <v>0</v>
      </c>
      <c r="AS250" s="118">
        <f t="shared" si="173"/>
        <v>0</v>
      </c>
      <c r="AT250" s="118">
        <f t="shared" si="174"/>
        <v>0</v>
      </c>
      <c r="AU250" s="119">
        <f t="shared" ca="1" si="175"/>
        <v>9.7524853047334187E-2</v>
      </c>
      <c r="DO250" s="36">
        <v>0</v>
      </c>
      <c r="DP250" s="36">
        <v>0</v>
      </c>
      <c r="DQ250" s="36">
        <v>0</v>
      </c>
      <c r="DR250" s="36">
        <v>0</v>
      </c>
      <c r="DS250" s="36">
        <v>0</v>
      </c>
      <c r="DT250" s="36">
        <v>0</v>
      </c>
      <c r="DU250" s="36">
        <v>0</v>
      </c>
      <c r="DV250" s="36">
        <v>0</v>
      </c>
      <c r="DW250" s="36">
        <v>0</v>
      </c>
      <c r="DX250" s="36">
        <v>0</v>
      </c>
      <c r="DY250" s="36">
        <v>0</v>
      </c>
    </row>
    <row r="251" spans="1:129" x14ac:dyDescent="0.2">
      <c r="A251" s="36">
        <v>248</v>
      </c>
      <c r="B251" s="36" t="s">
        <v>195</v>
      </c>
      <c r="C251" s="36" t="s">
        <v>195</v>
      </c>
      <c r="D251" s="36">
        <v>1</v>
      </c>
      <c r="E251" s="36" t="s">
        <v>45</v>
      </c>
      <c r="F251" s="36" t="s">
        <v>442</v>
      </c>
      <c r="G251" s="36" t="s">
        <v>195</v>
      </c>
      <c r="H251" s="36" t="s">
        <v>195</v>
      </c>
      <c r="I251" s="36" t="s">
        <v>141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6">
        <v>0</v>
      </c>
      <c r="AJ251" s="36">
        <v>0</v>
      </c>
      <c r="AK251" s="118">
        <f t="shared" ca="1" si="165"/>
        <v>1.4272391653290483E-2</v>
      </c>
      <c r="AL251" s="118">
        <f t="shared" si="166"/>
        <v>0</v>
      </c>
      <c r="AM251" s="118">
        <f t="shared" si="167"/>
        <v>0</v>
      </c>
      <c r="AN251" s="118">
        <f t="shared" si="168"/>
        <v>0</v>
      </c>
      <c r="AO251" s="118">
        <f t="shared" si="169"/>
        <v>0</v>
      </c>
      <c r="AP251" s="118">
        <f t="shared" si="170"/>
        <v>0</v>
      </c>
      <c r="AQ251" s="118">
        <f t="shared" si="171"/>
        <v>0</v>
      </c>
      <c r="AR251" s="118">
        <f t="shared" si="172"/>
        <v>0</v>
      </c>
      <c r="AS251" s="118">
        <f t="shared" si="173"/>
        <v>0</v>
      </c>
      <c r="AT251" s="118">
        <f t="shared" si="174"/>
        <v>0</v>
      </c>
      <c r="AU251" s="119">
        <f t="shared" ca="1" si="175"/>
        <v>1.4272391653290483E-2</v>
      </c>
      <c r="DO251" s="36">
        <v>0</v>
      </c>
      <c r="DP251" s="36">
        <v>0</v>
      </c>
      <c r="DQ251" s="36">
        <v>0</v>
      </c>
      <c r="DR251" s="36">
        <v>0</v>
      </c>
      <c r="DS251" s="36">
        <v>0</v>
      </c>
      <c r="DT251" s="36">
        <v>0</v>
      </c>
      <c r="DU251" s="36">
        <v>0</v>
      </c>
      <c r="DV251" s="36">
        <v>0</v>
      </c>
      <c r="DW251" s="36">
        <v>0</v>
      </c>
      <c r="DX251" s="36">
        <v>0</v>
      </c>
      <c r="DY251" s="36">
        <v>0</v>
      </c>
    </row>
    <row r="252" spans="1:129" x14ac:dyDescent="0.2">
      <c r="A252" s="36">
        <v>249</v>
      </c>
      <c r="B252" s="36" t="s">
        <v>195</v>
      </c>
      <c r="C252" s="36" t="s">
        <v>195</v>
      </c>
      <c r="D252" s="36">
        <v>1</v>
      </c>
      <c r="E252" s="36" t="s">
        <v>45</v>
      </c>
      <c r="F252" s="36" t="s">
        <v>443</v>
      </c>
      <c r="G252" s="36" t="s">
        <v>195</v>
      </c>
      <c r="H252" s="36" t="s">
        <v>195</v>
      </c>
      <c r="I252" s="36" t="s">
        <v>180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6">
        <v>0</v>
      </c>
      <c r="AJ252" s="36">
        <v>0</v>
      </c>
      <c r="AK252" s="118">
        <f t="shared" ca="1" si="165"/>
        <v>1.4272391653290483E-2</v>
      </c>
      <c r="AL252" s="118">
        <f t="shared" si="166"/>
        <v>0</v>
      </c>
      <c r="AM252" s="118">
        <f t="shared" si="167"/>
        <v>0</v>
      </c>
      <c r="AN252" s="118">
        <f t="shared" si="168"/>
        <v>0</v>
      </c>
      <c r="AO252" s="118">
        <f t="shared" si="169"/>
        <v>0</v>
      </c>
      <c r="AP252" s="118">
        <f t="shared" si="170"/>
        <v>0</v>
      </c>
      <c r="AQ252" s="118">
        <f t="shared" si="171"/>
        <v>0</v>
      </c>
      <c r="AR252" s="118">
        <f t="shared" si="172"/>
        <v>0</v>
      </c>
      <c r="AS252" s="118">
        <f t="shared" si="173"/>
        <v>0</v>
      </c>
      <c r="AT252" s="118">
        <f t="shared" si="174"/>
        <v>0</v>
      </c>
      <c r="AU252" s="119">
        <f t="shared" ca="1" si="175"/>
        <v>1.4272391653290483E-2</v>
      </c>
      <c r="DO252" s="36">
        <v>0</v>
      </c>
      <c r="DP252" s="36">
        <v>0</v>
      </c>
      <c r="DQ252" s="36">
        <v>0</v>
      </c>
      <c r="DR252" s="36">
        <v>0</v>
      </c>
      <c r="DS252" s="36">
        <v>0</v>
      </c>
      <c r="DT252" s="36">
        <v>0</v>
      </c>
      <c r="DU252" s="36">
        <v>0</v>
      </c>
      <c r="DV252" s="36">
        <v>0</v>
      </c>
      <c r="DW252" s="36">
        <v>0</v>
      </c>
      <c r="DX252" s="36">
        <v>0</v>
      </c>
      <c r="DY252" s="36">
        <v>0</v>
      </c>
    </row>
    <row r="253" spans="1:129" x14ac:dyDescent="0.2">
      <c r="A253" s="36">
        <v>250</v>
      </c>
      <c r="B253" s="36" t="s">
        <v>195</v>
      </c>
      <c r="C253" s="36" t="s">
        <v>195</v>
      </c>
      <c r="D253" s="36">
        <v>1</v>
      </c>
      <c r="E253" s="36" t="s">
        <v>45</v>
      </c>
      <c r="F253" s="36" t="s">
        <v>444</v>
      </c>
      <c r="G253" s="36" t="s">
        <v>195</v>
      </c>
      <c r="H253" s="36" t="s">
        <v>195</v>
      </c>
      <c r="I253" s="36" t="s">
        <v>174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118">
        <f t="shared" ca="1" si="165"/>
        <v>0.11657181854676858</v>
      </c>
      <c r="AL253" s="118">
        <f t="shared" si="166"/>
        <v>0</v>
      </c>
      <c r="AM253" s="118">
        <f t="shared" si="167"/>
        <v>0</v>
      </c>
      <c r="AN253" s="118">
        <f t="shared" si="168"/>
        <v>0</v>
      </c>
      <c r="AO253" s="118">
        <f t="shared" si="169"/>
        <v>0</v>
      </c>
      <c r="AP253" s="118">
        <f t="shared" si="170"/>
        <v>0</v>
      </c>
      <c r="AQ253" s="118">
        <f t="shared" si="171"/>
        <v>0</v>
      </c>
      <c r="AR253" s="118">
        <f t="shared" si="172"/>
        <v>0</v>
      </c>
      <c r="AS253" s="118">
        <f t="shared" si="173"/>
        <v>0</v>
      </c>
      <c r="AT253" s="118">
        <f t="shared" si="174"/>
        <v>0</v>
      </c>
      <c r="AU253" s="119">
        <f t="shared" ca="1" si="175"/>
        <v>0.11657181854676858</v>
      </c>
      <c r="DO253" s="36">
        <v>0</v>
      </c>
      <c r="DP253" s="36">
        <v>0</v>
      </c>
      <c r="DQ253" s="36">
        <v>0</v>
      </c>
      <c r="DR253" s="36">
        <v>0</v>
      </c>
      <c r="DS253" s="36">
        <v>0</v>
      </c>
      <c r="DT253" s="36">
        <v>0</v>
      </c>
      <c r="DU253" s="36">
        <v>0</v>
      </c>
      <c r="DV253" s="36">
        <v>0</v>
      </c>
      <c r="DW253" s="36">
        <v>0</v>
      </c>
      <c r="DX253" s="36">
        <v>0</v>
      </c>
      <c r="DY253" s="36">
        <v>0</v>
      </c>
    </row>
    <row r="254" spans="1:129" x14ac:dyDescent="0.2">
      <c r="A254" s="36">
        <v>251</v>
      </c>
      <c r="B254" s="36" t="s">
        <v>195</v>
      </c>
      <c r="C254" s="36" t="s">
        <v>195</v>
      </c>
      <c r="D254" s="36">
        <v>1</v>
      </c>
      <c r="E254" s="36" t="s">
        <v>45</v>
      </c>
      <c r="F254" s="36" t="s">
        <v>445</v>
      </c>
      <c r="G254" s="36" t="s">
        <v>195</v>
      </c>
      <c r="H254" s="36" t="s">
        <v>195</v>
      </c>
      <c r="I254" s="36" t="s">
        <v>89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6">
        <v>0</v>
      </c>
      <c r="AJ254" s="36">
        <v>0</v>
      </c>
      <c r="AK254" s="118">
        <f t="shared" ca="1" si="165"/>
        <v>0.11577239165329048</v>
      </c>
      <c r="AL254" s="118">
        <f t="shared" si="166"/>
        <v>0</v>
      </c>
      <c r="AM254" s="118">
        <f t="shared" si="167"/>
        <v>0</v>
      </c>
      <c r="AN254" s="118">
        <f t="shared" si="168"/>
        <v>0</v>
      </c>
      <c r="AO254" s="118">
        <f t="shared" si="169"/>
        <v>0</v>
      </c>
      <c r="AP254" s="118">
        <f t="shared" si="170"/>
        <v>0</v>
      </c>
      <c r="AQ254" s="118">
        <f t="shared" si="171"/>
        <v>0</v>
      </c>
      <c r="AR254" s="118">
        <f t="shared" si="172"/>
        <v>0</v>
      </c>
      <c r="AS254" s="118">
        <f t="shared" si="173"/>
        <v>0</v>
      </c>
      <c r="AT254" s="118">
        <f t="shared" si="174"/>
        <v>0</v>
      </c>
      <c r="AU254" s="119">
        <f t="shared" ca="1" si="175"/>
        <v>0.11577239165329048</v>
      </c>
      <c r="DO254" s="36">
        <v>0</v>
      </c>
      <c r="DP254" s="36">
        <v>0</v>
      </c>
      <c r="DQ254" s="36">
        <v>0</v>
      </c>
      <c r="DR254" s="36">
        <v>0</v>
      </c>
      <c r="DS254" s="36">
        <v>0</v>
      </c>
      <c r="DT254" s="36">
        <v>0</v>
      </c>
      <c r="DU254" s="36">
        <v>0</v>
      </c>
      <c r="DV254" s="36">
        <v>0</v>
      </c>
      <c r="DW254" s="36">
        <v>0</v>
      </c>
      <c r="DX254" s="36">
        <v>0</v>
      </c>
      <c r="DY254" s="36">
        <v>0</v>
      </c>
    </row>
    <row r="255" spans="1:129" x14ac:dyDescent="0.2">
      <c r="A255" s="36">
        <v>252</v>
      </c>
      <c r="B255" s="36" t="s">
        <v>195</v>
      </c>
      <c r="C255" s="36" t="s">
        <v>197</v>
      </c>
      <c r="D255" s="36">
        <v>1</v>
      </c>
      <c r="E255" s="36" t="s">
        <v>45</v>
      </c>
      <c r="F255" s="36" t="s">
        <v>446</v>
      </c>
      <c r="G255" s="36" t="s">
        <v>195</v>
      </c>
      <c r="H255" s="36" t="s">
        <v>197</v>
      </c>
      <c r="I255" s="36" t="s">
        <v>141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6">
        <v>0</v>
      </c>
      <c r="AJ255" s="36">
        <v>0</v>
      </c>
      <c r="AK255" s="118">
        <f t="shared" ca="1" si="165"/>
        <v>6.4375135522143981E-2</v>
      </c>
      <c r="AL255" s="118">
        <f t="shared" si="166"/>
        <v>0</v>
      </c>
      <c r="AM255" s="118">
        <f t="shared" si="167"/>
        <v>0</v>
      </c>
      <c r="AN255" s="118">
        <f t="shared" si="168"/>
        <v>0</v>
      </c>
      <c r="AO255" s="118">
        <f t="shared" si="169"/>
        <v>0</v>
      </c>
      <c r="AP255" s="118">
        <f t="shared" si="170"/>
        <v>0</v>
      </c>
      <c r="AQ255" s="118">
        <f t="shared" si="171"/>
        <v>0</v>
      </c>
      <c r="AR255" s="118">
        <f t="shared" si="172"/>
        <v>0</v>
      </c>
      <c r="AS255" s="118">
        <f t="shared" si="173"/>
        <v>0</v>
      </c>
      <c r="AT255" s="118">
        <f t="shared" si="174"/>
        <v>0</v>
      </c>
      <c r="AU255" s="119">
        <f t="shared" ca="1" si="175"/>
        <v>6.4375135522143981E-2</v>
      </c>
      <c r="DO255" s="36">
        <v>0</v>
      </c>
      <c r="DP255" s="36">
        <v>0</v>
      </c>
      <c r="DQ255" s="36">
        <v>0</v>
      </c>
      <c r="DR255" s="36">
        <v>0</v>
      </c>
      <c r="DS255" s="36">
        <v>0</v>
      </c>
      <c r="DT255" s="36">
        <v>0</v>
      </c>
      <c r="DU255" s="36">
        <v>0</v>
      </c>
      <c r="DV255" s="36">
        <v>0</v>
      </c>
      <c r="DW255" s="36">
        <v>0</v>
      </c>
      <c r="DX255" s="36">
        <v>0</v>
      </c>
      <c r="DY255" s="36">
        <v>0</v>
      </c>
    </row>
    <row r="256" spans="1:129" x14ac:dyDescent="0.2">
      <c r="A256" s="36">
        <v>253</v>
      </c>
      <c r="B256" s="36" t="s">
        <v>195</v>
      </c>
      <c r="C256" s="36" t="s">
        <v>197</v>
      </c>
      <c r="D256" s="36">
        <v>1</v>
      </c>
      <c r="E256" s="36" t="s">
        <v>45</v>
      </c>
      <c r="F256" s="36" t="s">
        <v>447</v>
      </c>
      <c r="G256" s="36" t="s">
        <v>195</v>
      </c>
      <c r="H256" s="36" t="s">
        <v>197</v>
      </c>
      <c r="I256" s="36" t="s">
        <v>180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6">
        <v>0</v>
      </c>
      <c r="AJ256" s="36">
        <v>0</v>
      </c>
      <c r="AK256" s="118">
        <f t="shared" ca="1" si="165"/>
        <v>6.064415518121475E-2</v>
      </c>
      <c r="AL256" s="118">
        <f t="shared" si="166"/>
        <v>0</v>
      </c>
      <c r="AM256" s="118">
        <f t="shared" si="167"/>
        <v>0</v>
      </c>
      <c r="AN256" s="118">
        <f t="shared" si="168"/>
        <v>0</v>
      </c>
      <c r="AO256" s="118">
        <f t="shared" si="169"/>
        <v>0</v>
      </c>
      <c r="AP256" s="118">
        <f t="shared" si="170"/>
        <v>0</v>
      </c>
      <c r="AQ256" s="118">
        <f t="shared" si="171"/>
        <v>0</v>
      </c>
      <c r="AR256" s="118">
        <f t="shared" si="172"/>
        <v>0</v>
      </c>
      <c r="AS256" s="118">
        <f t="shared" si="173"/>
        <v>0</v>
      </c>
      <c r="AT256" s="118">
        <f t="shared" si="174"/>
        <v>0</v>
      </c>
      <c r="AU256" s="119">
        <f t="shared" ca="1" si="175"/>
        <v>6.064415518121475E-2</v>
      </c>
      <c r="DO256" s="36">
        <v>0</v>
      </c>
      <c r="DP256" s="36">
        <v>0</v>
      </c>
      <c r="DQ256" s="36">
        <v>0</v>
      </c>
      <c r="DR256" s="36">
        <v>0</v>
      </c>
      <c r="DS256" s="36">
        <v>0</v>
      </c>
      <c r="DT256" s="36">
        <v>0</v>
      </c>
      <c r="DU256" s="36">
        <v>0</v>
      </c>
      <c r="DV256" s="36">
        <v>0</v>
      </c>
      <c r="DW256" s="36">
        <v>0</v>
      </c>
      <c r="DX256" s="36">
        <v>0</v>
      </c>
      <c r="DY256" s="36">
        <v>0</v>
      </c>
    </row>
    <row r="257" spans="1:129" x14ac:dyDescent="0.2">
      <c r="A257" s="36">
        <v>254</v>
      </c>
      <c r="B257" s="36" t="s">
        <v>195</v>
      </c>
      <c r="C257" s="36" t="s">
        <v>197</v>
      </c>
      <c r="D257" s="36">
        <v>1</v>
      </c>
      <c r="E257" s="36" t="s">
        <v>45</v>
      </c>
      <c r="F257" s="36" t="s">
        <v>448</v>
      </c>
      <c r="G257" s="36" t="s">
        <v>195</v>
      </c>
      <c r="H257" s="36" t="s">
        <v>197</v>
      </c>
      <c r="I257" s="36" t="s">
        <v>174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6">
        <v>0</v>
      </c>
      <c r="AJ257" s="36">
        <v>0</v>
      </c>
      <c r="AK257" s="118">
        <f t="shared" ca="1" si="165"/>
        <v>0.299975135522144</v>
      </c>
      <c r="AL257" s="118">
        <f t="shared" si="166"/>
        <v>0</v>
      </c>
      <c r="AM257" s="118">
        <f t="shared" si="167"/>
        <v>0</v>
      </c>
      <c r="AN257" s="118">
        <f t="shared" si="168"/>
        <v>0</v>
      </c>
      <c r="AO257" s="118">
        <f t="shared" si="169"/>
        <v>0</v>
      </c>
      <c r="AP257" s="118">
        <f t="shared" si="170"/>
        <v>0</v>
      </c>
      <c r="AQ257" s="118">
        <f t="shared" si="171"/>
        <v>0</v>
      </c>
      <c r="AR257" s="118">
        <f t="shared" si="172"/>
        <v>0</v>
      </c>
      <c r="AS257" s="118">
        <f t="shared" si="173"/>
        <v>0</v>
      </c>
      <c r="AT257" s="118">
        <f t="shared" si="174"/>
        <v>0</v>
      </c>
      <c r="AU257" s="119">
        <f t="shared" ca="1" si="175"/>
        <v>0.299975135522144</v>
      </c>
      <c r="DO257" s="36">
        <v>0</v>
      </c>
      <c r="DP257" s="36">
        <v>0</v>
      </c>
      <c r="DQ257" s="36">
        <v>0</v>
      </c>
      <c r="DR257" s="36">
        <v>0</v>
      </c>
      <c r="DS257" s="36">
        <v>0</v>
      </c>
      <c r="DT257" s="36">
        <v>0</v>
      </c>
      <c r="DU257" s="36">
        <v>0</v>
      </c>
      <c r="DV257" s="36">
        <v>0</v>
      </c>
      <c r="DW257" s="36">
        <v>0</v>
      </c>
      <c r="DX257" s="36">
        <v>0</v>
      </c>
      <c r="DY257" s="36">
        <v>0</v>
      </c>
    </row>
    <row r="258" spans="1:129" x14ac:dyDescent="0.2">
      <c r="A258" s="36">
        <v>255</v>
      </c>
      <c r="B258" s="36" t="s">
        <v>195</v>
      </c>
      <c r="C258" s="36" t="s">
        <v>197</v>
      </c>
      <c r="D258" s="36">
        <v>1</v>
      </c>
      <c r="E258" s="36" t="s">
        <v>45</v>
      </c>
      <c r="F258" s="36" t="s">
        <v>449</v>
      </c>
      <c r="G258" s="36" t="s">
        <v>195</v>
      </c>
      <c r="H258" s="36" t="s">
        <v>197</v>
      </c>
      <c r="I258" s="36" t="s">
        <v>89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118">
        <f t="shared" ca="1" si="165"/>
        <v>0.29624415518121477</v>
      </c>
      <c r="AL258" s="118">
        <f t="shared" si="166"/>
        <v>0</v>
      </c>
      <c r="AM258" s="118">
        <f t="shared" si="167"/>
        <v>0</v>
      </c>
      <c r="AN258" s="118">
        <f t="shared" si="168"/>
        <v>0</v>
      </c>
      <c r="AO258" s="118">
        <f t="shared" si="169"/>
        <v>0</v>
      </c>
      <c r="AP258" s="118">
        <f t="shared" si="170"/>
        <v>0</v>
      </c>
      <c r="AQ258" s="118">
        <f t="shared" si="171"/>
        <v>0</v>
      </c>
      <c r="AR258" s="118">
        <f t="shared" si="172"/>
        <v>0</v>
      </c>
      <c r="AS258" s="118">
        <f t="shared" si="173"/>
        <v>0</v>
      </c>
      <c r="AT258" s="118">
        <f t="shared" si="174"/>
        <v>0</v>
      </c>
      <c r="AU258" s="119">
        <f t="shared" ca="1" si="175"/>
        <v>0.29624415518121477</v>
      </c>
      <c r="DO258" s="36">
        <v>0</v>
      </c>
      <c r="DP258" s="36">
        <v>0</v>
      </c>
      <c r="DQ258" s="36">
        <v>0</v>
      </c>
      <c r="DR258" s="36">
        <v>0</v>
      </c>
      <c r="DS258" s="36">
        <v>0</v>
      </c>
      <c r="DT258" s="36">
        <v>0</v>
      </c>
      <c r="DU258" s="36">
        <v>0</v>
      </c>
      <c r="DV258" s="36">
        <v>0</v>
      </c>
      <c r="DW258" s="36">
        <v>0</v>
      </c>
      <c r="DX258" s="36">
        <v>0</v>
      </c>
      <c r="DY258" s="36">
        <v>0</v>
      </c>
    </row>
    <row r="259" spans="1:129" x14ac:dyDescent="0.2">
      <c r="A259" s="36">
        <v>256</v>
      </c>
      <c r="B259" s="36" t="s">
        <v>195</v>
      </c>
      <c r="C259" s="36" t="s">
        <v>198</v>
      </c>
      <c r="D259" s="36">
        <v>1</v>
      </c>
      <c r="E259" s="36" t="s">
        <v>45</v>
      </c>
      <c r="F259" s="36" t="s">
        <v>450</v>
      </c>
      <c r="G259" s="36" t="s">
        <v>195</v>
      </c>
      <c r="H259" s="36" t="s">
        <v>198</v>
      </c>
      <c r="I259" s="36" t="s">
        <v>141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6">
        <v>0</v>
      </c>
      <c r="AJ259" s="36">
        <v>0</v>
      </c>
      <c r="AK259" s="118">
        <f t="shared" ca="1" si="165"/>
        <v>7.9115590017459048E-2</v>
      </c>
      <c r="AL259" s="118">
        <f t="shared" si="166"/>
        <v>0</v>
      </c>
      <c r="AM259" s="118">
        <f t="shared" si="167"/>
        <v>0</v>
      </c>
      <c r="AN259" s="118">
        <f t="shared" si="168"/>
        <v>0</v>
      </c>
      <c r="AO259" s="118">
        <f t="shared" si="169"/>
        <v>0</v>
      </c>
      <c r="AP259" s="118">
        <f t="shared" si="170"/>
        <v>0</v>
      </c>
      <c r="AQ259" s="118">
        <f t="shared" si="171"/>
        <v>0</v>
      </c>
      <c r="AR259" s="118">
        <f t="shared" si="172"/>
        <v>0</v>
      </c>
      <c r="AS259" s="118">
        <f t="shared" si="173"/>
        <v>0</v>
      </c>
      <c r="AT259" s="118">
        <f t="shared" si="174"/>
        <v>0</v>
      </c>
      <c r="AU259" s="119">
        <f t="shared" ca="1" si="175"/>
        <v>7.9115590017459048E-2</v>
      </c>
      <c r="DO259" s="36">
        <v>0</v>
      </c>
      <c r="DP259" s="36">
        <v>0</v>
      </c>
      <c r="DQ259" s="36">
        <v>0</v>
      </c>
      <c r="DR259" s="36">
        <v>0</v>
      </c>
      <c r="DS259" s="36">
        <v>0</v>
      </c>
      <c r="DT259" s="36">
        <v>0</v>
      </c>
      <c r="DU259" s="36">
        <v>0</v>
      </c>
      <c r="DV259" s="36">
        <v>0</v>
      </c>
      <c r="DW259" s="36">
        <v>0</v>
      </c>
      <c r="DX259" s="36">
        <v>0</v>
      </c>
      <c r="DY259" s="36">
        <v>0</v>
      </c>
    </row>
    <row r="260" spans="1:129" x14ac:dyDescent="0.2">
      <c r="A260" s="36">
        <v>257</v>
      </c>
      <c r="B260" s="36" t="s">
        <v>195</v>
      </c>
      <c r="C260" s="36" t="s">
        <v>198</v>
      </c>
      <c r="D260" s="36">
        <v>1</v>
      </c>
      <c r="E260" s="36" t="s">
        <v>45</v>
      </c>
      <c r="F260" s="36" t="s">
        <v>451</v>
      </c>
      <c r="G260" s="36" t="s">
        <v>195</v>
      </c>
      <c r="H260" s="36" t="s">
        <v>198</v>
      </c>
      <c r="I260" s="36" t="s">
        <v>180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6">
        <v>0</v>
      </c>
      <c r="AJ260" s="36">
        <v>0</v>
      </c>
      <c r="AK260" s="118">
        <f t="shared" ca="1" si="165"/>
        <v>6.8286290734497768E-2</v>
      </c>
      <c r="AL260" s="118">
        <f t="shared" si="166"/>
        <v>0</v>
      </c>
      <c r="AM260" s="118">
        <f t="shared" si="167"/>
        <v>0</v>
      </c>
      <c r="AN260" s="118">
        <f t="shared" si="168"/>
        <v>0</v>
      </c>
      <c r="AO260" s="118">
        <f t="shared" si="169"/>
        <v>0</v>
      </c>
      <c r="AP260" s="118">
        <f t="shared" si="170"/>
        <v>0</v>
      </c>
      <c r="AQ260" s="118">
        <f t="shared" si="171"/>
        <v>0</v>
      </c>
      <c r="AR260" s="118">
        <f t="shared" si="172"/>
        <v>0</v>
      </c>
      <c r="AS260" s="118">
        <f t="shared" si="173"/>
        <v>0</v>
      </c>
      <c r="AT260" s="118">
        <f t="shared" si="174"/>
        <v>0</v>
      </c>
      <c r="AU260" s="119">
        <f t="shared" ca="1" si="175"/>
        <v>6.8286290734497768E-2</v>
      </c>
      <c r="DO260" s="36">
        <v>0</v>
      </c>
      <c r="DP260" s="36">
        <v>0</v>
      </c>
      <c r="DQ260" s="36">
        <v>0</v>
      </c>
      <c r="DR260" s="36">
        <v>0</v>
      </c>
      <c r="DS260" s="36">
        <v>0</v>
      </c>
      <c r="DT260" s="36">
        <v>0</v>
      </c>
      <c r="DU260" s="36">
        <v>0</v>
      </c>
      <c r="DV260" s="36">
        <v>0</v>
      </c>
      <c r="DW260" s="36">
        <v>0</v>
      </c>
      <c r="DX260" s="36">
        <v>0</v>
      </c>
      <c r="DY260" s="36">
        <v>0</v>
      </c>
    </row>
    <row r="261" spans="1:129" x14ac:dyDescent="0.2">
      <c r="A261" s="36">
        <v>258</v>
      </c>
      <c r="B261" s="36" t="s">
        <v>195</v>
      </c>
      <c r="C261" s="36" t="s">
        <v>198</v>
      </c>
      <c r="D261" s="36">
        <v>1</v>
      </c>
      <c r="E261" s="36" t="s">
        <v>45</v>
      </c>
      <c r="F261" s="36" t="s">
        <v>452</v>
      </c>
      <c r="G261" s="36" t="s">
        <v>195</v>
      </c>
      <c r="H261" s="36" t="s">
        <v>198</v>
      </c>
      <c r="I261" s="36" t="s">
        <v>174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6">
        <v>0</v>
      </c>
      <c r="AJ261" s="36">
        <v>0</v>
      </c>
      <c r="AK261" s="118">
        <f t="shared" ref="AK261:AK276" ca="1" si="176">IF(G261&gt;0,VLOOKUP(G261&amp;"-"&amp;H261&amp;"-"&amp;I261,LocCost,2,0),0)</f>
        <v>0.35581559001745905</v>
      </c>
      <c r="AL261" s="118">
        <f t="shared" ref="AL261:AL276" si="177">IF(J261&gt;0,VLOOKUP(J261&amp;"-"&amp;K261&amp;"-"&amp;L261,LocCost,2,0),0)</f>
        <v>0</v>
      </c>
      <c r="AM261" s="118">
        <f t="shared" ref="AM261:AM276" si="178">IF(M261&gt;0,VLOOKUP(M261&amp;"-"&amp;N261&amp;"-"&amp;O261,LocCost,2,0),0)</f>
        <v>0</v>
      </c>
      <c r="AN261" s="118">
        <f t="shared" ref="AN261:AN276" si="179">IF(P261&gt;0,VLOOKUP(P261&amp;"-"&amp;Q261&amp;"-"&amp;R261,LocCost,2,0),0)</f>
        <v>0</v>
      </c>
      <c r="AO261" s="118">
        <f t="shared" ref="AO261:AO276" si="180">IF(S261&gt;0,VLOOKUP(S261&amp;"-"&amp;T261&amp;"-"&amp;U261,LocCost,2,0),0)</f>
        <v>0</v>
      </c>
      <c r="AP261" s="118">
        <f t="shared" ref="AP261:AP276" si="181">IF(V261&gt;0,VLOOKUP(V261&amp;"-"&amp;W261&amp;"-"&amp;X261,LocCost,2,0),0)</f>
        <v>0</v>
      </c>
      <c r="AQ261" s="118">
        <f t="shared" ref="AQ261:AQ276" si="182">IF(Y261&gt;0,VLOOKUP(Y261&amp;"-"&amp;Z261&amp;"-"&amp;AA261,LocCost,2,0),0)</f>
        <v>0</v>
      </c>
      <c r="AR261" s="118">
        <f t="shared" ref="AR261:AR276" si="183">IF(AB261&gt;0,VLOOKUP(AB261&amp;"-"&amp;AC261&amp;"-"&amp;AD261,LocCost,2,0),0)</f>
        <v>0</v>
      </c>
      <c r="AS261" s="118">
        <f t="shared" ref="AS261:AS276" si="184">IF(AE261&gt;0,VLOOKUP(AE261&amp;"-"&amp;AF261&amp;"-"&amp;AG261,LocCost,2,0),0)</f>
        <v>0</v>
      </c>
      <c r="AT261" s="118">
        <f t="shared" ref="AT261:AT276" si="185">IF(AH261&gt;0,VLOOKUP(AH261&amp;"-"&amp;AI261&amp;"-"&amp;AJ261,LocCost,2,0),0)</f>
        <v>0</v>
      </c>
      <c r="AU261" s="119">
        <f t="shared" ref="AU261:AU276" ca="1" si="186">SUM(AK261:AT261)</f>
        <v>0.35581559001745905</v>
      </c>
      <c r="DO261" s="36">
        <v>0</v>
      </c>
      <c r="DP261" s="36">
        <v>0</v>
      </c>
      <c r="DQ261" s="36">
        <v>0</v>
      </c>
      <c r="DR261" s="36">
        <v>0</v>
      </c>
      <c r="DS261" s="36">
        <v>0</v>
      </c>
      <c r="DT261" s="36">
        <v>0</v>
      </c>
      <c r="DU261" s="36">
        <v>0</v>
      </c>
      <c r="DV261" s="36">
        <v>0</v>
      </c>
      <c r="DW261" s="36">
        <v>0</v>
      </c>
      <c r="DX261" s="36">
        <v>0</v>
      </c>
      <c r="DY261" s="36">
        <v>0</v>
      </c>
    </row>
    <row r="262" spans="1:129" x14ac:dyDescent="0.2">
      <c r="A262" s="36">
        <v>259</v>
      </c>
      <c r="B262" s="36" t="s">
        <v>195</v>
      </c>
      <c r="C262" s="36" t="s">
        <v>198</v>
      </c>
      <c r="D262" s="36">
        <v>1</v>
      </c>
      <c r="E262" s="36" t="s">
        <v>45</v>
      </c>
      <c r="F262" s="36" t="s">
        <v>453</v>
      </c>
      <c r="G262" s="36" t="s">
        <v>195</v>
      </c>
      <c r="H262" s="36" t="s">
        <v>198</v>
      </c>
      <c r="I262" s="36" t="s">
        <v>89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6">
        <v>0</v>
      </c>
      <c r="AJ262" s="36">
        <v>0</v>
      </c>
      <c r="AK262" s="118">
        <f t="shared" ca="1" si="176"/>
        <v>0.34498629073449777</v>
      </c>
      <c r="AL262" s="118">
        <f t="shared" si="177"/>
        <v>0</v>
      </c>
      <c r="AM262" s="118">
        <f t="shared" si="178"/>
        <v>0</v>
      </c>
      <c r="AN262" s="118">
        <f t="shared" si="179"/>
        <v>0</v>
      </c>
      <c r="AO262" s="118">
        <f t="shared" si="180"/>
        <v>0</v>
      </c>
      <c r="AP262" s="118">
        <f t="shared" si="181"/>
        <v>0</v>
      </c>
      <c r="AQ262" s="118">
        <f t="shared" si="182"/>
        <v>0</v>
      </c>
      <c r="AR262" s="118">
        <f t="shared" si="183"/>
        <v>0</v>
      </c>
      <c r="AS262" s="118">
        <f t="shared" si="184"/>
        <v>0</v>
      </c>
      <c r="AT262" s="118">
        <f t="shared" si="185"/>
        <v>0</v>
      </c>
      <c r="AU262" s="119">
        <f t="shared" ca="1" si="186"/>
        <v>0.34498629073449777</v>
      </c>
      <c r="DO262" s="36">
        <v>0</v>
      </c>
      <c r="DP262" s="36">
        <v>0</v>
      </c>
      <c r="DQ262" s="36">
        <v>0</v>
      </c>
      <c r="DR262" s="36">
        <v>0</v>
      </c>
      <c r="DS262" s="36">
        <v>0</v>
      </c>
      <c r="DT262" s="36">
        <v>0</v>
      </c>
      <c r="DU262" s="36">
        <v>0</v>
      </c>
      <c r="DV262" s="36">
        <v>0</v>
      </c>
      <c r="DW262" s="36">
        <v>0</v>
      </c>
      <c r="DX262" s="36">
        <v>0</v>
      </c>
      <c r="DY262" s="36">
        <v>0</v>
      </c>
    </row>
    <row r="263" spans="1:129" x14ac:dyDescent="0.2">
      <c r="A263" s="36">
        <v>260</v>
      </c>
      <c r="B263" s="36" t="s">
        <v>195</v>
      </c>
      <c r="C263" s="36" t="s">
        <v>199</v>
      </c>
      <c r="D263" s="36">
        <v>1</v>
      </c>
      <c r="E263" s="36" t="s">
        <v>45</v>
      </c>
      <c r="F263" s="36" t="s">
        <v>454</v>
      </c>
      <c r="G263" s="36" t="s">
        <v>195</v>
      </c>
      <c r="H263" s="36" t="s">
        <v>199</v>
      </c>
      <c r="I263" s="36" t="s">
        <v>141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6">
        <v>0</v>
      </c>
      <c r="AJ263" s="36">
        <v>0</v>
      </c>
      <c r="AK263" s="118">
        <f t="shared" ca="1" si="176"/>
        <v>8.9060954536103687E-2</v>
      </c>
      <c r="AL263" s="118">
        <f t="shared" si="177"/>
        <v>0</v>
      </c>
      <c r="AM263" s="118">
        <f t="shared" si="178"/>
        <v>0</v>
      </c>
      <c r="AN263" s="118">
        <f t="shared" si="179"/>
        <v>0</v>
      </c>
      <c r="AO263" s="118">
        <f t="shared" si="180"/>
        <v>0</v>
      </c>
      <c r="AP263" s="118">
        <f t="shared" si="181"/>
        <v>0</v>
      </c>
      <c r="AQ263" s="118">
        <f t="shared" si="182"/>
        <v>0</v>
      </c>
      <c r="AR263" s="118">
        <f t="shared" si="183"/>
        <v>0</v>
      </c>
      <c r="AS263" s="118">
        <f t="shared" si="184"/>
        <v>0</v>
      </c>
      <c r="AT263" s="118">
        <f t="shared" si="185"/>
        <v>0</v>
      </c>
      <c r="AU263" s="119">
        <f t="shared" ca="1" si="186"/>
        <v>8.9060954536103687E-2</v>
      </c>
      <c r="DO263" s="36">
        <v>0</v>
      </c>
      <c r="DP263" s="36">
        <v>0</v>
      </c>
      <c r="DQ263" s="36">
        <v>0</v>
      </c>
      <c r="DR263" s="36">
        <v>0</v>
      </c>
      <c r="DS263" s="36">
        <v>0</v>
      </c>
      <c r="DT263" s="36">
        <v>0</v>
      </c>
      <c r="DU263" s="36">
        <v>0</v>
      </c>
      <c r="DV263" s="36">
        <v>0</v>
      </c>
      <c r="DW263" s="36">
        <v>0</v>
      </c>
      <c r="DX263" s="36">
        <v>0</v>
      </c>
      <c r="DY263" s="36">
        <v>0</v>
      </c>
    </row>
    <row r="264" spans="1:129" x14ac:dyDescent="0.2">
      <c r="A264" s="36">
        <v>261</v>
      </c>
      <c r="B264" s="36" t="s">
        <v>195</v>
      </c>
      <c r="C264" s="36" t="s">
        <v>199</v>
      </c>
      <c r="D264" s="36">
        <v>1</v>
      </c>
      <c r="E264" s="36" t="s">
        <v>45</v>
      </c>
      <c r="F264" s="36" t="s">
        <v>455</v>
      </c>
      <c r="G264" s="36" t="s">
        <v>195</v>
      </c>
      <c r="H264" s="36" t="s">
        <v>199</v>
      </c>
      <c r="I264" s="36" t="s">
        <v>180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6">
        <v>0</v>
      </c>
      <c r="AJ264" s="36">
        <v>0</v>
      </c>
      <c r="AK264" s="118">
        <f t="shared" ca="1" si="176"/>
        <v>8.6334411915767656E-2</v>
      </c>
      <c r="AL264" s="118">
        <f t="shared" si="177"/>
        <v>0</v>
      </c>
      <c r="AM264" s="118">
        <f t="shared" si="178"/>
        <v>0</v>
      </c>
      <c r="AN264" s="118">
        <f t="shared" si="179"/>
        <v>0</v>
      </c>
      <c r="AO264" s="118">
        <f t="shared" si="180"/>
        <v>0</v>
      </c>
      <c r="AP264" s="118">
        <f t="shared" si="181"/>
        <v>0</v>
      </c>
      <c r="AQ264" s="118">
        <f t="shared" si="182"/>
        <v>0</v>
      </c>
      <c r="AR264" s="118">
        <f t="shared" si="183"/>
        <v>0</v>
      </c>
      <c r="AS264" s="118">
        <f t="shared" si="184"/>
        <v>0</v>
      </c>
      <c r="AT264" s="118">
        <f t="shared" si="185"/>
        <v>0</v>
      </c>
      <c r="AU264" s="119">
        <f t="shared" ca="1" si="186"/>
        <v>8.6334411915767656E-2</v>
      </c>
      <c r="DO264" s="36">
        <v>0</v>
      </c>
      <c r="DP264" s="36">
        <v>0</v>
      </c>
      <c r="DQ264" s="36">
        <v>0</v>
      </c>
      <c r="DR264" s="36">
        <v>0</v>
      </c>
      <c r="DS264" s="36">
        <v>0</v>
      </c>
      <c r="DT264" s="36">
        <v>0</v>
      </c>
      <c r="DU264" s="36">
        <v>0</v>
      </c>
      <c r="DV264" s="36">
        <v>0</v>
      </c>
      <c r="DW264" s="36">
        <v>0</v>
      </c>
      <c r="DX264" s="36">
        <v>0</v>
      </c>
      <c r="DY264" s="36">
        <v>0</v>
      </c>
    </row>
    <row r="265" spans="1:129" x14ac:dyDescent="0.2">
      <c r="A265" s="36">
        <v>262</v>
      </c>
      <c r="B265" s="36" t="s">
        <v>195</v>
      </c>
      <c r="C265" s="36" t="s">
        <v>199</v>
      </c>
      <c r="D265" s="36">
        <v>1</v>
      </c>
      <c r="E265" s="36" t="s">
        <v>45</v>
      </c>
      <c r="F265" s="36" t="s">
        <v>456</v>
      </c>
      <c r="G265" s="36" t="s">
        <v>195</v>
      </c>
      <c r="H265" s="36" t="s">
        <v>199</v>
      </c>
      <c r="I265" s="36" t="s">
        <v>174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6">
        <v>0</v>
      </c>
      <c r="AJ265" s="36">
        <v>0</v>
      </c>
      <c r="AK265" s="118">
        <f t="shared" ca="1" si="176"/>
        <v>0.40896095453610365</v>
      </c>
      <c r="AL265" s="118">
        <f t="shared" si="177"/>
        <v>0</v>
      </c>
      <c r="AM265" s="118">
        <f t="shared" si="178"/>
        <v>0</v>
      </c>
      <c r="AN265" s="118">
        <f t="shared" si="179"/>
        <v>0</v>
      </c>
      <c r="AO265" s="118">
        <f t="shared" si="180"/>
        <v>0</v>
      </c>
      <c r="AP265" s="118">
        <f t="shared" si="181"/>
        <v>0</v>
      </c>
      <c r="AQ265" s="118">
        <f t="shared" si="182"/>
        <v>0</v>
      </c>
      <c r="AR265" s="118">
        <f t="shared" si="183"/>
        <v>0</v>
      </c>
      <c r="AS265" s="118">
        <f t="shared" si="184"/>
        <v>0</v>
      </c>
      <c r="AT265" s="118">
        <f t="shared" si="185"/>
        <v>0</v>
      </c>
      <c r="AU265" s="119">
        <f t="shared" ca="1" si="186"/>
        <v>0.40896095453610365</v>
      </c>
      <c r="DO265" s="36">
        <v>0</v>
      </c>
      <c r="DP265" s="36">
        <v>0</v>
      </c>
      <c r="DQ265" s="36">
        <v>0</v>
      </c>
      <c r="DR265" s="36">
        <v>0</v>
      </c>
      <c r="DS265" s="36">
        <v>0</v>
      </c>
      <c r="DT265" s="36">
        <v>0</v>
      </c>
      <c r="DU265" s="36">
        <v>0</v>
      </c>
      <c r="DV265" s="36">
        <v>0</v>
      </c>
      <c r="DW265" s="36">
        <v>0</v>
      </c>
      <c r="DX265" s="36">
        <v>0</v>
      </c>
      <c r="DY265" s="36">
        <v>0</v>
      </c>
    </row>
    <row r="266" spans="1:129" x14ac:dyDescent="0.2">
      <c r="A266" s="36">
        <v>263</v>
      </c>
      <c r="B266" s="36" t="s">
        <v>195</v>
      </c>
      <c r="C266" s="36" t="s">
        <v>199</v>
      </c>
      <c r="D266" s="36">
        <v>1</v>
      </c>
      <c r="E266" s="36" t="s">
        <v>45</v>
      </c>
      <c r="F266" s="36" t="s">
        <v>457</v>
      </c>
      <c r="G266" s="36" t="s">
        <v>195</v>
      </c>
      <c r="H266" s="36" t="s">
        <v>199</v>
      </c>
      <c r="I266" s="36" t="s">
        <v>89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6">
        <v>0</v>
      </c>
      <c r="AJ266" s="36">
        <v>0</v>
      </c>
      <c r="AK266" s="118">
        <f t="shared" ca="1" si="176"/>
        <v>0.40623441191576765</v>
      </c>
      <c r="AL266" s="118">
        <f t="shared" si="177"/>
        <v>0</v>
      </c>
      <c r="AM266" s="118">
        <f t="shared" si="178"/>
        <v>0</v>
      </c>
      <c r="AN266" s="118">
        <f t="shared" si="179"/>
        <v>0</v>
      </c>
      <c r="AO266" s="118">
        <f t="shared" si="180"/>
        <v>0</v>
      </c>
      <c r="AP266" s="118">
        <f t="shared" si="181"/>
        <v>0</v>
      </c>
      <c r="AQ266" s="118">
        <f t="shared" si="182"/>
        <v>0</v>
      </c>
      <c r="AR266" s="118">
        <f t="shared" si="183"/>
        <v>0</v>
      </c>
      <c r="AS266" s="118">
        <f t="shared" si="184"/>
        <v>0</v>
      </c>
      <c r="AT266" s="118">
        <f t="shared" si="185"/>
        <v>0</v>
      </c>
      <c r="AU266" s="119">
        <f t="shared" ca="1" si="186"/>
        <v>0.40623441191576765</v>
      </c>
      <c r="DO266" s="36">
        <v>0</v>
      </c>
      <c r="DP266" s="36">
        <v>0</v>
      </c>
      <c r="DQ266" s="36">
        <v>0</v>
      </c>
      <c r="DR266" s="36">
        <v>0</v>
      </c>
      <c r="DS266" s="36">
        <v>0</v>
      </c>
      <c r="DT266" s="36">
        <v>0</v>
      </c>
      <c r="DU266" s="36">
        <v>0</v>
      </c>
      <c r="DV266" s="36">
        <v>0</v>
      </c>
      <c r="DW266" s="36">
        <v>0</v>
      </c>
      <c r="DX266" s="36">
        <v>0</v>
      </c>
      <c r="DY266" s="36">
        <v>0</v>
      </c>
    </row>
    <row r="267" spans="1:129" x14ac:dyDescent="0.2">
      <c r="A267" s="36">
        <v>264</v>
      </c>
      <c r="B267" s="36" t="s">
        <v>195</v>
      </c>
      <c r="C267" s="36" t="s">
        <v>140</v>
      </c>
      <c r="D267" s="36">
        <v>1</v>
      </c>
      <c r="E267" s="36" t="s">
        <v>45</v>
      </c>
      <c r="F267" s="36" t="s">
        <v>458</v>
      </c>
      <c r="G267" s="36" t="s">
        <v>195</v>
      </c>
      <c r="H267" s="36" t="s">
        <v>140</v>
      </c>
      <c r="I267" s="36" t="s">
        <v>141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6">
        <v>0</v>
      </c>
      <c r="AJ267" s="36">
        <v>0</v>
      </c>
      <c r="AK267" s="118">
        <f t="shared" ca="1" si="176"/>
        <v>0.11605671175858503</v>
      </c>
      <c r="AL267" s="118">
        <f t="shared" si="177"/>
        <v>0</v>
      </c>
      <c r="AM267" s="118">
        <f t="shared" si="178"/>
        <v>0</v>
      </c>
      <c r="AN267" s="118">
        <f t="shared" si="179"/>
        <v>0</v>
      </c>
      <c r="AO267" s="118">
        <f t="shared" si="180"/>
        <v>0</v>
      </c>
      <c r="AP267" s="118">
        <f t="shared" si="181"/>
        <v>0</v>
      </c>
      <c r="AQ267" s="118">
        <f t="shared" si="182"/>
        <v>0</v>
      </c>
      <c r="AR267" s="118">
        <f t="shared" si="183"/>
        <v>0</v>
      </c>
      <c r="AS267" s="118">
        <f t="shared" si="184"/>
        <v>0</v>
      </c>
      <c r="AT267" s="118">
        <f t="shared" si="185"/>
        <v>0</v>
      </c>
      <c r="AU267" s="119">
        <f t="shared" ca="1" si="186"/>
        <v>0.11605671175858503</v>
      </c>
      <c r="DO267" s="36">
        <v>0</v>
      </c>
      <c r="DP267" s="36">
        <v>0</v>
      </c>
      <c r="DQ267" s="36">
        <v>0</v>
      </c>
      <c r="DR267" s="36">
        <v>0</v>
      </c>
      <c r="DS267" s="36">
        <v>0</v>
      </c>
      <c r="DT267" s="36">
        <v>0</v>
      </c>
      <c r="DU267" s="36">
        <v>0</v>
      </c>
      <c r="DV267" s="36">
        <v>0</v>
      </c>
      <c r="DW267" s="36">
        <v>0</v>
      </c>
      <c r="DX267" s="36">
        <v>0</v>
      </c>
      <c r="DY267" s="36">
        <v>0</v>
      </c>
    </row>
    <row r="268" spans="1:129" x14ac:dyDescent="0.2">
      <c r="A268" s="36">
        <v>265</v>
      </c>
      <c r="B268" s="36" t="s">
        <v>195</v>
      </c>
      <c r="C268" s="36" t="s">
        <v>140</v>
      </c>
      <c r="D268" s="36">
        <v>1</v>
      </c>
      <c r="E268" s="36" t="s">
        <v>45</v>
      </c>
      <c r="F268" s="36" t="s">
        <v>211</v>
      </c>
      <c r="G268" s="36" t="s">
        <v>195</v>
      </c>
      <c r="H268" s="36" t="s">
        <v>140</v>
      </c>
      <c r="I268" s="36" t="s">
        <v>180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6">
        <v>0</v>
      </c>
      <c r="AJ268" s="36">
        <v>0</v>
      </c>
      <c r="AK268" s="118">
        <f t="shared" ca="1" si="176"/>
        <v>9.7524853047334187E-2</v>
      </c>
      <c r="AL268" s="118">
        <f t="shared" si="177"/>
        <v>0</v>
      </c>
      <c r="AM268" s="118">
        <f t="shared" si="178"/>
        <v>0</v>
      </c>
      <c r="AN268" s="118">
        <f t="shared" si="179"/>
        <v>0</v>
      </c>
      <c r="AO268" s="118">
        <f t="shared" si="180"/>
        <v>0</v>
      </c>
      <c r="AP268" s="118">
        <f t="shared" si="181"/>
        <v>0</v>
      </c>
      <c r="AQ268" s="118">
        <f t="shared" si="182"/>
        <v>0</v>
      </c>
      <c r="AR268" s="118">
        <f t="shared" si="183"/>
        <v>0</v>
      </c>
      <c r="AS268" s="118">
        <f t="shared" si="184"/>
        <v>0</v>
      </c>
      <c r="AT268" s="118">
        <f t="shared" si="185"/>
        <v>0</v>
      </c>
      <c r="AU268" s="119">
        <f t="shared" ca="1" si="186"/>
        <v>9.7524853047334187E-2</v>
      </c>
      <c r="DO268" s="36">
        <v>0</v>
      </c>
      <c r="DP268" s="36">
        <v>0</v>
      </c>
      <c r="DQ268" s="36">
        <v>0</v>
      </c>
      <c r="DR268" s="36">
        <v>0</v>
      </c>
      <c r="DS268" s="36">
        <v>0</v>
      </c>
      <c r="DT268" s="36">
        <v>0</v>
      </c>
      <c r="DU268" s="36">
        <v>0</v>
      </c>
      <c r="DV268" s="36">
        <v>0</v>
      </c>
      <c r="DW268" s="36">
        <v>0</v>
      </c>
      <c r="DX268" s="36">
        <v>0</v>
      </c>
      <c r="DY268" s="36">
        <v>0</v>
      </c>
    </row>
    <row r="269" spans="1:129" x14ac:dyDescent="0.2">
      <c r="A269" s="36">
        <v>266</v>
      </c>
      <c r="B269" s="36" t="s">
        <v>195</v>
      </c>
      <c r="C269" s="36" t="s">
        <v>140</v>
      </c>
      <c r="D269" s="36">
        <v>1</v>
      </c>
      <c r="E269" s="36" t="s">
        <v>45</v>
      </c>
      <c r="F269" s="36" t="s">
        <v>214</v>
      </c>
      <c r="G269" s="36" t="s">
        <v>195</v>
      </c>
      <c r="H269" s="36" t="s">
        <v>140</v>
      </c>
      <c r="I269" s="36" t="s">
        <v>174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6">
        <v>0</v>
      </c>
      <c r="AJ269" s="36">
        <v>0</v>
      </c>
      <c r="AK269" s="118">
        <f t="shared" ca="1" si="176"/>
        <v>0.46775671175858502</v>
      </c>
      <c r="AL269" s="118">
        <f t="shared" si="177"/>
        <v>0</v>
      </c>
      <c r="AM269" s="118">
        <f t="shared" si="178"/>
        <v>0</v>
      </c>
      <c r="AN269" s="118">
        <f t="shared" si="179"/>
        <v>0</v>
      </c>
      <c r="AO269" s="118">
        <f t="shared" si="180"/>
        <v>0</v>
      </c>
      <c r="AP269" s="118">
        <f t="shared" si="181"/>
        <v>0</v>
      </c>
      <c r="AQ269" s="118">
        <f t="shared" si="182"/>
        <v>0</v>
      </c>
      <c r="AR269" s="118">
        <f t="shared" si="183"/>
        <v>0</v>
      </c>
      <c r="AS269" s="118">
        <f t="shared" si="184"/>
        <v>0</v>
      </c>
      <c r="AT269" s="118">
        <f t="shared" si="185"/>
        <v>0</v>
      </c>
      <c r="AU269" s="119">
        <f t="shared" ca="1" si="186"/>
        <v>0.46775671175858502</v>
      </c>
      <c r="DO269" s="36">
        <v>0</v>
      </c>
      <c r="DP269" s="36">
        <v>0</v>
      </c>
      <c r="DQ269" s="36">
        <v>0</v>
      </c>
      <c r="DR269" s="36">
        <v>0</v>
      </c>
      <c r="DS269" s="36">
        <v>0</v>
      </c>
      <c r="DT269" s="36">
        <v>0</v>
      </c>
      <c r="DU269" s="36">
        <v>0</v>
      </c>
      <c r="DV269" s="36">
        <v>0</v>
      </c>
      <c r="DW269" s="36">
        <v>0</v>
      </c>
      <c r="DX269" s="36">
        <v>0</v>
      </c>
      <c r="DY269" s="36">
        <v>0</v>
      </c>
    </row>
    <row r="270" spans="1:129" x14ac:dyDescent="0.2">
      <c r="A270" s="36">
        <v>267</v>
      </c>
      <c r="B270" s="36" t="s">
        <v>195</v>
      </c>
      <c r="C270" s="36" t="s">
        <v>140</v>
      </c>
      <c r="D270" s="36">
        <v>1</v>
      </c>
      <c r="E270" s="36" t="s">
        <v>45</v>
      </c>
      <c r="F270" s="36" t="s">
        <v>216</v>
      </c>
      <c r="G270" s="36" t="s">
        <v>195</v>
      </c>
      <c r="H270" s="36" t="s">
        <v>140</v>
      </c>
      <c r="I270" s="36" t="s">
        <v>89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6">
        <v>0</v>
      </c>
      <c r="AJ270" s="36">
        <v>0</v>
      </c>
      <c r="AK270" s="118">
        <f t="shared" ca="1" si="176"/>
        <v>0.44922485304733417</v>
      </c>
      <c r="AL270" s="118">
        <f t="shared" si="177"/>
        <v>0</v>
      </c>
      <c r="AM270" s="118">
        <f t="shared" si="178"/>
        <v>0</v>
      </c>
      <c r="AN270" s="118">
        <f t="shared" si="179"/>
        <v>0</v>
      </c>
      <c r="AO270" s="118">
        <f t="shared" si="180"/>
        <v>0</v>
      </c>
      <c r="AP270" s="118">
        <f t="shared" si="181"/>
        <v>0</v>
      </c>
      <c r="AQ270" s="118">
        <f t="shared" si="182"/>
        <v>0</v>
      </c>
      <c r="AR270" s="118">
        <f t="shared" si="183"/>
        <v>0</v>
      </c>
      <c r="AS270" s="118">
        <f t="shared" si="184"/>
        <v>0</v>
      </c>
      <c r="AT270" s="118">
        <f t="shared" si="185"/>
        <v>0</v>
      </c>
      <c r="AU270" s="119">
        <f t="shared" ca="1" si="186"/>
        <v>0.44922485304733417</v>
      </c>
      <c r="DO270" s="36">
        <v>0</v>
      </c>
      <c r="DP270" s="36">
        <v>0</v>
      </c>
      <c r="DQ270" s="36">
        <v>0</v>
      </c>
      <c r="DR270" s="36">
        <v>0</v>
      </c>
      <c r="DS270" s="36">
        <v>0</v>
      </c>
      <c r="DT270" s="36">
        <v>0</v>
      </c>
      <c r="DU270" s="36">
        <v>0</v>
      </c>
      <c r="DV270" s="36">
        <v>0</v>
      </c>
      <c r="DW270" s="36">
        <v>0</v>
      </c>
      <c r="DX270" s="36">
        <v>0</v>
      </c>
      <c r="DY270" s="36">
        <v>0</v>
      </c>
    </row>
    <row r="271" spans="1:129" x14ac:dyDescent="0.2">
      <c r="A271" s="36">
        <v>268</v>
      </c>
      <c r="B271" s="36" t="s">
        <v>195</v>
      </c>
      <c r="C271" s="36" t="s">
        <v>164</v>
      </c>
      <c r="D271" s="36">
        <v>1</v>
      </c>
      <c r="E271" s="36" t="s">
        <v>45</v>
      </c>
      <c r="F271" s="36" t="s">
        <v>459</v>
      </c>
      <c r="G271" s="36" t="s">
        <v>195</v>
      </c>
      <c r="H271" s="36" t="s">
        <v>195</v>
      </c>
      <c r="I271" s="36" t="s">
        <v>141</v>
      </c>
      <c r="J271" s="36" t="s">
        <v>164</v>
      </c>
      <c r="K271" s="36" t="s">
        <v>164</v>
      </c>
      <c r="L271" s="36" t="s">
        <v>48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6">
        <v>0</v>
      </c>
      <c r="AJ271" s="36">
        <v>0</v>
      </c>
      <c r="AK271" s="118">
        <f t="shared" ca="1" si="176"/>
        <v>1.4272391653290483E-2</v>
      </c>
      <c r="AL271" s="118">
        <f t="shared" ca="1" si="177"/>
        <v>1.3064619090635299E-2</v>
      </c>
      <c r="AM271" s="118">
        <f t="shared" si="178"/>
        <v>0</v>
      </c>
      <c r="AN271" s="118">
        <f t="shared" si="179"/>
        <v>0</v>
      </c>
      <c r="AO271" s="118">
        <f t="shared" si="180"/>
        <v>0</v>
      </c>
      <c r="AP271" s="118">
        <f t="shared" si="181"/>
        <v>0</v>
      </c>
      <c r="AQ271" s="118">
        <f t="shared" si="182"/>
        <v>0</v>
      </c>
      <c r="AR271" s="118">
        <f t="shared" si="183"/>
        <v>0</v>
      </c>
      <c r="AS271" s="118">
        <f t="shared" si="184"/>
        <v>0</v>
      </c>
      <c r="AT271" s="118">
        <f t="shared" si="185"/>
        <v>0</v>
      </c>
      <c r="AU271" s="119">
        <f t="shared" ca="1" si="186"/>
        <v>2.7337010743925784E-2</v>
      </c>
      <c r="DO271" s="36">
        <v>0</v>
      </c>
      <c r="DP271" s="36">
        <v>0</v>
      </c>
      <c r="DQ271" s="36">
        <v>0</v>
      </c>
      <c r="DR271" s="36">
        <v>0</v>
      </c>
      <c r="DS271" s="36">
        <v>0</v>
      </c>
      <c r="DT271" s="36">
        <v>0</v>
      </c>
      <c r="DU271" s="36">
        <v>0</v>
      </c>
      <c r="DV271" s="36">
        <v>0</v>
      </c>
      <c r="DW271" s="36">
        <v>0</v>
      </c>
      <c r="DX271" s="36">
        <v>0</v>
      </c>
      <c r="DY271" s="36">
        <v>0</v>
      </c>
    </row>
    <row r="272" spans="1:129" x14ac:dyDescent="0.2">
      <c r="A272" s="36">
        <v>269</v>
      </c>
      <c r="B272" s="36" t="s">
        <v>195</v>
      </c>
      <c r="C272" s="36" t="s">
        <v>164</v>
      </c>
      <c r="D272" s="36">
        <v>2</v>
      </c>
      <c r="E272" s="36" t="s">
        <v>45</v>
      </c>
      <c r="F272" s="36" t="s">
        <v>460</v>
      </c>
      <c r="G272" s="36" t="s">
        <v>195</v>
      </c>
      <c r="H272" s="36" t="s">
        <v>195</v>
      </c>
      <c r="I272" s="36" t="s">
        <v>141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6">
        <v>0</v>
      </c>
      <c r="AJ272" s="36">
        <v>0</v>
      </c>
      <c r="AK272" s="118">
        <f t="shared" ca="1" si="176"/>
        <v>1.4272391653290483E-2</v>
      </c>
      <c r="AL272" s="118">
        <f t="shared" si="177"/>
        <v>0</v>
      </c>
      <c r="AM272" s="118">
        <f t="shared" si="178"/>
        <v>0</v>
      </c>
      <c r="AN272" s="118">
        <f t="shared" si="179"/>
        <v>0</v>
      </c>
      <c r="AO272" s="118">
        <f t="shared" si="180"/>
        <v>0</v>
      </c>
      <c r="AP272" s="118">
        <f t="shared" si="181"/>
        <v>0</v>
      </c>
      <c r="AQ272" s="118">
        <f t="shared" si="182"/>
        <v>0</v>
      </c>
      <c r="AR272" s="118">
        <f t="shared" si="183"/>
        <v>0</v>
      </c>
      <c r="AS272" s="118">
        <f t="shared" si="184"/>
        <v>0</v>
      </c>
      <c r="AT272" s="118">
        <f t="shared" si="185"/>
        <v>0</v>
      </c>
      <c r="AU272" s="119">
        <f t="shared" ca="1" si="186"/>
        <v>1.4272391653290483E-2</v>
      </c>
      <c r="DO272" s="36">
        <v>0</v>
      </c>
      <c r="DP272" s="36">
        <v>0</v>
      </c>
      <c r="DQ272" s="36">
        <v>0</v>
      </c>
      <c r="DR272" s="36">
        <v>0</v>
      </c>
      <c r="DS272" s="36">
        <v>0</v>
      </c>
      <c r="DT272" s="36">
        <v>0</v>
      </c>
      <c r="DU272" s="36">
        <v>0</v>
      </c>
      <c r="DV272" s="36">
        <v>0</v>
      </c>
      <c r="DW272" s="36">
        <v>0</v>
      </c>
      <c r="DX272" s="36">
        <v>0</v>
      </c>
      <c r="DY272" s="36">
        <v>0</v>
      </c>
    </row>
    <row r="273" spans="1:129" x14ac:dyDescent="0.2">
      <c r="A273" s="36">
        <v>270</v>
      </c>
      <c r="B273" s="36" t="s">
        <v>195</v>
      </c>
      <c r="C273" s="36" t="s">
        <v>164</v>
      </c>
      <c r="D273" s="36">
        <v>3</v>
      </c>
      <c r="E273" s="36" t="s">
        <v>45</v>
      </c>
      <c r="F273" s="36" t="s">
        <v>461</v>
      </c>
      <c r="G273" s="36" t="s">
        <v>195</v>
      </c>
      <c r="H273" s="36" t="s">
        <v>195</v>
      </c>
      <c r="I273" s="36" t="s">
        <v>180</v>
      </c>
      <c r="J273" s="36" t="s">
        <v>164</v>
      </c>
      <c r="K273" s="36" t="s">
        <v>164</v>
      </c>
      <c r="L273" s="36" t="s">
        <v>48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6">
        <v>0</v>
      </c>
      <c r="AJ273" s="36">
        <v>0</v>
      </c>
      <c r="AK273" s="118">
        <f t="shared" ca="1" si="176"/>
        <v>1.4272391653290483E-2</v>
      </c>
      <c r="AL273" s="118">
        <f t="shared" ca="1" si="177"/>
        <v>1.3064619090635299E-2</v>
      </c>
      <c r="AM273" s="118">
        <f t="shared" si="178"/>
        <v>0</v>
      </c>
      <c r="AN273" s="118">
        <f t="shared" si="179"/>
        <v>0</v>
      </c>
      <c r="AO273" s="118">
        <f t="shared" si="180"/>
        <v>0</v>
      </c>
      <c r="AP273" s="118">
        <f t="shared" si="181"/>
        <v>0</v>
      </c>
      <c r="AQ273" s="118">
        <f t="shared" si="182"/>
        <v>0</v>
      </c>
      <c r="AR273" s="118">
        <f t="shared" si="183"/>
        <v>0</v>
      </c>
      <c r="AS273" s="118">
        <f t="shared" si="184"/>
        <v>0</v>
      </c>
      <c r="AT273" s="118">
        <f t="shared" si="185"/>
        <v>0</v>
      </c>
      <c r="AU273" s="119">
        <f t="shared" ca="1" si="186"/>
        <v>2.7337010743925784E-2</v>
      </c>
      <c r="DO273" s="36">
        <v>0</v>
      </c>
      <c r="DP273" s="36">
        <v>0</v>
      </c>
      <c r="DQ273" s="36">
        <v>0</v>
      </c>
      <c r="DR273" s="36">
        <v>0</v>
      </c>
      <c r="DS273" s="36">
        <v>0</v>
      </c>
      <c r="DT273" s="36">
        <v>0</v>
      </c>
      <c r="DU273" s="36">
        <v>0</v>
      </c>
      <c r="DV273" s="36">
        <v>0</v>
      </c>
      <c r="DW273" s="36">
        <v>0</v>
      </c>
      <c r="DX273" s="36">
        <v>0</v>
      </c>
      <c r="DY273" s="36">
        <v>0</v>
      </c>
    </row>
    <row r="274" spans="1:129" x14ac:dyDescent="0.2">
      <c r="A274" s="36">
        <v>271</v>
      </c>
      <c r="B274" s="36" t="s">
        <v>195</v>
      </c>
      <c r="C274" s="36" t="s">
        <v>164</v>
      </c>
      <c r="D274" s="36">
        <v>4</v>
      </c>
      <c r="E274" s="36" t="s">
        <v>45</v>
      </c>
      <c r="F274" s="36" t="s">
        <v>462</v>
      </c>
      <c r="G274" s="36" t="s">
        <v>195</v>
      </c>
      <c r="H274" s="36" t="s">
        <v>195</v>
      </c>
      <c r="I274" s="36" t="s">
        <v>180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6">
        <v>0</v>
      </c>
      <c r="AJ274" s="36">
        <v>0</v>
      </c>
      <c r="AK274" s="118">
        <f t="shared" ca="1" si="176"/>
        <v>1.4272391653290483E-2</v>
      </c>
      <c r="AL274" s="118">
        <f t="shared" si="177"/>
        <v>0</v>
      </c>
      <c r="AM274" s="118">
        <f t="shared" si="178"/>
        <v>0</v>
      </c>
      <c r="AN274" s="118">
        <f t="shared" si="179"/>
        <v>0</v>
      </c>
      <c r="AO274" s="118">
        <f t="shared" si="180"/>
        <v>0</v>
      </c>
      <c r="AP274" s="118">
        <f t="shared" si="181"/>
        <v>0</v>
      </c>
      <c r="AQ274" s="118">
        <f t="shared" si="182"/>
        <v>0</v>
      </c>
      <c r="AR274" s="118">
        <f t="shared" si="183"/>
        <v>0</v>
      </c>
      <c r="AS274" s="118">
        <f t="shared" si="184"/>
        <v>0</v>
      </c>
      <c r="AT274" s="118">
        <f t="shared" si="185"/>
        <v>0</v>
      </c>
      <c r="AU274" s="119">
        <f t="shared" ca="1" si="186"/>
        <v>1.4272391653290483E-2</v>
      </c>
      <c r="DO274" s="36">
        <v>0</v>
      </c>
      <c r="DP274" s="36">
        <v>0</v>
      </c>
      <c r="DQ274" s="36">
        <v>0</v>
      </c>
      <c r="DR274" s="36">
        <v>0</v>
      </c>
      <c r="DS274" s="36">
        <v>0</v>
      </c>
      <c r="DT274" s="36">
        <v>0</v>
      </c>
      <c r="DU274" s="36">
        <v>0</v>
      </c>
      <c r="DV274" s="36">
        <v>0</v>
      </c>
      <c r="DW274" s="36">
        <v>0</v>
      </c>
      <c r="DX274" s="36">
        <v>0</v>
      </c>
      <c r="DY274" s="36">
        <v>0</v>
      </c>
    </row>
    <row r="275" spans="1:129" x14ac:dyDescent="0.2">
      <c r="A275" s="36">
        <v>272</v>
      </c>
      <c r="B275" s="36" t="s">
        <v>195</v>
      </c>
      <c r="C275" s="36" t="s">
        <v>205</v>
      </c>
      <c r="D275" s="36">
        <v>1</v>
      </c>
      <c r="E275" s="36" t="s">
        <v>45</v>
      </c>
      <c r="F275" s="36" t="s">
        <v>463</v>
      </c>
      <c r="G275" s="36" t="s">
        <v>195</v>
      </c>
      <c r="H275" s="36" t="s">
        <v>195</v>
      </c>
      <c r="I275" s="36" t="s">
        <v>180</v>
      </c>
      <c r="J275" s="36" t="s">
        <v>164</v>
      </c>
      <c r="K275" s="36" t="s">
        <v>164</v>
      </c>
      <c r="L275" s="36" t="s">
        <v>48</v>
      </c>
      <c r="M275" s="36" t="s">
        <v>164</v>
      </c>
      <c r="N275" s="36" t="s">
        <v>205</v>
      </c>
      <c r="O275" s="36" t="s">
        <v>48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6">
        <v>0</v>
      </c>
      <c r="AJ275" s="36">
        <v>0</v>
      </c>
      <c r="AK275" s="118">
        <f t="shared" ca="1" si="176"/>
        <v>1.4272391653290483E-2</v>
      </c>
      <c r="AL275" s="118">
        <f t="shared" ca="1" si="177"/>
        <v>1.3064619090635299E-2</v>
      </c>
      <c r="AM275" s="118">
        <f t="shared" ca="1" si="178"/>
        <v>5.6957901184156702E-2</v>
      </c>
      <c r="AN275" s="118">
        <f t="shared" si="179"/>
        <v>0</v>
      </c>
      <c r="AO275" s="118">
        <f t="shared" si="180"/>
        <v>0</v>
      </c>
      <c r="AP275" s="118">
        <f t="shared" si="181"/>
        <v>0</v>
      </c>
      <c r="AQ275" s="118">
        <f t="shared" si="182"/>
        <v>0</v>
      </c>
      <c r="AR275" s="118">
        <f t="shared" si="183"/>
        <v>0</v>
      </c>
      <c r="AS275" s="118">
        <f t="shared" si="184"/>
        <v>0</v>
      </c>
      <c r="AT275" s="118">
        <f t="shared" si="185"/>
        <v>0</v>
      </c>
      <c r="AU275" s="119">
        <f t="shared" ca="1" si="186"/>
        <v>8.4294911928082486E-2</v>
      </c>
      <c r="DO275" s="36">
        <v>0</v>
      </c>
      <c r="DP275" s="36">
        <v>0</v>
      </c>
      <c r="DQ275" s="36">
        <v>0</v>
      </c>
      <c r="DR275" s="36">
        <v>0</v>
      </c>
      <c r="DS275" s="36">
        <v>0</v>
      </c>
      <c r="DT275" s="36">
        <v>0</v>
      </c>
      <c r="DU275" s="36">
        <v>0</v>
      </c>
      <c r="DV275" s="36">
        <v>0</v>
      </c>
      <c r="DW275" s="36">
        <v>0</v>
      </c>
      <c r="DX275" s="36">
        <v>0</v>
      </c>
      <c r="DY275" s="36">
        <v>0</v>
      </c>
    </row>
    <row r="276" spans="1:129" x14ac:dyDescent="0.2">
      <c r="A276" s="36">
        <v>273</v>
      </c>
      <c r="B276" s="36" t="s">
        <v>195</v>
      </c>
      <c r="C276" s="36" t="s">
        <v>205</v>
      </c>
      <c r="D276" s="36">
        <v>2</v>
      </c>
      <c r="E276" s="36" t="s">
        <v>45</v>
      </c>
      <c r="F276" s="36" t="s">
        <v>464</v>
      </c>
      <c r="G276" s="36" t="s">
        <v>195</v>
      </c>
      <c r="H276" s="36" t="s">
        <v>195</v>
      </c>
      <c r="I276" s="36" t="s">
        <v>141</v>
      </c>
      <c r="J276" s="36" t="s">
        <v>164</v>
      </c>
      <c r="K276" s="36" t="s">
        <v>164</v>
      </c>
      <c r="L276" s="36" t="s">
        <v>48</v>
      </c>
      <c r="M276" s="36" t="s">
        <v>164</v>
      </c>
      <c r="N276" s="36" t="s">
        <v>205</v>
      </c>
      <c r="O276" s="36" t="s">
        <v>48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6">
        <v>0</v>
      </c>
      <c r="AJ276" s="36">
        <v>0</v>
      </c>
      <c r="AK276" s="118">
        <f t="shared" ca="1" si="176"/>
        <v>1.4272391653290483E-2</v>
      </c>
      <c r="AL276" s="118">
        <f t="shared" ca="1" si="177"/>
        <v>1.3064619090635299E-2</v>
      </c>
      <c r="AM276" s="118">
        <f t="shared" ca="1" si="178"/>
        <v>5.6957901184156702E-2</v>
      </c>
      <c r="AN276" s="118">
        <f t="shared" si="179"/>
        <v>0</v>
      </c>
      <c r="AO276" s="118">
        <f t="shared" si="180"/>
        <v>0</v>
      </c>
      <c r="AP276" s="118">
        <f t="shared" si="181"/>
        <v>0</v>
      </c>
      <c r="AQ276" s="118">
        <f t="shared" si="182"/>
        <v>0</v>
      </c>
      <c r="AR276" s="118">
        <f t="shared" si="183"/>
        <v>0</v>
      </c>
      <c r="AS276" s="118">
        <f t="shared" si="184"/>
        <v>0</v>
      </c>
      <c r="AT276" s="118">
        <f t="shared" si="185"/>
        <v>0</v>
      </c>
      <c r="AU276" s="119">
        <f t="shared" ca="1" si="186"/>
        <v>8.4294911928082486E-2</v>
      </c>
      <c r="DO276" s="36">
        <v>0</v>
      </c>
      <c r="DP276" s="36">
        <v>0</v>
      </c>
      <c r="DQ276" s="36">
        <v>0</v>
      </c>
      <c r="DR276" s="36">
        <v>0</v>
      </c>
      <c r="DS276" s="36">
        <v>0</v>
      </c>
      <c r="DT276" s="36">
        <v>0</v>
      </c>
      <c r="DU276" s="36">
        <v>0</v>
      </c>
      <c r="DV276" s="36">
        <v>0</v>
      </c>
      <c r="DW276" s="36">
        <v>0</v>
      </c>
      <c r="DX276" s="36">
        <v>0</v>
      </c>
      <c r="DY276" s="36">
        <v>0</v>
      </c>
    </row>
    <row r="277" spans="1:129" x14ac:dyDescent="0.2">
      <c r="A277" s="36">
        <v>274</v>
      </c>
      <c r="B277" s="36" t="s">
        <v>195</v>
      </c>
      <c r="C277" s="36" t="s">
        <v>206</v>
      </c>
      <c r="D277" s="36">
        <v>1</v>
      </c>
      <c r="E277" s="36" t="s">
        <v>45</v>
      </c>
      <c r="F277" s="36" t="s">
        <v>465</v>
      </c>
      <c r="G277" s="36" t="s">
        <v>195</v>
      </c>
      <c r="H277" s="36" t="s">
        <v>195</v>
      </c>
      <c r="I277" s="36" t="s">
        <v>180</v>
      </c>
      <c r="J277" s="36" t="s">
        <v>164</v>
      </c>
      <c r="K277" s="36" t="s">
        <v>164</v>
      </c>
      <c r="L277" s="36" t="s">
        <v>48</v>
      </c>
      <c r="M277" s="36" t="s">
        <v>164</v>
      </c>
      <c r="N277" s="36" t="s">
        <v>206</v>
      </c>
      <c r="O277" s="36" t="s">
        <v>48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6">
        <v>0</v>
      </c>
      <c r="AJ277" s="36">
        <v>0</v>
      </c>
      <c r="AK277" s="118">
        <f t="shared" ref="AK277:AK292" ca="1" si="187">IF(G277&gt;0,VLOOKUP(G277&amp;"-"&amp;H277&amp;"-"&amp;I277,LocCost,2,0),0)</f>
        <v>1.4272391653290483E-2</v>
      </c>
      <c r="AL277" s="118">
        <f t="shared" ref="AL277:AL292" ca="1" si="188">IF(J277&gt;0,VLOOKUP(J277&amp;"-"&amp;K277&amp;"-"&amp;L277,LocCost,2,0),0)</f>
        <v>1.3064619090635299E-2</v>
      </c>
      <c r="AM277" s="118">
        <f t="shared" ref="AM277:AM292" ca="1" si="189">IF(M277&gt;0,VLOOKUP(M277&amp;"-"&amp;N277&amp;"-"&amp;O277,LocCost,2,0),0)</f>
        <v>9.1838646943208729E-2</v>
      </c>
      <c r="AN277" s="118">
        <f t="shared" ref="AN277:AN292" si="190">IF(P277&gt;0,VLOOKUP(P277&amp;"-"&amp;Q277&amp;"-"&amp;R277,LocCost,2,0),0)</f>
        <v>0</v>
      </c>
      <c r="AO277" s="118">
        <f t="shared" ref="AO277:AO292" si="191">IF(S277&gt;0,VLOOKUP(S277&amp;"-"&amp;T277&amp;"-"&amp;U277,LocCost,2,0),0)</f>
        <v>0</v>
      </c>
      <c r="AP277" s="118">
        <f t="shared" ref="AP277:AP292" si="192">IF(V277&gt;0,VLOOKUP(V277&amp;"-"&amp;W277&amp;"-"&amp;X277,LocCost,2,0),0)</f>
        <v>0</v>
      </c>
      <c r="AQ277" s="118">
        <f t="shared" ref="AQ277:AQ292" si="193">IF(Y277&gt;0,VLOOKUP(Y277&amp;"-"&amp;Z277&amp;"-"&amp;AA277,LocCost,2,0),0)</f>
        <v>0</v>
      </c>
      <c r="AR277" s="118">
        <f t="shared" ref="AR277:AR292" si="194">IF(AB277&gt;0,VLOOKUP(AB277&amp;"-"&amp;AC277&amp;"-"&amp;AD277,LocCost,2,0),0)</f>
        <v>0</v>
      </c>
      <c r="AS277" s="118">
        <f t="shared" ref="AS277:AS292" si="195">IF(AE277&gt;0,VLOOKUP(AE277&amp;"-"&amp;AF277&amp;"-"&amp;AG277,LocCost,2,0),0)</f>
        <v>0</v>
      </c>
      <c r="AT277" s="118">
        <f t="shared" ref="AT277:AT292" si="196">IF(AH277&gt;0,VLOOKUP(AH277&amp;"-"&amp;AI277&amp;"-"&amp;AJ277,LocCost,2,0),0)</f>
        <v>0</v>
      </c>
      <c r="AU277" s="119">
        <f t="shared" ref="AU277:AU292" ca="1" si="197">SUM(AK277:AT277)</f>
        <v>0.11917565768713451</v>
      </c>
      <c r="DO277" s="36">
        <v>0</v>
      </c>
      <c r="DP277" s="36">
        <v>0</v>
      </c>
      <c r="DQ277" s="36">
        <v>0</v>
      </c>
      <c r="DR277" s="36">
        <v>0</v>
      </c>
      <c r="DS277" s="36">
        <v>0</v>
      </c>
      <c r="DT277" s="36">
        <v>0</v>
      </c>
      <c r="DU277" s="36">
        <v>0</v>
      </c>
      <c r="DV277" s="36">
        <v>0</v>
      </c>
      <c r="DW277" s="36">
        <v>0</v>
      </c>
      <c r="DX277" s="36">
        <v>0</v>
      </c>
      <c r="DY277" s="36">
        <v>0</v>
      </c>
    </row>
    <row r="278" spans="1:129" x14ac:dyDescent="0.2">
      <c r="A278" s="36">
        <v>275</v>
      </c>
      <c r="B278" s="36" t="s">
        <v>195</v>
      </c>
      <c r="C278" s="36" t="s">
        <v>206</v>
      </c>
      <c r="D278" s="36">
        <v>2</v>
      </c>
      <c r="E278" s="36" t="s">
        <v>45</v>
      </c>
      <c r="F278" s="36" t="s">
        <v>466</v>
      </c>
      <c r="G278" s="36" t="s">
        <v>195</v>
      </c>
      <c r="H278" s="36" t="s">
        <v>195</v>
      </c>
      <c r="I278" s="36" t="s">
        <v>141</v>
      </c>
      <c r="J278" s="36" t="s">
        <v>164</v>
      </c>
      <c r="K278" s="36" t="s">
        <v>164</v>
      </c>
      <c r="L278" s="36" t="s">
        <v>48</v>
      </c>
      <c r="M278" s="36" t="s">
        <v>164</v>
      </c>
      <c r="N278" s="36" t="s">
        <v>206</v>
      </c>
      <c r="O278" s="36" t="s">
        <v>48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6">
        <v>0</v>
      </c>
      <c r="AJ278" s="36">
        <v>0</v>
      </c>
      <c r="AK278" s="118">
        <f t="shared" ca="1" si="187"/>
        <v>1.4272391653290483E-2</v>
      </c>
      <c r="AL278" s="118">
        <f t="shared" ca="1" si="188"/>
        <v>1.3064619090635299E-2</v>
      </c>
      <c r="AM278" s="118">
        <f t="shared" ca="1" si="189"/>
        <v>9.1838646943208729E-2</v>
      </c>
      <c r="AN278" s="118">
        <f t="shared" si="190"/>
        <v>0</v>
      </c>
      <c r="AO278" s="118">
        <f t="shared" si="191"/>
        <v>0</v>
      </c>
      <c r="AP278" s="118">
        <f t="shared" si="192"/>
        <v>0</v>
      </c>
      <c r="AQ278" s="118">
        <f t="shared" si="193"/>
        <v>0</v>
      </c>
      <c r="AR278" s="118">
        <f t="shared" si="194"/>
        <v>0</v>
      </c>
      <c r="AS278" s="118">
        <f t="shared" si="195"/>
        <v>0</v>
      </c>
      <c r="AT278" s="118">
        <f t="shared" si="196"/>
        <v>0</v>
      </c>
      <c r="AU278" s="119">
        <f t="shared" ca="1" si="197"/>
        <v>0.11917565768713451</v>
      </c>
      <c r="DO278" s="36">
        <v>0</v>
      </c>
      <c r="DP278" s="36">
        <v>0</v>
      </c>
      <c r="DQ278" s="36">
        <v>0</v>
      </c>
      <c r="DR278" s="36">
        <v>0</v>
      </c>
      <c r="DS278" s="36">
        <v>0</v>
      </c>
      <c r="DT278" s="36">
        <v>0</v>
      </c>
      <c r="DU278" s="36">
        <v>0</v>
      </c>
      <c r="DV278" s="36">
        <v>0</v>
      </c>
      <c r="DW278" s="36">
        <v>0</v>
      </c>
      <c r="DX278" s="36">
        <v>0</v>
      </c>
      <c r="DY278" s="36">
        <v>0</v>
      </c>
    </row>
    <row r="279" spans="1:129" x14ac:dyDescent="0.2">
      <c r="A279" s="36">
        <v>276</v>
      </c>
      <c r="B279" s="36" t="s">
        <v>195</v>
      </c>
      <c r="C279" s="36" t="s">
        <v>203</v>
      </c>
      <c r="D279" s="36">
        <v>1</v>
      </c>
      <c r="E279" s="36" t="s">
        <v>45</v>
      </c>
      <c r="F279" s="36" t="s">
        <v>467</v>
      </c>
      <c r="G279" s="36" t="s">
        <v>195</v>
      </c>
      <c r="H279" s="36" t="s">
        <v>195</v>
      </c>
      <c r="I279" s="36" t="s">
        <v>180</v>
      </c>
      <c r="J279" s="36" t="s">
        <v>164</v>
      </c>
      <c r="K279" s="36" t="s">
        <v>164</v>
      </c>
      <c r="L279" s="36" t="s">
        <v>48</v>
      </c>
      <c r="M279" s="36" t="s">
        <v>164</v>
      </c>
      <c r="N279" s="36" t="s">
        <v>203</v>
      </c>
      <c r="O279" s="36" t="s">
        <v>48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6">
        <v>0</v>
      </c>
      <c r="AJ279" s="36">
        <v>0</v>
      </c>
      <c r="AK279" s="118">
        <f t="shared" ca="1" si="187"/>
        <v>1.4272391653290483E-2</v>
      </c>
      <c r="AL279" s="118">
        <f t="shared" ca="1" si="188"/>
        <v>1.3064619090635299E-2</v>
      </c>
      <c r="AM279" s="118">
        <f t="shared" ca="1" si="189"/>
        <v>0.1113410630536739</v>
      </c>
      <c r="AN279" s="118">
        <f t="shared" si="190"/>
        <v>0</v>
      </c>
      <c r="AO279" s="118">
        <f t="shared" si="191"/>
        <v>0</v>
      </c>
      <c r="AP279" s="118">
        <f t="shared" si="192"/>
        <v>0</v>
      </c>
      <c r="AQ279" s="118">
        <f t="shared" si="193"/>
        <v>0</v>
      </c>
      <c r="AR279" s="118">
        <f t="shared" si="194"/>
        <v>0</v>
      </c>
      <c r="AS279" s="118">
        <f t="shared" si="195"/>
        <v>0</v>
      </c>
      <c r="AT279" s="118">
        <f t="shared" si="196"/>
        <v>0</v>
      </c>
      <c r="AU279" s="119">
        <f t="shared" ca="1" si="197"/>
        <v>0.13867807379759969</v>
      </c>
      <c r="DO279" s="36">
        <v>0</v>
      </c>
      <c r="DP279" s="36">
        <v>0</v>
      </c>
      <c r="DQ279" s="36">
        <v>0</v>
      </c>
      <c r="DR279" s="36">
        <v>0</v>
      </c>
      <c r="DS279" s="36">
        <v>0</v>
      </c>
      <c r="DT279" s="36">
        <v>0</v>
      </c>
      <c r="DU279" s="36">
        <v>0</v>
      </c>
      <c r="DV279" s="36">
        <v>0</v>
      </c>
      <c r="DW279" s="36">
        <v>0</v>
      </c>
      <c r="DX279" s="36">
        <v>0</v>
      </c>
      <c r="DY279" s="36">
        <v>0</v>
      </c>
    </row>
    <row r="280" spans="1:129" x14ac:dyDescent="0.2">
      <c r="A280" s="36">
        <v>277</v>
      </c>
      <c r="B280" s="36" t="s">
        <v>195</v>
      </c>
      <c r="C280" s="36" t="s">
        <v>203</v>
      </c>
      <c r="D280" s="36">
        <v>2</v>
      </c>
      <c r="E280" s="36" t="s">
        <v>45</v>
      </c>
      <c r="F280" s="36" t="s">
        <v>468</v>
      </c>
      <c r="G280" s="36" t="s">
        <v>195</v>
      </c>
      <c r="H280" s="36" t="s">
        <v>195</v>
      </c>
      <c r="I280" s="36" t="s">
        <v>141</v>
      </c>
      <c r="J280" s="36" t="s">
        <v>164</v>
      </c>
      <c r="K280" s="36" t="s">
        <v>164</v>
      </c>
      <c r="L280" s="36" t="s">
        <v>48</v>
      </c>
      <c r="M280" s="36" t="s">
        <v>164</v>
      </c>
      <c r="N280" s="36" t="s">
        <v>203</v>
      </c>
      <c r="O280" s="36" t="s">
        <v>48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6">
        <v>0</v>
      </c>
      <c r="AJ280" s="36">
        <v>0</v>
      </c>
      <c r="AK280" s="118">
        <f t="shared" ca="1" si="187"/>
        <v>1.4272391653290483E-2</v>
      </c>
      <c r="AL280" s="118">
        <f t="shared" ca="1" si="188"/>
        <v>1.3064619090635299E-2</v>
      </c>
      <c r="AM280" s="118">
        <f t="shared" ca="1" si="189"/>
        <v>0.1113410630536739</v>
      </c>
      <c r="AN280" s="118">
        <f t="shared" si="190"/>
        <v>0</v>
      </c>
      <c r="AO280" s="118">
        <f t="shared" si="191"/>
        <v>0</v>
      </c>
      <c r="AP280" s="118">
        <f t="shared" si="192"/>
        <v>0</v>
      </c>
      <c r="AQ280" s="118">
        <f t="shared" si="193"/>
        <v>0</v>
      </c>
      <c r="AR280" s="118">
        <f t="shared" si="194"/>
        <v>0</v>
      </c>
      <c r="AS280" s="118">
        <f t="shared" si="195"/>
        <v>0</v>
      </c>
      <c r="AT280" s="118">
        <f t="shared" si="196"/>
        <v>0</v>
      </c>
      <c r="AU280" s="119">
        <f t="shared" ca="1" si="197"/>
        <v>0.13867807379759969</v>
      </c>
      <c r="DO280" s="36">
        <v>0</v>
      </c>
      <c r="DP280" s="36">
        <v>0</v>
      </c>
      <c r="DQ280" s="36">
        <v>0</v>
      </c>
      <c r="DR280" s="36">
        <v>0</v>
      </c>
      <c r="DS280" s="36">
        <v>0</v>
      </c>
      <c r="DT280" s="36">
        <v>0</v>
      </c>
      <c r="DU280" s="36">
        <v>0</v>
      </c>
      <c r="DV280" s="36">
        <v>0</v>
      </c>
      <c r="DW280" s="36">
        <v>0</v>
      </c>
      <c r="DX280" s="36">
        <v>0</v>
      </c>
      <c r="DY280" s="36">
        <v>0</v>
      </c>
    </row>
    <row r="281" spans="1:129" x14ac:dyDescent="0.2">
      <c r="A281" s="36">
        <v>278</v>
      </c>
      <c r="B281" s="36" t="s">
        <v>197</v>
      </c>
      <c r="C281" s="36" t="s">
        <v>44</v>
      </c>
      <c r="D281" s="36">
        <v>1</v>
      </c>
      <c r="E281" s="36" t="s">
        <v>45</v>
      </c>
      <c r="F281" s="36" t="s">
        <v>469</v>
      </c>
      <c r="G281" s="36" t="s">
        <v>197</v>
      </c>
      <c r="H281" s="36" t="s">
        <v>140</v>
      </c>
      <c r="I281" s="36" t="s">
        <v>141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6">
        <v>0</v>
      </c>
      <c r="AJ281" s="36">
        <v>0</v>
      </c>
      <c r="AK281" s="118">
        <f t="shared" ca="1" si="187"/>
        <v>0.11335671175858504</v>
      </c>
      <c r="AL281" s="118">
        <f t="shared" si="188"/>
        <v>0</v>
      </c>
      <c r="AM281" s="118">
        <f t="shared" si="189"/>
        <v>0</v>
      </c>
      <c r="AN281" s="118">
        <f t="shared" si="190"/>
        <v>0</v>
      </c>
      <c r="AO281" s="118">
        <f t="shared" si="191"/>
        <v>0</v>
      </c>
      <c r="AP281" s="118">
        <f t="shared" si="192"/>
        <v>0</v>
      </c>
      <c r="AQ281" s="118">
        <f t="shared" si="193"/>
        <v>0</v>
      </c>
      <c r="AR281" s="118">
        <f t="shared" si="194"/>
        <v>0</v>
      </c>
      <c r="AS281" s="118">
        <f t="shared" si="195"/>
        <v>0</v>
      </c>
      <c r="AT281" s="118">
        <f t="shared" si="196"/>
        <v>0</v>
      </c>
      <c r="AU281" s="119">
        <f t="shared" ca="1" si="197"/>
        <v>0.11335671175858504</v>
      </c>
      <c r="DO281" s="36">
        <v>0</v>
      </c>
      <c r="DP281" s="36">
        <v>0</v>
      </c>
      <c r="DQ281" s="36">
        <v>0</v>
      </c>
      <c r="DR281" s="36">
        <v>0</v>
      </c>
      <c r="DS281" s="36">
        <v>0</v>
      </c>
      <c r="DT281" s="36">
        <v>0</v>
      </c>
      <c r="DU281" s="36">
        <v>0</v>
      </c>
      <c r="DV281" s="36">
        <v>0</v>
      </c>
      <c r="DW281" s="36">
        <v>0</v>
      </c>
      <c r="DX281" s="36">
        <v>0</v>
      </c>
      <c r="DY281" s="36">
        <v>0</v>
      </c>
    </row>
    <row r="282" spans="1:129" x14ac:dyDescent="0.2">
      <c r="A282" s="36">
        <v>279</v>
      </c>
      <c r="B282" s="36" t="s">
        <v>197</v>
      </c>
      <c r="C282" s="36" t="s">
        <v>44</v>
      </c>
      <c r="D282" s="36">
        <v>2</v>
      </c>
      <c r="E282" s="36" t="s">
        <v>45</v>
      </c>
      <c r="F282" s="36" t="s">
        <v>470</v>
      </c>
      <c r="G282" s="36" t="s">
        <v>197</v>
      </c>
      <c r="H282" s="36" t="s">
        <v>140</v>
      </c>
      <c r="I282" s="36" t="s">
        <v>180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0</v>
      </c>
      <c r="AJ282" s="36">
        <v>0</v>
      </c>
      <c r="AK282" s="118">
        <f t="shared" ca="1" si="187"/>
        <v>9.4824853047334193E-2</v>
      </c>
      <c r="AL282" s="118">
        <f t="shared" si="188"/>
        <v>0</v>
      </c>
      <c r="AM282" s="118">
        <f t="shared" si="189"/>
        <v>0</v>
      </c>
      <c r="AN282" s="118">
        <f t="shared" si="190"/>
        <v>0</v>
      </c>
      <c r="AO282" s="118">
        <f t="shared" si="191"/>
        <v>0</v>
      </c>
      <c r="AP282" s="118">
        <f t="shared" si="192"/>
        <v>0</v>
      </c>
      <c r="AQ282" s="118">
        <f t="shared" si="193"/>
        <v>0</v>
      </c>
      <c r="AR282" s="118">
        <f t="shared" si="194"/>
        <v>0</v>
      </c>
      <c r="AS282" s="118">
        <f t="shared" si="195"/>
        <v>0</v>
      </c>
      <c r="AT282" s="118">
        <f t="shared" si="196"/>
        <v>0</v>
      </c>
      <c r="AU282" s="119">
        <f t="shared" ca="1" si="197"/>
        <v>9.4824853047334193E-2</v>
      </c>
      <c r="DO282" s="36">
        <v>0</v>
      </c>
      <c r="DP282" s="36">
        <v>0</v>
      </c>
      <c r="DQ282" s="36">
        <v>0</v>
      </c>
      <c r="DR282" s="36">
        <v>0</v>
      </c>
      <c r="DS282" s="36">
        <v>0</v>
      </c>
      <c r="DT282" s="36">
        <v>0</v>
      </c>
      <c r="DU282" s="36">
        <v>0</v>
      </c>
      <c r="DV282" s="36">
        <v>0</v>
      </c>
      <c r="DW282" s="36">
        <v>0</v>
      </c>
      <c r="DX282" s="36">
        <v>0</v>
      </c>
      <c r="DY282" s="36">
        <v>0</v>
      </c>
    </row>
    <row r="283" spans="1:129" x14ac:dyDescent="0.2">
      <c r="A283" s="36">
        <v>280</v>
      </c>
      <c r="B283" s="36" t="s">
        <v>197</v>
      </c>
      <c r="C283" s="36" t="s">
        <v>52</v>
      </c>
      <c r="D283" s="36">
        <v>1</v>
      </c>
      <c r="E283" s="36" t="s">
        <v>45</v>
      </c>
      <c r="F283" s="36" t="s">
        <v>471</v>
      </c>
      <c r="G283" s="36" t="s">
        <v>197</v>
      </c>
      <c r="H283" s="36" t="s">
        <v>140</v>
      </c>
      <c r="I283" s="36" t="s">
        <v>141</v>
      </c>
      <c r="J283" s="36" t="s">
        <v>44</v>
      </c>
      <c r="K283" s="36" t="s">
        <v>52</v>
      </c>
      <c r="L283" s="36" t="s">
        <v>48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6">
        <v>0</v>
      </c>
      <c r="AJ283" s="36">
        <v>0</v>
      </c>
      <c r="AK283" s="118">
        <f t="shared" ca="1" si="187"/>
        <v>0.11335671175858504</v>
      </c>
      <c r="AL283" s="118">
        <f t="shared" ca="1" si="188"/>
        <v>8.2630372492836571E-2</v>
      </c>
      <c r="AM283" s="118">
        <f t="shared" si="189"/>
        <v>0</v>
      </c>
      <c r="AN283" s="118">
        <f t="shared" si="190"/>
        <v>0</v>
      </c>
      <c r="AO283" s="118">
        <f t="shared" si="191"/>
        <v>0</v>
      </c>
      <c r="AP283" s="118">
        <f t="shared" si="192"/>
        <v>0</v>
      </c>
      <c r="AQ283" s="118">
        <f t="shared" si="193"/>
        <v>0</v>
      </c>
      <c r="AR283" s="118">
        <f t="shared" si="194"/>
        <v>0</v>
      </c>
      <c r="AS283" s="118">
        <f t="shared" si="195"/>
        <v>0</v>
      </c>
      <c r="AT283" s="118">
        <f t="shared" si="196"/>
        <v>0</v>
      </c>
      <c r="AU283" s="119">
        <f t="shared" ca="1" si="197"/>
        <v>0.19598708425142161</v>
      </c>
      <c r="DO283" s="36">
        <v>0</v>
      </c>
      <c r="DP283" s="36">
        <v>0</v>
      </c>
      <c r="DQ283" s="36">
        <v>0</v>
      </c>
      <c r="DR283" s="36">
        <v>0</v>
      </c>
      <c r="DS283" s="36">
        <v>0</v>
      </c>
      <c r="DT283" s="36">
        <v>0</v>
      </c>
      <c r="DU283" s="36">
        <v>0</v>
      </c>
      <c r="DV283" s="36">
        <v>0</v>
      </c>
      <c r="DW283" s="36">
        <v>0</v>
      </c>
      <c r="DX283" s="36">
        <v>0</v>
      </c>
      <c r="DY283" s="36">
        <v>0</v>
      </c>
    </row>
    <row r="284" spans="1:129" x14ac:dyDescent="0.2">
      <c r="A284" s="36">
        <v>281</v>
      </c>
      <c r="B284" s="36" t="s">
        <v>197</v>
      </c>
      <c r="C284" s="36" t="s">
        <v>52</v>
      </c>
      <c r="D284" s="36">
        <v>2</v>
      </c>
      <c r="E284" s="36" t="s">
        <v>45</v>
      </c>
      <c r="F284" s="36" t="s">
        <v>472</v>
      </c>
      <c r="G284" s="36" t="s">
        <v>197</v>
      </c>
      <c r="H284" s="36" t="s">
        <v>140</v>
      </c>
      <c r="I284" s="36" t="s">
        <v>180</v>
      </c>
      <c r="J284" s="36" t="s">
        <v>44</v>
      </c>
      <c r="K284" s="36" t="s">
        <v>52</v>
      </c>
      <c r="L284" s="36" t="s">
        <v>48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6">
        <v>0</v>
      </c>
      <c r="AJ284" s="36">
        <v>0</v>
      </c>
      <c r="AK284" s="118">
        <f t="shared" ca="1" si="187"/>
        <v>9.4824853047334193E-2</v>
      </c>
      <c r="AL284" s="118">
        <f t="shared" ca="1" si="188"/>
        <v>8.2630372492836571E-2</v>
      </c>
      <c r="AM284" s="118">
        <f t="shared" si="189"/>
        <v>0</v>
      </c>
      <c r="AN284" s="118">
        <f t="shared" si="190"/>
        <v>0</v>
      </c>
      <c r="AO284" s="118">
        <f t="shared" si="191"/>
        <v>0</v>
      </c>
      <c r="AP284" s="118">
        <f t="shared" si="192"/>
        <v>0</v>
      </c>
      <c r="AQ284" s="118">
        <f t="shared" si="193"/>
        <v>0</v>
      </c>
      <c r="AR284" s="118">
        <f t="shared" si="194"/>
        <v>0</v>
      </c>
      <c r="AS284" s="118">
        <f t="shared" si="195"/>
        <v>0</v>
      </c>
      <c r="AT284" s="118">
        <f t="shared" si="196"/>
        <v>0</v>
      </c>
      <c r="AU284" s="119">
        <f t="shared" ca="1" si="197"/>
        <v>0.17745522554017076</v>
      </c>
      <c r="DO284" s="36">
        <v>0</v>
      </c>
      <c r="DP284" s="36">
        <v>0</v>
      </c>
      <c r="DQ284" s="36">
        <v>0</v>
      </c>
      <c r="DR284" s="36">
        <v>0</v>
      </c>
      <c r="DS284" s="36">
        <v>0</v>
      </c>
      <c r="DT284" s="36">
        <v>0</v>
      </c>
      <c r="DU284" s="36">
        <v>0</v>
      </c>
      <c r="DV284" s="36">
        <v>0</v>
      </c>
      <c r="DW284" s="36">
        <v>0</v>
      </c>
      <c r="DX284" s="36">
        <v>0</v>
      </c>
      <c r="DY284" s="36">
        <v>0</v>
      </c>
    </row>
    <row r="285" spans="1:129" x14ac:dyDescent="0.2">
      <c r="A285" s="36">
        <v>282</v>
      </c>
      <c r="B285" s="36" t="s">
        <v>197</v>
      </c>
      <c r="C285" s="36" t="s">
        <v>57</v>
      </c>
      <c r="D285" s="36">
        <v>1</v>
      </c>
      <c r="E285" s="36" t="s">
        <v>45</v>
      </c>
      <c r="F285" s="36" t="s">
        <v>473</v>
      </c>
      <c r="G285" s="36" t="s">
        <v>197</v>
      </c>
      <c r="H285" s="36" t="s">
        <v>140</v>
      </c>
      <c r="I285" s="36" t="s">
        <v>141</v>
      </c>
      <c r="J285" s="36" t="s">
        <v>59</v>
      </c>
      <c r="K285" s="36" t="s">
        <v>57</v>
      </c>
      <c r="L285" s="36" t="s">
        <v>48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6">
        <v>0</v>
      </c>
      <c r="AJ285" s="36">
        <v>0</v>
      </c>
      <c r="AK285" s="118">
        <f t="shared" ca="1" si="187"/>
        <v>0.11335671175858504</v>
      </c>
      <c r="AL285" s="118">
        <f t="shared" ca="1" si="188"/>
        <v>6.470002659411235E-2</v>
      </c>
      <c r="AM285" s="118">
        <f t="shared" si="189"/>
        <v>0</v>
      </c>
      <c r="AN285" s="118">
        <f t="shared" si="190"/>
        <v>0</v>
      </c>
      <c r="AO285" s="118">
        <f t="shared" si="191"/>
        <v>0</v>
      </c>
      <c r="AP285" s="118">
        <f t="shared" si="192"/>
        <v>0</v>
      </c>
      <c r="AQ285" s="118">
        <f t="shared" si="193"/>
        <v>0</v>
      </c>
      <c r="AR285" s="118">
        <f t="shared" si="194"/>
        <v>0</v>
      </c>
      <c r="AS285" s="118">
        <f t="shared" si="195"/>
        <v>0</v>
      </c>
      <c r="AT285" s="118">
        <f t="shared" si="196"/>
        <v>0</v>
      </c>
      <c r="AU285" s="119">
        <f t="shared" ca="1" si="197"/>
        <v>0.17805673835269739</v>
      </c>
      <c r="DO285" s="36">
        <v>0</v>
      </c>
      <c r="DP285" s="36">
        <v>0</v>
      </c>
      <c r="DQ285" s="36">
        <v>0</v>
      </c>
      <c r="DR285" s="36">
        <v>0</v>
      </c>
      <c r="DS285" s="36">
        <v>0</v>
      </c>
      <c r="DT285" s="36">
        <v>0</v>
      </c>
      <c r="DU285" s="36">
        <v>0</v>
      </c>
      <c r="DV285" s="36">
        <v>0</v>
      </c>
      <c r="DW285" s="36">
        <v>0</v>
      </c>
      <c r="DX285" s="36">
        <v>0</v>
      </c>
      <c r="DY285" s="36">
        <v>0</v>
      </c>
    </row>
    <row r="286" spans="1:129" x14ac:dyDescent="0.2">
      <c r="A286" s="36">
        <v>283</v>
      </c>
      <c r="B286" s="36" t="s">
        <v>197</v>
      </c>
      <c r="C286" s="36" t="s">
        <v>57</v>
      </c>
      <c r="D286" s="36">
        <v>2</v>
      </c>
      <c r="E286" s="36" t="s">
        <v>45</v>
      </c>
      <c r="F286" s="36" t="s">
        <v>474</v>
      </c>
      <c r="G286" s="36" t="s">
        <v>197</v>
      </c>
      <c r="H286" s="36" t="s">
        <v>140</v>
      </c>
      <c r="I286" s="36" t="s">
        <v>180</v>
      </c>
      <c r="J286" s="36" t="s">
        <v>59</v>
      </c>
      <c r="K286" s="36" t="s">
        <v>57</v>
      </c>
      <c r="L286" s="36" t="s">
        <v>48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6">
        <v>0</v>
      </c>
      <c r="AJ286" s="36">
        <v>0</v>
      </c>
      <c r="AK286" s="118">
        <f t="shared" ca="1" si="187"/>
        <v>9.4824853047334193E-2</v>
      </c>
      <c r="AL286" s="118">
        <f t="shared" ca="1" si="188"/>
        <v>6.470002659411235E-2</v>
      </c>
      <c r="AM286" s="118">
        <f t="shared" si="189"/>
        <v>0</v>
      </c>
      <c r="AN286" s="118">
        <f t="shared" si="190"/>
        <v>0</v>
      </c>
      <c r="AO286" s="118">
        <f t="shared" si="191"/>
        <v>0</v>
      </c>
      <c r="AP286" s="118">
        <f t="shared" si="192"/>
        <v>0</v>
      </c>
      <c r="AQ286" s="118">
        <f t="shared" si="193"/>
        <v>0</v>
      </c>
      <c r="AR286" s="118">
        <f t="shared" si="194"/>
        <v>0</v>
      </c>
      <c r="AS286" s="118">
        <f t="shared" si="195"/>
        <v>0</v>
      </c>
      <c r="AT286" s="118">
        <f t="shared" si="196"/>
        <v>0</v>
      </c>
      <c r="AU286" s="119">
        <f t="shared" ca="1" si="197"/>
        <v>0.15952487964144654</v>
      </c>
      <c r="DO286" s="36">
        <v>0</v>
      </c>
      <c r="DP286" s="36">
        <v>0</v>
      </c>
      <c r="DQ286" s="36">
        <v>0</v>
      </c>
      <c r="DR286" s="36">
        <v>0</v>
      </c>
      <c r="DS286" s="36">
        <v>0</v>
      </c>
      <c r="DT286" s="36">
        <v>0</v>
      </c>
      <c r="DU286" s="36">
        <v>0</v>
      </c>
      <c r="DV286" s="36">
        <v>0</v>
      </c>
      <c r="DW286" s="36">
        <v>0</v>
      </c>
      <c r="DX286" s="36">
        <v>0</v>
      </c>
      <c r="DY286" s="36">
        <v>0</v>
      </c>
    </row>
    <row r="287" spans="1:129" x14ac:dyDescent="0.2">
      <c r="A287" s="36">
        <v>284</v>
      </c>
      <c r="B287" s="36" t="s">
        <v>197</v>
      </c>
      <c r="C287" s="36" t="s">
        <v>59</v>
      </c>
      <c r="D287" s="36">
        <v>1</v>
      </c>
      <c r="E287" s="36" t="s">
        <v>45</v>
      </c>
      <c r="F287" s="36" t="s">
        <v>475</v>
      </c>
      <c r="G287" s="36" t="s">
        <v>197</v>
      </c>
      <c r="H287" s="36" t="s">
        <v>140</v>
      </c>
      <c r="I287" s="36" t="s">
        <v>141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6">
        <v>0</v>
      </c>
      <c r="AJ287" s="36">
        <v>0</v>
      </c>
      <c r="AK287" s="118">
        <f t="shared" ca="1" si="187"/>
        <v>0.11335671175858504</v>
      </c>
      <c r="AL287" s="118">
        <f t="shared" si="188"/>
        <v>0</v>
      </c>
      <c r="AM287" s="118">
        <f t="shared" si="189"/>
        <v>0</v>
      </c>
      <c r="AN287" s="118">
        <f t="shared" si="190"/>
        <v>0</v>
      </c>
      <c r="AO287" s="118">
        <f t="shared" si="191"/>
        <v>0</v>
      </c>
      <c r="AP287" s="118">
        <f t="shared" si="192"/>
        <v>0</v>
      </c>
      <c r="AQ287" s="118">
        <f t="shared" si="193"/>
        <v>0</v>
      </c>
      <c r="AR287" s="118">
        <f t="shared" si="194"/>
        <v>0</v>
      </c>
      <c r="AS287" s="118">
        <f t="shared" si="195"/>
        <v>0</v>
      </c>
      <c r="AT287" s="118">
        <f t="shared" si="196"/>
        <v>0</v>
      </c>
      <c r="AU287" s="119">
        <f t="shared" ca="1" si="197"/>
        <v>0.11335671175858504</v>
      </c>
      <c r="DO287" s="36">
        <v>0</v>
      </c>
      <c r="DP287" s="36">
        <v>0</v>
      </c>
      <c r="DQ287" s="36">
        <v>0</v>
      </c>
      <c r="DR287" s="36">
        <v>0</v>
      </c>
      <c r="DS287" s="36">
        <v>0</v>
      </c>
      <c r="DT287" s="36">
        <v>0</v>
      </c>
      <c r="DU287" s="36">
        <v>0</v>
      </c>
      <c r="DV287" s="36">
        <v>0</v>
      </c>
      <c r="DW287" s="36">
        <v>0</v>
      </c>
      <c r="DX287" s="36">
        <v>0</v>
      </c>
      <c r="DY287" s="36">
        <v>0</v>
      </c>
    </row>
    <row r="288" spans="1:129" x14ac:dyDescent="0.2">
      <c r="A288" s="36">
        <v>285</v>
      </c>
      <c r="B288" s="36" t="s">
        <v>197</v>
      </c>
      <c r="C288" s="36" t="s">
        <v>59</v>
      </c>
      <c r="D288" s="36">
        <v>2</v>
      </c>
      <c r="E288" s="36" t="s">
        <v>45</v>
      </c>
      <c r="F288" s="36" t="s">
        <v>476</v>
      </c>
      <c r="G288" s="36" t="s">
        <v>197</v>
      </c>
      <c r="H288" s="36" t="s">
        <v>140</v>
      </c>
      <c r="I288" s="36" t="s">
        <v>180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6">
        <v>0</v>
      </c>
      <c r="AJ288" s="36">
        <v>0</v>
      </c>
      <c r="AK288" s="118">
        <f t="shared" ca="1" si="187"/>
        <v>9.4824853047334193E-2</v>
      </c>
      <c r="AL288" s="118">
        <f t="shared" si="188"/>
        <v>0</v>
      </c>
      <c r="AM288" s="118">
        <f t="shared" si="189"/>
        <v>0</v>
      </c>
      <c r="AN288" s="118">
        <f t="shared" si="190"/>
        <v>0</v>
      </c>
      <c r="AO288" s="118">
        <f t="shared" si="191"/>
        <v>0</v>
      </c>
      <c r="AP288" s="118">
        <f t="shared" si="192"/>
        <v>0</v>
      </c>
      <c r="AQ288" s="118">
        <f t="shared" si="193"/>
        <v>0</v>
      </c>
      <c r="AR288" s="118">
        <f t="shared" si="194"/>
        <v>0</v>
      </c>
      <c r="AS288" s="118">
        <f t="shared" si="195"/>
        <v>0</v>
      </c>
      <c r="AT288" s="118">
        <f t="shared" si="196"/>
        <v>0</v>
      </c>
      <c r="AU288" s="119">
        <f t="shared" ca="1" si="197"/>
        <v>9.4824853047334193E-2</v>
      </c>
      <c r="DO288" s="36">
        <v>0</v>
      </c>
      <c r="DP288" s="36">
        <v>0</v>
      </c>
      <c r="DQ288" s="36">
        <v>0</v>
      </c>
      <c r="DR288" s="36">
        <v>0</v>
      </c>
      <c r="DS288" s="36">
        <v>0</v>
      </c>
      <c r="DT288" s="36">
        <v>0</v>
      </c>
      <c r="DU288" s="36">
        <v>0</v>
      </c>
      <c r="DV288" s="36">
        <v>0</v>
      </c>
      <c r="DW288" s="36">
        <v>0</v>
      </c>
      <c r="DX288" s="36">
        <v>0</v>
      </c>
      <c r="DY288" s="36">
        <v>0</v>
      </c>
    </row>
    <row r="289" spans="1:129" x14ac:dyDescent="0.2">
      <c r="A289" s="36">
        <v>286</v>
      </c>
      <c r="B289" s="36" t="s">
        <v>197</v>
      </c>
      <c r="C289" s="36" t="s">
        <v>197</v>
      </c>
      <c r="D289" s="36">
        <v>1</v>
      </c>
      <c r="E289" s="36" t="s">
        <v>45</v>
      </c>
      <c r="F289" s="36" t="s">
        <v>477</v>
      </c>
      <c r="G289" s="36" t="s">
        <v>197</v>
      </c>
      <c r="H289" s="36" t="s">
        <v>197</v>
      </c>
      <c r="I289" s="36" t="s">
        <v>141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6">
        <v>0</v>
      </c>
      <c r="AJ289" s="36">
        <v>0</v>
      </c>
      <c r="AK289" s="118">
        <f t="shared" ca="1" si="187"/>
        <v>6.2275135522143983E-2</v>
      </c>
      <c r="AL289" s="118">
        <f t="shared" si="188"/>
        <v>0</v>
      </c>
      <c r="AM289" s="118">
        <f t="shared" si="189"/>
        <v>0</v>
      </c>
      <c r="AN289" s="118">
        <f t="shared" si="190"/>
        <v>0</v>
      </c>
      <c r="AO289" s="118">
        <f t="shared" si="191"/>
        <v>0</v>
      </c>
      <c r="AP289" s="118">
        <f t="shared" si="192"/>
        <v>0</v>
      </c>
      <c r="AQ289" s="118">
        <f t="shared" si="193"/>
        <v>0</v>
      </c>
      <c r="AR289" s="118">
        <f t="shared" si="194"/>
        <v>0</v>
      </c>
      <c r="AS289" s="118">
        <f t="shared" si="195"/>
        <v>0</v>
      </c>
      <c r="AT289" s="118">
        <f t="shared" si="196"/>
        <v>0</v>
      </c>
      <c r="AU289" s="119">
        <f t="shared" ca="1" si="197"/>
        <v>6.2275135522143983E-2</v>
      </c>
      <c r="DO289" s="36">
        <v>0</v>
      </c>
      <c r="DP289" s="36">
        <v>0</v>
      </c>
      <c r="DQ289" s="36">
        <v>0</v>
      </c>
      <c r="DR289" s="36">
        <v>0</v>
      </c>
      <c r="DS289" s="36">
        <v>0</v>
      </c>
      <c r="DT289" s="36">
        <v>0</v>
      </c>
      <c r="DU289" s="36">
        <v>0</v>
      </c>
      <c r="DV289" s="36">
        <v>0</v>
      </c>
      <c r="DW289" s="36">
        <v>0</v>
      </c>
      <c r="DX289" s="36">
        <v>0</v>
      </c>
      <c r="DY289" s="36">
        <v>0</v>
      </c>
    </row>
    <row r="290" spans="1:129" x14ac:dyDescent="0.2">
      <c r="A290" s="36">
        <v>287</v>
      </c>
      <c r="B290" s="36" t="s">
        <v>197</v>
      </c>
      <c r="C290" s="36" t="s">
        <v>197</v>
      </c>
      <c r="D290" s="36">
        <v>1</v>
      </c>
      <c r="E290" s="36" t="s">
        <v>45</v>
      </c>
      <c r="F290" s="36" t="s">
        <v>478</v>
      </c>
      <c r="G290" s="36" t="s">
        <v>197</v>
      </c>
      <c r="H290" s="36" t="s">
        <v>197</v>
      </c>
      <c r="I290" s="36" t="s">
        <v>180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6">
        <v>0</v>
      </c>
      <c r="AJ290" s="36">
        <v>0</v>
      </c>
      <c r="AK290" s="118">
        <f t="shared" ca="1" si="187"/>
        <v>5.8544155181214752E-2</v>
      </c>
      <c r="AL290" s="118">
        <f t="shared" si="188"/>
        <v>0</v>
      </c>
      <c r="AM290" s="118">
        <f t="shared" si="189"/>
        <v>0</v>
      </c>
      <c r="AN290" s="118">
        <f t="shared" si="190"/>
        <v>0</v>
      </c>
      <c r="AO290" s="118">
        <f t="shared" si="191"/>
        <v>0</v>
      </c>
      <c r="AP290" s="118">
        <f t="shared" si="192"/>
        <v>0</v>
      </c>
      <c r="AQ290" s="118">
        <f t="shared" si="193"/>
        <v>0</v>
      </c>
      <c r="AR290" s="118">
        <f t="shared" si="194"/>
        <v>0</v>
      </c>
      <c r="AS290" s="118">
        <f t="shared" si="195"/>
        <v>0</v>
      </c>
      <c r="AT290" s="118">
        <f t="shared" si="196"/>
        <v>0</v>
      </c>
      <c r="AU290" s="119">
        <f t="shared" ca="1" si="197"/>
        <v>5.8544155181214752E-2</v>
      </c>
      <c r="DO290" s="36">
        <v>0</v>
      </c>
      <c r="DP290" s="36">
        <v>0</v>
      </c>
      <c r="DQ290" s="36">
        <v>0</v>
      </c>
      <c r="DR290" s="36">
        <v>0</v>
      </c>
      <c r="DS290" s="36">
        <v>0</v>
      </c>
      <c r="DT290" s="36">
        <v>0</v>
      </c>
      <c r="DU290" s="36">
        <v>0</v>
      </c>
      <c r="DV290" s="36">
        <v>0</v>
      </c>
      <c r="DW290" s="36">
        <v>0</v>
      </c>
      <c r="DX290" s="36">
        <v>0</v>
      </c>
      <c r="DY290" s="36">
        <v>0</v>
      </c>
    </row>
    <row r="291" spans="1:129" x14ac:dyDescent="0.2">
      <c r="A291" s="36">
        <v>288</v>
      </c>
      <c r="B291" s="36" t="s">
        <v>197</v>
      </c>
      <c r="C291" s="36" t="s">
        <v>197</v>
      </c>
      <c r="D291" s="36">
        <v>1</v>
      </c>
      <c r="E291" s="36" t="s">
        <v>45</v>
      </c>
      <c r="F291" s="36" t="s">
        <v>479</v>
      </c>
      <c r="G291" s="36" t="s">
        <v>197</v>
      </c>
      <c r="H291" s="36" t="s">
        <v>197</v>
      </c>
      <c r="I291" s="36" t="s">
        <v>174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6">
        <v>0</v>
      </c>
      <c r="AJ291" s="36">
        <v>0</v>
      </c>
      <c r="AK291" s="118">
        <f t="shared" ca="1" si="187"/>
        <v>0.28747513552214399</v>
      </c>
      <c r="AL291" s="118">
        <f t="shared" si="188"/>
        <v>0</v>
      </c>
      <c r="AM291" s="118">
        <f t="shared" si="189"/>
        <v>0</v>
      </c>
      <c r="AN291" s="118">
        <f t="shared" si="190"/>
        <v>0</v>
      </c>
      <c r="AO291" s="118">
        <f t="shared" si="191"/>
        <v>0</v>
      </c>
      <c r="AP291" s="118">
        <f t="shared" si="192"/>
        <v>0</v>
      </c>
      <c r="AQ291" s="118">
        <f t="shared" si="193"/>
        <v>0</v>
      </c>
      <c r="AR291" s="118">
        <f t="shared" si="194"/>
        <v>0</v>
      </c>
      <c r="AS291" s="118">
        <f t="shared" si="195"/>
        <v>0</v>
      </c>
      <c r="AT291" s="118">
        <f t="shared" si="196"/>
        <v>0</v>
      </c>
      <c r="AU291" s="119">
        <f t="shared" ca="1" si="197"/>
        <v>0.28747513552214399</v>
      </c>
      <c r="DO291" s="36">
        <v>0</v>
      </c>
      <c r="DP291" s="36">
        <v>0</v>
      </c>
      <c r="DQ291" s="36">
        <v>0</v>
      </c>
      <c r="DR291" s="36">
        <v>0</v>
      </c>
      <c r="DS291" s="36">
        <v>0</v>
      </c>
      <c r="DT291" s="36">
        <v>0</v>
      </c>
      <c r="DU291" s="36">
        <v>0</v>
      </c>
      <c r="DV291" s="36">
        <v>0</v>
      </c>
      <c r="DW291" s="36">
        <v>0</v>
      </c>
      <c r="DX291" s="36">
        <v>0</v>
      </c>
      <c r="DY291" s="36">
        <v>0</v>
      </c>
    </row>
    <row r="292" spans="1:129" x14ac:dyDescent="0.2">
      <c r="A292" s="36">
        <v>289</v>
      </c>
      <c r="B292" s="36" t="s">
        <v>197</v>
      </c>
      <c r="C292" s="36" t="s">
        <v>197</v>
      </c>
      <c r="D292" s="36">
        <v>1</v>
      </c>
      <c r="E292" s="36" t="s">
        <v>45</v>
      </c>
      <c r="F292" s="36" t="s">
        <v>480</v>
      </c>
      <c r="G292" s="36" t="s">
        <v>197</v>
      </c>
      <c r="H292" s="36" t="s">
        <v>197</v>
      </c>
      <c r="I292" s="36" t="s">
        <v>89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6">
        <v>0</v>
      </c>
      <c r="AJ292" s="36">
        <v>0</v>
      </c>
      <c r="AK292" s="118">
        <f t="shared" ca="1" si="187"/>
        <v>0.28374415518121476</v>
      </c>
      <c r="AL292" s="118">
        <f t="shared" si="188"/>
        <v>0</v>
      </c>
      <c r="AM292" s="118">
        <f t="shared" si="189"/>
        <v>0</v>
      </c>
      <c r="AN292" s="118">
        <f t="shared" si="190"/>
        <v>0</v>
      </c>
      <c r="AO292" s="118">
        <f t="shared" si="191"/>
        <v>0</v>
      </c>
      <c r="AP292" s="118">
        <f t="shared" si="192"/>
        <v>0</v>
      </c>
      <c r="AQ292" s="118">
        <f t="shared" si="193"/>
        <v>0</v>
      </c>
      <c r="AR292" s="118">
        <f t="shared" si="194"/>
        <v>0</v>
      </c>
      <c r="AS292" s="118">
        <f t="shared" si="195"/>
        <v>0</v>
      </c>
      <c r="AT292" s="118">
        <f t="shared" si="196"/>
        <v>0</v>
      </c>
      <c r="AU292" s="119">
        <f t="shared" ca="1" si="197"/>
        <v>0.28374415518121476</v>
      </c>
      <c r="DO292" s="36">
        <v>0</v>
      </c>
      <c r="DP292" s="36">
        <v>0</v>
      </c>
      <c r="DQ292" s="36">
        <v>0</v>
      </c>
      <c r="DR292" s="36">
        <v>0</v>
      </c>
      <c r="DS292" s="36">
        <v>0</v>
      </c>
      <c r="DT292" s="36">
        <v>0</v>
      </c>
      <c r="DU292" s="36">
        <v>0</v>
      </c>
      <c r="DV292" s="36">
        <v>0</v>
      </c>
      <c r="DW292" s="36">
        <v>0</v>
      </c>
      <c r="DX292" s="36">
        <v>0</v>
      </c>
      <c r="DY292" s="36">
        <v>0</v>
      </c>
    </row>
    <row r="293" spans="1:129" x14ac:dyDescent="0.2">
      <c r="A293" s="36">
        <v>290</v>
      </c>
      <c r="B293" s="36" t="s">
        <v>197</v>
      </c>
      <c r="C293" s="36" t="s">
        <v>198</v>
      </c>
      <c r="D293" s="36">
        <v>1</v>
      </c>
      <c r="E293" s="36" t="s">
        <v>45</v>
      </c>
      <c r="F293" s="36" t="s">
        <v>481</v>
      </c>
      <c r="G293" s="36" t="s">
        <v>197</v>
      </c>
      <c r="H293" s="36" t="s">
        <v>198</v>
      </c>
      <c r="I293" s="36" t="s">
        <v>141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6">
        <v>0</v>
      </c>
      <c r="AJ293" s="36">
        <v>0</v>
      </c>
      <c r="AK293" s="118">
        <f t="shared" ref="AK293:AK308" ca="1" si="198">IF(G293&gt;0,VLOOKUP(G293&amp;"-"&amp;H293&amp;"-"&amp;I293,LocCost,2,0),0)</f>
        <v>7.7315590017459038E-2</v>
      </c>
      <c r="AL293" s="118">
        <f t="shared" ref="AL293:AL308" si="199">IF(J293&gt;0,VLOOKUP(J293&amp;"-"&amp;K293&amp;"-"&amp;L293,LocCost,2,0),0)</f>
        <v>0</v>
      </c>
      <c r="AM293" s="118">
        <f t="shared" ref="AM293:AM308" si="200">IF(M293&gt;0,VLOOKUP(M293&amp;"-"&amp;N293&amp;"-"&amp;O293,LocCost,2,0),0)</f>
        <v>0</v>
      </c>
      <c r="AN293" s="118">
        <f t="shared" ref="AN293:AN308" si="201">IF(P293&gt;0,VLOOKUP(P293&amp;"-"&amp;Q293&amp;"-"&amp;R293,LocCost,2,0),0)</f>
        <v>0</v>
      </c>
      <c r="AO293" s="118">
        <f t="shared" ref="AO293:AO308" si="202">IF(S293&gt;0,VLOOKUP(S293&amp;"-"&amp;T293&amp;"-"&amp;U293,LocCost,2,0),0)</f>
        <v>0</v>
      </c>
      <c r="AP293" s="118">
        <f t="shared" ref="AP293:AP308" si="203">IF(V293&gt;0,VLOOKUP(V293&amp;"-"&amp;W293&amp;"-"&amp;X293,LocCost,2,0),0)</f>
        <v>0</v>
      </c>
      <c r="AQ293" s="118">
        <f t="shared" ref="AQ293:AQ308" si="204">IF(Y293&gt;0,VLOOKUP(Y293&amp;"-"&amp;Z293&amp;"-"&amp;AA293,LocCost,2,0),0)</f>
        <v>0</v>
      </c>
      <c r="AR293" s="118">
        <f t="shared" ref="AR293:AR308" si="205">IF(AB293&gt;0,VLOOKUP(AB293&amp;"-"&amp;AC293&amp;"-"&amp;AD293,LocCost,2,0),0)</f>
        <v>0</v>
      </c>
      <c r="AS293" s="118">
        <f t="shared" ref="AS293:AS308" si="206">IF(AE293&gt;0,VLOOKUP(AE293&amp;"-"&amp;AF293&amp;"-"&amp;AG293,LocCost,2,0),0)</f>
        <v>0</v>
      </c>
      <c r="AT293" s="118">
        <f t="shared" ref="AT293:AT308" si="207">IF(AH293&gt;0,VLOOKUP(AH293&amp;"-"&amp;AI293&amp;"-"&amp;AJ293,LocCost,2,0),0)</f>
        <v>0</v>
      </c>
      <c r="AU293" s="119">
        <f t="shared" ref="AU293:AU308" ca="1" si="208">SUM(AK293:AT293)</f>
        <v>7.7315590017459038E-2</v>
      </c>
      <c r="DO293" s="36">
        <v>0</v>
      </c>
      <c r="DP293" s="36">
        <v>0</v>
      </c>
      <c r="DQ293" s="36">
        <v>0</v>
      </c>
      <c r="DR293" s="36">
        <v>0</v>
      </c>
      <c r="DS293" s="36">
        <v>0</v>
      </c>
      <c r="DT293" s="36">
        <v>0</v>
      </c>
      <c r="DU293" s="36">
        <v>0</v>
      </c>
      <c r="DV293" s="36">
        <v>0</v>
      </c>
      <c r="DW293" s="36">
        <v>0</v>
      </c>
      <c r="DX293" s="36">
        <v>0</v>
      </c>
      <c r="DY293" s="36">
        <v>0</v>
      </c>
    </row>
    <row r="294" spans="1:129" x14ac:dyDescent="0.2">
      <c r="A294" s="36">
        <v>291</v>
      </c>
      <c r="B294" s="36" t="s">
        <v>197</v>
      </c>
      <c r="C294" s="36" t="s">
        <v>198</v>
      </c>
      <c r="D294" s="36">
        <v>1</v>
      </c>
      <c r="E294" s="36" t="s">
        <v>45</v>
      </c>
      <c r="F294" s="36" t="s">
        <v>482</v>
      </c>
      <c r="G294" s="36" t="s">
        <v>197</v>
      </c>
      <c r="H294" s="36" t="s">
        <v>198</v>
      </c>
      <c r="I294" s="36" t="s">
        <v>180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6">
        <v>0</v>
      </c>
      <c r="AJ294" s="36">
        <v>0</v>
      </c>
      <c r="AK294" s="118">
        <f t="shared" ca="1" si="198"/>
        <v>6.6486290734497772E-2</v>
      </c>
      <c r="AL294" s="118">
        <f t="shared" si="199"/>
        <v>0</v>
      </c>
      <c r="AM294" s="118">
        <f t="shared" si="200"/>
        <v>0</v>
      </c>
      <c r="AN294" s="118">
        <f t="shared" si="201"/>
        <v>0</v>
      </c>
      <c r="AO294" s="118">
        <f t="shared" si="202"/>
        <v>0</v>
      </c>
      <c r="AP294" s="118">
        <f t="shared" si="203"/>
        <v>0</v>
      </c>
      <c r="AQ294" s="118">
        <f t="shared" si="204"/>
        <v>0</v>
      </c>
      <c r="AR294" s="118">
        <f t="shared" si="205"/>
        <v>0</v>
      </c>
      <c r="AS294" s="118">
        <f t="shared" si="206"/>
        <v>0</v>
      </c>
      <c r="AT294" s="118">
        <f t="shared" si="207"/>
        <v>0</v>
      </c>
      <c r="AU294" s="119">
        <f t="shared" ca="1" si="208"/>
        <v>6.6486290734497772E-2</v>
      </c>
      <c r="DO294" s="36">
        <v>0</v>
      </c>
      <c r="DP294" s="36">
        <v>0</v>
      </c>
      <c r="DQ294" s="36">
        <v>0</v>
      </c>
      <c r="DR294" s="36">
        <v>0</v>
      </c>
      <c r="DS294" s="36">
        <v>0</v>
      </c>
      <c r="DT294" s="36">
        <v>0</v>
      </c>
      <c r="DU294" s="36">
        <v>0</v>
      </c>
      <c r="DV294" s="36">
        <v>0</v>
      </c>
      <c r="DW294" s="36">
        <v>0</v>
      </c>
      <c r="DX294" s="36">
        <v>0</v>
      </c>
      <c r="DY294" s="36">
        <v>0</v>
      </c>
    </row>
    <row r="295" spans="1:129" x14ac:dyDescent="0.2">
      <c r="A295" s="36">
        <v>292</v>
      </c>
      <c r="B295" s="36" t="s">
        <v>197</v>
      </c>
      <c r="C295" s="36" t="s">
        <v>198</v>
      </c>
      <c r="D295" s="36">
        <v>1</v>
      </c>
      <c r="E295" s="36" t="s">
        <v>45</v>
      </c>
      <c r="F295" s="36" t="s">
        <v>483</v>
      </c>
      <c r="G295" s="36" t="s">
        <v>197</v>
      </c>
      <c r="H295" s="36" t="s">
        <v>198</v>
      </c>
      <c r="I295" s="36" t="s">
        <v>174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6">
        <v>0</v>
      </c>
      <c r="AJ295" s="36">
        <v>0</v>
      </c>
      <c r="AK295" s="118">
        <f t="shared" ca="1" si="198"/>
        <v>0.34081559001745904</v>
      </c>
      <c r="AL295" s="118">
        <f t="shared" si="199"/>
        <v>0</v>
      </c>
      <c r="AM295" s="118">
        <f t="shared" si="200"/>
        <v>0</v>
      </c>
      <c r="AN295" s="118">
        <f t="shared" si="201"/>
        <v>0</v>
      </c>
      <c r="AO295" s="118">
        <f t="shared" si="202"/>
        <v>0</v>
      </c>
      <c r="AP295" s="118">
        <f t="shared" si="203"/>
        <v>0</v>
      </c>
      <c r="AQ295" s="118">
        <f t="shared" si="204"/>
        <v>0</v>
      </c>
      <c r="AR295" s="118">
        <f t="shared" si="205"/>
        <v>0</v>
      </c>
      <c r="AS295" s="118">
        <f t="shared" si="206"/>
        <v>0</v>
      </c>
      <c r="AT295" s="118">
        <f t="shared" si="207"/>
        <v>0</v>
      </c>
      <c r="AU295" s="119">
        <f t="shared" ca="1" si="208"/>
        <v>0.34081559001745904</v>
      </c>
      <c r="DO295" s="36">
        <v>0</v>
      </c>
      <c r="DP295" s="36">
        <v>0</v>
      </c>
      <c r="DQ295" s="36">
        <v>0</v>
      </c>
      <c r="DR295" s="36">
        <v>0</v>
      </c>
      <c r="DS295" s="36">
        <v>0</v>
      </c>
      <c r="DT295" s="36">
        <v>0</v>
      </c>
      <c r="DU295" s="36">
        <v>0</v>
      </c>
      <c r="DV295" s="36">
        <v>0</v>
      </c>
      <c r="DW295" s="36">
        <v>0</v>
      </c>
      <c r="DX295" s="36">
        <v>0</v>
      </c>
      <c r="DY295" s="36">
        <v>0</v>
      </c>
    </row>
    <row r="296" spans="1:129" x14ac:dyDescent="0.2">
      <c r="A296" s="36">
        <v>293</v>
      </c>
      <c r="B296" s="36" t="s">
        <v>197</v>
      </c>
      <c r="C296" s="36" t="s">
        <v>198</v>
      </c>
      <c r="D296" s="36">
        <v>1</v>
      </c>
      <c r="E296" s="36" t="s">
        <v>45</v>
      </c>
      <c r="F296" s="36" t="s">
        <v>484</v>
      </c>
      <c r="G296" s="36" t="s">
        <v>197</v>
      </c>
      <c r="H296" s="36" t="s">
        <v>198</v>
      </c>
      <c r="I296" s="36" t="s">
        <v>89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6">
        <v>0</v>
      </c>
      <c r="AJ296" s="36">
        <v>0</v>
      </c>
      <c r="AK296" s="118">
        <f t="shared" ca="1" si="198"/>
        <v>0.32998629073449776</v>
      </c>
      <c r="AL296" s="118">
        <f t="shared" si="199"/>
        <v>0</v>
      </c>
      <c r="AM296" s="118">
        <f t="shared" si="200"/>
        <v>0</v>
      </c>
      <c r="AN296" s="118">
        <f t="shared" si="201"/>
        <v>0</v>
      </c>
      <c r="AO296" s="118">
        <f t="shared" si="202"/>
        <v>0</v>
      </c>
      <c r="AP296" s="118">
        <f t="shared" si="203"/>
        <v>0</v>
      </c>
      <c r="AQ296" s="118">
        <f t="shared" si="204"/>
        <v>0</v>
      </c>
      <c r="AR296" s="118">
        <f t="shared" si="205"/>
        <v>0</v>
      </c>
      <c r="AS296" s="118">
        <f t="shared" si="206"/>
        <v>0</v>
      </c>
      <c r="AT296" s="118">
        <f t="shared" si="207"/>
        <v>0</v>
      </c>
      <c r="AU296" s="119">
        <f t="shared" ca="1" si="208"/>
        <v>0.32998629073449776</v>
      </c>
      <c r="DO296" s="36">
        <v>0</v>
      </c>
      <c r="DP296" s="36">
        <v>0</v>
      </c>
      <c r="DQ296" s="36">
        <v>0</v>
      </c>
      <c r="DR296" s="36">
        <v>0</v>
      </c>
      <c r="DS296" s="36">
        <v>0</v>
      </c>
      <c r="DT296" s="36">
        <v>0</v>
      </c>
      <c r="DU296" s="36">
        <v>0</v>
      </c>
      <c r="DV296" s="36">
        <v>0</v>
      </c>
      <c r="DW296" s="36">
        <v>0</v>
      </c>
      <c r="DX296" s="36">
        <v>0</v>
      </c>
      <c r="DY296" s="36">
        <v>0</v>
      </c>
    </row>
    <row r="297" spans="1:129" x14ac:dyDescent="0.2">
      <c r="A297" s="36">
        <v>294</v>
      </c>
      <c r="B297" s="36" t="s">
        <v>197</v>
      </c>
      <c r="C297" s="36" t="s">
        <v>199</v>
      </c>
      <c r="D297" s="36">
        <v>1</v>
      </c>
      <c r="E297" s="36" t="s">
        <v>45</v>
      </c>
      <c r="F297" s="36" t="s">
        <v>485</v>
      </c>
      <c r="G297" s="36" t="s">
        <v>197</v>
      </c>
      <c r="H297" s="36" t="s">
        <v>199</v>
      </c>
      <c r="I297" s="36" t="s">
        <v>141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118">
        <f t="shared" ca="1" si="198"/>
        <v>8.6960954536103682E-2</v>
      </c>
      <c r="AL297" s="118">
        <f t="shared" si="199"/>
        <v>0</v>
      </c>
      <c r="AM297" s="118">
        <f t="shared" si="200"/>
        <v>0</v>
      </c>
      <c r="AN297" s="118">
        <f t="shared" si="201"/>
        <v>0</v>
      </c>
      <c r="AO297" s="118">
        <f t="shared" si="202"/>
        <v>0</v>
      </c>
      <c r="AP297" s="118">
        <f t="shared" si="203"/>
        <v>0</v>
      </c>
      <c r="AQ297" s="118">
        <f t="shared" si="204"/>
        <v>0</v>
      </c>
      <c r="AR297" s="118">
        <f t="shared" si="205"/>
        <v>0</v>
      </c>
      <c r="AS297" s="118">
        <f t="shared" si="206"/>
        <v>0</v>
      </c>
      <c r="AT297" s="118">
        <f t="shared" si="207"/>
        <v>0</v>
      </c>
      <c r="AU297" s="119">
        <f t="shared" ca="1" si="208"/>
        <v>8.6960954536103682E-2</v>
      </c>
      <c r="DO297" s="36">
        <v>0</v>
      </c>
      <c r="DP297" s="36">
        <v>0</v>
      </c>
      <c r="DQ297" s="36">
        <v>0</v>
      </c>
      <c r="DR297" s="36">
        <v>0</v>
      </c>
      <c r="DS297" s="36">
        <v>0</v>
      </c>
      <c r="DT297" s="36">
        <v>0</v>
      </c>
      <c r="DU297" s="36">
        <v>0</v>
      </c>
      <c r="DV297" s="36">
        <v>0</v>
      </c>
      <c r="DW297" s="36">
        <v>0</v>
      </c>
      <c r="DX297" s="36">
        <v>0</v>
      </c>
      <c r="DY297" s="36">
        <v>0</v>
      </c>
    </row>
    <row r="298" spans="1:129" x14ac:dyDescent="0.2">
      <c r="A298" s="36">
        <v>295</v>
      </c>
      <c r="B298" s="36" t="s">
        <v>197</v>
      </c>
      <c r="C298" s="36" t="s">
        <v>199</v>
      </c>
      <c r="D298" s="36">
        <v>1</v>
      </c>
      <c r="E298" s="36" t="s">
        <v>45</v>
      </c>
      <c r="F298" s="36" t="s">
        <v>486</v>
      </c>
      <c r="G298" s="36" t="s">
        <v>197</v>
      </c>
      <c r="H298" s="36" t="s">
        <v>199</v>
      </c>
      <c r="I298" s="36" t="s">
        <v>180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6">
        <v>0</v>
      </c>
      <c r="AJ298" s="36">
        <v>0</v>
      </c>
      <c r="AK298" s="118">
        <f t="shared" ca="1" si="198"/>
        <v>8.4234411915767651E-2</v>
      </c>
      <c r="AL298" s="118">
        <f t="shared" si="199"/>
        <v>0</v>
      </c>
      <c r="AM298" s="118">
        <f t="shared" si="200"/>
        <v>0</v>
      </c>
      <c r="AN298" s="118">
        <f t="shared" si="201"/>
        <v>0</v>
      </c>
      <c r="AO298" s="118">
        <f t="shared" si="202"/>
        <v>0</v>
      </c>
      <c r="AP298" s="118">
        <f t="shared" si="203"/>
        <v>0</v>
      </c>
      <c r="AQ298" s="118">
        <f t="shared" si="204"/>
        <v>0</v>
      </c>
      <c r="AR298" s="118">
        <f t="shared" si="205"/>
        <v>0</v>
      </c>
      <c r="AS298" s="118">
        <f t="shared" si="206"/>
        <v>0</v>
      </c>
      <c r="AT298" s="118">
        <f t="shared" si="207"/>
        <v>0</v>
      </c>
      <c r="AU298" s="119">
        <f t="shared" ca="1" si="208"/>
        <v>8.4234411915767651E-2</v>
      </c>
      <c r="DO298" s="36">
        <v>0</v>
      </c>
      <c r="DP298" s="36">
        <v>0</v>
      </c>
      <c r="DQ298" s="36">
        <v>0</v>
      </c>
      <c r="DR298" s="36">
        <v>0</v>
      </c>
      <c r="DS298" s="36">
        <v>0</v>
      </c>
      <c r="DT298" s="36">
        <v>0</v>
      </c>
      <c r="DU298" s="36">
        <v>0</v>
      </c>
      <c r="DV298" s="36">
        <v>0</v>
      </c>
      <c r="DW298" s="36">
        <v>0</v>
      </c>
      <c r="DX298" s="36">
        <v>0</v>
      </c>
      <c r="DY298" s="36">
        <v>0</v>
      </c>
    </row>
    <row r="299" spans="1:129" x14ac:dyDescent="0.2">
      <c r="A299" s="36">
        <v>296</v>
      </c>
      <c r="B299" s="36" t="s">
        <v>197</v>
      </c>
      <c r="C299" s="36" t="s">
        <v>199</v>
      </c>
      <c r="D299" s="36">
        <v>1</v>
      </c>
      <c r="E299" s="36" t="s">
        <v>45</v>
      </c>
      <c r="F299" s="36" t="s">
        <v>487</v>
      </c>
      <c r="G299" s="36" t="s">
        <v>197</v>
      </c>
      <c r="H299" s="36" t="s">
        <v>199</v>
      </c>
      <c r="I299" s="36" t="s">
        <v>174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6">
        <v>0</v>
      </c>
      <c r="AJ299" s="36">
        <v>0</v>
      </c>
      <c r="AK299" s="118">
        <f t="shared" ca="1" si="198"/>
        <v>0.39396095453610369</v>
      </c>
      <c r="AL299" s="118">
        <f t="shared" si="199"/>
        <v>0</v>
      </c>
      <c r="AM299" s="118">
        <f t="shared" si="200"/>
        <v>0</v>
      </c>
      <c r="AN299" s="118">
        <f t="shared" si="201"/>
        <v>0</v>
      </c>
      <c r="AO299" s="118">
        <f t="shared" si="202"/>
        <v>0</v>
      </c>
      <c r="AP299" s="118">
        <f t="shared" si="203"/>
        <v>0</v>
      </c>
      <c r="AQ299" s="118">
        <f t="shared" si="204"/>
        <v>0</v>
      </c>
      <c r="AR299" s="118">
        <f t="shared" si="205"/>
        <v>0</v>
      </c>
      <c r="AS299" s="118">
        <f t="shared" si="206"/>
        <v>0</v>
      </c>
      <c r="AT299" s="118">
        <f t="shared" si="207"/>
        <v>0</v>
      </c>
      <c r="AU299" s="119">
        <f t="shared" ca="1" si="208"/>
        <v>0.39396095453610369</v>
      </c>
      <c r="DO299" s="36">
        <v>0</v>
      </c>
      <c r="DP299" s="36">
        <v>0</v>
      </c>
      <c r="DQ299" s="36">
        <v>0</v>
      </c>
      <c r="DR299" s="36">
        <v>0</v>
      </c>
      <c r="DS299" s="36">
        <v>0</v>
      </c>
      <c r="DT299" s="36">
        <v>0</v>
      </c>
      <c r="DU299" s="36">
        <v>0</v>
      </c>
      <c r="DV299" s="36">
        <v>0</v>
      </c>
      <c r="DW299" s="36">
        <v>0</v>
      </c>
      <c r="DX299" s="36">
        <v>0</v>
      </c>
      <c r="DY299" s="36">
        <v>0</v>
      </c>
    </row>
    <row r="300" spans="1:129" x14ac:dyDescent="0.2">
      <c r="A300" s="36">
        <v>297</v>
      </c>
      <c r="B300" s="36" t="s">
        <v>197</v>
      </c>
      <c r="C300" s="36" t="s">
        <v>199</v>
      </c>
      <c r="D300" s="36">
        <v>1</v>
      </c>
      <c r="E300" s="36" t="s">
        <v>45</v>
      </c>
      <c r="F300" s="36" t="s">
        <v>488</v>
      </c>
      <c r="G300" s="36" t="s">
        <v>197</v>
      </c>
      <c r="H300" s="36" t="s">
        <v>199</v>
      </c>
      <c r="I300" s="36" t="s">
        <v>89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6">
        <v>0</v>
      </c>
      <c r="AJ300" s="36">
        <v>0</v>
      </c>
      <c r="AK300" s="118">
        <f t="shared" ca="1" si="198"/>
        <v>0.39123441191576769</v>
      </c>
      <c r="AL300" s="118">
        <f t="shared" si="199"/>
        <v>0</v>
      </c>
      <c r="AM300" s="118">
        <f t="shared" si="200"/>
        <v>0</v>
      </c>
      <c r="AN300" s="118">
        <f t="shared" si="201"/>
        <v>0</v>
      </c>
      <c r="AO300" s="118">
        <f t="shared" si="202"/>
        <v>0</v>
      </c>
      <c r="AP300" s="118">
        <f t="shared" si="203"/>
        <v>0</v>
      </c>
      <c r="AQ300" s="118">
        <f t="shared" si="204"/>
        <v>0</v>
      </c>
      <c r="AR300" s="118">
        <f t="shared" si="205"/>
        <v>0</v>
      </c>
      <c r="AS300" s="118">
        <f t="shared" si="206"/>
        <v>0</v>
      </c>
      <c r="AT300" s="118">
        <f t="shared" si="207"/>
        <v>0</v>
      </c>
      <c r="AU300" s="119">
        <f t="shared" ca="1" si="208"/>
        <v>0.39123441191576769</v>
      </c>
      <c r="DO300" s="36">
        <v>0</v>
      </c>
      <c r="DP300" s="36">
        <v>0</v>
      </c>
      <c r="DQ300" s="36">
        <v>0</v>
      </c>
      <c r="DR300" s="36">
        <v>0</v>
      </c>
      <c r="DS300" s="36">
        <v>0</v>
      </c>
      <c r="DT300" s="36">
        <v>0</v>
      </c>
      <c r="DU300" s="36">
        <v>0</v>
      </c>
      <c r="DV300" s="36">
        <v>0</v>
      </c>
      <c r="DW300" s="36">
        <v>0</v>
      </c>
      <c r="DX300" s="36">
        <v>0</v>
      </c>
      <c r="DY300" s="36">
        <v>0</v>
      </c>
    </row>
    <row r="301" spans="1:129" x14ac:dyDescent="0.2">
      <c r="A301" s="36">
        <v>298</v>
      </c>
      <c r="B301" s="36" t="s">
        <v>197</v>
      </c>
      <c r="C301" s="36" t="s">
        <v>140</v>
      </c>
      <c r="D301" s="36">
        <v>1</v>
      </c>
      <c r="E301" s="36" t="s">
        <v>45</v>
      </c>
      <c r="F301" s="36" t="s">
        <v>489</v>
      </c>
      <c r="G301" s="36" t="s">
        <v>197</v>
      </c>
      <c r="H301" s="36" t="s">
        <v>140</v>
      </c>
      <c r="I301" s="36" t="s">
        <v>141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6">
        <v>0</v>
      </c>
      <c r="AJ301" s="36">
        <v>0</v>
      </c>
      <c r="AK301" s="118">
        <f t="shared" ca="1" si="198"/>
        <v>0.11335671175858504</v>
      </c>
      <c r="AL301" s="118">
        <f t="shared" si="199"/>
        <v>0</v>
      </c>
      <c r="AM301" s="118">
        <f t="shared" si="200"/>
        <v>0</v>
      </c>
      <c r="AN301" s="118">
        <f t="shared" si="201"/>
        <v>0</v>
      </c>
      <c r="AO301" s="118">
        <f t="shared" si="202"/>
        <v>0</v>
      </c>
      <c r="AP301" s="118">
        <f t="shared" si="203"/>
        <v>0</v>
      </c>
      <c r="AQ301" s="118">
        <f t="shared" si="204"/>
        <v>0</v>
      </c>
      <c r="AR301" s="118">
        <f t="shared" si="205"/>
        <v>0</v>
      </c>
      <c r="AS301" s="118">
        <f t="shared" si="206"/>
        <v>0</v>
      </c>
      <c r="AT301" s="118">
        <f t="shared" si="207"/>
        <v>0</v>
      </c>
      <c r="AU301" s="119">
        <f t="shared" ca="1" si="208"/>
        <v>0.11335671175858504</v>
      </c>
      <c r="DO301" s="36">
        <v>0</v>
      </c>
      <c r="DP301" s="36">
        <v>0</v>
      </c>
      <c r="DQ301" s="36">
        <v>0</v>
      </c>
      <c r="DR301" s="36">
        <v>0</v>
      </c>
      <c r="DS301" s="36">
        <v>0</v>
      </c>
      <c r="DT301" s="36">
        <v>0</v>
      </c>
      <c r="DU301" s="36">
        <v>0</v>
      </c>
      <c r="DV301" s="36">
        <v>0</v>
      </c>
      <c r="DW301" s="36">
        <v>0</v>
      </c>
      <c r="DX301" s="36">
        <v>0</v>
      </c>
      <c r="DY301" s="36">
        <v>0</v>
      </c>
    </row>
    <row r="302" spans="1:129" x14ac:dyDescent="0.2">
      <c r="A302" s="36">
        <v>299</v>
      </c>
      <c r="B302" s="36" t="s">
        <v>197</v>
      </c>
      <c r="C302" s="36" t="s">
        <v>140</v>
      </c>
      <c r="D302" s="36">
        <v>1</v>
      </c>
      <c r="E302" s="36" t="s">
        <v>45</v>
      </c>
      <c r="F302" s="36" t="s">
        <v>490</v>
      </c>
      <c r="G302" s="36" t="s">
        <v>197</v>
      </c>
      <c r="H302" s="36" t="s">
        <v>140</v>
      </c>
      <c r="I302" s="36" t="s">
        <v>180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6">
        <v>0</v>
      </c>
      <c r="AJ302" s="36">
        <v>0</v>
      </c>
      <c r="AK302" s="118">
        <f t="shared" ca="1" si="198"/>
        <v>9.4824853047334193E-2</v>
      </c>
      <c r="AL302" s="118">
        <f t="shared" si="199"/>
        <v>0</v>
      </c>
      <c r="AM302" s="118">
        <f t="shared" si="200"/>
        <v>0</v>
      </c>
      <c r="AN302" s="118">
        <f t="shared" si="201"/>
        <v>0</v>
      </c>
      <c r="AO302" s="118">
        <f t="shared" si="202"/>
        <v>0</v>
      </c>
      <c r="AP302" s="118">
        <f t="shared" si="203"/>
        <v>0</v>
      </c>
      <c r="AQ302" s="118">
        <f t="shared" si="204"/>
        <v>0</v>
      </c>
      <c r="AR302" s="118">
        <f t="shared" si="205"/>
        <v>0</v>
      </c>
      <c r="AS302" s="118">
        <f t="shared" si="206"/>
        <v>0</v>
      </c>
      <c r="AT302" s="118">
        <f t="shared" si="207"/>
        <v>0</v>
      </c>
      <c r="AU302" s="119">
        <f t="shared" ca="1" si="208"/>
        <v>9.4824853047334193E-2</v>
      </c>
      <c r="DO302" s="36">
        <v>0</v>
      </c>
      <c r="DP302" s="36">
        <v>0</v>
      </c>
      <c r="DQ302" s="36">
        <v>0</v>
      </c>
      <c r="DR302" s="36">
        <v>0</v>
      </c>
      <c r="DS302" s="36">
        <v>0</v>
      </c>
      <c r="DT302" s="36">
        <v>0</v>
      </c>
      <c r="DU302" s="36">
        <v>0</v>
      </c>
      <c r="DV302" s="36">
        <v>0</v>
      </c>
      <c r="DW302" s="36">
        <v>0</v>
      </c>
      <c r="DX302" s="36">
        <v>0</v>
      </c>
      <c r="DY302" s="36">
        <v>0</v>
      </c>
    </row>
    <row r="303" spans="1:129" x14ac:dyDescent="0.2">
      <c r="A303" s="36">
        <v>300</v>
      </c>
      <c r="B303" s="36" t="s">
        <v>197</v>
      </c>
      <c r="C303" s="36" t="s">
        <v>140</v>
      </c>
      <c r="D303" s="36">
        <v>1</v>
      </c>
      <c r="E303" s="36" t="s">
        <v>45</v>
      </c>
      <c r="F303" s="36" t="s">
        <v>491</v>
      </c>
      <c r="G303" s="36" t="s">
        <v>197</v>
      </c>
      <c r="H303" s="36" t="s">
        <v>140</v>
      </c>
      <c r="I303" s="36" t="s">
        <v>174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6">
        <v>0</v>
      </c>
      <c r="AJ303" s="36">
        <v>0</v>
      </c>
      <c r="AK303" s="118">
        <f t="shared" ca="1" si="198"/>
        <v>0.45275671175858501</v>
      </c>
      <c r="AL303" s="118">
        <f t="shared" si="199"/>
        <v>0</v>
      </c>
      <c r="AM303" s="118">
        <f t="shared" si="200"/>
        <v>0</v>
      </c>
      <c r="AN303" s="118">
        <f t="shared" si="201"/>
        <v>0</v>
      </c>
      <c r="AO303" s="118">
        <f t="shared" si="202"/>
        <v>0</v>
      </c>
      <c r="AP303" s="118">
        <f t="shared" si="203"/>
        <v>0</v>
      </c>
      <c r="AQ303" s="118">
        <f t="shared" si="204"/>
        <v>0</v>
      </c>
      <c r="AR303" s="118">
        <f t="shared" si="205"/>
        <v>0</v>
      </c>
      <c r="AS303" s="118">
        <f t="shared" si="206"/>
        <v>0</v>
      </c>
      <c r="AT303" s="118">
        <f t="shared" si="207"/>
        <v>0</v>
      </c>
      <c r="AU303" s="119">
        <f t="shared" ca="1" si="208"/>
        <v>0.45275671175858501</v>
      </c>
      <c r="DO303" s="36">
        <v>0</v>
      </c>
      <c r="DP303" s="36">
        <v>0</v>
      </c>
      <c r="DQ303" s="36">
        <v>0</v>
      </c>
      <c r="DR303" s="36">
        <v>0</v>
      </c>
      <c r="DS303" s="36">
        <v>0</v>
      </c>
      <c r="DT303" s="36">
        <v>0</v>
      </c>
      <c r="DU303" s="36">
        <v>0</v>
      </c>
      <c r="DV303" s="36">
        <v>0</v>
      </c>
      <c r="DW303" s="36">
        <v>0</v>
      </c>
      <c r="DX303" s="36">
        <v>0</v>
      </c>
      <c r="DY303" s="36">
        <v>0</v>
      </c>
    </row>
    <row r="304" spans="1:129" x14ac:dyDescent="0.2">
      <c r="A304" s="36">
        <v>301</v>
      </c>
      <c r="B304" s="36" t="s">
        <v>197</v>
      </c>
      <c r="C304" s="36" t="s">
        <v>140</v>
      </c>
      <c r="D304" s="36">
        <v>1</v>
      </c>
      <c r="E304" s="36" t="s">
        <v>45</v>
      </c>
      <c r="F304" s="36" t="s">
        <v>492</v>
      </c>
      <c r="G304" s="36" t="s">
        <v>197</v>
      </c>
      <c r="H304" s="36" t="s">
        <v>140</v>
      </c>
      <c r="I304" s="36" t="s">
        <v>89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6">
        <v>0</v>
      </c>
      <c r="AJ304" s="36">
        <v>0</v>
      </c>
      <c r="AK304" s="118">
        <f t="shared" ca="1" si="198"/>
        <v>0.43422485304733416</v>
      </c>
      <c r="AL304" s="118">
        <f t="shared" si="199"/>
        <v>0</v>
      </c>
      <c r="AM304" s="118">
        <f t="shared" si="200"/>
        <v>0</v>
      </c>
      <c r="AN304" s="118">
        <f t="shared" si="201"/>
        <v>0</v>
      </c>
      <c r="AO304" s="118">
        <f t="shared" si="202"/>
        <v>0</v>
      </c>
      <c r="AP304" s="118">
        <f t="shared" si="203"/>
        <v>0</v>
      </c>
      <c r="AQ304" s="118">
        <f t="shared" si="204"/>
        <v>0</v>
      </c>
      <c r="AR304" s="118">
        <f t="shared" si="205"/>
        <v>0</v>
      </c>
      <c r="AS304" s="118">
        <f t="shared" si="206"/>
        <v>0</v>
      </c>
      <c r="AT304" s="118">
        <f t="shared" si="207"/>
        <v>0</v>
      </c>
      <c r="AU304" s="119">
        <f t="shared" ca="1" si="208"/>
        <v>0.43422485304733416</v>
      </c>
      <c r="DO304" s="36">
        <v>0</v>
      </c>
      <c r="DP304" s="36">
        <v>0</v>
      </c>
      <c r="DQ304" s="36">
        <v>0</v>
      </c>
      <c r="DR304" s="36">
        <v>0</v>
      </c>
      <c r="DS304" s="36">
        <v>0</v>
      </c>
      <c r="DT304" s="36">
        <v>0</v>
      </c>
      <c r="DU304" s="36">
        <v>0</v>
      </c>
      <c r="DV304" s="36">
        <v>0</v>
      </c>
      <c r="DW304" s="36">
        <v>0</v>
      </c>
      <c r="DX304" s="36">
        <v>0</v>
      </c>
      <c r="DY304" s="36">
        <v>0</v>
      </c>
    </row>
    <row r="305" spans="1:129" x14ac:dyDescent="0.2">
      <c r="A305" s="36">
        <v>302</v>
      </c>
      <c r="B305" s="36" t="s">
        <v>200</v>
      </c>
      <c r="C305" s="36" t="s">
        <v>200</v>
      </c>
      <c r="D305" s="36">
        <v>1</v>
      </c>
      <c r="E305" s="36" t="s">
        <v>45</v>
      </c>
      <c r="F305" s="36" t="s">
        <v>493</v>
      </c>
      <c r="G305" s="36" t="s">
        <v>200</v>
      </c>
      <c r="H305" s="36" t="s">
        <v>200</v>
      </c>
      <c r="I305" s="36" t="s">
        <v>55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6">
        <v>0</v>
      </c>
      <c r="AJ305" s="36">
        <v>0</v>
      </c>
      <c r="AK305" s="118">
        <f t="shared" ca="1" si="198"/>
        <v>8.1756305809170191E-2</v>
      </c>
      <c r="AL305" s="118">
        <f t="shared" si="199"/>
        <v>0</v>
      </c>
      <c r="AM305" s="118">
        <f t="shared" si="200"/>
        <v>0</v>
      </c>
      <c r="AN305" s="118">
        <f t="shared" si="201"/>
        <v>0</v>
      </c>
      <c r="AO305" s="118">
        <f t="shared" si="202"/>
        <v>0</v>
      </c>
      <c r="AP305" s="118">
        <f t="shared" si="203"/>
        <v>0</v>
      </c>
      <c r="AQ305" s="118">
        <f t="shared" si="204"/>
        <v>0</v>
      </c>
      <c r="AR305" s="118">
        <f t="shared" si="205"/>
        <v>0</v>
      </c>
      <c r="AS305" s="118">
        <f t="shared" si="206"/>
        <v>0</v>
      </c>
      <c r="AT305" s="118">
        <f t="shared" si="207"/>
        <v>0</v>
      </c>
      <c r="AU305" s="119">
        <f t="shared" ca="1" si="208"/>
        <v>8.1756305809170191E-2</v>
      </c>
      <c r="DO305" s="36">
        <v>0</v>
      </c>
      <c r="DP305" s="36">
        <v>0</v>
      </c>
      <c r="DQ305" s="36">
        <v>0</v>
      </c>
      <c r="DR305" s="36">
        <v>0</v>
      </c>
      <c r="DS305" s="36">
        <v>0</v>
      </c>
      <c r="DT305" s="36">
        <v>0</v>
      </c>
      <c r="DU305" s="36">
        <v>0</v>
      </c>
      <c r="DV305" s="36">
        <v>0</v>
      </c>
      <c r="DW305" s="36">
        <v>0</v>
      </c>
      <c r="DX305" s="36">
        <v>0</v>
      </c>
      <c r="DY305" s="36">
        <v>0</v>
      </c>
    </row>
    <row r="306" spans="1:129" x14ac:dyDescent="0.2">
      <c r="A306" s="36">
        <v>303</v>
      </c>
      <c r="B306" s="36" t="s">
        <v>200</v>
      </c>
      <c r="C306" s="36" t="s">
        <v>202</v>
      </c>
      <c r="D306" s="36">
        <v>1</v>
      </c>
      <c r="E306" s="36" t="s">
        <v>45</v>
      </c>
      <c r="F306" s="36" t="s">
        <v>494</v>
      </c>
      <c r="G306" s="36" t="s">
        <v>200</v>
      </c>
      <c r="H306" s="36" t="s">
        <v>202</v>
      </c>
      <c r="I306" s="36" t="s">
        <v>55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6">
        <v>0</v>
      </c>
      <c r="AJ306" s="36">
        <v>0</v>
      </c>
      <c r="AK306" s="118">
        <f t="shared" ca="1" si="198"/>
        <v>0.1160375780777754</v>
      </c>
      <c r="AL306" s="118">
        <f t="shared" si="199"/>
        <v>0</v>
      </c>
      <c r="AM306" s="118">
        <f t="shared" si="200"/>
        <v>0</v>
      </c>
      <c r="AN306" s="118">
        <f t="shared" si="201"/>
        <v>0</v>
      </c>
      <c r="AO306" s="118">
        <f t="shared" si="202"/>
        <v>0</v>
      </c>
      <c r="AP306" s="118">
        <f t="shared" si="203"/>
        <v>0</v>
      </c>
      <c r="AQ306" s="118">
        <f t="shared" si="204"/>
        <v>0</v>
      </c>
      <c r="AR306" s="118">
        <f t="shared" si="205"/>
        <v>0</v>
      </c>
      <c r="AS306" s="118">
        <f t="shared" si="206"/>
        <v>0</v>
      </c>
      <c r="AT306" s="118">
        <f t="shared" si="207"/>
        <v>0</v>
      </c>
      <c r="AU306" s="119">
        <f t="shared" ca="1" si="208"/>
        <v>0.1160375780777754</v>
      </c>
      <c r="DO306" s="36">
        <v>0</v>
      </c>
      <c r="DP306" s="36">
        <v>0</v>
      </c>
      <c r="DQ306" s="36">
        <v>0</v>
      </c>
      <c r="DR306" s="36">
        <v>0</v>
      </c>
      <c r="DS306" s="36">
        <v>0</v>
      </c>
      <c r="DT306" s="36">
        <v>0</v>
      </c>
      <c r="DU306" s="36">
        <v>0</v>
      </c>
      <c r="DV306" s="36">
        <v>0</v>
      </c>
      <c r="DW306" s="36">
        <v>0</v>
      </c>
      <c r="DX306" s="36">
        <v>0</v>
      </c>
      <c r="DY306" s="36">
        <v>0</v>
      </c>
    </row>
    <row r="307" spans="1:129" x14ac:dyDescent="0.2">
      <c r="A307" s="36">
        <v>304</v>
      </c>
      <c r="B307" s="36" t="s">
        <v>200</v>
      </c>
      <c r="C307" s="36" t="s">
        <v>164</v>
      </c>
      <c r="D307" s="36">
        <v>1</v>
      </c>
      <c r="E307" s="36" t="s">
        <v>45</v>
      </c>
      <c r="F307" s="36" t="s">
        <v>495</v>
      </c>
      <c r="G307" s="36" t="s">
        <v>200</v>
      </c>
      <c r="H307" s="36" t="s">
        <v>164</v>
      </c>
      <c r="I307" s="36" t="s">
        <v>48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6">
        <v>0</v>
      </c>
      <c r="AJ307" s="36">
        <v>0</v>
      </c>
      <c r="AK307" s="118">
        <f t="shared" ca="1" si="198"/>
        <v>2.8087956315097577E-2</v>
      </c>
      <c r="AL307" s="118">
        <f t="shared" si="199"/>
        <v>0</v>
      </c>
      <c r="AM307" s="118">
        <f t="shared" si="200"/>
        <v>0</v>
      </c>
      <c r="AN307" s="118">
        <f t="shared" si="201"/>
        <v>0</v>
      </c>
      <c r="AO307" s="118">
        <f t="shared" si="202"/>
        <v>0</v>
      </c>
      <c r="AP307" s="118">
        <f t="shared" si="203"/>
        <v>0</v>
      </c>
      <c r="AQ307" s="118">
        <f t="shared" si="204"/>
        <v>0</v>
      </c>
      <c r="AR307" s="118">
        <f t="shared" si="205"/>
        <v>0</v>
      </c>
      <c r="AS307" s="118">
        <f t="shared" si="206"/>
        <v>0</v>
      </c>
      <c r="AT307" s="118">
        <f t="shared" si="207"/>
        <v>0</v>
      </c>
      <c r="AU307" s="119">
        <f t="shared" ca="1" si="208"/>
        <v>2.8087956315097577E-2</v>
      </c>
      <c r="DO307" s="36">
        <v>0</v>
      </c>
      <c r="DP307" s="36">
        <v>0</v>
      </c>
      <c r="DQ307" s="36">
        <v>0</v>
      </c>
      <c r="DR307" s="36">
        <v>0</v>
      </c>
      <c r="DS307" s="36">
        <v>0</v>
      </c>
      <c r="DT307" s="36">
        <v>0</v>
      </c>
      <c r="DU307" s="36">
        <v>0</v>
      </c>
      <c r="DV307" s="36">
        <v>0</v>
      </c>
      <c r="DW307" s="36">
        <v>0</v>
      </c>
      <c r="DX307" s="36">
        <v>0</v>
      </c>
      <c r="DY307" s="36">
        <v>0</v>
      </c>
    </row>
    <row r="308" spans="1:129" x14ac:dyDescent="0.2">
      <c r="A308" s="36">
        <v>305</v>
      </c>
      <c r="B308" s="36" t="s">
        <v>200</v>
      </c>
      <c r="C308" s="36" t="s">
        <v>164</v>
      </c>
      <c r="D308" s="36">
        <v>2</v>
      </c>
      <c r="E308" s="36" t="s">
        <v>45</v>
      </c>
      <c r="F308" s="36" t="s">
        <v>496</v>
      </c>
      <c r="G308" s="36" t="s">
        <v>200</v>
      </c>
      <c r="H308" s="36" t="s">
        <v>164</v>
      </c>
      <c r="I308" s="36" t="s">
        <v>55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6">
        <v>0</v>
      </c>
      <c r="AJ308" s="36">
        <v>0</v>
      </c>
      <c r="AK308" s="118">
        <f t="shared" ca="1" si="198"/>
        <v>0.16078795631509757</v>
      </c>
      <c r="AL308" s="118">
        <f t="shared" si="199"/>
        <v>0</v>
      </c>
      <c r="AM308" s="118">
        <f t="shared" si="200"/>
        <v>0</v>
      </c>
      <c r="AN308" s="118">
        <f t="shared" si="201"/>
        <v>0</v>
      </c>
      <c r="AO308" s="118">
        <f t="shared" si="202"/>
        <v>0</v>
      </c>
      <c r="AP308" s="118">
        <f t="shared" si="203"/>
        <v>0</v>
      </c>
      <c r="AQ308" s="118">
        <f t="shared" si="204"/>
        <v>0</v>
      </c>
      <c r="AR308" s="118">
        <f t="shared" si="205"/>
        <v>0</v>
      </c>
      <c r="AS308" s="118">
        <f t="shared" si="206"/>
        <v>0</v>
      </c>
      <c r="AT308" s="118">
        <f t="shared" si="207"/>
        <v>0</v>
      </c>
      <c r="AU308" s="119">
        <f t="shared" ca="1" si="208"/>
        <v>0.16078795631509757</v>
      </c>
      <c r="DO308" s="36">
        <v>0</v>
      </c>
      <c r="DP308" s="36">
        <v>0</v>
      </c>
      <c r="DQ308" s="36">
        <v>0</v>
      </c>
      <c r="DR308" s="36">
        <v>0</v>
      </c>
      <c r="DS308" s="36">
        <v>0</v>
      </c>
      <c r="DT308" s="36">
        <v>0</v>
      </c>
      <c r="DU308" s="36">
        <v>0</v>
      </c>
      <c r="DV308" s="36">
        <v>0</v>
      </c>
      <c r="DW308" s="36">
        <v>0</v>
      </c>
      <c r="DX308" s="36">
        <v>0</v>
      </c>
      <c r="DY308" s="36">
        <v>0</v>
      </c>
    </row>
    <row r="309" spans="1:129" x14ac:dyDescent="0.2">
      <c r="A309" s="36">
        <v>306</v>
      </c>
      <c r="B309" s="36" t="s">
        <v>200</v>
      </c>
      <c r="C309" s="36" t="s">
        <v>203</v>
      </c>
      <c r="D309" s="36">
        <v>1</v>
      </c>
      <c r="E309" s="36" t="s">
        <v>45</v>
      </c>
      <c r="F309" s="36" t="s">
        <v>497</v>
      </c>
      <c r="G309" s="36" t="s">
        <v>200</v>
      </c>
      <c r="H309" s="36" t="s">
        <v>203</v>
      </c>
      <c r="I309" s="36" t="s">
        <v>48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118">
        <f t="shared" ref="AK309:AK324" ca="1" si="209">IF(G309&gt;0,VLOOKUP(G309&amp;"-"&amp;H309&amp;"-"&amp;I309,LocCost,2,0),0)</f>
        <v>0.12840419073626713</v>
      </c>
      <c r="AL309" s="118">
        <f t="shared" ref="AL309:AL324" si="210">IF(J309&gt;0,VLOOKUP(J309&amp;"-"&amp;K309&amp;"-"&amp;L309,LocCost,2,0),0)</f>
        <v>0</v>
      </c>
      <c r="AM309" s="118">
        <f t="shared" ref="AM309:AM324" si="211">IF(M309&gt;0,VLOOKUP(M309&amp;"-"&amp;N309&amp;"-"&amp;O309,LocCost,2,0),0)</f>
        <v>0</v>
      </c>
      <c r="AN309" s="118">
        <f t="shared" ref="AN309:AN324" si="212">IF(P309&gt;0,VLOOKUP(P309&amp;"-"&amp;Q309&amp;"-"&amp;R309,LocCost,2,0),0)</f>
        <v>0</v>
      </c>
      <c r="AO309" s="118">
        <f t="shared" ref="AO309:AO324" si="213">IF(S309&gt;0,VLOOKUP(S309&amp;"-"&amp;T309&amp;"-"&amp;U309,LocCost,2,0),0)</f>
        <v>0</v>
      </c>
      <c r="AP309" s="118">
        <f t="shared" ref="AP309:AP324" si="214">IF(V309&gt;0,VLOOKUP(V309&amp;"-"&amp;W309&amp;"-"&amp;X309,LocCost,2,0),0)</f>
        <v>0</v>
      </c>
      <c r="AQ309" s="118">
        <f t="shared" ref="AQ309:AQ324" si="215">IF(Y309&gt;0,VLOOKUP(Y309&amp;"-"&amp;Z309&amp;"-"&amp;AA309,LocCost,2,0),0)</f>
        <v>0</v>
      </c>
      <c r="AR309" s="118">
        <f t="shared" ref="AR309:AR324" si="216">IF(AB309&gt;0,VLOOKUP(AB309&amp;"-"&amp;AC309&amp;"-"&amp;AD309,LocCost,2,0),0)</f>
        <v>0</v>
      </c>
      <c r="AS309" s="118">
        <f t="shared" ref="AS309:AS324" si="217">IF(AE309&gt;0,VLOOKUP(AE309&amp;"-"&amp;AF309&amp;"-"&amp;AG309,LocCost,2,0),0)</f>
        <v>0</v>
      </c>
      <c r="AT309" s="118">
        <f t="shared" ref="AT309:AT324" si="218">IF(AH309&gt;0,VLOOKUP(AH309&amp;"-"&amp;AI309&amp;"-"&amp;AJ309,LocCost,2,0),0)</f>
        <v>0</v>
      </c>
      <c r="AU309" s="119">
        <f t="shared" ref="AU309:AU324" ca="1" si="219">SUM(AK309:AT309)</f>
        <v>0.12840419073626713</v>
      </c>
      <c r="DO309" s="36">
        <v>0</v>
      </c>
      <c r="DP309" s="36">
        <v>0</v>
      </c>
      <c r="DQ309" s="36">
        <v>0</v>
      </c>
      <c r="DR309" s="36">
        <v>0</v>
      </c>
      <c r="DS309" s="36">
        <v>0</v>
      </c>
      <c r="DT309" s="36">
        <v>0</v>
      </c>
      <c r="DU309" s="36">
        <v>0</v>
      </c>
      <c r="DV309" s="36">
        <v>0</v>
      </c>
      <c r="DW309" s="36">
        <v>0</v>
      </c>
      <c r="DX309" s="36">
        <v>0</v>
      </c>
      <c r="DY309" s="36">
        <v>0</v>
      </c>
    </row>
    <row r="310" spans="1:129" x14ac:dyDescent="0.2">
      <c r="A310" s="36">
        <v>307</v>
      </c>
      <c r="B310" s="36" t="s">
        <v>202</v>
      </c>
      <c r="C310" s="36" t="s">
        <v>202</v>
      </c>
      <c r="D310" s="36">
        <v>1</v>
      </c>
      <c r="E310" s="36" t="s">
        <v>45</v>
      </c>
      <c r="F310" s="36" t="s">
        <v>498</v>
      </c>
      <c r="G310" s="36" t="s">
        <v>202</v>
      </c>
      <c r="H310" s="36" t="s">
        <v>202</v>
      </c>
      <c r="I310" s="36" t="s">
        <v>55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6">
        <v>0</v>
      </c>
      <c r="AJ310" s="36">
        <v>0</v>
      </c>
      <c r="AK310" s="118">
        <f t="shared" ca="1" si="209"/>
        <v>8.9151420825384145E-2</v>
      </c>
      <c r="AL310" s="118">
        <f t="shared" si="210"/>
        <v>0</v>
      </c>
      <c r="AM310" s="118">
        <f t="shared" si="211"/>
        <v>0</v>
      </c>
      <c r="AN310" s="118">
        <f t="shared" si="212"/>
        <v>0</v>
      </c>
      <c r="AO310" s="118">
        <f t="shared" si="213"/>
        <v>0</v>
      </c>
      <c r="AP310" s="118">
        <f t="shared" si="214"/>
        <v>0</v>
      </c>
      <c r="AQ310" s="118">
        <f t="shared" si="215"/>
        <v>0</v>
      </c>
      <c r="AR310" s="118">
        <f t="shared" si="216"/>
        <v>0</v>
      </c>
      <c r="AS310" s="118">
        <f t="shared" si="217"/>
        <v>0</v>
      </c>
      <c r="AT310" s="118">
        <f t="shared" si="218"/>
        <v>0</v>
      </c>
      <c r="AU310" s="119">
        <f t="shared" ca="1" si="219"/>
        <v>8.9151420825384145E-2</v>
      </c>
      <c r="DO310" s="36">
        <v>0</v>
      </c>
      <c r="DP310" s="36">
        <v>0</v>
      </c>
      <c r="DQ310" s="36">
        <v>0</v>
      </c>
      <c r="DR310" s="36">
        <v>0</v>
      </c>
      <c r="DS310" s="36">
        <v>0</v>
      </c>
      <c r="DT310" s="36">
        <v>0</v>
      </c>
      <c r="DU310" s="36">
        <v>0</v>
      </c>
      <c r="DV310" s="36">
        <v>0</v>
      </c>
      <c r="DW310" s="36">
        <v>0</v>
      </c>
      <c r="DX310" s="36">
        <v>0</v>
      </c>
      <c r="DY310" s="36">
        <v>0</v>
      </c>
    </row>
    <row r="311" spans="1:129" x14ac:dyDescent="0.2">
      <c r="A311" s="36">
        <v>308</v>
      </c>
      <c r="B311" s="36" t="s">
        <v>202</v>
      </c>
      <c r="C311" s="36" t="s">
        <v>164</v>
      </c>
      <c r="D311" s="36">
        <v>1</v>
      </c>
      <c r="E311" s="36" t="s">
        <v>45</v>
      </c>
      <c r="F311" s="36" t="s">
        <v>499</v>
      </c>
      <c r="G311" s="36" t="s">
        <v>202</v>
      </c>
      <c r="H311" s="36" t="s">
        <v>164</v>
      </c>
      <c r="I311" s="36" t="s">
        <v>48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6">
        <v>0</v>
      </c>
      <c r="AJ311" s="36">
        <v>0</v>
      </c>
      <c r="AK311" s="118">
        <f t="shared" ca="1" si="209"/>
        <v>2.0265410199556692E-2</v>
      </c>
      <c r="AL311" s="118">
        <f t="shared" si="210"/>
        <v>0</v>
      </c>
      <c r="AM311" s="118">
        <f t="shared" si="211"/>
        <v>0</v>
      </c>
      <c r="AN311" s="118">
        <f t="shared" si="212"/>
        <v>0</v>
      </c>
      <c r="AO311" s="118">
        <f t="shared" si="213"/>
        <v>0</v>
      </c>
      <c r="AP311" s="118">
        <f t="shared" si="214"/>
        <v>0</v>
      </c>
      <c r="AQ311" s="118">
        <f t="shared" si="215"/>
        <v>0</v>
      </c>
      <c r="AR311" s="118">
        <f t="shared" si="216"/>
        <v>0</v>
      </c>
      <c r="AS311" s="118">
        <f t="shared" si="217"/>
        <v>0</v>
      </c>
      <c r="AT311" s="118">
        <f t="shared" si="218"/>
        <v>0</v>
      </c>
      <c r="AU311" s="119">
        <f t="shared" ca="1" si="219"/>
        <v>2.0265410199556692E-2</v>
      </c>
      <c r="DO311" s="36">
        <v>0</v>
      </c>
      <c r="DP311" s="36">
        <v>0</v>
      </c>
      <c r="DQ311" s="36">
        <v>0</v>
      </c>
      <c r="DR311" s="36">
        <v>0</v>
      </c>
      <c r="DS311" s="36">
        <v>0</v>
      </c>
      <c r="DT311" s="36">
        <v>0</v>
      </c>
      <c r="DU311" s="36">
        <v>0</v>
      </c>
      <c r="DV311" s="36">
        <v>0</v>
      </c>
      <c r="DW311" s="36">
        <v>0</v>
      </c>
      <c r="DX311" s="36">
        <v>0</v>
      </c>
      <c r="DY311" s="36">
        <v>0</v>
      </c>
    </row>
    <row r="312" spans="1:129" x14ac:dyDescent="0.2">
      <c r="A312" s="36">
        <v>309</v>
      </c>
      <c r="B312" s="36" t="s">
        <v>202</v>
      </c>
      <c r="C312" s="36" t="s">
        <v>164</v>
      </c>
      <c r="D312" s="36">
        <v>2</v>
      </c>
      <c r="E312" s="36" t="s">
        <v>45</v>
      </c>
      <c r="F312" s="36" t="s">
        <v>500</v>
      </c>
      <c r="G312" s="36" t="s">
        <v>202</v>
      </c>
      <c r="H312" s="36" t="s">
        <v>164</v>
      </c>
      <c r="I312" s="36" t="s">
        <v>55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6">
        <v>0</v>
      </c>
      <c r="AJ312" s="36">
        <v>0</v>
      </c>
      <c r="AK312" s="118">
        <f t="shared" ca="1" si="209"/>
        <v>0.13396541019955671</v>
      </c>
      <c r="AL312" s="118">
        <f t="shared" si="210"/>
        <v>0</v>
      </c>
      <c r="AM312" s="118">
        <f t="shared" si="211"/>
        <v>0</v>
      </c>
      <c r="AN312" s="118">
        <f t="shared" si="212"/>
        <v>0</v>
      </c>
      <c r="AO312" s="118">
        <f t="shared" si="213"/>
        <v>0</v>
      </c>
      <c r="AP312" s="118">
        <f t="shared" si="214"/>
        <v>0</v>
      </c>
      <c r="AQ312" s="118">
        <f t="shared" si="215"/>
        <v>0</v>
      </c>
      <c r="AR312" s="118">
        <f t="shared" si="216"/>
        <v>0</v>
      </c>
      <c r="AS312" s="118">
        <f t="shared" si="217"/>
        <v>0</v>
      </c>
      <c r="AT312" s="118">
        <f t="shared" si="218"/>
        <v>0</v>
      </c>
      <c r="AU312" s="119">
        <f t="shared" ca="1" si="219"/>
        <v>0.13396541019955671</v>
      </c>
      <c r="DO312" s="36">
        <v>0</v>
      </c>
      <c r="DP312" s="36">
        <v>0</v>
      </c>
      <c r="DQ312" s="36">
        <v>0</v>
      </c>
      <c r="DR312" s="36">
        <v>0</v>
      </c>
      <c r="DS312" s="36">
        <v>0</v>
      </c>
      <c r="DT312" s="36">
        <v>0</v>
      </c>
      <c r="DU312" s="36">
        <v>0</v>
      </c>
      <c r="DV312" s="36">
        <v>0</v>
      </c>
      <c r="DW312" s="36">
        <v>0</v>
      </c>
      <c r="DX312" s="36">
        <v>0</v>
      </c>
      <c r="DY312" s="36">
        <v>0</v>
      </c>
    </row>
    <row r="313" spans="1:129" x14ac:dyDescent="0.2">
      <c r="A313" s="36">
        <v>310</v>
      </c>
      <c r="B313" s="36" t="s">
        <v>202</v>
      </c>
      <c r="C313" s="36" t="s">
        <v>205</v>
      </c>
      <c r="D313" s="36">
        <v>1</v>
      </c>
      <c r="E313" s="36" t="s">
        <v>45</v>
      </c>
      <c r="F313" s="36" t="s">
        <v>501</v>
      </c>
      <c r="G313" s="36" t="s">
        <v>202</v>
      </c>
      <c r="H313" s="36" t="s">
        <v>205</v>
      </c>
      <c r="I313" s="36" t="s">
        <v>55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6">
        <v>0</v>
      </c>
      <c r="AJ313" s="36">
        <v>0</v>
      </c>
      <c r="AK313" s="118">
        <f t="shared" ca="1" si="209"/>
        <v>0.30692834443874945</v>
      </c>
      <c r="AL313" s="118">
        <f t="shared" si="210"/>
        <v>0</v>
      </c>
      <c r="AM313" s="118">
        <f t="shared" si="211"/>
        <v>0</v>
      </c>
      <c r="AN313" s="118">
        <f t="shared" si="212"/>
        <v>0</v>
      </c>
      <c r="AO313" s="118">
        <f t="shared" si="213"/>
        <v>0</v>
      </c>
      <c r="AP313" s="118">
        <f t="shared" si="214"/>
        <v>0</v>
      </c>
      <c r="AQ313" s="118">
        <f t="shared" si="215"/>
        <v>0</v>
      </c>
      <c r="AR313" s="118">
        <f t="shared" si="216"/>
        <v>0</v>
      </c>
      <c r="AS313" s="118">
        <f t="shared" si="217"/>
        <v>0</v>
      </c>
      <c r="AT313" s="118">
        <f t="shared" si="218"/>
        <v>0</v>
      </c>
      <c r="AU313" s="119">
        <f t="shared" ca="1" si="219"/>
        <v>0.30692834443874945</v>
      </c>
      <c r="DO313" s="36">
        <v>0</v>
      </c>
      <c r="DP313" s="36">
        <v>0</v>
      </c>
      <c r="DQ313" s="36">
        <v>0</v>
      </c>
      <c r="DR313" s="36">
        <v>0</v>
      </c>
      <c r="DS313" s="36">
        <v>0</v>
      </c>
      <c r="DT313" s="36">
        <v>0</v>
      </c>
      <c r="DU313" s="36">
        <v>0</v>
      </c>
      <c r="DV313" s="36">
        <v>0</v>
      </c>
      <c r="DW313" s="36">
        <v>0</v>
      </c>
      <c r="DX313" s="36">
        <v>0</v>
      </c>
      <c r="DY313" s="36">
        <v>0</v>
      </c>
    </row>
    <row r="314" spans="1:129" x14ac:dyDescent="0.2">
      <c r="A314" s="36">
        <v>311</v>
      </c>
      <c r="B314" s="36" t="s">
        <v>202</v>
      </c>
      <c r="C314" s="36" t="s">
        <v>203</v>
      </c>
      <c r="D314" s="36">
        <v>1</v>
      </c>
      <c r="E314" s="36" t="s">
        <v>45</v>
      </c>
      <c r="F314" s="36" t="s">
        <v>502</v>
      </c>
      <c r="G314" s="36" t="s">
        <v>202</v>
      </c>
      <c r="H314" s="36" t="s">
        <v>203</v>
      </c>
      <c r="I314" s="36" t="s">
        <v>48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6">
        <v>0</v>
      </c>
      <c r="AJ314" s="36">
        <v>0</v>
      </c>
      <c r="AK314" s="118">
        <f t="shared" ca="1" si="209"/>
        <v>0.12123039564580257</v>
      </c>
      <c r="AL314" s="118">
        <f t="shared" si="210"/>
        <v>0</v>
      </c>
      <c r="AM314" s="118">
        <f t="shared" si="211"/>
        <v>0</v>
      </c>
      <c r="AN314" s="118">
        <f t="shared" si="212"/>
        <v>0</v>
      </c>
      <c r="AO314" s="118">
        <f t="shared" si="213"/>
        <v>0</v>
      </c>
      <c r="AP314" s="118">
        <f t="shared" si="214"/>
        <v>0</v>
      </c>
      <c r="AQ314" s="118">
        <f t="shared" si="215"/>
        <v>0</v>
      </c>
      <c r="AR314" s="118">
        <f t="shared" si="216"/>
        <v>0</v>
      </c>
      <c r="AS314" s="118">
        <f t="shared" si="217"/>
        <v>0</v>
      </c>
      <c r="AT314" s="118">
        <f t="shared" si="218"/>
        <v>0</v>
      </c>
      <c r="AU314" s="119">
        <f t="shared" ca="1" si="219"/>
        <v>0.12123039564580257</v>
      </c>
      <c r="DO314" s="36">
        <v>0</v>
      </c>
      <c r="DP314" s="36">
        <v>0</v>
      </c>
      <c r="DQ314" s="36">
        <v>0</v>
      </c>
      <c r="DR314" s="36">
        <v>0</v>
      </c>
      <c r="DS314" s="36">
        <v>0</v>
      </c>
      <c r="DT314" s="36">
        <v>0</v>
      </c>
      <c r="DU314" s="36">
        <v>0</v>
      </c>
      <c r="DV314" s="36">
        <v>0</v>
      </c>
      <c r="DW314" s="36">
        <v>0</v>
      </c>
      <c r="DX314" s="36">
        <v>0</v>
      </c>
      <c r="DY314" s="36">
        <v>0</v>
      </c>
    </row>
    <row r="315" spans="1:129" x14ac:dyDescent="0.2">
      <c r="A315" s="36">
        <v>312</v>
      </c>
      <c r="B315" s="36" t="s">
        <v>164</v>
      </c>
      <c r="C315" s="36" t="s">
        <v>164</v>
      </c>
      <c r="D315" s="36">
        <v>1</v>
      </c>
      <c r="E315" s="36" t="s">
        <v>45</v>
      </c>
      <c r="F315" s="36" t="s">
        <v>503</v>
      </c>
      <c r="G315" s="36" t="s">
        <v>164</v>
      </c>
      <c r="H315" s="36" t="s">
        <v>164</v>
      </c>
      <c r="I315" s="36" t="s">
        <v>48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6">
        <v>0</v>
      </c>
      <c r="AJ315" s="36">
        <v>0</v>
      </c>
      <c r="AK315" s="118">
        <f t="shared" ca="1" si="209"/>
        <v>1.3064619090635299E-2</v>
      </c>
      <c r="AL315" s="118">
        <f t="shared" si="210"/>
        <v>0</v>
      </c>
      <c r="AM315" s="118">
        <f t="shared" si="211"/>
        <v>0</v>
      </c>
      <c r="AN315" s="118">
        <f t="shared" si="212"/>
        <v>0</v>
      </c>
      <c r="AO315" s="118">
        <f t="shared" si="213"/>
        <v>0</v>
      </c>
      <c r="AP315" s="118">
        <f t="shared" si="214"/>
        <v>0</v>
      </c>
      <c r="AQ315" s="118">
        <f t="shared" si="215"/>
        <v>0</v>
      </c>
      <c r="AR315" s="118">
        <f t="shared" si="216"/>
        <v>0</v>
      </c>
      <c r="AS315" s="118">
        <f t="shared" si="217"/>
        <v>0</v>
      </c>
      <c r="AT315" s="118">
        <f t="shared" si="218"/>
        <v>0</v>
      </c>
      <c r="AU315" s="119">
        <f t="shared" ca="1" si="219"/>
        <v>1.3064619090635299E-2</v>
      </c>
      <c r="DO315" s="36">
        <v>0</v>
      </c>
      <c r="DP315" s="36">
        <v>0</v>
      </c>
      <c r="DQ315" s="36">
        <v>0</v>
      </c>
      <c r="DR315" s="36">
        <v>0</v>
      </c>
      <c r="DS315" s="36">
        <v>0</v>
      </c>
      <c r="DT315" s="36">
        <v>0</v>
      </c>
      <c r="DU315" s="36">
        <v>0</v>
      </c>
      <c r="DV315" s="36">
        <v>0</v>
      </c>
      <c r="DW315" s="36">
        <v>0</v>
      </c>
      <c r="DX315" s="36">
        <v>0</v>
      </c>
      <c r="DY315" s="36">
        <v>0</v>
      </c>
    </row>
    <row r="316" spans="1:129" x14ac:dyDescent="0.2">
      <c r="A316" s="36">
        <v>313</v>
      </c>
      <c r="B316" s="36" t="s">
        <v>164</v>
      </c>
      <c r="C316" s="36" t="s">
        <v>205</v>
      </c>
      <c r="D316" s="36">
        <v>1</v>
      </c>
      <c r="E316" s="36" t="s">
        <v>45</v>
      </c>
      <c r="F316" s="36" t="s">
        <v>504</v>
      </c>
      <c r="G316" s="36" t="s">
        <v>164</v>
      </c>
      <c r="H316" s="36" t="s">
        <v>205</v>
      </c>
      <c r="I316" s="36" t="s">
        <v>48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6">
        <v>0</v>
      </c>
      <c r="AJ316" s="36">
        <v>0</v>
      </c>
      <c r="AK316" s="118">
        <f t="shared" ca="1" si="209"/>
        <v>5.6957901184156702E-2</v>
      </c>
      <c r="AL316" s="118">
        <f t="shared" si="210"/>
        <v>0</v>
      </c>
      <c r="AM316" s="118">
        <f t="shared" si="211"/>
        <v>0</v>
      </c>
      <c r="AN316" s="118">
        <f t="shared" si="212"/>
        <v>0</v>
      </c>
      <c r="AO316" s="118">
        <f t="shared" si="213"/>
        <v>0</v>
      </c>
      <c r="AP316" s="118">
        <f t="shared" si="214"/>
        <v>0</v>
      </c>
      <c r="AQ316" s="118">
        <f t="shared" si="215"/>
        <v>0</v>
      </c>
      <c r="AR316" s="118">
        <f t="shared" si="216"/>
        <v>0</v>
      </c>
      <c r="AS316" s="118">
        <f t="shared" si="217"/>
        <v>0</v>
      </c>
      <c r="AT316" s="118">
        <f t="shared" si="218"/>
        <v>0</v>
      </c>
      <c r="AU316" s="119">
        <f t="shared" ca="1" si="219"/>
        <v>5.6957901184156702E-2</v>
      </c>
      <c r="DO316" s="36">
        <v>0</v>
      </c>
      <c r="DP316" s="36">
        <v>0</v>
      </c>
      <c r="DQ316" s="36">
        <v>0</v>
      </c>
      <c r="DR316" s="36">
        <v>0</v>
      </c>
      <c r="DS316" s="36">
        <v>0</v>
      </c>
      <c r="DT316" s="36">
        <v>0</v>
      </c>
      <c r="DU316" s="36">
        <v>0</v>
      </c>
      <c r="DV316" s="36">
        <v>0</v>
      </c>
      <c r="DW316" s="36">
        <v>0</v>
      </c>
      <c r="DX316" s="36">
        <v>0</v>
      </c>
      <c r="DY316" s="36">
        <v>0</v>
      </c>
    </row>
    <row r="317" spans="1:129" x14ac:dyDescent="0.2">
      <c r="A317" s="36">
        <v>314</v>
      </c>
      <c r="B317" s="36" t="s">
        <v>164</v>
      </c>
      <c r="C317" s="36" t="s">
        <v>205</v>
      </c>
      <c r="D317" s="36">
        <v>2</v>
      </c>
      <c r="E317" s="36" t="s">
        <v>45</v>
      </c>
      <c r="F317" s="36" t="s">
        <v>505</v>
      </c>
      <c r="G317" s="36" t="s">
        <v>164</v>
      </c>
      <c r="H317" s="36" t="s">
        <v>205</v>
      </c>
      <c r="I317" s="36" t="s">
        <v>55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6">
        <v>0</v>
      </c>
      <c r="AJ317" s="36">
        <v>0</v>
      </c>
      <c r="AK317" s="118">
        <f t="shared" ca="1" si="209"/>
        <v>0.2728579011841567</v>
      </c>
      <c r="AL317" s="118">
        <f t="shared" si="210"/>
        <v>0</v>
      </c>
      <c r="AM317" s="118">
        <f t="shared" si="211"/>
        <v>0</v>
      </c>
      <c r="AN317" s="118">
        <f t="shared" si="212"/>
        <v>0</v>
      </c>
      <c r="AO317" s="118">
        <f t="shared" si="213"/>
        <v>0</v>
      </c>
      <c r="AP317" s="118">
        <f t="shared" si="214"/>
        <v>0</v>
      </c>
      <c r="AQ317" s="118">
        <f t="shared" si="215"/>
        <v>0</v>
      </c>
      <c r="AR317" s="118">
        <f t="shared" si="216"/>
        <v>0</v>
      </c>
      <c r="AS317" s="118">
        <f t="shared" si="217"/>
        <v>0</v>
      </c>
      <c r="AT317" s="118">
        <f t="shared" si="218"/>
        <v>0</v>
      </c>
      <c r="AU317" s="119">
        <f t="shared" ca="1" si="219"/>
        <v>0.2728579011841567</v>
      </c>
      <c r="DO317" s="36">
        <v>0</v>
      </c>
      <c r="DP317" s="36">
        <v>0</v>
      </c>
      <c r="DQ317" s="36">
        <v>0</v>
      </c>
      <c r="DR317" s="36">
        <v>0</v>
      </c>
      <c r="DS317" s="36">
        <v>0</v>
      </c>
      <c r="DT317" s="36">
        <v>0</v>
      </c>
      <c r="DU317" s="36">
        <v>0</v>
      </c>
      <c r="DV317" s="36">
        <v>0</v>
      </c>
      <c r="DW317" s="36">
        <v>0</v>
      </c>
      <c r="DX317" s="36">
        <v>0</v>
      </c>
      <c r="DY317" s="36">
        <v>0</v>
      </c>
    </row>
    <row r="318" spans="1:129" x14ac:dyDescent="0.2">
      <c r="A318" s="36">
        <v>315</v>
      </c>
      <c r="B318" s="36" t="s">
        <v>164</v>
      </c>
      <c r="C318" s="36" t="s">
        <v>206</v>
      </c>
      <c r="D318" s="36">
        <v>1</v>
      </c>
      <c r="E318" s="36" t="s">
        <v>45</v>
      </c>
      <c r="F318" s="36" t="s">
        <v>506</v>
      </c>
      <c r="G318" s="36" t="s">
        <v>164</v>
      </c>
      <c r="H318" s="36" t="s">
        <v>206</v>
      </c>
      <c r="I318" s="36" t="s">
        <v>48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6">
        <v>0</v>
      </c>
      <c r="AJ318" s="36">
        <v>0</v>
      </c>
      <c r="AK318" s="118">
        <f t="shared" ca="1" si="209"/>
        <v>9.1838646943208729E-2</v>
      </c>
      <c r="AL318" s="118">
        <f t="shared" si="210"/>
        <v>0</v>
      </c>
      <c r="AM318" s="118">
        <f t="shared" si="211"/>
        <v>0</v>
      </c>
      <c r="AN318" s="118">
        <f t="shared" si="212"/>
        <v>0</v>
      </c>
      <c r="AO318" s="118">
        <f t="shared" si="213"/>
        <v>0</v>
      </c>
      <c r="AP318" s="118">
        <f t="shared" si="214"/>
        <v>0</v>
      </c>
      <c r="AQ318" s="118">
        <f t="shared" si="215"/>
        <v>0</v>
      </c>
      <c r="AR318" s="118">
        <f t="shared" si="216"/>
        <v>0</v>
      </c>
      <c r="AS318" s="118">
        <f t="shared" si="217"/>
        <v>0</v>
      </c>
      <c r="AT318" s="118">
        <f t="shared" si="218"/>
        <v>0</v>
      </c>
      <c r="AU318" s="119">
        <f t="shared" ca="1" si="219"/>
        <v>9.1838646943208729E-2</v>
      </c>
      <c r="DO318" s="36">
        <v>0</v>
      </c>
      <c r="DP318" s="36">
        <v>0</v>
      </c>
      <c r="DQ318" s="36">
        <v>0</v>
      </c>
      <c r="DR318" s="36">
        <v>0</v>
      </c>
      <c r="DS318" s="36">
        <v>0</v>
      </c>
      <c r="DT318" s="36">
        <v>0</v>
      </c>
      <c r="DU318" s="36">
        <v>0</v>
      </c>
      <c r="DV318" s="36">
        <v>0</v>
      </c>
      <c r="DW318" s="36">
        <v>0</v>
      </c>
      <c r="DX318" s="36">
        <v>0</v>
      </c>
      <c r="DY318" s="36">
        <v>0</v>
      </c>
    </row>
    <row r="319" spans="1:129" x14ac:dyDescent="0.2">
      <c r="A319" s="36">
        <v>316</v>
      </c>
      <c r="B319" s="36" t="s">
        <v>164</v>
      </c>
      <c r="C319" s="36" t="s">
        <v>203</v>
      </c>
      <c r="D319" s="36">
        <v>1</v>
      </c>
      <c r="E319" s="36" t="s">
        <v>45</v>
      </c>
      <c r="F319" s="36" t="s">
        <v>507</v>
      </c>
      <c r="G319" s="36" t="s">
        <v>164</v>
      </c>
      <c r="H319" s="36" t="s">
        <v>203</v>
      </c>
      <c r="I319" s="36" t="s">
        <v>48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6">
        <v>0</v>
      </c>
      <c r="AJ319" s="36">
        <v>0</v>
      </c>
      <c r="AK319" s="118">
        <f t="shared" ca="1" si="209"/>
        <v>0.1113410630536739</v>
      </c>
      <c r="AL319" s="118">
        <f t="shared" si="210"/>
        <v>0</v>
      </c>
      <c r="AM319" s="118">
        <f t="shared" si="211"/>
        <v>0</v>
      </c>
      <c r="AN319" s="118">
        <f t="shared" si="212"/>
        <v>0</v>
      </c>
      <c r="AO319" s="118">
        <f t="shared" si="213"/>
        <v>0</v>
      </c>
      <c r="AP319" s="118">
        <f t="shared" si="214"/>
        <v>0</v>
      </c>
      <c r="AQ319" s="118">
        <f t="shared" si="215"/>
        <v>0</v>
      </c>
      <c r="AR319" s="118">
        <f t="shared" si="216"/>
        <v>0</v>
      </c>
      <c r="AS319" s="118">
        <f t="shared" si="217"/>
        <v>0</v>
      </c>
      <c r="AT319" s="118">
        <f t="shared" si="218"/>
        <v>0</v>
      </c>
      <c r="AU319" s="119">
        <f t="shared" ca="1" si="219"/>
        <v>0.1113410630536739</v>
      </c>
      <c r="DO319" s="36">
        <v>0</v>
      </c>
      <c r="DP319" s="36">
        <v>0</v>
      </c>
      <c r="DQ319" s="36">
        <v>0</v>
      </c>
      <c r="DR319" s="36">
        <v>0</v>
      </c>
      <c r="DS319" s="36">
        <v>0</v>
      </c>
      <c r="DT319" s="36">
        <v>0</v>
      </c>
      <c r="DU319" s="36">
        <v>0</v>
      </c>
      <c r="DV319" s="36">
        <v>0</v>
      </c>
      <c r="DW319" s="36">
        <v>0</v>
      </c>
      <c r="DX319" s="36">
        <v>0</v>
      </c>
      <c r="DY319" s="36">
        <v>0</v>
      </c>
    </row>
    <row r="320" spans="1:129" x14ac:dyDescent="0.2">
      <c r="A320" s="36">
        <v>317</v>
      </c>
      <c r="B320" s="36" t="s">
        <v>205</v>
      </c>
      <c r="C320" s="36" t="s">
        <v>205</v>
      </c>
      <c r="D320" s="36">
        <v>1</v>
      </c>
      <c r="E320" s="36" t="s">
        <v>45</v>
      </c>
      <c r="F320" s="36" t="s">
        <v>508</v>
      </c>
      <c r="G320" s="36" t="s">
        <v>205</v>
      </c>
      <c r="H320" s="36" t="s">
        <v>205</v>
      </c>
      <c r="I320" s="36" t="s">
        <v>48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6">
        <v>0</v>
      </c>
      <c r="AJ320" s="36">
        <v>0</v>
      </c>
      <c r="AK320" s="118">
        <f t="shared" ca="1" si="209"/>
        <v>4.7491843791314901E-2</v>
      </c>
      <c r="AL320" s="118">
        <f t="shared" si="210"/>
        <v>0</v>
      </c>
      <c r="AM320" s="118">
        <f t="shared" si="211"/>
        <v>0</v>
      </c>
      <c r="AN320" s="118">
        <f t="shared" si="212"/>
        <v>0</v>
      </c>
      <c r="AO320" s="118">
        <f t="shared" si="213"/>
        <v>0</v>
      </c>
      <c r="AP320" s="118">
        <f t="shared" si="214"/>
        <v>0</v>
      </c>
      <c r="AQ320" s="118">
        <f t="shared" si="215"/>
        <v>0</v>
      </c>
      <c r="AR320" s="118">
        <f t="shared" si="216"/>
        <v>0</v>
      </c>
      <c r="AS320" s="118">
        <f t="shared" si="217"/>
        <v>0</v>
      </c>
      <c r="AT320" s="118">
        <f t="shared" si="218"/>
        <v>0</v>
      </c>
      <c r="AU320" s="119">
        <f t="shared" ca="1" si="219"/>
        <v>4.7491843791314901E-2</v>
      </c>
      <c r="DO320" s="36">
        <v>0</v>
      </c>
      <c r="DP320" s="36">
        <v>0</v>
      </c>
      <c r="DQ320" s="36">
        <v>0</v>
      </c>
      <c r="DR320" s="36">
        <v>0</v>
      </c>
      <c r="DS320" s="36">
        <v>0</v>
      </c>
      <c r="DT320" s="36">
        <v>0</v>
      </c>
      <c r="DU320" s="36">
        <v>0</v>
      </c>
      <c r="DV320" s="36">
        <v>0</v>
      </c>
      <c r="DW320" s="36">
        <v>0</v>
      </c>
      <c r="DX320" s="36">
        <v>0</v>
      </c>
      <c r="DY320" s="36">
        <v>0</v>
      </c>
    </row>
    <row r="321" spans="1:129" x14ac:dyDescent="0.2">
      <c r="A321" s="36">
        <v>318</v>
      </c>
      <c r="B321" s="36" t="s">
        <v>205</v>
      </c>
      <c r="C321" s="36" t="s">
        <v>205</v>
      </c>
      <c r="D321" s="36">
        <v>2</v>
      </c>
      <c r="E321" s="36" t="s">
        <v>45</v>
      </c>
      <c r="F321" s="36" t="s">
        <v>509</v>
      </c>
      <c r="G321" s="36" t="s">
        <v>205</v>
      </c>
      <c r="H321" s="36" t="s">
        <v>205</v>
      </c>
      <c r="I321" s="36" t="s">
        <v>55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118">
        <f t="shared" ca="1" si="209"/>
        <v>0.2279918437913149</v>
      </c>
      <c r="AL321" s="118">
        <f t="shared" si="210"/>
        <v>0</v>
      </c>
      <c r="AM321" s="118">
        <f t="shared" si="211"/>
        <v>0</v>
      </c>
      <c r="AN321" s="118">
        <f t="shared" si="212"/>
        <v>0</v>
      </c>
      <c r="AO321" s="118">
        <f t="shared" si="213"/>
        <v>0</v>
      </c>
      <c r="AP321" s="118">
        <f t="shared" si="214"/>
        <v>0</v>
      </c>
      <c r="AQ321" s="118">
        <f t="shared" si="215"/>
        <v>0</v>
      </c>
      <c r="AR321" s="118">
        <f t="shared" si="216"/>
        <v>0</v>
      </c>
      <c r="AS321" s="118">
        <f t="shared" si="217"/>
        <v>0</v>
      </c>
      <c r="AT321" s="118">
        <f t="shared" si="218"/>
        <v>0</v>
      </c>
      <c r="AU321" s="119">
        <f t="shared" ca="1" si="219"/>
        <v>0.2279918437913149</v>
      </c>
      <c r="DO321" s="36">
        <v>0</v>
      </c>
      <c r="DP321" s="36">
        <v>0</v>
      </c>
      <c r="DQ321" s="36">
        <v>0</v>
      </c>
      <c r="DR321" s="36">
        <v>0</v>
      </c>
      <c r="DS321" s="36">
        <v>0</v>
      </c>
      <c r="DT321" s="36">
        <v>0</v>
      </c>
      <c r="DU321" s="36">
        <v>0</v>
      </c>
      <c r="DV321" s="36">
        <v>0</v>
      </c>
      <c r="DW321" s="36">
        <v>0</v>
      </c>
      <c r="DX321" s="36">
        <v>0</v>
      </c>
      <c r="DY321" s="36">
        <v>0</v>
      </c>
    </row>
    <row r="322" spans="1:129" x14ac:dyDescent="0.2">
      <c r="A322" s="36">
        <v>319</v>
      </c>
      <c r="B322" s="36" t="s">
        <v>205</v>
      </c>
      <c r="C322" s="36" t="s">
        <v>203</v>
      </c>
      <c r="D322" s="36">
        <v>1</v>
      </c>
      <c r="E322" s="36" t="s">
        <v>45</v>
      </c>
      <c r="F322" s="36" t="s">
        <v>510</v>
      </c>
      <c r="G322" s="36" t="s">
        <v>205</v>
      </c>
      <c r="H322" s="36" t="s">
        <v>203</v>
      </c>
      <c r="I322" s="36" t="s">
        <v>48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6">
        <v>0</v>
      </c>
      <c r="AJ322" s="36">
        <v>0</v>
      </c>
      <c r="AK322" s="118">
        <f t="shared" ca="1" si="209"/>
        <v>0.10186710963455144</v>
      </c>
      <c r="AL322" s="118">
        <f t="shared" si="210"/>
        <v>0</v>
      </c>
      <c r="AM322" s="118">
        <f t="shared" si="211"/>
        <v>0</v>
      </c>
      <c r="AN322" s="118">
        <f t="shared" si="212"/>
        <v>0</v>
      </c>
      <c r="AO322" s="118">
        <f t="shared" si="213"/>
        <v>0</v>
      </c>
      <c r="AP322" s="118">
        <f t="shared" si="214"/>
        <v>0</v>
      </c>
      <c r="AQ322" s="118">
        <f t="shared" si="215"/>
        <v>0</v>
      </c>
      <c r="AR322" s="118">
        <f t="shared" si="216"/>
        <v>0</v>
      </c>
      <c r="AS322" s="118">
        <f t="shared" si="217"/>
        <v>0</v>
      </c>
      <c r="AT322" s="118">
        <f t="shared" si="218"/>
        <v>0</v>
      </c>
      <c r="AU322" s="119">
        <f t="shared" ca="1" si="219"/>
        <v>0.10186710963455144</v>
      </c>
      <c r="DO322" s="36">
        <v>0</v>
      </c>
      <c r="DP322" s="36">
        <v>0</v>
      </c>
      <c r="DQ322" s="36">
        <v>0</v>
      </c>
      <c r="DR322" s="36">
        <v>0</v>
      </c>
      <c r="DS322" s="36">
        <v>0</v>
      </c>
      <c r="DT322" s="36">
        <v>0</v>
      </c>
      <c r="DU322" s="36">
        <v>0</v>
      </c>
      <c r="DV322" s="36">
        <v>0</v>
      </c>
      <c r="DW322" s="36">
        <v>0</v>
      </c>
      <c r="DX322" s="36">
        <v>0</v>
      </c>
      <c r="DY322" s="36">
        <v>0</v>
      </c>
    </row>
    <row r="323" spans="1:129" x14ac:dyDescent="0.2">
      <c r="A323" s="36">
        <v>320</v>
      </c>
      <c r="B323" s="36" t="s">
        <v>208</v>
      </c>
      <c r="C323" s="36" t="s">
        <v>208</v>
      </c>
      <c r="D323" s="36">
        <v>1</v>
      </c>
      <c r="E323" s="36" t="s">
        <v>45</v>
      </c>
      <c r="F323" s="36" t="s">
        <v>511</v>
      </c>
      <c r="G323" s="36" t="s">
        <v>208</v>
      </c>
      <c r="H323" s="36" t="s">
        <v>208</v>
      </c>
      <c r="I323" s="36" t="s">
        <v>48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6">
        <v>0</v>
      </c>
      <c r="AJ323" s="36">
        <v>0</v>
      </c>
      <c r="AK323" s="118">
        <f t="shared" ca="1" si="209"/>
        <v>1.287135966234553E-2</v>
      </c>
      <c r="AL323" s="118">
        <f t="shared" si="210"/>
        <v>0</v>
      </c>
      <c r="AM323" s="118">
        <f t="shared" si="211"/>
        <v>0</v>
      </c>
      <c r="AN323" s="118">
        <f t="shared" si="212"/>
        <v>0</v>
      </c>
      <c r="AO323" s="118">
        <f t="shared" si="213"/>
        <v>0</v>
      </c>
      <c r="AP323" s="118">
        <f t="shared" si="214"/>
        <v>0</v>
      </c>
      <c r="AQ323" s="118">
        <f t="shared" si="215"/>
        <v>0</v>
      </c>
      <c r="AR323" s="118">
        <f t="shared" si="216"/>
        <v>0</v>
      </c>
      <c r="AS323" s="118">
        <f t="shared" si="217"/>
        <v>0</v>
      </c>
      <c r="AT323" s="118">
        <f t="shared" si="218"/>
        <v>0</v>
      </c>
      <c r="AU323" s="119">
        <f t="shared" ca="1" si="219"/>
        <v>1.287135966234553E-2</v>
      </c>
      <c r="DO323" s="36">
        <v>0</v>
      </c>
      <c r="DP323" s="36">
        <v>0</v>
      </c>
      <c r="DQ323" s="36">
        <v>0</v>
      </c>
      <c r="DR323" s="36">
        <v>0</v>
      </c>
      <c r="DS323" s="36">
        <v>0</v>
      </c>
      <c r="DT323" s="36">
        <v>0</v>
      </c>
      <c r="DU323" s="36">
        <v>0</v>
      </c>
      <c r="DV323" s="36">
        <v>0</v>
      </c>
      <c r="DW323" s="36">
        <v>0</v>
      </c>
      <c r="DX323" s="36">
        <v>0</v>
      </c>
      <c r="DY323" s="36">
        <v>0</v>
      </c>
    </row>
    <row r="324" spans="1:129" x14ac:dyDescent="0.2">
      <c r="A324" s="36">
        <v>321</v>
      </c>
      <c r="B324" s="36" t="s">
        <v>208</v>
      </c>
      <c r="C324" s="36" t="s">
        <v>208</v>
      </c>
      <c r="D324" s="36">
        <v>2</v>
      </c>
      <c r="E324" s="36" t="s">
        <v>45</v>
      </c>
      <c r="F324" s="36" t="s">
        <v>512</v>
      </c>
      <c r="G324" s="36" t="s">
        <v>208</v>
      </c>
      <c r="H324" s="36" t="s">
        <v>208</v>
      </c>
      <c r="I324" s="36" t="s">
        <v>55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6">
        <v>0</v>
      </c>
      <c r="AJ324" s="36">
        <v>0</v>
      </c>
      <c r="AK324" s="118">
        <f t="shared" ca="1" si="209"/>
        <v>9.8771359662345529E-2</v>
      </c>
      <c r="AL324" s="118">
        <f t="shared" si="210"/>
        <v>0</v>
      </c>
      <c r="AM324" s="118">
        <f t="shared" si="211"/>
        <v>0</v>
      </c>
      <c r="AN324" s="118">
        <f t="shared" si="212"/>
        <v>0</v>
      </c>
      <c r="AO324" s="118">
        <f t="shared" si="213"/>
        <v>0</v>
      </c>
      <c r="AP324" s="118">
        <f t="shared" si="214"/>
        <v>0</v>
      </c>
      <c r="AQ324" s="118">
        <f t="shared" si="215"/>
        <v>0</v>
      </c>
      <c r="AR324" s="118">
        <f t="shared" si="216"/>
        <v>0</v>
      </c>
      <c r="AS324" s="118">
        <f t="shared" si="217"/>
        <v>0</v>
      </c>
      <c r="AT324" s="118">
        <f t="shared" si="218"/>
        <v>0</v>
      </c>
      <c r="AU324" s="119">
        <f t="shared" ca="1" si="219"/>
        <v>9.8771359662345529E-2</v>
      </c>
      <c r="DO324" s="36">
        <v>0</v>
      </c>
      <c r="DP324" s="36">
        <v>0</v>
      </c>
      <c r="DQ324" s="36">
        <v>0</v>
      </c>
      <c r="DR324" s="36">
        <v>0</v>
      </c>
      <c r="DS324" s="36">
        <v>0</v>
      </c>
      <c r="DT324" s="36">
        <v>0</v>
      </c>
      <c r="DU324" s="36">
        <v>0</v>
      </c>
      <c r="DV324" s="36">
        <v>0</v>
      </c>
      <c r="DW324" s="36">
        <v>0</v>
      </c>
      <c r="DX324" s="36">
        <v>0</v>
      </c>
      <c r="DY324" s="36">
        <v>0</v>
      </c>
    </row>
    <row r="325" spans="1:129" x14ac:dyDescent="0.2">
      <c r="A325" s="36">
        <v>322</v>
      </c>
      <c r="B325" s="36" t="s">
        <v>206</v>
      </c>
      <c r="C325" s="36" t="s">
        <v>206</v>
      </c>
      <c r="D325" s="36">
        <v>1</v>
      </c>
      <c r="E325" s="36" t="s">
        <v>45</v>
      </c>
      <c r="F325" s="36" t="s">
        <v>513</v>
      </c>
      <c r="G325" s="36" t="s">
        <v>206</v>
      </c>
      <c r="H325" s="36" t="s">
        <v>206</v>
      </c>
      <c r="I325" s="36" t="s">
        <v>48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6">
        <v>0</v>
      </c>
      <c r="AJ325" s="36">
        <v>0</v>
      </c>
      <c r="AK325" s="118">
        <f t="shared" ref="AK325:AK340" ca="1" si="220">IF(G325&gt;0,VLOOKUP(G325&amp;"-"&amp;H325&amp;"-"&amp;I325,LocCost,2,0),0)</f>
        <v>4.1549802451625859E-2</v>
      </c>
      <c r="AL325" s="118">
        <f t="shared" ref="AL325:AL340" si="221">IF(J325&gt;0,VLOOKUP(J325&amp;"-"&amp;K325&amp;"-"&amp;L325,LocCost,2,0),0)</f>
        <v>0</v>
      </c>
      <c r="AM325" s="118">
        <f t="shared" ref="AM325:AM340" si="222">IF(M325&gt;0,VLOOKUP(M325&amp;"-"&amp;N325&amp;"-"&amp;O325,LocCost,2,0),0)</f>
        <v>0</v>
      </c>
      <c r="AN325" s="118">
        <f t="shared" ref="AN325:AN340" si="223">IF(P325&gt;0,VLOOKUP(P325&amp;"-"&amp;Q325&amp;"-"&amp;R325,LocCost,2,0),0)</f>
        <v>0</v>
      </c>
      <c r="AO325" s="118">
        <f t="shared" ref="AO325:AO340" si="224">IF(S325&gt;0,VLOOKUP(S325&amp;"-"&amp;T325&amp;"-"&amp;U325,LocCost,2,0),0)</f>
        <v>0</v>
      </c>
      <c r="AP325" s="118">
        <f t="shared" ref="AP325:AP340" si="225">IF(V325&gt;0,VLOOKUP(V325&amp;"-"&amp;W325&amp;"-"&amp;X325,LocCost,2,0),0)</f>
        <v>0</v>
      </c>
      <c r="AQ325" s="118">
        <f t="shared" ref="AQ325:AQ340" si="226">IF(Y325&gt;0,VLOOKUP(Y325&amp;"-"&amp;Z325&amp;"-"&amp;AA325,LocCost,2,0),0)</f>
        <v>0</v>
      </c>
      <c r="AR325" s="118">
        <f t="shared" ref="AR325:AR340" si="227">IF(AB325&gt;0,VLOOKUP(AB325&amp;"-"&amp;AC325&amp;"-"&amp;AD325,LocCost,2,0),0)</f>
        <v>0</v>
      </c>
      <c r="AS325" s="118">
        <f t="shared" ref="AS325:AS340" si="228">IF(AE325&gt;0,VLOOKUP(AE325&amp;"-"&amp;AF325&amp;"-"&amp;AG325,LocCost,2,0),0)</f>
        <v>0</v>
      </c>
      <c r="AT325" s="118">
        <f t="shared" ref="AT325:AT340" si="229">IF(AH325&gt;0,VLOOKUP(AH325&amp;"-"&amp;AI325&amp;"-"&amp;AJ325,LocCost,2,0),0)</f>
        <v>0</v>
      </c>
      <c r="AU325" s="119">
        <f t="shared" ref="AU325:AU340" ca="1" si="230">SUM(AK325:AT325)</f>
        <v>4.1549802451625859E-2</v>
      </c>
      <c r="DO325" s="36">
        <v>0</v>
      </c>
      <c r="DP325" s="36">
        <v>0</v>
      </c>
      <c r="DQ325" s="36">
        <v>0</v>
      </c>
      <c r="DR325" s="36">
        <v>0</v>
      </c>
      <c r="DS325" s="36">
        <v>0</v>
      </c>
      <c r="DT325" s="36">
        <v>0</v>
      </c>
      <c r="DU325" s="36">
        <v>0</v>
      </c>
      <c r="DV325" s="36">
        <v>0</v>
      </c>
      <c r="DW325" s="36">
        <v>0</v>
      </c>
      <c r="DX325" s="36">
        <v>0</v>
      </c>
      <c r="DY325" s="36">
        <v>0</v>
      </c>
    </row>
    <row r="326" spans="1:129" x14ac:dyDescent="0.2">
      <c r="A326" s="36">
        <v>323</v>
      </c>
      <c r="B326" s="36" t="s">
        <v>203</v>
      </c>
      <c r="C326" s="36" t="s">
        <v>203</v>
      </c>
      <c r="D326" s="36">
        <v>1</v>
      </c>
      <c r="E326" s="36" t="s">
        <v>45</v>
      </c>
      <c r="F326" s="36" t="s">
        <v>514</v>
      </c>
      <c r="G326" s="36" t="s">
        <v>203</v>
      </c>
      <c r="H326" s="36" t="s">
        <v>203</v>
      </c>
      <c r="I326" s="36" t="s">
        <v>48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36">
        <v>0</v>
      </c>
      <c r="AI326" s="36">
        <v>0</v>
      </c>
      <c r="AJ326" s="36">
        <v>0</v>
      </c>
      <c r="AK326" s="118">
        <f t="shared" ca="1" si="220"/>
        <v>2.4397663174859051E-2</v>
      </c>
      <c r="AL326" s="118">
        <f t="shared" si="221"/>
        <v>0</v>
      </c>
      <c r="AM326" s="118">
        <f t="shared" si="222"/>
        <v>0</v>
      </c>
      <c r="AN326" s="118">
        <f t="shared" si="223"/>
        <v>0</v>
      </c>
      <c r="AO326" s="118">
        <f t="shared" si="224"/>
        <v>0</v>
      </c>
      <c r="AP326" s="118">
        <f t="shared" si="225"/>
        <v>0</v>
      </c>
      <c r="AQ326" s="118">
        <f t="shared" si="226"/>
        <v>0</v>
      </c>
      <c r="AR326" s="118">
        <f t="shared" si="227"/>
        <v>0</v>
      </c>
      <c r="AS326" s="118">
        <f t="shared" si="228"/>
        <v>0</v>
      </c>
      <c r="AT326" s="118">
        <f t="shared" si="229"/>
        <v>0</v>
      </c>
      <c r="AU326" s="119">
        <f t="shared" ca="1" si="230"/>
        <v>2.4397663174859051E-2</v>
      </c>
      <c r="DO326" s="36">
        <v>0</v>
      </c>
      <c r="DP326" s="36">
        <v>0</v>
      </c>
      <c r="DQ326" s="36">
        <v>0</v>
      </c>
      <c r="DR326" s="36">
        <v>0</v>
      </c>
      <c r="DS326" s="36">
        <v>0</v>
      </c>
      <c r="DT326" s="36">
        <v>0</v>
      </c>
      <c r="DU326" s="36">
        <v>0</v>
      </c>
      <c r="DV326" s="36">
        <v>0</v>
      </c>
      <c r="DW326" s="36">
        <v>0</v>
      </c>
      <c r="DX326" s="36">
        <v>0</v>
      </c>
      <c r="DY326" s="36">
        <v>0</v>
      </c>
    </row>
    <row r="327" spans="1:129" x14ac:dyDescent="0.2">
      <c r="A327" s="36">
        <v>324</v>
      </c>
      <c r="B327" s="36" t="s">
        <v>203</v>
      </c>
      <c r="C327" s="36" t="s">
        <v>203</v>
      </c>
      <c r="D327" s="36">
        <v>2</v>
      </c>
      <c r="E327" s="36" t="s">
        <v>45</v>
      </c>
      <c r="F327" s="36" t="s">
        <v>515</v>
      </c>
      <c r="G327" s="36" t="s">
        <v>203</v>
      </c>
      <c r="H327" s="36" t="s">
        <v>203</v>
      </c>
      <c r="I327" s="36" t="s">
        <v>55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s="36">
        <v>0</v>
      </c>
      <c r="AI327" s="36">
        <v>0</v>
      </c>
      <c r="AJ327" s="36">
        <v>0</v>
      </c>
      <c r="AK327" s="118">
        <f t="shared" ca="1" si="220"/>
        <v>0.13209766317485905</v>
      </c>
      <c r="AL327" s="118">
        <f t="shared" si="221"/>
        <v>0</v>
      </c>
      <c r="AM327" s="118">
        <f t="shared" si="222"/>
        <v>0</v>
      </c>
      <c r="AN327" s="118">
        <f t="shared" si="223"/>
        <v>0</v>
      </c>
      <c r="AO327" s="118">
        <f t="shared" si="224"/>
        <v>0</v>
      </c>
      <c r="AP327" s="118">
        <f t="shared" si="225"/>
        <v>0</v>
      </c>
      <c r="AQ327" s="118">
        <f t="shared" si="226"/>
        <v>0</v>
      </c>
      <c r="AR327" s="118">
        <f t="shared" si="227"/>
        <v>0</v>
      </c>
      <c r="AS327" s="118">
        <f t="shared" si="228"/>
        <v>0</v>
      </c>
      <c r="AT327" s="118">
        <f t="shared" si="229"/>
        <v>0</v>
      </c>
      <c r="AU327" s="119">
        <f t="shared" ca="1" si="230"/>
        <v>0.13209766317485905</v>
      </c>
      <c r="DO327" s="36">
        <v>0</v>
      </c>
      <c r="DP327" s="36">
        <v>0</v>
      </c>
      <c r="DQ327" s="36">
        <v>0</v>
      </c>
      <c r="DR327" s="36">
        <v>0</v>
      </c>
      <c r="DS327" s="36">
        <v>0</v>
      </c>
      <c r="DT327" s="36">
        <v>0</v>
      </c>
      <c r="DU327" s="36">
        <v>0</v>
      </c>
      <c r="DV327" s="36">
        <v>0</v>
      </c>
      <c r="DW327" s="36">
        <v>0</v>
      </c>
      <c r="DX327" s="36">
        <v>0</v>
      </c>
      <c r="DY327" s="36">
        <v>0</v>
      </c>
    </row>
    <row r="328" spans="1:129" x14ac:dyDescent="0.2">
      <c r="A328" s="36">
        <v>325</v>
      </c>
      <c r="B328" s="36" t="s">
        <v>179</v>
      </c>
      <c r="C328" s="36" t="s">
        <v>265</v>
      </c>
      <c r="D328" s="36">
        <v>1</v>
      </c>
      <c r="E328" s="36" t="s">
        <v>45</v>
      </c>
      <c r="F328" s="36" t="s">
        <v>516</v>
      </c>
      <c r="G328" s="36" t="s">
        <v>179</v>
      </c>
      <c r="H328" s="36" t="s">
        <v>181</v>
      </c>
      <c r="I328" s="36" t="s">
        <v>180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6">
        <v>0</v>
      </c>
      <c r="AJ328" s="36">
        <v>0</v>
      </c>
      <c r="AK328" s="118">
        <f t="shared" ca="1" si="220"/>
        <v>0.14656193807221485</v>
      </c>
      <c r="AL328" s="118">
        <f t="shared" si="221"/>
        <v>0</v>
      </c>
      <c r="AM328" s="118">
        <f t="shared" si="222"/>
        <v>0</v>
      </c>
      <c r="AN328" s="118">
        <f t="shared" si="223"/>
        <v>0</v>
      </c>
      <c r="AO328" s="118">
        <f t="shared" si="224"/>
        <v>0</v>
      </c>
      <c r="AP328" s="118">
        <f t="shared" si="225"/>
        <v>0</v>
      </c>
      <c r="AQ328" s="118">
        <f t="shared" si="226"/>
        <v>0</v>
      </c>
      <c r="AR328" s="118">
        <f t="shared" si="227"/>
        <v>0</v>
      </c>
      <c r="AS328" s="118">
        <f t="shared" si="228"/>
        <v>0</v>
      </c>
      <c r="AT328" s="118">
        <f t="shared" si="229"/>
        <v>0</v>
      </c>
      <c r="AU328" s="119">
        <f t="shared" ca="1" si="230"/>
        <v>0.14656193807221485</v>
      </c>
      <c r="DO328" s="36">
        <v>0</v>
      </c>
      <c r="DP328" s="36">
        <v>0</v>
      </c>
      <c r="DQ328" s="36">
        <v>0</v>
      </c>
      <c r="DR328" s="36">
        <v>0</v>
      </c>
      <c r="DS328" s="36">
        <v>0</v>
      </c>
      <c r="DT328" s="36">
        <v>0</v>
      </c>
      <c r="DU328" s="36">
        <v>0</v>
      </c>
      <c r="DV328" s="36">
        <v>0</v>
      </c>
      <c r="DW328" s="36">
        <v>0</v>
      </c>
      <c r="DX328" s="36">
        <v>0</v>
      </c>
      <c r="DY328" s="36">
        <v>0</v>
      </c>
    </row>
    <row r="329" spans="1:129" x14ac:dyDescent="0.2">
      <c r="A329" s="36">
        <v>326</v>
      </c>
      <c r="B329" s="36" t="s">
        <v>179</v>
      </c>
      <c r="C329" s="36" t="s">
        <v>265</v>
      </c>
      <c r="D329" s="36">
        <v>2</v>
      </c>
      <c r="E329" s="36" t="s">
        <v>45</v>
      </c>
      <c r="F329" s="36" t="s">
        <v>517</v>
      </c>
      <c r="G329" s="36" t="s">
        <v>179</v>
      </c>
      <c r="H329" s="36" t="s">
        <v>181</v>
      </c>
      <c r="I329" s="36" t="s">
        <v>141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6">
        <v>0</v>
      </c>
      <c r="AJ329" s="36">
        <v>0</v>
      </c>
      <c r="AK329" s="118">
        <f t="shared" ca="1" si="220"/>
        <v>0.13949462894628922</v>
      </c>
      <c r="AL329" s="118">
        <f t="shared" si="221"/>
        <v>0</v>
      </c>
      <c r="AM329" s="118">
        <f t="shared" si="222"/>
        <v>0</v>
      </c>
      <c r="AN329" s="118">
        <f t="shared" si="223"/>
        <v>0</v>
      </c>
      <c r="AO329" s="118">
        <f t="shared" si="224"/>
        <v>0</v>
      </c>
      <c r="AP329" s="118">
        <f t="shared" si="225"/>
        <v>0</v>
      </c>
      <c r="AQ329" s="118">
        <f t="shared" si="226"/>
        <v>0</v>
      </c>
      <c r="AR329" s="118">
        <f t="shared" si="227"/>
        <v>0</v>
      </c>
      <c r="AS329" s="118">
        <f t="shared" si="228"/>
        <v>0</v>
      </c>
      <c r="AT329" s="118">
        <f t="shared" si="229"/>
        <v>0</v>
      </c>
      <c r="AU329" s="119">
        <f t="shared" ca="1" si="230"/>
        <v>0.13949462894628922</v>
      </c>
      <c r="DO329" s="36">
        <v>0</v>
      </c>
      <c r="DP329" s="36">
        <v>0</v>
      </c>
      <c r="DQ329" s="36">
        <v>0</v>
      </c>
      <c r="DR329" s="36">
        <v>0</v>
      </c>
      <c r="DS329" s="36">
        <v>0</v>
      </c>
      <c r="DT329" s="36">
        <v>0</v>
      </c>
      <c r="DU329" s="36">
        <v>0</v>
      </c>
      <c r="DV329" s="36">
        <v>0</v>
      </c>
      <c r="DW329" s="36">
        <v>0</v>
      </c>
      <c r="DX329" s="36">
        <v>0</v>
      </c>
      <c r="DY329" s="36">
        <v>0</v>
      </c>
    </row>
    <row r="330" spans="1:129" x14ac:dyDescent="0.2">
      <c r="A330" s="36">
        <v>327</v>
      </c>
      <c r="B330" s="36" t="s">
        <v>179</v>
      </c>
      <c r="C330" s="36" t="s">
        <v>265</v>
      </c>
      <c r="D330" s="36">
        <v>3</v>
      </c>
      <c r="E330" s="36" t="s">
        <v>45</v>
      </c>
      <c r="F330" s="36" t="s">
        <v>518</v>
      </c>
      <c r="G330" s="36" t="s">
        <v>179</v>
      </c>
      <c r="H330" s="36" t="s">
        <v>181</v>
      </c>
      <c r="I330" s="36" t="s">
        <v>182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s="36">
        <v>0</v>
      </c>
      <c r="AI330" s="36">
        <v>0</v>
      </c>
      <c r="AJ330" s="36">
        <v>0</v>
      </c>
      <c r="AK330" s="118">
        <f t="shared" ca="1" si="220"/>
        <v>0.11699462894628924</v>
      </c>
      <c r="AL330" s="118">
        <f t="shared" si="221"/>
        <v>0</v>
      </c>
      <c r="AM330" s="118">
        <f t="shared" si="222"/>
        <v>0</v>
      </c>
      <c r="AN330" s="118">
        <f t="shared" si="223"/>
        <v>0</v>
      </c>
      <c r="AO330" s="118">
        <f t="shared" si="224"/>
        <v>0</v>
      </c>
      <c r="AP330" s="118">
        <f t="shared" si="225"/>
        <v>0</v>
      </c>
      <c r="AQ330" s="118">
        <f t="shared" si="226"/>
        <v>0</v>
      </c>
      <c r="AR330" s="118">
        <f t="shared" si="227"/>
        <v>0</v>
      </c>
      <c r="AS330" s="118">
        <f t="shared" si="228"/>
        <v>0</v>
      </c>
      <c r="AT330" s="118">
        <f t="shared" si="229"/>
        <v>0</v>
      </c>
      <c r="AU330" s="119">
        <f t="shared" ca="1" si="230"/>
        <v>0.11699462894628924</v>
      </c>
      <c r="DO330" s="36">
        <v>0</v>
      </c>
      <c r="DP330" s="36">
        <v>0</v>
      </c>
      <c r="DQ330" s="36">
        <v>0</v>
      </c>
      <c r="DR330" s="36">
        <v>0</v>
      </c>
      <c r="DS330" s="36">
        <v>0</v>
      </c>
      <c r="DT330" s="36">
        <v>0</v>
      </c>
      <c r="DU330" s="36">
        <v>0</v>
      </c>
      <c r="DV330" s="36">
        <v>0</v>
      </c>
      <c r="DW330" s="36">
        <v>0</v>
      </c>
      <c r="DX330" s="36">
        <v>0</v>
      </c>
      <c r="DY330" s="36">
        <v>0</v>
      </c>
    </row>
    <row r="331" spans="1:129" x14ac:dyDescent="0.2">
      <c r="A331" s="36">
        <v>328</v>
      </c>
      <c r="B331" s="36" t="s">
        <v>179</v>
      </c>
      <c r="C331" s="36" t="s">
        <v>265</v>
      </c>
      <c r="D331" s="36">
        <v>4</v>
      </c>
      <c r="E331" s="36" t="s">
        <v>45</v>
      </c>
      <c r="F331" s="36" t="s">
        <v>519</v>
      </c>
      <c r="G331" s="36" t="s">
        <v>179</v>
      </c>
      <c r="H331" s="36" t="s">
        <v>181</v>
      </c>
      <c r="I331" s="36" t="s">
        <v>183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6">
        <v>0</v>
      </c>
      <c r="AJ331" s="36">
        <v>0</v>
      </c>
      <c r="AK331" s="118">
        <f t="shared" ca="1" si="220"/>
        <v>0.12406193807221486</v>
      </c>
      <c r="AL331" s="118">
        <f t="shared" si="221"/>
        <v>0</v>
      </c>
      <c r="AM331" s="118">
        <f t="shared" si="222"/>
        <v>0</v>
      </c>
      <c r="AN331" s="118">
        <f t="shared" si="223"/>
        <v>0</v>
      </c>
      <c r="AO331" s="118">
        <f t="shared" si="224"/>
        <v>0</v>
      </c>
      <c r="AP331" s="118">
        <f t="shared" si="225"/>
        <v>0</v>
      </c>
      <c r="AQ331" s="118">
        <f t="shared" si="226"/>
        <v>0</v>
      </c>
      <c r="AR331" s="118">
        <f t="shared" si="227"/>
        <v>0</v>
      </c>
      <c r="AS331" s="118">
        <f t="shared" si="228"/>
        <v>0</v>
      </c>
      <c r="AT331" s="118">
        <f t="shared" si="229"/>
        <v>0</v>
      </c>
      <c r="AU331" s="119">
        <f t="shared" ca="1" si="230"/>
        <v>0.12406193807221486</v>
      </c>
      <c r="DO331" s="36">
        <v>0</v>
      </c>
      <c r="DP331" s="36">
        <v>0</v>
      </c>
      <c r="DQ331" s="36">
        <v>0</v>
      </c>
      <c r="DR331" s="36">
        <v>0</v>
      </c>
      <c r="DS331" s="36">
        <v>0</v>
      </c>
      <c r="DT331" s="36">
        <v>0</v>
      </c>
      <c r="DU331" s="36">
        <v>0</v>
      </c>
      <c r="DV331" s="36">
        <v>0</v>
      </c>
      <c r="DW331" s="36">
        <v>0</v>
      </c>
      <c r="DX331" s="36">
        <v>0</v>
      </c>
      <c r="DY331" s="36">
        <v>0</v>
      </c>
    </row>
    <row r="332" spans="1:129" x14ac:dyDescent="0.2">
      <c r="A332" s="36">
        <v>329</v>
      </c>
      <c r="B332" s="36" t="s">
        <v>179</v>
      </c>
      <c r="C332" s="36" t="s">
        <v>57</v>
      </c>
      <c r="D332" s="36">
        <v>1</v>
      </c>
      <c r="E332" s="36" t="s">
        <v>45</v>
      </c>
      <c r="F332" s="36" t="s">
        <v>121</v>
      </c>
      <c r="G332" s="36" t="s">
        <v>179</v>
      </c>
      <c r="H332" s="36" t="s">
        <v>186</v>
      </c>
      <c r="I332" s="36" t="s">
        <v>180</v>
      </c>
      <c r="J332" s="36" t="s">
        <v>59</v>
      </c>
      <c r="K332" s="36" t="s">
        <v>57</v>
      </c>
      <c r="L332" s="36" t="s">
        <v>48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6">
        <v>0</v>
      </c>
      <c r="AJ332" s="36">
        <v>0</v>
      </c>
      <c r="AK332" s="118">
        <f t="shared" ca="1" si="220"/>
        <v>0.21973663408414795</v>
      </c>
      <c r="AL332" s="118">
        <f t="shared" ca="1" si="221"/>
        <v>6.470002659411235E-2</v>
      </c>
      <c r="AM332" s="118">
        <f t="shared" si="222"/>
        <v>0</v>
      </c>
      <c r="AN332" s="118">
        <f t="shared" si="223"/>
        <v>0</v>
      </c>
      <c r="AO332" s="118">
        <f t="shared" si="224"/>
        <v>0</v>
      </c>
      <c r="AP332" s="118">
        <f t="shared" si="225"/>
        <v>0</v>
      </c>
      <c r="AQ332" s="118">
        <f t="shared" si="226"/>
        <v>0</v>
      </c>
      <c r="AR332" s="118">
        <f t="shared" si="227"/>
        <v>0</v>
      </c>
      <c r="AS332" s="118">
        <f t="shared" si="228"/>
        <v>0</v>
      </c>
      <c r="AT332" s="118">
        <f t="shared" si="229"/>
        <v>0</v>
      </c>
      <c r="AU332" s="119">
        <f t="shared" ca="1" si="230"/>
        <v>0.28443666067826029</v>
      </c>
      <c r="DO332" s="36">
        <v>0</v>
      </c>
      <c r="DP332" s="36">
        <v>0</v>
      </c>
      <c r="DQ332" s="36">
        <v>0</v>
      </c>
      <c r="DR332" s="36">
        <v>0</v>
      </c>
      <c r="DS332" s="36">
        <v>0</v>
      </c>
      <c r="DT332" s="36">
        <v>0</v>
      </c>
      <c r="DU332" s="36">
        <v>0</v>
      </c>
      <c r="DV332" s="36">
        <v>0</v>
      </c>
      <c r="DW332" s="36">
        <v>0</v>
      </c>
      <c r="DX332" s="36">
        <v>0</v>
      </c>
      <c r="DY332" s="36">
        <v>0</v>
      </c>
    </row>
    <row r="333" spans="1:129" x14ac:dyDescent="0.2">
      <c r="A333" s="36">
        <v>330</v>
      </c>
      <c r="B333" s="36" t="s">
        <v>179</v>
      </c>
      <c r="C333" s="36" t="s">
        <v>57</v>
      </c>
      <c r="D333" s="36">
        <v>2</v>
      </c>
      <c r="E333" s="36" t="s">
        <v>45</v>
      </c>
      <c r="F333" s="36" t="s">
        <v>520</v>
      </c>
      <c r="G333" s="36" t="s">
        <v>179</v>
      </c>
      <c r="H333" s="36" t="s">
        <v>186</v>
      </c>
      <c r="I333" s="36" t="s">
        <v>141</v>
      </c>
      <c r="J333" s="36" t="s">
        <v>59</v>
      </c>
      <c r="K333" s="36" t="s">
        <v>57</v>
      </c>
      <c r="L333" s="36" t="s">
        <v>48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118">
        <f t="shared" ca="1" si="220"/>
        <v>0.2017385846672281</v>
      </c>
      <c r="AL333" s="118">
        <f t="shared" ca="1" si="221"/>
        <v>6.470002659411235E-2</v>
      </c>
      <c r="AM333" s="118">
        <f t="shared" si="222"/>
        <v>0</v>
      </c>
      <c r="AN333" s="118">
        <f t="shared" si="223"/>
        <v>0</v>
      </c>
      <c r="AO333" s="118">
        <f t="shared" si="224"/>
        <v>0</v>
      </c>
      <c r="AP333" s="118">
        <f t="shared" si="225"/>
        <v>0</v>
      </c>
      <c r="AQ333" s="118">
        <f t="shared" si="226"/>
        <v>0</v>
      </c>
      <c r="AR333" s="118">
        <f t="shared" si="227"/>
        <v>0</v>
      </c>
      <c r="AS333" s="118">
        <f t="shared" si="228"/>
        <v>0</v>
      </c>
      <c r="AT333" s="118">
        <f t="shared" si="229"/>
        <v>0</v>
      </c>
      <c r="AU333" s="119">
        <f t="shared" ca="1" si="230"/>
        <v>0.26643861126134044</v>
      </c>
      <c r="DO333" s="36">
        <v>0</v>
      </c>
      <c r="DP333" s="36">
        <v>0</v>
      </c>
      <c r="DQ333" s="36">
        <v>0</v>
      </c>
      <c r="DR333" s="36">
        <v>0</v>
      </c>
      <c r="DS333" s="36">
        <v>0</v>
      </c>
      <c r="DT333" s="36">
        <v>0</v>
      </c>
      <c r="DU333" s="36">
        <v>0</v>
      </c>
      <c r="DV333" s="36">
        <v>0</v>
      </c>
      <c r="DW333" s="36">
        <v>0</v>
      </c>
      <c r="DX333" s="36">
        <v>0</v>
      </c>
      <c r="DY333" s="36">
        <v>0</v>
      </c>
    </row>
    <row r="334" spans="1:129" x14ac:dyDescent="0.2">
      <c r="AK334" s="118">
        <f t="shared" si="220"/>
        <v>0</v>
      </c>
      <c r="AL334" s="118">
        <f t="shared" si="221"/>
        <v>0</v>
      </c>
      <c r="AM334" s="118">
        <f t="shared" si="222"/>
        <v>0</v>
      </c>
      <c r="AN334" s="118">
        <f t="shared" si="223"/>
        <v>0</v>
      </c>
      <c r="AO334" s="118">
        <f t="shared" si="224"/>
        <v>0</v>
      </c>
      <c r="AP334" s="118">
        <f t="shared" si="225"/>
        <v>0</v>
      </c>
      <c r="AQ334" s="118">
        <f t="shared" si="226"/>
        <v>0</v>
      </c>
      <c r="AR334" s="118">
        <f t="shared" si="227"/>
        <v>0</v>
      </c>
      <c r="AS334" s="118">
        <f t="shared" si="228"/>
        <v>0</v>
      </c>
      <c r="AT334" s="118">
        <f t="shared" si="229"/>
        <v>0</v>
      </c>
      <c r="AU334" s="119">
        <f t="shared" si="230"/>
        <v>0</v>
      </c>
      <c r="DO334" s="36">
        <v>0</v>
      </c>
      <c r="DP334" s="36">
        <v>0</v>
      </c>
      <c r="DQ334" s="36">
        <v>0</v>
      </c>
      <c r="DR334" s="36">
        <v>0</v>
      </c>
      <c r="DS334" s="36">
        <v>0</v>
      </c>
      <c r="DT334" s="36">
        <v>0</v>
      </c>
      <c r="DU334" s="36">
        <v>0</v>
      </c>
      <c r="DV334" s="36">
        <v>0</v>
      </c>
      <c r="DW334" s="36">
        <v>0</v>
      </c>
      <c r="DX334" s="36">
        <v>0</v>
      </c>
      <c r="DY334" s="36">
        <v>0</v>
      </c>
    </row>
    <row r="335" spans="1:129" x14ac:dyDescent="0.2">
      <c r="AK335" s="118">
        <f t="shared" si="220"/>
        <v>0</v>
      </c>
      <c r="AL335" s="118">
        <f t="shared" si="221"/>
        <v>0</v>
      </c>
      <c r="AM335" s="118">
        <f t="shared" si="222"/>
        <v>0</v>
      </c>
      <c r="AN335" s="118">
        <f t="shared" si="223"/>
        <v>0</v>
      </c>
      <c r="AO335" s="118">
        <f t="shared" si="224"/>
        <v>0</v>
      </c>
      <c r="AP335" s="118">
        <f t="shared" si="225"/>
        <v>0</v>
      </c>
      <c r="AQ335" s="118">
        <f t="shared" si="226"/>
        <v>0</v>
      </c>
      <c r="AR335" s="118">
        <f t="shared" si="227"/>
        <v>0</v>
      </c>
      <c r="AS335" s="118">
        <f t="shared" si="228"/>
        <v>0</v>
      </c>
      <c r="AT335" s="118">
        <f t="shared" si="229"/>
        <v>0</v>
      </c>
      <c r="AU335" s="119">
        <f t="shared" si="230"/>
        <v>0</v>
      </c>
      <c r="DO335" s="36">
        <v>0</v>
      </c>
      <c r="DP335" s="36">
        <v>0</v>
      </c>
      <c r="DQ335" s="36">
        <v>0</v>
      </c>
      <c r="DR335" s="36">
        <v>0</v>
      </c>
      <c r="DS335" s="36">
        <v>0</v>
      </c>
      <c r="DT335" s="36">
        <v>0</v>
      </c>
      <c r="DU335" s="36">
        <v>0</v>
      </c>
      <c r="DV335" s="36">
        <v>0</v>
      </c>
      <c r="DW335" s="36">
        <v>0</v>
      </c>
      <c r="DX335" s="36">
        <v>0</v>
      </c>
      <c r="DY335" s="36">
        <v>0</v>
      </c>
    </row>
    <row r="336" spans="1:129" x14ac:dyDescent="0.2">
      <c r="AK336" s="118">
        <f t="shared" si="220"/>
        <v>0</v>
      </c>
      <c r="AL336" s="118">
        <f t="shared" si="221"/>
        <v>0</v>
      </c>
      <c r="AM336" s="118">
        <f t="shared" si="222"/>
        <v>0</v>
      </c>
      <c r="AN336" s="118">
        <f t="shared" si="223"/>
        <v>0</v>
      </c>
      <c r="AO336" s="118">
        <f t="shared" si="224"/>
        <v>0</v>
      </c>
      <c r="AP336" s="118">
        <f t="shared" si="225"/>
        <v>0</v>
      </c>
      <c r="AQ336" s="118">
        <f t="shared" si="226"/>
        <v>0</v>
      </c>
      <c r="AR336" s="118">
        <f t="shared" si="227"/>
        <v>0</v>
      </c>
      <c r="AS336" s="118">
        <f t="shared" si="228"/>
        <v>0</v>
      </c>
      <c r="AT336" s="118">
        <f t="shared" si="229"/>
        <v>0</v>
      </c>
      <c r="AU336" s="119">
        <f t="shared" si="230"/>
        <v>0</v>
      </c>
      <c r="DO336" s="36">
        <v>0</v>
      </c>
      <c r="DP336" s="36">
        <v>0</v>
      </c>
      <c r="DQ336" s="36">
        <v>0</v>
      </c>
      <c r="DR336" s="36">
        <v>0</v>
      </c>
      <c r="DS336" s="36">
        <v>0</v>
      </c>
      <c r="DT336" s="36">
        <v>0</v>
      </c>
      <c r="DU336" s="36">
        <v>0</v>
      </c>
      <c r="DV336" s="36">
        <v>0</v>
      </c>
      <c r="DW336" s="36">
        <v>0</v>
      </c>
      <c r="DX336" s="36">
        <v>0</v>
      </c>
      <c r="DY336" s="36">
        <v>0</v>
      </c>
    </row>
    <row r="337" spans="37:129" x14ac:dyDescent="0.2">
      <c r="AK337" s="118">
        <f t="shared" si="220"/>
        <v>0</v>
      </c>
      <c r="AL337" s="118">
        <f t="shared" si="221"/>
        <v>0</v>
      </c>
      <c r="AM337" s="118">
        <f t="shared" si="222"/>
        <v>0</v>
      </c>
      <c r="AN337" s="118">
        <f t="shared" si="223"/>
        <v>0</v>
      </c>
      <c r="AO337" s="118">
        <f t="shared" si="224"/>
        <v>0</v>
      </c>
      <c r="AP337" s="118">
        <f t="shared" si="225"/>
        <v>0</v>
      </c>
      <c r="AQ337" s="118">
        <f t="shared" si="226"/>
        <v>0</v>
      </c>
      <c r="AR337" s="118">
        <f t="shared" si="227"/>
        <v>0</v>
      </c>
      <c r="AS337" s="118">
        <f t="shared" si="228"/>
        <v>0</v>
      </c>
      <c r="AT337" s="118">
        <f t="shared" si="229"/>
        <v>0</v>
      </c>
      <c r="AU337" s="119">
        <f t="shared" si="230"/>
        <v>0</v>
      </c>
      <c r="DO337" s="36">
        <v>0</v>
      </c>
      <c r="DP337" s="36">
        <v>0</v>
      </c>
      <c r="DQ337" s="36">
        <v>0</v>
      </c>
      <c r="DR337" s="36">
        <v>0</v>
      </c>
      <c r="DS337" s="36">
        <v>0</v>
      </c>
      <c r="DT337" s="36">
        <v>0</v>
      </c>
      <c r="DU337" s="36">
        <v>0</v>
      </c>
      <c r="DV337" s="36">
        <v>0</v>
      </c>
      <c r="DW337" s="36">
        <v>0</v>
      </c>
      <c r="DX337" s="36">
        <v>0</v>
      </c>
      <c r="DY337" s="36">
        <v>0</v>
      </c>
    </row>
    <row r="338" spans="37:129" x14ac:dyDescent="0.2">
      <c r="AK338" s="118">
        <f t="shared" si="220"/>
        <v>0</v>
      </c>
      <c r="AL338" s="118">
        <f t="shared" si="221"/>
        <v>0</v>
      </c>
      <c r="AM338" s="118">
        <f t="shared" si="222"/>
        <v>0</v>
      </c>
      <c r="AN338" s="118">
        <f t="shared" si="223"/>
        <v>0</v>
      </c>
      <c r="AO338" s="118">
        <f t="shared" si="224"/>
        <v>0</v>
      </c>
      <c r="AP338" s="118">
        <f t="shared" si="225"/>
        <v>0</v>
      </c>
      <c r="AQ338" s="118">
        <f t="shared" si="226"/>
        <v>0</v>
      </c>
      <c r="AR338" s="118">
        <f t="shared" si="227"/>
        <v>0</v>
      </c>
      <c r="AS338" s="118">
        <f t="shared" si="228"/>
        <v>0</v>
      </c>
      <c r="AT338" s="118">
        <f t="shared" si="229"/>
        <v>0</v>
      </c>
      <c r="AU338" s="119">
        <f t="shared" si="230"/>
        <v>0</v>
      </c>
      <c r="DO338" s="36">
        <v>0</v>
      </c>
      <c r="DP338" s="36">
        <v>0</v>
      </c>
      <c r="DQ338" s="36">
        <v>0</v>
      </c>
      <c r="DR338" s="36">
        <v>0</v>
      </c>
      <c r="DS338" s="36">
        <v>0</v>
      </c>
      <c r="DT338" s="36">
        <v>0</v>
      </c>
      <c r="DU338" s="36">
        <v>0</v>
      </c>
      <c r="DV338" s="36">
        <v>0</v>
      </c>
      <c r="DW338" s="36">
        <v>0</v>
      </c>
      <c r="DX338" s="36">
        <v>0</v>
      </c>
      <c r="DY338" s="36">
        <v>0</v>
      </c>
    </row>
    <row r="339" spans="37:129" x14ac:dyDescent="0.2">
      <c r="AK339" s="118">
        <f t="shared" si="220"/>
        <v>0</v>
      </c>
      <c r="AL339" s="118">
        <f t="shared" si="221"/>
        <v>0</v>
      </c>
      <c r="AM339" s="118">
        <f t="shared" si="222"/>
        <v>0</v>
      </c>
      <c r="AN339" s="118">
        <f t="shared" si="223"/>
        <v>0</v>
      </c>
      <c r="AO339" s="118">
        <f t="shared" si="224"/>
        <v>0</v>
      </c>
      <c r="AP339" s="118">
        <f t="shared" si="225"/>
        <v>0</v>
      </c>
      <c r="AQ339" s="118">
        <f t="shared" si="226"/>
        <v>0</v>
      </c>
      <c r="AR339" s="118">
        <f t="shared" si="227"/>
        <v>0</v>
      </c>
      <c r="AS339" s="118">
        <f t="shared" si="228"/>
        <v>0</v>
      </c>
      <c r="AT339" s="118">
        <f t="shared" si="229"/>
        <v>0</v>
      </c>
      <c r="AU339" s="119">
        <f t="shared" si="230"/>
        <v>0</v>
      </c>
      <c r="DO339" s="36">
        <v>0</v>
      </c>
      <c r="DP339" s="36">
        <v>0</v>
      </c>
      <c r="DQ339" s="36">
        <v>0</v>
      </c>
      <c r="DR339" s="36">
        <v>0</v>
      </c>
      <c r="DS339" s="36">
        <v>0</v>
      </c>
      <c r="DT339" s="36">
        <v>0</v>
      </c>
      <c r="DU339" s="36">
        <v>0</v>
      </c>
      <c r="DV339" s="36">
        <v>0</v>
      </c>
      <c r="DW339" s="36">
        <v>0</v>
      </c>
      <c r="DX339" s="36">
        <v>0</v>
      </c>
      <c r="DY339" s="36">
        <v>0</v>
      </c>
    </row>
    <row r="340" spans="37:129" x14ac:dyDescent="0.2">
      <c r="AK340" s="118">
        <f t="shared" si="220"/>
        <v>0</v>
      </c>
      <c r="AL340" s="118">
        <f t="shared" si="221"/>
        <v>0</v>
      </c>
      <c r="AM340" s="118">
        <f t="shared" si="222"/>
        <v>0</v>
      </c>
      <c r="AN340" s="118">
        <f t="shared" si="223"/>
        <v>0</v>
      </c>
      <c r="AO340" s="118">
        <f t="shared" si="224"/>
        <v>0</v>
      </c>
      <c r="AP340" s="118">
        <f t="shared" si="225"/>
        <v>0</v>
      </c>
      <c r="AQ340" s="118">
        <f t="shared" si="226"/>
        <v>0</v>
      </c>
      <c r="AR340" s="118">
        <f t="shared" si="227"/>
        <v>0</v>
      </c>
      <c r="AS340" s="118">
        <f t="shared" si="228"/>
        <v>0</v>
      </c>
      <c r="AT340" s="118">
        <f t="shared" si="229"/>
        <v>0</v>
      </c>
      <c r="AU340" s="119">
        <f t="shared" si="230"/>
        <v>0</v>
      </c>
      <c r="DO340" s="36">
        <v>0</v>
      </c>
      <c r="DP340" s="36">
        <v>0</v>
      </c>
      <c r="DQ340" s="36">
        <v>0</v>
      </c>
      <c r="DR340" s="36">
        <v>0</v>
      </c>
      <c r="DS340" s="36">
        <v>0</v>
      </c>
      <c r="DT340" s="36">
        <v>0</v>
      </c>
      <c r="DU340" s="36">
        <v>0</v>
      </c>
      <c r="DV340" s="36">
        <v>0</v>
      </c>
      <c r="DW340" s="36">
        <v>0</v>
      </c>
      <c r="DX340" s="36">
        <v>0</v>
      </c>
      <c r="DY340" s="36">
        <v>0</v>
      </c>
    </row>
    <row r="341" spans="37:129" x14ac:dyDescent="0.2">
      <c r="AK341" s="118">
        <f t="shared" ref="AK341:AK356" si="231">IF(G341&gt;0,VLOOKUP(G341&amp;"-"&amp;H341&amp;"-"&amp;I341,LocCost,2,0),0)</f>
        <v>0</v>
      </c>
      <c r="AL341" s="118">
        <f t="shared" ref="AL341:AL356" si="232">IF(J341&gt;0,VLOOKUP(J341&amp;"-"&amp;K341&amp;"-"&amp;L341,LocCost,2,0),0)</f>
        <v>0</v>
      </c>
      <c r="AM341" s="118">
        <f t="shared" ref="AM341:AM356" si="233">IF(M341&gt;0,VLOOKUP(M341&amp;"-"&amp;N341&amp;"-"&amp;O341,LocCost,2,0),0)</f>
        <v>0</v>
      </c>
      <c r="AN341" s="118">
        <f t="shared" ref="AN341:AN356" si="234">IF(P341&gt;0,VLOOKUP(P341&amp;"-"&amp;Q341&amp;"-"&amp;R341,LocCost,2,0),0)</f>
        <v>0</v>
      </c>
      <c r="AO341" s="118">
        <f t="shared" ref="AO341:AO356" si="235">IF(S341&gt;0,VLOOKUP(S341&amp;"-"&amp;T341&amp;"-"&amp;U341,LocCost,2,0),0)</f>
        <v>0</v>
      </c>
      <c r="AP341" s="118">
        <f t="shared" ref="AP341:AP356" si="236">IF(V341&gt;0,VLOOKUP(V341&amp;"-"&amp;W341&amp;"-"&amp;X341,LocCost,2,0),0)</f>
        <v>0</v>
      </c>
      <c r="AQ341" s="118">
        <f t="shared" ref="AQ341:AQ356" si="237">IF(Y341&gt;0,VLOOKUP(Y341&amp;"-"&amp;Z341&amp;"-"&amp;AA341,LocCost,2,0),0)</f>
        <v>0</v>
      </c>
      <c r="AR341" s="118">
        <f t="shared" ref="AR341:AR356" si="238">IF(AB341&gt;0,VLOOKUP(AB341&amp;"-"&amp;AC341&amp;"-"&amp;AD341,LocCost,2,0),0)</f>
        <v>0</v>
      </c>
      <c r="AS341" s="118">
        <f t="shared" ref="AS341:AS356" si="239">IF(AE341&gt;0,VLOOKUP(AE341&amp;"-"&amp;AF341&amp;"-"&amp;AG341,LocCost,2,0),0)</f>
        <v>0</v>
      </c>
      <c r="AT341" s="118">
        <f t="shared" ref="AT341:AT356" si="240">IF(AH341&gt;0,VLOOKUP(AH341&amp;"-"&amp;AI341&amp;"-"&amp;AJ341,LocCost,2,0),0)</f>
        <v>0</v>
      </c>
      <c r="AU341" s="119">
        <f t="shared" ref="AU341:AU356" si="241">SUM(AK341:AT341)</f>
        <v>0</v>
      </c>
      <c r="DO341" s="36">
        <v>0</v>
      </c>
      <c r="DP341" s="36">
        <v>0</v>
      </c>
      <c r="DQ341" s="36">
        <v>0</v>
      </c>
      <c r="DR341" s="36">
        <v>0</v>
      </c>
      <c r="DS341" s="36">
        <v>0</v>
      </c>
      <c r="DT341" s="36">
        <v>0</v>
      </c>
      <c r="DU341" s="36">
        <v>0</v>
      </c>
      <c r="DV341" s="36">
        <v>0</v>
      </c>
      <c r="DW341" s="36">
        <v>0</v>
      </c>
      <c r="DX341" s="36">
        <v>0</v>
      </c>
      <c r="DY341" s="36">
        <v>0</v>
      </c>
    </row>
    <row r="342" spans="37:129" x14ac:dyDescent="0.2">
      <c r="AK342" s="118">
        <f t="shared" si="231"/>
        <v>0</v>
      </c>
      <c r="AL342" s="118">
        <f t="shared" si="232"/>
        <v>0</v>
      </c>
      <c r="AM342" s="118">
        <f t="shared" si="233"/>
        <v>0</v>
      </c>
      <c r="AN342" s="118">
        <f t="shared" si="234"/>
        <v>0</v>
      </c>
      <c r="AO342" s="118">
        <f t="shared" si="235"/>
        <v>0</v>
      </c>
      <c r="AP342" s="118">
        <f t="shared" si="236"/>
        <v>0</v>
      </c>
      <c r="AQ342" s="118">
        <f t="shared" si="237"/>
        <v>0</v>
      </c>
      <c r="AR342" s="118">
        <f t="shared" si="238"/>
        <v>0</v>
      </c>
      <c r="AS342" s="118">
        <f t="shared" si="239"/>
        <v>0</v>
      </c>
      <c r="AT342" s="118">
        <f t="shared" si="240"/>
        <v>0</v>
      </c>
      <c r="AU342" s="119">
        <f t="shared" si="241"/>
        <v>0</v>
      </c>
      <c r="DO342" s="36">
        <v>0</v>
      </c>
      <c r="DP342" s="36">
        <v>0</v>
      </c>
      <c r="DQ342" s="36">
        <v>0</v>
      </c>
      <c r="DR342" s="36">
        <v>0</v>
      </c>
      <c r="DS342" s="36">
        <v>0</v>
      </c>
      <c r="DT342" s="36">
        <v>0</v>
      </c>
      <c r="DU342" s="36">
        <v>0</v>
      </c>
      <c r="DV342" s="36">
        <v>0</v>
      </c>
      <c r="DW342" s="36">
        <v>0</v>
      </c>
      <c r="DX342" s="36">
        <v>0</v>
      </c>
      <c r="DY342" s="36">
        <v>0</v>
      </c>
    </row>
    <row r="343" spans="37:129" x14ac:dyDescent="0.2">
      <c r="AK343" s="118">
        <f t="shared" si="231"/>
        <v>0</v>
      </c>
      <c r="AL343" s="118">
        <f t="shared" si="232"/>
        <v>0</v>
      </c>
      <c r="AM343" s="118">
        <f t="shared" si="233"/>
        <v>0</v>
      </c>
      <c r="AN343" s="118">
        <f t="shared" si="234"/>
        <v>0</v>
      </c>
      <c r="AO343" s="118">
        <f t="shared" si="235"/>
        <v>0</v>
      </c>
      <c r="AP343" s="118">
        <f t="shared" si="236"/>
        <v>0</v>
      </c>
      <c r="AQ343" s="118">
        <f t="shared" si="237"/>
        <v>0</v>
      </c>
      <c r="AR343" s="118">
        <f t="shared" si="238"/>
        <v>0</v>
      </c>
      <c r="AS343" s="118">
        <f t="shared" si="239"/>
        <v>0</v>
      </c>
      <c r="AT343" s="118">
        <f t="shared" si="240"/>
        <v>0</v>
      </c>
      <c r="AU343" s="119">
        <f t="shared" si="241"/>
        <v>0</v>
      </c>
      <c r="DO343" s="36">
        <v>0</v>
      </c>
      <c r="DP343" s="36">
        <v>0</v>
      </c>
      <c r="DQ343" s="36">
        <v>0</v>
      </c>
      <c r="DR343" s="36">
        <v>0</v>
      </c>
      <c r="DS343" s="36">
        <v>0</v>
      </c>
      <c r="DT343" s="36">
        <v>0</v>
      </c>
      <c r="DU343" s="36">
        <v>0</v>
      </c>
      <c r="DV343" s="36">
        <v>0</v>
      </c>
      <c r="DW343" s="36">
        <v>0</v>
      </c>
      <c r="DX343" s="36">
        <v>0</v>
      </c>
      <c r="DY343" s="36">
        <v>0</v>
      </c>
    </row>
    <row r="344" spans="37:129" x14ac:dyDescent="0.2">
      <c r="AK344" s="118">
        <f t="shared" si="231"/>
        <v>0</v>
      </c>
      <c r="AL344" s="118">
        <f t="shared" si="232"/>
        <v>0</v>
      </c>
      <c r="AM344" s="118">
        <f t="shared" si="233"/>
        <v>0</v>
      </c>
      <c r="AN344" s="118">
        <f t="shared" si="234"/>
        <v>0</v>
      </c>
      <c r="AO344" s="118">
        <f t="shared" si="235"/>
        <v>0</v>
      </c>
      <c r="AP344" s="118">
        <f t="shared" si="236"/>
        <v>0</v>
      </c>
      <c r="AQ344" s="118">
        <f t="shared" si="237"/>
        <v>0</v>
      </c>
      <c r="AR344" s="118">
        <f t="shared" si="238"/>
        <v>0</v>
      </c>
      <c r="AS344" s="118">
        <f t="shared" si="239"/>
        <v>0</v>
      </c>
      <c r="AT344" s="118">
        <f t="shared" si="240"/>
        <v>0</v>
      </c>
      <c r="AU344" s="119">
        <f t="shared" si="241"/>
        <v>0</v>
      </c>
      <c r="DO344" s="36">
        <v>0</v>
      </c>
      <c r="DP344" s="36">
        <v>0</v>
      </c>
      <c r="DQ344" s="36">
        <v>0</v>
      </c>
      <c r="DR344" s="36">
        <v>0</v>
      </c>
      <c r="DS344" s="36">
        <v>0</v>
      </c>
      <c r="DT344" s="36">
        <v>0</v>
      </c>
      <c r="DU344" s="36">
        <v>0</v>
      </c>
      <c r="DV344" s="36">
        <v>0</v>
      </c>
      <c r="DW344" s="36">
        <v>0</v>
      </c>
      <c r="DX344" s="36">
        <v>0</v>
      </c>
      <c r="DY344" s="36">
        <v>0</v>
      </c>
    </row>
    <row r="345" spans="37:129" x14ac:dyDescent="0.2">
      <c r="AK345" s="118">
        <f t="shared" si="231"/>
        <v>0</v>
      </c>
      <c r="AL345" s="118">
        <f t="shared" si="232"/>
        <v>0</v>
      </c>
      <c r="AM345" s="118">
        <f t="shared" si="233"/>
        <v>0</v>
      </c>
      <c r="AN345" s="118">
        <f t="shared" si="234"/>
        <v>0</v>
      </c>
      <c r="AO345" s="118">
        <f t="shared" si="235"/>
        <v>0</v>
      </c>
      <c r="AP345" s="118">
        <f t="shared" si="236"/>
        <v>0</v>
      </c>
      <c r="AQ345" s="118">
        <f t="shared" si="237"/>
        <v>0</v>
      </c>
      <c r="AR345" s="118">
        <f t="shared" si="238"/>
        <v>0</v>
      </c>
      <c r="AS345" s="118">
        <f t="shared" si="239"/>
        <v>0</v>
      </c>
      <c r="AT345" s="118">
        <f t="shared" si="240"/>
        <v>0</v>
      </c>
      <c r="AU345" s="119">
        <f t="shared" si="241"/>
        <v>0</v>
      </c>
      <c r="DO345" s="36">
        <v>0</v>
      </c>
      <c r="DP345" s="36">
        <v>0</v>
      </c>
      <c r="DQ345" s="36">
        <v>0</v>
      </c>
      <c r="DR345" s="36">
        <v>0</v>
      </c>
      <c r="DS345" s="36">
        <v>0</v>
      </c>
      <c r="DT345" s="36">
        <v>0</v>
      </c>
      <c r="DU345" s="36">
        <v>0</v>
      </c>
      <c r="DV345" s="36">
        <v>0</v>
      </c>
      <c r="DW345" s="36">
        <v>0</v>
      </c>
      <c r="DX345" s="36">
        <v>0</v>
      </c>
      <c r="DY345" s="36">
        <v>0</v>
      </c>
    </row>
    <row r="346" spans="37:129" x14ac:dyDescent="0.2">
      <c r="AK346" s="118">
        <f t="shared" si="231"/>
        <v>0</v>
      </c>
      <c r="AL346" s="118">
        <f t="shared" si="232"/>
        <v>0</v>
      </c>
      <c r="AM346" s="118">
        <f t="shared" si="233"/>
        <v>0</v>
      </c>
      <c r="AN346" s="118">
        <f t="shared" si="234"/>
        <v>0</v>
      </c>
      <c r="AO346" s="118">
        <f t="shared" si="235"/>
        <v>0</v>
      </c>
      <c r="AP346" s="118">
        <f t="shared" si="236"/>
        <v>0</v>
      </c>
      <c r="AQ346" s="118">
        <f t="shared" si="237"/>
        <v>0</v>
      </c>
      <c r="AR346" s="118">
        <f t="shared" si="238"/>
        <v>0</v>
      </c>
      <c r="AS346" s="118">
        <f t="shared" si="239"/>
        <v>0</v>
      </c>
      <c r="AT346" s="118">
        <f t="shared" si="240"/>
        <v>0</v>
      </c>
      <c r="AU346" s="119">
        <f t="shared" si="241"/>
        <v>0</v>
      </c>
      <c r="DO346" s="36">
        <v>0</v>
      </c>
      <c r="DP346" s="36">
        <v>0</v>
      </c>
      <c r="DQ346" s="36">
        <v>0</v>
      </c>
      <c r="DR346" s="36">
        <v>0</v>
      </c>
      <c r="DS346" s="36">
        <v>0</v>
      </c>
      <c r="DT346" s="36">
        <v>0</v>
      </c>
      <c r="DU346" s="36">
        <v>0</v>
      </c>
      <c r="DV346" s="36">
        <v>0</v>
      </c>
      <c r="DW346" s="36">
        <v>0</v>
      </c>
      <c r="DX346" s="36">
        <v>0</v>
      </c>
      <c r="DY346" s="36">
        <v>0</v>
      </c>
    </row>
    <row r="347" spans="37:129" x14ac:dyDescent="0.2">
      <c r="AK347" s="118">
        <f t="shared" si="231"/>
        <v>0</v>
      </c>
      <c r="AL347" s="118">
        <f t="shared" si="232"/>
        <v>0</v>
      </c>
      <c r="AM347" s="118">
        <f t="shared" si="233"/>
        <v>0</v>
      </c>
      <c r="AN347" s="118">
        <f t="shared" si="234"/>
        <v>0</v>
      </c>
      <c r="AO347" s="118">
        <f t="shared" si="235"/>
        <v>0</v>
      </c>
      <c r="AP347" s="118">
        <f t="shared" si="236"/>
        <v>0</v>
      </c>
      <c r="AQ347" s="118">
        <f t="shared" si="237"/>
        <v>0</v>
      </c>
      <c r="AR347" s="118">
        <f t="shared" si="238"/>
        <v>0</v>
      </c>
      <c r="AS347" s="118">
        <f t="shared" si="239"/>
        <v>0</v>
      </c>
      <c r="AT347" s="118">
        <f t="shared" si="240"/>
        <v>0</v>
      </c>
      <c r="AU347" s="119">
        <f t="shared" si="241"/>
        <v>0</v>
      </c>
      <c r="DO347" s="36">
        <v>0</v>
      </c>
      <c r="DP347" s="36">
        <v>0</v>
      </c>
      <c r="DQ347" s="36">
        <v>0</v>
      </c>
      <c r="DR347" s="36">
        <v>0</v>
      </c>
      <c r="DS347" s="36">
        <v>0</v>
      </c>
      <c r="DT347" s="36">
        <v>0</v>
      </c>
      <c r="DU347" s="36">
        <v>0</v>
      </c>
      <c r="DV347" s="36">
        <v>0</v>
      </c>
      <c r="DW347" s="36">
        <v>0</v>
      </c>
      <c r="DX347" s="36">
        <v>0</v>
      </c>
      <c r="DY347" s="36">
        <v>0</v>
      </c>
    </row>
    <row r="348" spans="37:129" x14ac:dyDescent="0.2">
      <c r="AK348" s="118">
        <f t="shared" si="231"/>
        <v>0</v>
      </c>
      <c r="AL348" s="118">
        <f t="shared" si="232"/>
        <v>0</v>
      </c>
      <c r="AM348" s="118">
        <f t="shared" si="233"/>
        <v>0</v>
      </c>
      <c r="AN348" s="118">
        <f t="shared" si="234"/>
        <v>0</v>
      </c>
      <c r="AO348" s="118">
        <f t="shared" si="235"/>
        <v>0</v>
      </c>
      <c r="AP348" s="118">
        <f t="shared" si="236"/>
        <v>0</v>
      </c>
      <c r="AQ348" s="118">
        <f t="shared" si="237"/>
        <v>0</v>
      </c>
      <c r="AR348" s="118">
        <f t="shared" si="238"/>
        <v>0</v>
      </c>
      <c r="AS348" s="118">
        <f t="shared" si="239"/>
        <v>0</v>
      </c>
      <c r="AT348" s="118">
        <f t="shared" si="240"/>
        <v>0</v>
      </c>
      <c r="AU348" s="119">
        <f t="shared" si="241"/>
        <v>0</v>
      </c>
      <c r="DO348" s="36">
        <v>0</v>
      </c>
      <c r="DP348" s="36">
        <v>0</v>
      </c>
      <c r="DQ348" s="36">
        <v>0</v>
      </c>
      <c r="DR348" s="36">
        <v>0</v>
      </c>
      <c r="DS348" s="36">
        <v>0</v>
      </c>
      <c r="DT348" s="36">
        <v>0</v>
      </c>
      <c r="DU348" s="36">
        <v>0</v>
      </c>
      <c r="DV348" s="36">
        <v>0</v>
      </c>
      <c r="DW348" s="36">
        <v>0</v>
      </c>
      <c r="DX348" s="36">
        <v>0</v>
      </c>
      <c r="DY348" s="36">
        <v>0</v>
      </c>
    </row>
    <row r="349" spans="37:129" x14ac:dyDescent="0.2">
      <c r="AK349" s="118">
        <f t="shared" si="231"/>
        <v>0</v>
      </c>
      <c r="AL349" s="118">
        <f t="shared" si="232"/>
        <v>0</v>
      </c>
      <c r="AM349" s="118">
        <f t="shared" si="233"/>
        <v>0</v>
      </c>
      <c r="AN349" s="118">
        <f t="shared" si="234"/>
        <v>0</v>
      </c>
      <c r="AO349" s="118">
        <f t="shared" si="235"/>
        <v>0</v>
      </c>
      <c r="AP349" s="118">
        <f t="shared" si="236"/>
        <v>0</v>
      </c>
      <c r="AQ349" s="118">
        <f t="shared" si="237"/>
        <v>0</v>
      </c>
      <c r="AR349" s="118">
        <f t="shared" si="238"/>
        <v>0</v>
      </c>
      <c r="AS349" s="118">
        <f t="shared" si="239"/>
        <v>0</v>
      </c>
      <c r="AT349" s="118">
        <f t="shared" si="240"/>
        <v>0</v>
      </c>
      <c r="AU349" s="119">
        <f t="shared" si="241"/>
        <v>0</v>
      </c>
      <c r="DO349" s="36">
        <v>0</v>
      </c>
      <c r="DP349" s="36">
        <v>0</v>
      </c>
      <c r="DQ349" s="36">
        <v>0</v>
      </c>
      <c r="DR349" s="36">
        <v>0</v>
      </c>
      <c r="DS349" s="36">
        <v>0</v>
      </c>
      <c r="DT349" s="36">
        <v>0</v>
      </c>
      <c r="DU349" s="36">
        <v>0</v>
      </c>
      <c r="DV349" s="36">
        <v>0</v>
      </c>
      <c r="DW349" s="36">
        <v>0</v>
      </c>
      <c r="DX349" s="36">
        <v>0</v>
      </c>
      <c r="DY349" s="36">
        <v>0</v>
      </c>
    </row>
    <row r="350" spans="37:129" x14ac:dyDescent="0.2">
      <c r="AK350" s="118">
        <f t="shared" si="231"/>
        <v>0</v>
      </c>
      <c r="AL350" s="118">
        <f t="shared" si="232"/>
        <v>0</v>
      </c>
      <c r="AM350" s="118">
        <f t="shared" si="233"/>
        <v>0</v>
      </c>
      <c r="AN350" s="118">
        <f t="shared" si="234"/>
        <v>0</v>
      </c>
      <c r="AO350" s="118">
        <f t="shared" si="235"/>
        <v>0</v>
      </c>
      <c r="AP350" s="118">
        <f t="shared" si="236"/>
        <v>0</v>
      </c>
      <c r="AQ350" s="118">
        <f t="shared" si="237"/>
        <v>0</v>
      </c>
      <c r="AR350" s="118">
        <f t="shared" si="238"/>
        <v>0</v>
      </c>
      <c r="AS350" s="118">
        <f t="shared" si="239"/>
        <v>0</v>
      </c>
      <c r="AT350" s="118">
        <f t="shared" si="240"/>
        <v>0</v>
      </c>
      <c r="AU350" s="119">
        <f t="shared" si="241"/>
        <v>0</v>
      </c>
      <c r="DO350" s="36">
        <v>0</v>
      </c>
      <c r="DP350" s="36">
        <v>0</v>
      </c>
      <c r="DQ350" s="36">
        <v>0</v>
      </c>
      <c r="DR350" s="36">
        <v>0</v>
      </c>
      <c r="DS350" s="36">
        <v>0</v>
      </c>
      <c r="DT350" s="36">
        <v>0</v>
      </c>
      <c r="DU350" s="36">
        <v>0</v>
      </c>
      <c r="DV350" s="36">
        <v>0</v>
      </c>
      <c r="DW350" s="36">
        <v>0</v>
      </c>
      <c r="DX350" s="36">
        <v>0</v>
      </c>
      <c r="DY350" s="36">
        <v>0</v>
      </c>
    </row>
    <row r="351" spans="37:129" x14ac:dyDescent="0.2">
      <c r="AK351" s="118">
        <f t="shared" si="231"/>
        <v>0</v>
      </c>
      <c r="AL351" s="118">
        <f t="shared" si="232"/>
        <v>0</v>
      </c>
      <c r="AM351" s="118">
        <f t="shared" si="233"/>
        <v>0</v>
      </c>
      <c r="AN351" s="118">
        <f t="shared" si="234"/>
        <v>0</v>
      </c>
      <c r="AO351" s="118">
        <f t="shared" si="235"/>
        <v>0</v>
      </c>
      <c r="AP351" s="118">
        <f t="shared" si="236"/>
        <v>0</v>
      </c>
      <c r="AQ351" s="118">
        <f t="shared" si="237"/>
        <v>0</v>
      </c>
      <c r="AR351" s="118">
        <f t="shared" si="238"/>
        <v>0</v>
      </c>
      <c r="AS351" s="118">
        <f t="shared" si="239"/>
        <v>0</v>
      </c>
      <c r="AT351" s="118">
        <f t="shared" si="240"/>
        <v>0</v>
      </c>
      <c r="AU351" s="119">
        <f t="shared" si="241"/>
        <v>0</v>
      </c>
      <c r="DO351" s="36">
        <v>0</v>
      </c>
      <c r="DP351" s="36">
        <v>0</v>
      </c>
      <c r="DQ351" s="36">
        <v>0</v>
      </c>
      <c r="DR351" s="36">
        <v>0</v>
      </c>
      <c r="DS351" s="36">
        <v>0</v>
      </c>
      <c r="DT351" s="36">
        <v>0</v>
      </c>
      <c r="DU351" s="36">
        <v>0</v>
      </c>
      <c r="DV351" s="36">
        <v>0</v>
      </c>
      <c r="DW351" s="36">
        <v>0</v>
      </c>
      <c r="DX351" s="36">
        <v>0</v>
      </c>
      <c r="DY351" s="36">
        <v>0</v>
      </c>
    </row>
    <row r="352" spans="37:129" x14ac:dyDescent="0.2">
      <c r="AK352" s="118">
        <f t="shared" si="231"/>
        <v>0</v>
      </c>
      <c r="AL352" s="118">
        <f t="shared" si="232"/>
        <v>0</v>
      </c>
      <c r="AM352" s="118">
        <f t="shared" si="233"/>
        <v>0</v>
      </c>
      <c r="AN352" s="118">
        <f t="shared" si="234"/>
        <v>0</v>
      </c>
      <c r="AO352" s="118">
        <f t="shared" si="235"/>
        <v>0</v>
      </c>
      <c r="AP352" s="118">
        <f t="shared" si="236"/>
        <v>0</v>
      </c>
      <c r="AQ352" s="118">
        <f t="shared" si="237"/>
        <v>0</v>
      </c>
      <c r="AR352" s="118">
        <f t="shared" si="238"/>
        <v>0</v>
      </c>
      <c r="AS352" s="118">
        <f t="shared" si="239"/>
        <v>0</v>
      </c>
      <c r="AT352" s="118">
        <f t="shared" si="240"/>
        <v>0</v>
      </c>
      <c r="AU352" s="119">
        <f t="shared" si="241"/>
        <v>0</v>
      </c>
      <c r="DO352" s="36">
        <v>0</v>
      </c>
      <c r="DP352" s="36">
        <v>0</v>
      </c>
      <c r="DQ352" s="36">
        <v>0</v>
      </c>
      <c r="DR352" s="36">
        <v>0</v>
      </c>
      <c r="DS352" s="36">
        <v>0</v>
      </c>
      <c r="DT352" s="36">
        <v>0</v>
      </c>
      <c r="DU352" s="36">
        <v>0</v>
      </c>
      <c r="DV352" s="36">
        <v>0</v>
      </c>
      <c r="DW352" s="36">
        <v>0</v>
      </c>
      <c r="DX352" s="36">
        <v>0</v>
      </c>
      <c r="DY352" s="36">
        <v>0</v>
      </c>
    </row>
    <row r="353" spans="37:129" x14ac:dyDescent="0.2">
      <c r="AK353" s="118">
        <f t="shared" si="231"/>
        <v>0</v>
      </c>
      <c r="AL353" s="118">
        <f t="shared" si="232"/>
        <v>0</v>
      </c>
      <c r="AM353" s="118">
        <f t="shared" si="233"/>
        <v>0</v>
      </c>
      <c r="AN353" s="118">
        <f t="shared" si="234"/>
        <v>0</v>
      </c>
      <c r="AO353" s="118">
        <f t="shared" si="235"/>
        <v>0</v>
      </c>
      <c r="AP353" s="118">
        <f t="shared" si="236"/>
        <v>0</v>
      </c>
      <c r="AQ353" s="118">
        <f t="shared" si="237"/>
        <v>0</v>
      </c>
      <c r="AR353" s="118">
        <f t="shared" si="238"/>
        <v>0</v>
      </c>
      <c r="AS353" s="118">
        <f t="shared" si="239"/>
        <v>0</v>
      </c>
      <c r="AT353" s="118">
        <f t="shared" si="240"/>
        <v>0</v>
      </c>
      <c r="AU353" s="119">
        <f t="shared" si="241"/>
        <v>0</v>
      </c>
      <c r="DO353" s="36">
        <v>0</v>
      </c>
      <c r="DP353" s="36">
        <v>0</v>
      </c>
      <c r="DQ353" s="36">
        <v>0</v>
      </c>
      <c r="DR353" s="36">
        <v>0</v>
      </c>
      <c r="DS353" s="36">
        <v>0</v>
      </c>
      <c r="DT353" s="36">
        <v>0</v>
      </c>
      <c r="DU353" s="36">
        <v>0</v>
      </c>
      <c r="DV353" s="36">
        <v>0</v>
      </c>
      <c r="DW353" s="36">
        <v>0</v>
      </c>
      <c r="DX353" s="36">
        <v>0</v>
      </c>
      <c r="DY353" s="36">
        <v>0</v>
      </c>
    </row>
    <row r="354" spans="37:129" x14ac:dyDescent="0.2">
      <c r="AK354" s="118">
        <f t="shared" si="231"/>
        <v>0</v>
      </c>
      <c r="AL354" s="118">
        <f t="shared" si="232"/>
        <v>0</v>
      </c>
      <c r="AM354" s="118">
        <f t="shared" si="233"/>
        <v>0</v>
      </c>
      <c r="AN354" s="118">
        <f t="shared" si="234"/>
        <v>0</v>
      </c>
      <c r="AO354" s="118">
        <f t="shared" si="235"/>
        <v>0</v>
      </c>
      <c r="AP354" s="118">
        <f t="shared" si="236"/>
        <v>0</v>
      </c>
      <c r="AQ354" s="118">
        <f t="shared" si="237"/>
        <v>0</v>
      </c>
      <c r="AR354" s="118">
        <f t="shared" si="238"/>
        <v>0</v>
      </c>
      <c r="AS354" s="118">
        <f t="shared" si="239"/>
        <v>0</v>
      </c>
      <c r="AT354" s="118">
        <f t="shared" si="240"/>
        <v>0</v>
      </c>
      <c r="AU354" s="119">
        <f t="shared" si="241"/>
        <v>0</v>
      </c>
      <c r="DO354" s="36">
        <v>0</v>
      </c>
      <c r="DP354" s="36">
        <v>0</v>
      </c>
      <c r="DQ354" s="36">
        <v>0</v>
      </c>
      <c r="DR354" s="36">
        <v>0</v>
      </c>
      <c r="DS354" s="36">
        <v>0</v>
      </c>
      <c r="DT354" s="36">
        <v>0</v>
      </c>
      <c r="DU354" s="36">
        <v>0</v>
      </c>
      <c r="DV354" s="36">
        <v>0</v>
      </c>
      <c r="DW354" s="36">
        <v>0</v>
      </c>
      <c r="DX354" s="36">
        <v>0</v>
      </c>
      <c r="DY354" s="36">
        <v>0</v>
      </c>
    </row>
    <row r="355" spans="37:129" x14ac:dyDescent="0.2">
      <c r="AK355" s="118">
        <f t="shared" si="231"/>
        <v>0</v>
      </c>
      <c r="AL355" s="118">
        <f t="shared" si="232"/>
        <v>0</v>
      </c>
      <c r="AM355" s="118">
        <f t="shared" si="233"/>
        <v>0</v>
      </c>
      <c r="AN355" s="118">
        <f t="shared" si="234"/>
        <v>0</v>
      </c>
      <c r="AO355" s="118">
        <f t="shared" si="235"/>
        <v>0</v>
      </c>
      <c r="AP355" s="118">
        <f t="shared" si="236"/>
        <v>0</v>
      </c>
      <c r="AQ355" s="118">
        <f t="shared" si="237"/>
        <v>0</v>
      </c>
      <c r="AR355" s="118">
        <f t="shared" si="238"/>
        <v>0</v>
      </c>
      <c r="AS355" s="118">
        <f t="shared" si="239"/>
        <v>0</v>
      </c>
      <c r="AT355" s="118">
        <f t="shared" si="240"/>
        <v>0</v>
      </c>
      <c r="AU355" s="119">
        <f t="shared" si="241"/>
        <v>0</v>
      </c>
      <c r="DO355" s="36">
        <v>0</v>
      </c>
      <c r="DP355" s="36">
        <v>0</v>
      </c>
      <c r="DQ355" s="36">
        <v>0</v>
      </c>
      <c r="DR355" s="36">
        <v>0</v>
      </c>
      <c r="DS355" s="36">
        <v>0</v>
      </c>
      <c r="DT355" s="36">
        <v>0</v>
      </c>
      <c r="DU355" s="36">
        <v>0</v>
      </c>
      <c r="DV355" s="36">
        <v>0</v>
      </c>
      <c r="DW355" s="36">
        <v>0</v>
      </c>
      <c r="DX355" s="36">
        <v>0</v>
      </c>
      <c r="DY355" s="36">
        <v>0</v>
      </c>
    </row>
    <row r="356" spans="37:129" x14ac:dyDescent="0.2">
      <c r="AK356" s="118">
        <f t="shared" si="231"/>
        <v>0</v>
      </c>
      <c r="AL356" s="118">
        <f t="shared" si="232"/>
        <v>0</v>
      </c>
      <c r="AM356" s="118">
        <f t="shared" si="233"/>
        <v>0</v>
      </c>
      <c r="AN356" s="118">
        <f t="shared" si="234"/>
        <v>0</v>
      </c>
      <c r="AO356" s="118">
        <f t="shared" si="235"/>
        <v>0</v>
      </c>
      <c r="AP356" s="118">
        <f t="shared" si="236"/>
        <v>0</v>
      </c>
      <c r="AQ356" s="118">
        <f t="shared" si="237"/>
        <v>0</v>
      </c>
      <c r="AR356" s="118">
        <f t="shared" si="238"/>
        <v>0</v>
      </c>
      <c r="AS356" s="118">
        <f t="shared" si="239"/>
        <v>0</v>
      </c>
      <c r="AT356" s="118">
        <f t="shared" si="240"/>
        <v>0</v>
      </c>
      <c r="AU356" s="119">
        <f t="shared" si="241"/>
        <v>0</v>
      </c>
      <c r="DO356" s="36">
        <v>0</v>
      </c>
      <c r="DP356" s="36">
        <v>0</v>
      </c>
      <c r="DQ356" s="36">
        <v>0</v>
      </c>
      <c r="DR356" s="36">
        <v>0</v>
      </c>
      <c r="DS356" s="36">
        <v>0</v>
      </c>
      <c r="DT356" s="36">
        <v>0</v>
      </c>
      <c r="DU356" s="36">
        <v>0</v>
      </c>
      <c r="DV356" s="36">
        <v>0</v>
      </c>
      <c r="DW356" s="36">
        <v>0</v>
      </c>
      <c r="DX356" s="36">
        <v>0</v>
      </c>
      <c r="DY356" s="36">
        <v>0</v>
      </c>
    </row>
    <row r="357" spans="37:129" x14ac:dyDescent="0.2">
      <c r="AK357" s="118">
        <f t="shared" ref="AK357:AK372" si="242">IF(G357&gt;0,VLOOKUP(G357&amp;"-"&amp;H357&amp;"-"&amp;I357,LocCost,2,0),0)</f>
        <v>0</v>
      </c>
      <c r="AL357" s="118">
        <f t="shared" ref="AL357:AL372" si="243">IF(J357&gt;0,VLOOKUP(J357&amp;"-"&amp;K357&amp;"-"&amp;L357,LocCost,2,0),0)</f>
        <v>0</v>
      </c>
      <c r="AM357" s="118">
        <f t="shared" ref="AM357:AM372" si="244">IF(M357&gt;0,VLOOKUP(M357&amp;"-"&amp;N357&amp;"-"&amp;O357,LocCost,2,0),0)</f>
        <v>0</v>
      </c>
      <c r="AN357" s="118">
        <f t="shared" ref="AN357:AN372" si="245">IF(P357&gt;0,VLOOKUP(P357&amp;"-"&amp;Q357&amp;"-"&amp;R357,LocCost,2,0),0)</f>
        <v>0</v>
      </c>
      <c r="AO357" s="118">
        <f t="shared" ref="AO357:AO372" si="246">IF(S357&gt;0,VLOOKUP(S357&amp;"-"&amp;T357&amp;"-"&amp;U357,LocCost,2,0),0)</f>
        <v>0</v>
      </c>
      <c r="AP357" s="118">
        <f t="shared" ref="AP357:AP372" si="247">IF(V357&gt;0,VLOOKUP(V357&amp;"-"&amp;W357&amp;"-"&amp;X357,LocCost,2,0),0)</f>
        <v>0</v>
      </c>
      <c r="AQ357" s="118">
        <f t="shared" ref="AQ357:AQ372" si="248">IF(Y357&gt;0,VLOOKUP(Y357&amp;"-"&amp;Z357&amp;"-"&amp;AA357,LocCost,2,0),0)</f>
        <v>0</v>
      </c>
      <c r="AR357" s="118">
        <f t="shared" ref="AR357:AR372" si="249">IF(AB357&gt;0,VLOOKUP(AB357&amp;"-"&amp;AC357&amp;"-"&amp;AD357,LocCost,2,0),0)</f>
        <v>0</v>
      </c>
      <c r="AS357" s="118">
        <f t="shared" ref="AS357:AS372" si="250">IF(AE357&gt;0,VLOOKUP(AE357&amp;"-"&amp;AF357&amp;"-"&amp;AG357,LocCost,2,0),0)</f>
        <v>0</v>
      </c>
      <c r="AT357" s="118">
        <f t="shared" ref="AT357:AT372" si="251">IF(AH357&gt;0,VLOOKUP(AH357&amp;"-"&amp;AI357&amp;"-"&amp;AJ357,LocCost,2,0),0)</f>
        <v>0</v>
      </c>
      <c r="AU357" s="119">
        <f t="shared" ref="AU357:AU372" si="252">SUM(AK357:AT357)</f>
        <v>0</v>
      </c>
      <c r="DO357" s="36">
        <v>0</v>
      </c>
      <c r="DP357" s="36">
        <v>0</v>
      </c>
      <c r="DQ357" s="36">
        <v>0</v>
      </c>
      <c r="DR357" s="36">
        <v>0</v>
      </c>
      <c r="DS357" s="36">
        <v>0</v>
      </c>
      <c r="DT357" s="36">
        <v>0</v>
      </c>
      <c r="DU357" s="36">
        <v>0</v>
      </c>
      <c r="DV357" s="36">
        <v>0</v>
      </c>
      <c r="DW357" s="36">
        <v>0</v>
      </c>
      <c r="DX357" s="36">
        <v>0</v>
      </c>
      <c r="DY357" s="36">
        <v>0</v>
      </c>
    </row>
    <row r="358" spans="37:129" x14ac:dyDescent="0.2">
      <c r="AK358" s="118">
        <f t="shared" si="242"/>
        <v>0</v>
      </c>
      <c r="AL358" s="118">
        <f t="shared" si="243"/>
        <v>0</v>
      </c>
      <c r="AM358" s="118">
        <f t="shared" si="244"/>
        <v>0</v>
      </c>
      <c r="AN358" s="118">
        <f t="shared" si="245"/>
        <v>0</v>
      </c>
      <c r="AO358" s="118">
        <f t="shared" si="246"/>
        <v>0</v>
      </c>
      <c r="AP358" s="118">
        <f t="shared" si="247"/>
        <v>0</v>
      </c>
      <c r="AQ358" s="118">
        <f t="shared" si="248"/>
        <v>0</v>
      </c>
      <c r="AR358" s="118">
        <f t="shared" si="249"/>
        <v>0</v>
      </c>
      <c r="AS358" s="118">
        <f t="shared" si="250"/>
        <v>0</v>
      </c>
      <c r="AT358" s="118">
        <f t="shared" si="251"/>
        <v>0</v>
      </c>
      <c r="AU358" s="119">
        <f t="shared" si="252"/>
        <v>0</v>
      </c>
      <c r="DO358" s="36">
        <v>0</v>
      </c>
      <c r="DP358" s="36">
        <v>0</v>
      </c>
      <c r="DQ358" s="36">
        <v>0</v>
      </c>
      <c r="DR358" s="36">
        <v>0</v>
      </c>
      <c r="DS358" s="36">
        <v>0</v>
      </c>
      <c r="DT358" s="36">
        <v>0</v>
      </c>
      <c r="DU358" s="36">
        <v>0</v>
      </c>
      <c r="DV358" s="36">
        <v>0</v>
      </c>
      <c r="DW358" s="36">
        <v>0</v>
      </c>
      <c r="DX358" s="36">
        <v>0</v>
      </c>
      <c r="DY358" s="36">
        <v>0</v>
      </c>
    </row>
    <row r="359" spans="37:129" x14ac:dyDescent="0.2">
      <c r="AK359" s="118">
        <f t="shared" si="242"/>
        <v>0</v>
      </c>
      <c r="AL359" s="118">
        <f t="shared" si="243"/>
        <v>0</v>
      </c>
      <c r="AM359" s="118">
        <f t="shared" si="244"/>
        <v>0</v>
      </c>
      <c r="AN359" s="118">
        <f t="shared" si="245"/>
        <v>0</v>
      </c>
      <c r="AO359" s="118">
        <f t="shared" si="246"/>
        <v>0</v>
      </c>
      <c r="AP359" s="118">
        <f t="shared" si="247"/>
        <v>0</v>
      </c>
      <c r="AQ359" s="118">
        <f t="shared" si="248"/>
        <v>0</v>
      </c>
      <c r="AR359" s="118">
        <f t="shared" si="249"/>
        <v>0</v>
      </c>
      <c r="AS359" s="118">
        <f t="shared" si="250"/>
        <v>0</v>
      </c>
      <c r="AT359" s="118">
        <f t="shared" si="251"/>
        <v>0</v>
      </c>
      <c r="AU359" s="119">
        <f t="shared" si="252"/>
        <v>0</v>
      </c>
      <c r="DO359" s="36">
        <v>0</v>
      </c>
      <c r="DP359" s="36">
        <v>0</v>
      </c>
      <c r="DQ359" s="36">
        <v>0</v>
      </c>
      <c r="DR359" s="36">
        <v>0</v>
      </c>
      <c r="DS359" s="36">
        <v>0</v>
      </c>
      <c r="DT359" s="36">
        <v>0</v>
      </c>
      <c r="DU359" s="36">
        <v>0</v>
      </c>
      <c r="DV359" s="36">
        <v>0</v>
      </c>
      <c r="DW359" s="36">
        <v>0</v>
      </c>
      <c r="DX359" s="36">
        <v>0</v>
      </c>
      <c r="DY359" s="36">
        <v>0</v>
      </c>
    </row>
    <row r="360" spans="37:129" x14ac:dyDescent="0.2">
      <c r="AK360" s="118">
        <f t="shared" si="242"/>
        <v>0</v>
      </c>
      <c r="AL360" s="118">
        <f t="shared" si="243"/>
        <v>0</v>
      </c>
      <c r="AM360" s="118">
        <f t="shared" si="244"/>
        <v>0</v>
      </c>
      <c r="AN360" s="118">
        <f t="shared" si="245"/>
        <v>0</v>
      </c>
      <c r="AO360" s="118">
        <f t="shared" si="246"/>
        <v>0</v>
      </c>
      <c r="AP360" s="118">
        <f t="shared" si="247"/>
        <v>0</v>
      </c>
      <c r="AQ360" s="118">
        <f t="shared" si="248"/>
        <v>0</v>
      </c>
      <c r="AR360" s="118">
        <f t="shared" si="249"/>
        <v>0</v>
      </c>
      <c r="AS360" s="118">
        <f t="shared" si="250"/>
        <v>0</v>
      </c>
      <c r="AT360" s="118">
        <f t="shared" si="251"/>
        <v>0</v>
      </c>
      <c r="AU360" s="119">
        <f t="shared" si="252"/>
        <v>0</v>
      </c>
      <c r="DO360" s="36">
        <v>0</v>
      </c>
      <c r="DP360" s="36">
        <v>0</v>
      </c>
      <c r="DQ360" s="36">
        <v>0</v>
      </c>
      <c r="DR360" s="36">
        <v>0</v>
      </c>
      <c r="DS360" s="36">
        <v>0</v>
      </c>
      <c r="DT360" s="36">
        <v>0</v>
      </c>
      <c r="DU360" s="36">
        <v>0</v>
      </c>
      <c r="DV360" s="36">
        <v>0</v>
      </c>
      <c r="DW360" s="36">
        <v>0</v>
      </c>
      <c r="DX360" s="36">
        <v>0</v>
      </c>
      <c r="DY360" s="36">
        <v>0</v>
      </c>
    </row>
    <row r="361" spans="37:129" x14ac:dyDescent="0.2">
      <c r="AK361" s="118">
        <f t="shared" si="242"/>
        <v>0</v>
      </c>
      <c r="AL361" s="118">
        <f t="shared" si="243"/>
        <v>0</v>
      </c>
      <c r="AM361" s="118">
        <f t="shared" si="244"/>
        <v>0</v>
      </c>
      <c r="AN361" s="118">
        <f t="shared" si="245"/>
        <v>0</v>
      </c>
      <c r="AO361" s="118">
        <f t="shared" si="246"/>
        <v>0</v>
      </c>
      <c r="AP361" s="118">
        <f t="shared" si="247"/>
        <v>0</v>
      </c>
      <c r="AQ361" s="118">
        <f t="shared" si="248"/>
        <v>0</v>
      </c>
      <c r="AR361" s="118">
        <f t="shared" si="249"/>
        <v>0</v>
      </c>
      <c r="AS361" s="118">
        <f t="shared" si="250"/>
        <v>0</v>
      </c>
      <c r="AT361" s="118">
        <f t="shared" si="251"/>
        <v>0</v>
      </c>
      <c r="AU361" s="119">
        <f t="shared" si="252"/>
        <v>0</v>
      </c>
      <c r="DO361" s="36">
        <v>0</v>
      </c>
      <c r="DP361" s="36">
        <v>0</v>
      </c>
      <c r="DQ361" s="36">
        <v>0</v>
      </c>
      <c r="DR361" s="36">
        <v>0</v>
      </c>
      <c r="DS361" s="36">
        <v>0</v>
      </c>
      <c r="DT361" s="36">
        <v>0</v>
      </c>
      <c r="DU361" s="36">
        <v>0</v>
      </c>
      <c r="DV361" s="36">
        <v>0</v>
      </c>
      <c r="DW361" s="36">
        <v>0</v>
      </c>
      <c r="DX361" s="36">
        <v>0</v>
      </c>
      <c r="DY361" s="36">
        <v>0</v>
      </c>
    </row>
    <row r="362" spans="37:129" x14ac:dyDescent="0.2">
      <c r="AK362" s="118">
        <f t="shared" si="242"/>
        <v>0</v>
      </c>
      <c r="AL362" s="118">
        <f t="shared" si="243"/>
        <v>0</v>
      </c>
      <c r="AM362" s="118">
        <f t="shared" si="244"/>
        <v>0</v>
      </c>
      <c r="AN362" s="118">
        <f t="shared" si="245"/>
        <v>0</v>
      </c>
      <c r="AO362" s="118">
        <f t="shared" si="246"/>
        <v>0</v>
      </c>
      <c r="AP362" s="118">
        <f t="shared" si="247"/>
        <v>0</v>
      </c>
      <c r="AQ362" s="118">
        <f t="shared" si="248"/>
        <v>0</v>
      </c>
      <c r="AR362" s="118">
        <f t="shared" si="249"/>
        <v>0</v>
      </c>
      <c r="AS362" s="118">
        <f t="shared" si="250"/>
        <v>0</v>
      </c>
      <c r="AT362" s="118">
        <f t="shared" si="251"/>
        <v>0</v>
      </c>
      <c r="AU362" s="119">
        <f t="shared" si="252"/>
        <v>0</v>
      </c>
      <c r="DO362" s="36">
        <v>0</v>
      </c>
      <c r="DP362" s="36">
        <v>0</v>
      </c>
      <c r="DQ362" s="36">
        <v>0</v>
      </c>
      <c r="DR362" s="36">
        <v>0</v>
      </c>
      <c r="DS362" s="36">
        <v>0</v>
      </c>
      <c r="DT362" s="36">
        <v>0</v>
      </c>
      <c r="DU362" s="36">
        <v>0</v>
      </c>
      <c r="DV362" s="36">
        <v>0</v>
      </c>
      <c r="DW362" s="36">
        <v>0</v>
      </c>
      <c r="DX362" s="36">
        <v>0</v>
      </c>
      <c r="DY362" s="36">
        <v>0</v>
      </c>
    </row>
    <row r="363" spans="37:129" x14ac:dyDescent="0.2">
      <c r="AK363" s="118">
        <f t="shared" si="242"/>
        <v>0</v>
      </c>
      <c r="AL363" s="118">
        <f t="shared" si="243"/>
        <v>0</v>
      </c>
      <c r="AM363" s="118">
        <f t="shared" si="244"/>
        <v>0</v>
      </c>
      <c r="AN363" s="118">
        <f t="shared" si="245"/>
        <v>0</v>
      </c>
      <c r="AO363" s="118">
        <f t="shared" si="246"/>
        <v>0</v>
      </c>
      <c r="AP363" s="118">
        <f t="shared" si="247"/>
        <v>0</v>
      </c>
      <c r="AQ363" s="118">
        <f t="shared" si="248"/>
        <v>0</v>
      </c>
      <c r="AR363" s="118">
        <f t="shared" si="249"/>
        <v>0</v>
      </c>
      <c r="AS363" s="118">
        <f t="shared" si="250"/>
        <v>0</v>
      </c>
      <c r="AT363" s="118">
        <f t="shared" si="251"/>
        <v>0</v>
      </c>
      <c r="AU363" s="119">
        <f t="shared" si="252"/>
        <v>0</v>
      </c>
      <c r="DO363" s="36">
        <v>0</v>
      </c>
      <c r="DP363" s="36">
        <v>0</v>
      </c>
      <c r="DQ363" s="36">
        <v>0</v>
      </c>
      <c r="DR363" s="36">
        <v>0</v>
      </c>
      <c r="DS363" s="36">
        <v>0</v>
      </c>
      <c r="DT363" s="36">
        <v>0</v>
      </c>
      <c r="DU363" s="36">
        <v>0</v>
      </c>
      <c r="DV363" s="36">
        <v>0</v>
      </c>
      <c r="DW363" s="36">
        <v>0</v>
      </c>
      <c r="DX363" s="36">
        <v>0</v>
      </c>
      <c r="DY363" s="36">
        <v>0</v>
      </c>
    </row>
    <row r="364" spans="37:129" x14ac:dyDescent="0.2">
      <c r="AK364" s="118">
        <f t="shared" si="242"/>
        <v>0</v>
      </c>
      <c r="AL364" s="118">
        <f t="shared" si="243"/>
        <v>0</v>
      </c>
      <c r="AM364" s="118">
        <f t="shared" si="244"/>
        <v>0</v>
      </c>
      <c r="AN364" s="118">
        <f t="shared" si="245"/>
        <v>0</v>
      </c>
      <c r="AO364" s="118">
        <f t="shared" si="246"/>
        <v>0</v>
      </c>
      <c r="AP364" s="118">
        <f t="shared" si="247"/>
        <v>0</v>
      </c>
      <c r="AQ364" s="118">
        <f t="shared" si="248"/>
        <v>0</v>
      </c>
      <c r="AR364" s="118">
        <f t="shared" si="249"/>
        <v>0</v>
      </c>
      <c r="AS364" s="118">
        <f t="shared" si="250"/>
        <v>0</v>
      </c>
      <c r="AT364" s="118">
        <f t="shared" si="251"/>
        <v>0</v>
      </c>
      <c r="AU364" s="119">
        <f t="shared" si="252"/>
        <v>0</v>
      </c>
      <c r="DO364" s="36">
        <v>0</v>
      </c>
      <c r="DP364" s="36">
        <v>0</v>
      </c>
      <c r="DQ364" s="36">
        <v>0</v>
      </c>
      <c r="DR364" s="36">
        <v>0</v>
      </c>
      <c r="DS364" s="36">
        <v>0</v>
      </c>
      <c r="DT364" s="36">
        <v>0</v>
      </c>
      <c r="DU364" s="36">
        <v>0</v>
      </c>
      <c r="DV364" s="36">
        <v>0</v>
      </c>
      <c r="DW364" s="36">
        <v>0</v>
      </c>
      <c r="DX364" s="36">
        <v>0</v>
      </c>
      <c r="DY364" s="36">
        <v>0</v>
      </c>
    </row>
    <row r="365" spans="37:129" x14ac:dyDescent="0.2">
      <c r="AK365" s="118">
        <f t="shared" si="242"/>
        <v>0</v>
      </c>
      <c r="AL365" s="118">
        <f t="shared" si="243"/>
        <v>0</v>
      </c>
      <c r="AM365" s="118">
        <f t="shared" si="244"/>
        <v>0</v>
      </c>
      <c r="AN365" s="118">
        <f t="shared" si="245"/>
        <v>0</v>
      </c>
      <c r="AO365" s="118">
        <f t="shared" si="246"/>
        <v>0</v>
      </c>
      <c r="AP365" s="118">
        <f t="shared" si="247"/>
        <v>0</v>
      </c>
      <c r="AQ365" s="118">
        <f t="shared" si="248"/>
        <v>0</v>
      </c>
      <c r="AR365" s="118">
        <f t="shared" si="249"/>
        <v>0</v>
      </c>
      <c r="AS365" s="118">
        <f t="shared" si="250"/>
        <v>0</v>
      </c>
      <c r="AT365" s="118">
        <f t="shared" si="251"/>
        <v>0</v>
      </c>
      <c r="AU365" s="119">
        <f t="shared" si="252"/>
        <v>0</v>
      </c>
      <c r="DO365" s="36">
        <v>0</v>
      </c>
      <c r="DP365" s="36">
        <v>0</v>
      </c>
      <c r="DQ365" s="36">
        <v>0</v>
      </c>
      <c r="DR365" s="36">
        <v>0</v>
      </c>
      <c r="DS365" s="36">
        <v>0</v>
      </c>
      <c r="DT365" s="36">
        <v>0</v>
      </c>
      <c r="DU365" s="36">
        <v>0</v>
      </c>
      <c r="DV365" s="36">
        <v>0</v>
      </c>
      <c r="DW365" s="36">
        <v>0</v>
      </c>
      <c r="DX365" s="36">
        <v>0</v>
      </c>
      <c r="DY365" s="36">
        <v>0</v>
      </c>
    </row>
    <row r="366" spans="37:129" x14ac:dyDescent="0.2">
      <c r="AK366" s="118">
        <f t="shared" si="242"/>
        <v>0</v>
      </c>
      <c r="AL366" s="118">
        <f t="shared" si="243"/>
        <v>0</v>
      </c>
      <c r="AM366" s="118">
        <f t="shared" si="244"/>
        <v>0</v>
      </c>
      <c r="AN366" s="118">
        <f t="shared" si="245"/>
        <v>0</v>
      </c>
      <c r="AO366" s="118">
        <f t="shared" si="246"/>
        <v>0</v>
      </c>
      <c r="AP366" s="118">
        <f t="shared" si="247"/>
        <v>0</v>
      </c>
      <c r="AQ366" s="118">
        <f t="shared" si="248"/>
        <v>0</v>
      </c>
      <c r="AR366" s="118">
        <f t="shared" si="249"/>
        <v>0</v>
      </c>
      <c r="AS366" s="118">
        <f t="shared" si="250"/>
        <v>0</v>
      </c>
      <c r="AT366" s="118">
        <f t="shared" si="251"/>
        <v>0</v>
      </c>
      <c r="AU366" s="119">
        <f t="shared" si="252"/>
        <v>0</v>
      </c>
      <c r="DO366" s="36">
        <v>0</v>
      </c>
      <c r="DP366" s="36">
        <v>0</v>
      </c>
      <c r="DQ366" s="36">
        <v>0</v>
      </c>
      <c r="DR366" s="36">
        <v>0</v>
      </c>
      <c r="DS366" s="36">
        <v>0</v>
      </c>
      <c r="DT366" s="36">
        <v>0</v>
      </c>
      <c r="DU366" s="36">
        <v>0</v>
      </c>
      <c r="DV366" s="36">
        <v>0</v>
      </c>
      <c r="DW366" s="36">
        <v>0</v>
      </c>
      <c r="DX366" s="36">
        <v>0</v>
      </c>
      <c r="DY366" s="36">
        <v>0</v>
      </c>
    </row>
    <row r="367" spans="37:129" x14ac:dyDescent="0.2">
      <c r="AK367" s="118">
        <f t="shared" si="242"/>
        <v>0</v>
      </c>
      <c r="AL367" s="118">
        <f t="shared" si="243"/>
        <v>0</v>
      </c>
      <c r="AM367" s="118">
        <f t="shared" si="244"/>
        <v>0</v>
      </c>
      <c r="AN367" s="118">
        <f t="shared" si="245"/>
        <v>0</v>
      </c>
      <c r="AO367" s="118">
        <f t="shared" si="246"/>
        <v>0</v>
      </c>
      <c r="AP367" s="118">
        <f t="shared" si="247"/>
        <v>0</v>
      </c>
      <c r="AQ367" s="118">
        <f t="shared" si="248"/>
        <v>0</v>
      </c>
      <c r="AR367" s="118">
        <f t="shared" si="249"/>
        <v>0</v>
      </c>
      <c r="AS367" s="118">
        <f t="shared" si="250"/>
        <v>0</v>
      </c>
      <c r="AT367" s="118">
        <f t="shared" si="251"/>
        <v>0</v>
      </c>
      <c r="AU367" s="119">
        <f t="shared" si="252"/>
        <v>0</v>
      </c>
      <c r="DO367" s="36">
        <v>0</v>
      </c>
      <c r="DP367" s="36">
        <v>0</v>
      </c>
      <c r="DQ367" s="36">
        <v>0</v>
      </c>
      <c r="DR367" s="36">
        <v>0</v>
      </c>
      <c r="DS367" s="36">
        <v>0</v>
      </c>
      <c r="DT367" s="36">
        <v>0</v>
      </c>
      <c r="DU367" s="36">
        <v>0</v>
      </c>
      <c r="DV367" s="36">
        <v>0</v>
      </c>
      <c r="DW367" s="36">
        <v>0</v>
      </c>
      <c r="DX367" s="36">
        <v>0</v>
      </c>
      <c r="DY367" s="36">
        <v>0</v>
      </c>
    </row>
    <row r="368" spans="37:129" x14ac:dyDescent="0.2">
      <c r="AK368" s="118">
        <f t="shared" si="242"/>
        <v>0</v>
      </c>
      <c r="AL368" s="118">
        <f t="shared" si="243"/>
        <v>0</v>
      </c>
      <c r="AM368" s="118">
        <f t="shared" si="244"/>
        <v>0</v>
      </c>
      <c r="AN368" s="118">
        <f t="shared" si="245"/>
        <v>0</v>
      </c>
      <c r="AO368" s="118">
        <f t="shared" si="246"/>
        <v>0</v>
      </c>
      <c r="AP368" s="118">
        <f t="shared" si="247"/>
        <v>0</v>
      </c>
      <c r="AQ368" s="118">
        <f t="shared" si="248"/>
        <v>0</v>
      </c>
      <c r="AR368" s="118">
        <f t="shared" si="249"/>
        <v>0</v>
      </c>
      <c r="AS368" s="118">
        <f t="shared" si="250"/>
        <v>0</v>
      </c>
      <c r="AT368" s="118">
        <f t="shared" si="251"/>
        <v>0</v>
      </c>
      <c r="AU368" s="119">
        <f t="shared" si="252"/>
        <v>0</v>
      </c>
      <c r="DO368" s="36">
        <v>0</v>
      </c>
      <c r="DP368" s="36">
        <v>0</v>
      </c>
      <c r="DQ368" s="36">
        <v>0</v>
      </c>
      <c r="DR368" s="36">
        <v>0</v>
      </c>
      <c r="DS368" s="36">
        <v>0</v>
      </c>
      <c r="DT368" s="36">
        <v>0</v>
      </c>
      <c r="DU368" s="36">
        <v>0</v>
      </c>
      <c r="DV368" s="36">
        <v>0</v>
      </c>
      <c r="DW368" s="36">
        <v>0</v>
      </c>
      <c r="DX368" s="36">
        <v>0</v>
      </c>
      <c r="DY368" s="36">
        <v>0</v>
      </c>
    </row>
    <row r="369" spans="37:129" x14ac:dyDescent="0.2">
      <c r="AK369" s="118">
        <f t="shared" si="242"/>
        <v>0</v>
      </c>
      <c r="AL369" s="118">
        <f t="shared" si="243"/>
        <v>0</v>
      </c>
      <c r="AM369" s="118">
        <f t="shared" si="244"/>
        <v>0</v>
      </c>
      <c r="AN369" s="118">
        <f t="shared" si="245"/>
        <v>0</v>
      </c>
      <c r="AO369" s="118">
        <f t="shared" si="246"/>
        <v>0</v>
      </c>
      <c r="AP369" s="118">
        <f t="shared" si="247"/>
        <v>0</v>
      </c>
      <c r="AQ369" s="118">
        <f t="shared" si="248"/>
        <v>0</v>
      </c>
      <c r="AR369" s="118">
        <f t="shared" si="249"/>
        <v>0</v>
      </c>
      <c r="AS369" s="118">
        <f t="shared" si="250"/>
        <v>0</v>
      </c>
      <c r="AT369" s="118">
        <f t="shared" si="251"/>
        <v>0</v>
      </c>
      <c r="AU369" s="119">
        <f t="shared" si="252"/>
        <v>0</v>
      </c>
      <c r="DO369" s="36">
        <v>0</v>
      </c>
      <c r="DP369" s="36">
        <v>0</v>
      </c>
      <c r="DQ369" s="36">
        <v>0</v>
      </c>
      <c r="DR369" s="36">
        <v>0</v>
      </c>
      <c r="DS369" s="36">
        <v>0</v>
      </c>
      <c r="DT369" s="36">
        <v>0</v>
      </c>
      <c r="DU369" s="36">
        <v>0</v>
      </c>
      <c r="DV369" s="36">
        <v>0</v>
      </c>
      <c r="DW369" s="36">
        <v>0</v>
      </c>
      <c r="DX369" s="36">
        <v>0</v>
      </c>
      <c r="DY369" s="36">
        <v>0</v>
      </c>
    </row>
    <row r="370" spans="37:129" x14ac:dyDescent="0.2">
      <c r="AK370" s="118">
        <f t="shared" si="242"/>
        <v>0</v>
      </c>
      <c r="AL370" s="118">
        <f t="shared" si="243"/>
        <v>0</v>
      </c>
      <c r="AM370" s="118">
        <f t="shared" si="244"/>
        <v>0</v>
      </c>
      <c r="AN370" s="118">
        <f t="shared" si="245"/>
        <v>0</v>
      </c>
      <c r="AO370" s="118">
        <f t="shared" si="246"/>
        <v>0</v>
      </c>
      <c r="AP370" s="118">
        <f t="shared" si="247"/>
        <v>0</v>
      </c>
      <c r="AQ370" s="118">
        <f t="shared" si="248"/>
        <v>0</v>
      </c>
      <c r="AR370" s="118">
        <f t="shared" si="249"/>
        <v>0</v>
      </c>
      <c r="AS370" s="118">
        <f t="shared" si="250"/>
        <v>0</v>
      </c>
      <c r="AT370" s="118">
        <f t="shared" si="251"/>
        <v>0</v>
      </c>
      <c r="AU370" s="119">
        <f t="shared" si="252"/>
        <v>0</v>
      </c>
      <c r="DO370" s="36">
        <v>0</v>
      </c>
      <c r="DP370" s="36">
        <v>0</v>
      </c>
      <c r="DQ370" s="36">
        <v>0</v>
      </c>
      <c r="DR370" s="36">
        <v>0</v>
      </c>
      <c r="DS370" s="36">
        <v>0</v>
      </c>
      <c r="DT370" s="36">
        <v>0</v>
      </c>
      <c r="DU370" s="36">
        <v>0</v>
      </c>
      <c r="DV370" s="36">
        <v>0</v>
      </c>
      <c r="DW370" s="36">
        <v>0</v>
      </c>
      <c r="DX370" s="36">
        <v>0</v>
      </c>
      <c r="DY370" s="36">
        <v>0</v>
      </c>
    </row>
    <row r="371" spans="37:129" x14ac:dyDescent="0.2">
      <c r="AK371" s="118">
        <f t="shared" si="242"/>
        <v>0</v>
      </c>
      <c r="AL371" s="118">
        <f t="shared" si="243"/>
        <v>0</v>
      </c>
      <c r="AM371" s="118">
        <f t="shared" si="244"/>
        <v>0</v>
      </c>
      <c r="AN371" s="118">
        <f t="shared" si="245"/>
        <v>0</v>
      </c>
      <c r="AO371" s="118">
        <f t="shared" si="246"/>
        <v>0</v>
      </c>
      <c r="AP371" s="118">
        <f t="shared" si="247"/>
        <v>0</v>
      </c>
      <c r="AQ371" s="118">
        <f t="shared" si="248"/>
        <v>0</v>
      </c>
      <c r="AR371" s="118">
        <f t="shared" si="249"/>
        <v>0</v>
      </c>
      <c r="AS371" s="118">
        <f t="shared" si="250"/>
        <v>0</v>
      </c>
      <c r="AT371" s="118">
        <f t="shared" si="251"/>
        <v>0</v>
      </c>
      <c r="AU371" s="119">
        <f t="shared" si="252"/>
        <v>0</v>
      </c>
      <c r="DO371" s="36">
        <v>0</v>
      </c>
      <c r="DP371" s="36">
        <v>0</v>
      </c>
      <c r="DQ371" s="36">
        <v>0</v>
      </c>
      <c r="DR371" s="36">
        <v>0</v>
      </c>
      <c r="DS371" s="36">
        <v>0</v>
      </c>
      <c r="DT371" s="36">
        <v>0</v>
      </c>
      <c r="DU371" s="36">
        <v>0</v>
      </c>
      <c r="DV371" s="36">
        <v>0</v>
      </c>
      <c r="DW371" s="36">
        <v>0</v>
      </c>
      <c r="DX371" s="36">
        <v>0</v>
      </c>
      <c r="DY371" s="36">
        <v>0</v>
      </c>
    </row>
    <row r="372" spans="37:129" x14ac:dyDescent="0.2">
      <c r="AK372" s="118">
        <f t="shared" si="242"/>
        <v>0</v>
      </c>
      <c r="AL372" s="118">
        <f t="shared" si="243"/>
        <v>0</v>
      </c>
      <c r="AM372" s="118">
        <f t="shared" si="244"/>
        <v>0</v>
      </c>
      <c r="AN372" s="118">
        <f t="shared" si="245"/>
        <v>0</v>
      </c>
      <c r="AO372" s="118">
        <f t="shared" si="246"/>
        <v>0</v>
      </c>
      <c r="AP372" s="118">
        <f t="shared" si="247"/>
        <v>0</v>
      </c>
      <c r="AQ372" s="118">
        <f t="shared" si="248"/>
        <v>0</v>
      </c>
      <c r="AR372" s="118">
        <f t="shared" si="249"/>
        <v>0</v>
      </c>
      <c r="AS372" s="118">
        <f t="shared" si="250"/>
        <v>0</v>
      </c>
      <c r="AT372" s="118">
        <f t="shared" si="251"/>
        <v>0</v>
      </c>
      <c r="AU372" s="119">
        <f t="shared" si="252"/>
        <v>0</v>
      </c>
      <c r="DO372" s="36">
        <v>0</v>
      </c>
      <c r="DP372" s="36">
        <v>0</v>
      </c>
      <c r="DQ372" s="36">
        <v>0</v>
      </c>
      <c r="DR372" s="36">
        <v>0</v>
      </c>
      <c r="DS372" s="36">
        <v>0</v>
      </c>
      <c r="DT372" s="36">
        <v>0</v>
      </c>
      <c r="DU372" s="36">
        <v>0</v>
      </c>
      <c r="DV372" s="36">
        <v>0</v>
      </c>
      <c r="DW372" s="36">
        <v>0</v>
      </c>
      <c r="DX372" s="36">
        <v>0</v>
      </c>
      <c r="DY372" s="36">
        <v>0</v>
      </c>
    </row>
    <row r="373" spans="37:129" x14ac:dyDescent="0.2">
      <c r="AK373" s="118">
        <f t="shared" ref="AK373:AK388" si="253">IF(G373&gt;0,VLOOKUP(G373&amp;"-"&amp;H373&amp;"-"&amp;I373,LocCost,2,0),0)</f>
        <v>0</v>
      </c>
      <c r="AL373" s="118">
        <f t="shared" ref="AL373:AL388" si="254">IF(J373&gt;0,VLOOKUP(J373&amp;"-"&amp;K373&amp;"-"&amp;L373,LocCost,2,0),0)</f>
        <v>0</v>
      </c>
      <c r="AM373" s="118">
        <f t="shared" ref="AM373:AM388" si="255">IF(M373&gt;0,VLOOKUP(M373&amp;"-"&amp;N373&amp;"-"&amp;O373,LocCost,2,0),0)</f>
        <v>0</v>
      </c>
      <c r="AN373" s="118">
        <f t="shared" ref="AN373:AN388" si="256">IF(P373&gt;0,VLOOKUP(P373&amp;"-"&amp;Q373&amp;"-"&amp;R373,LocCost,2,0),0)</f>
        <v>0</v>
      </c>
      <c r="AO373" s="118">
        <f t="shared" ref="AO373:AO388" si="257">IF(S373&gt;0,VLOOKUP(S373&amp;"-"&amp;T373&amp;"-"&amp;U373,LocCost,2,0),0)</f>
        <v>0</v>
      </c>
      <c r="AP373" s="118">
        <f t="shared" ref="AP373:AP388" si="258">IF(V373&gt;0,VLOOKUP(V373&amp;"-"&amp;W373&amp;"-"&amp;X373,LocCost,2,0),0)</f>
        <v>0</v>
      </c>
      <c r="AQ373" s="118">
        <f t="shared" ref="AQ373:AQ388" si="259">IF(Y373&gt;0,VLOOKUP(Y373&amp;"-"&amp;Z373&amp;"-"&amp;AA373,LocCost,2,0),0)</f>
        <v>0</v>
      </c>
      <c r="AR373" s="118">
        <f t="shared" ref="AR373:AR388" si="260">IF(AB373&gt;0,VLOOKUP(AB373&amp;"-"&amp;AC373&amp;"-"&amp;AD373,LocCost,2,0),0)</f>
        <v>0</v>
      </c>
      <c r="AS373" s="118">
        <f t="shared" ref="AS373:AS388" si="261">IF(AE373&gt;0,VLOOKUP(AE373&amp;"-"&amp;AF373&amp;"-"&amp;AG373,LocCost,2,0),0)</f>
        <v>0</v>
      </c>
      <c r="AT373" s="118">
        <f t="shared" ref="AT373:AT388" si="262">IF(AH373&gt;0,VLOOKUP(AH373&amp;"-"&amp;AI373&amp;"-"&amp;AJ373,LocCost,2,0),0)</f>
        <v>0</v>
      </c>
      <c r="AU373" s="119">
        <f t="shared" ref="AU373:AU388" si="263">SUM(AK373:AT373)</f>
        <v>0</v>
      </c>
      <c r="DO373" s="36">
        <v>0</v>
      </c>
      <c r="DP373" s="36">
        <v>0</v>
      </c>
      <c r="DQ373" s="36">
        <v>0</v>
      </c>
      <c r="DR373" s="36">
        <v>0</v>
      </c>
      <c r="DS373" s="36">
        <v>0</v>
      </c>
      <c r="DT373" s="36">
        <v>0</v>
      </c>
      <c r="DU373" s="36">
        <v>0</v>
      </c>
      <c r="DV373" s="36">
        <v>0</v>
      </c>
      <c r="DW373" s="36">
        <v>0</v>
      </c>
      <c r="DX373" s="36">
        <v>0</v>
      </c>
      <c r="DY373" s="36">
        <v>0</v>
      </c>
    </row>
    <row r="374" spans="37:129" x14ac:dyDescent="0.2">
      <c r="AK374" s="118">
        <f t="shared" si="253"/>
        <v>0</v>
      </c>
      <c r="AL374" s="118">
        <f t="shared" si="254"/>
        <v>0</v>
      </c>
      <c r="AM374" s="118">
        <f t="shared" si="255"/>
        <v>0</v>
      </c>
      <c r="AN374" s="118">
        <f t="shared" si="256"/>
        <v>0</v>
      </c>
      <c r="AO374" s="118">
        <f t="shared" si="257"/>
        <v>0</v>
      </c>
      <c r="AP374" s="118">
        <f t="shared" si="258"/>
        <v>0</v>
      </c>
      <c r="AQ374" s="118">
        <f t="shared" si="259"/>
        <v>0</v>
      </c>
      <c r="AR374" s="118">
        <f t="shared" si="260"/>
        <v>0</v>
      </c>
      <c r="AS374" s="118">
        <f t="shared" si="261"/>
        <v>0</v>
      </c>
      <c r="AT374" s="118">
        <f t="shared" si="262"/>
        <v>0</v>
      </c>
      <c r="AU374" s="119">
        <f t="shared" si="263"/>
        <v>0</v>
      </c>
      <c r="DO374" s="36">
        <v>0</v>
      </c>
      <c r="DP374" s="36">
        <v>0</v>
      </c>
      <c r="DQ374" s="36">
        <v>0</v>
      </c>
      <c r="DR374" s="36">
        <v>0</v>
      </c>
      <c r="DS374" s="36">
        <v>0</v>
      </c>
      <c r="DT374" s="36">
        <v>0</v>
      </c>
      <c r="DU374" s="36">
        <v>0</v>
      </c>
      <c r="DV374" s="36">
        <v>0</v>
      </c>
      <c r="DW374" s="36">
        <v>0</v>
      </c>
      <c r="DX374" s="36">
        <v>0</v>
      </c>
      <c r="DY374" s="36">
        <v>0</v>
      </c>
    </row>
    <row r="375" spans="37:129" x14ac:dyDescent="0.2">
      <c r="AK375" s="118">
        <f t="shared" si="253"/>
        <v>0</v>
      </c>
      <c r="AL375" s="118">
        <f t="shared" si="254"/>
        <v>0</v>
      </c>
      <c r="AM375" s="118">
        <f t="shared" si="255"/>
        <v>0</v>
      </c>
      <c r="AN375" s="118">
        <f t="shared" si="256"/>
        <v>0</v>
      </c>
      <c r="AO375" s="118">
        <f t="shared" si="257"/>
        <v>0</v>
      </c>
      <c r="AP375" s="118">
        <f t="shared" si="258"/>
        <v>0</v>
      </c>
      <c r="AQ375" s="118">
        <f t="shared" si="259"/>
        <v>0</v>
      </c>
      <c r="AR375" s="118">
        <f t="shared" si="260"/>
        <v>0</v>
      </c>
      <c r="AS375" s="118">
        <f t="shared" si="261"/>
        <v>0</v>
      </c>
      <c r="AT375" s="118">
        <f t="shared" si="262"/>
        <v>0</v>
      </c>
      <c r="AU375" s="119">
        <f t="shared" si="263"/>
        <v>0</v>
      </c>
      <c r="DO375" s="36">
        <v>0</v>
      </c>
      <c r="DP375" s="36">
        <v>0</v>
      </c>
      <c r="DQ375" s="36">
        <v>0</v>
      </c>
      <c r="DR375" s="36">
        <v>0</v>
      </c>
      <c r="DS375" s="36">
        <v>0</v>
      </c>
      <c r="DT375" s="36">
        <v>0</v>
      </c>
      <c r="DU375" s="36">
        <v>0</v>
      </c>
      <c r="DV375" s="36">
        <v>0</v>
      </c>
      <c r="DW375" s="36">
        <v>0</v>
      </c>
      <c r="DX375" s="36">
        <v>0</v>
      </c>
      <c r="DY375" s="36">
        <v>0</v>
      </c>
    </row>
    <row r="376" spans="37:129" x14ac:dyDescent="0.2">
      <c r="AK376" s="118">
        <f t="shared" si="253"/>
        <v>0</v>
      </c>
      <c r="AL376" s="118">
        <f t="shared" si="254"/>
        <v>0</v>
      </c>
      <c r="AM376" s="118">
        <f t="shared" si="255"/>
        <v>0</v>
      </c>
      <c r="AN376" s="118">
        <f t="shared" si="256"/>
        <v>0</v>
      </c>
      <c r="AO376" s="118">
        <f t="shared" si="257"/>
        <v>0</v>
      </c>
      <c r="AP376" s="118">
        <f t="shared" si="258"/>
        <v>0</v>
      </c>
      <c r="AQ376" s="118">
        <f t="shared" si="259"/>
        <v>0</v>
      </c>
      <c r="AR376" s="118">
        <f t="shared" si="260"/>
        <v>0</v>
      </c>
      <c r="AS376" s="118">
        <f t="shared" si="261"/>
        <v>0</v>
      </c>
      <c r="AT376" s="118">
        <f t="shared" si="262"/>
        <v>0</v>
      </c>
      <c r="AU376" s="119">
        <f t="shared" si="263"/>
        <v>0</v>
      </c>
      <c r="DO376" s="36">
        <v>0</v>
      </c>
      <c r="DP376" s="36">
        <v>0</v>
      </c>
      <c r="DQ376" s="36">
        <v>0</v>
      </c>
      <c r="DR376" s="36">
        <v>0</v>
      </c>
      <c r="DS376" s="36">
        <v>0</v>
      </c>
      <c r="DT376" s="36">
        <v>0</v>
      </c>
      <c r="DU376" s="36">
        <v>0</v>
      </c>
      <c r="DV376" s="36">
        <v>0</v>
      </c>
      <c r="DW376" s="36">
        <v>0</v>
      </c>
      <c r="DX376" s="36">
        <v>0</v>
      </c>
      <c r="DY376" s="36">
        <v>0</v>
      </c>
    </row>
    <row r="377" spans="37:129" x14ac:dyDescent="0.2">
      <c r="AK377" s="118">
        <f t="shared" si="253"/>
        <v>0</v>
      </c>
      <c r="AL377" s="118">
        <f t="shared" si="254"/>
        <v>0</v>
      </c>
      <c r="AM377" s="118">
        <f t="shared" si="255"/>
        <v>0</v>
      </c>
      <c r="AN377" s="118">
        <f t="shared" si="256"/>
        <v>0</v>
      </c>
      <c r="AO377" s="118">
        <f t="shared" si="257"/>
        <v>0</v>
      </c>
      <c r="AP377" s="118">
        <f t="shared" si="258"/>
        <v>0</v>
      </c>
      <c r="AQ377" s="118">
        <f t="shared" si="259"/>
        <v>0</v>
      </c>
      <c r="AR377" s="118">
        <f t="shared" si="260"/>
        <v>0</v>
      </c>
      <c r="AS377" s="118">
        <f t="shared" si="261"/>
        <v>0</v>
      </c>
      <c r="AT377" s="118">
        <f t="shared" si="262"/>
        <v>0</v>
      </c>
      <c r="AU377" s="119">
        <f t="shared" si="263"/>
        <v>0</v>
      </c>
      <c r="DO377" s="36">
        <v>0</v>
      </c>
      <c r="DP377" s="36">
        <v>0</v>
      </c>
      <c r="DQ377" s="36">
        <v>0</v>
      </c>
      <c r="DR377" s="36">
        <v>0</v>
      </c>
      <c r="DS377" s="36">
        <v>0</v>
      </c>
      <c r="DT377" s="36">
        <v>0</v>
      </c>
      <c r="DU377" s="36">
        <v>0</v>
      </c>
      <c r="DV377" s="36">
        <v>0</v>
      </c>
      <c r="DW377" s="36">
        <v>0</v>
      </c>
      <c r="DX377" s="36">
        <v>0</v>
      </c>
      <c r="DY377" s="36">
        <v>0</v>
      </c>
    </row>
    <row r="378" spans="37:129" x14ac:dyDescent="0.2">
      <c r="AK378" s="118">
        <f t="shared" si="253"/>
        <v>0</v>
      </c>
      <c r="AL378" s="118">
        <f t="shared" si="254"/>
        <v>0</v>
      </c>
      <c r="AM378" s="118">
        <f t="shared" si="255"/>
        <v>0</v>
      </c>
      <c r="AN378" s="118">
        <f t="shared" si="256"/>
        <v>0</v>
      </c>
      <c r="AO378" s="118">
        <f t="shared" si="257"/>
        <v>0</v>
      </c>
      <c r="AP378" s="118">
        <f t="shared" si="258"/>
        <v>0</v>
      </c>
      <c r="AQ378" s="118">
        <f t="shared" si="259"/>
        <v>0</v>
      </c>
      <c r="AR378" s="118">
        <f t="shared" si="260"/>
        <v>0</v>
      </c>
      <c r="AS378" s="118">
        <f t="shared" si="261"/>
        <v>0</v>
      </c>
      <c r="AT378" s="118">
        <f t="shared" si="262"/>
        <v>0</v>
      </c>
      <c r="AU378" s="119">
        <f t="shared" si="263"/>
        <v>0</v>
      </c>
      <c r="DO378" s="36">
        <v>0</v>
      </c>
      <c r="DP378" s="36">
        <v>0</v>
      </c>
      <c r="DQ378" s="36">
        <v>0</v>
      </c>
      <c r="DR378" s="36">
        <v>0</v>
      </c>
      <c r="DS378" s="36">
        <v>0</v>
      </c>
      <c r="DT378" s="36">
        <v>0</v>
      </c>
      <c r="DU378" s="36">
        <v>0</v>
      </c>
      <c r="DV378" s="36">
        <v>0</v>
      </c>
      <c r="DW378" s="36">
        <v>0</v>
      </c>
      <c r="DX378" s="36">
        <v>0</v>
      </c>
      <c r="DY378" s="36">
        <v>0</v>
      </c>
    </row>
    <row r="379" spans="37:129" x14ac:dyDescent="0.2">
      <c r="AK379" s="118">
        <f t="shared" si="253"/>
        <v>0</v>
      </c>
      <c r="AL379" s="118">
        <f t="shared" si="254"/>
        <v>0</v>
      </c>
      <c r="AM379" s="118">
        <f t="shared" si="255"/>
        <v>0</v>
      </c>
      <c r="AN379" s="118">
        <f t="shared" si="256"/>
        <v>0</v>
      </c>
      <c r="AO379" s="118">
        <f t="shared" si="257"/>
        <v>0</v>
      </c>
      <c r="AP379" s="118">
        <f t="shared" si="258"/>
        <v>0</v>
      </c>
      <c r="AQ379" s="118">
        <f t="shared" si="259"/>
        <v>0</v>
      </c>
      <c r="AR379" s="118">
        <f t="shared" si="260"/>
        <v>0</v>
      </c>
      <c r="AS379" s="118">
        <f t="shared" si="261"/>
        <v>0</v>
      </c>
      <c r="AT379" s="118">
        <f t="shared" si="262"/>
        <v>0</v>
      </c>
      <c r="AU379" s="119">
        <f t="shared" si="263"/>
        <v>0</v>
      </c>
      <c r="DO379" s="36">
        <v>0</v>
      </c>
      <c r="DP379" s="36">
        <v>0</v>
      </c>
      <c r="DQ379" s="36">
        <v>0</v>
      </c>
      <c r="DR379" s="36">
        <v>0</v>
      </c>
      <c r="DS379" s="36">
        <v>0</v>
      </c>
      <c r="DT379" s="36">
        <v>0</v>
      </c>
      <c r="DU379" s="36">
        <v>0</v>
      </c>
      <c r="DV379" s="36">
        <v>0</v>
      </c>
      <c r="DW379" s="36">
        <v>0</v>
      </c>
      <c r="DX379" s="36">
        <v>0</v>
      </c>
      <c r="DY379" s="36">
        <v>0</v>
      </c>
    </row>
    <row r="380" spans="37:129" x14ac:dyDescent="0.2">
      <c r="AK380" s="118">
        <f t="shared" si="253"/>
        <v>0</v>
      </c>
      <c r="AL380" s="118">
        <f t="shared" si="254"/>
        <v>0</v>
      </c>
      <c r="AM380" s="118">
        <f t="shared" si="255"/>
        <v>0</v>
      </c>
      <c r="AN380" s="118">
        <f t="shared" si="256"/>
        <v>0</v>
      </c>
      <c r="AO380" s="118">
        <f t="shared" si="257"/>
        <v>0</v>
      </c>
      <c r="AP380" s="118">
        <f t="shared" si="258"/>
        <v>0</v>
      </c>
      <c r="AQ380" s="118">
        <f t="shared" si="259"/>
        <v>0</v>
      </c>
      <c r="AR380" s="118">
        <f t="shared" si="260"/>
        <v>0</v>
      </c>
      <c r="AS380" s="118">
        <f t="shared" si="261"/>
        <v>0</v>
      </c>
      <c r="AT380" s="118">
        <f t="shared" si="262"/>
        <v>0</v>
      </c>
      <c r="AU380" s="119">
        <f t="shared" si="263"/>
        <v>0</v>
      </c>
      <c r="DO380" s="36">
        <v>0</v>
      </c>
      <c r="DP380" s="36">
        <v>0</v>
      </c>
      <c r="DQ380" s="36">
        <v>0</v>
      </c>
      <c r="DR380" s="36">
        <v>0</v>
      </c>
      <c r="DS380" s="36">
        <v>0</v>
      </c>
      <c r="DT380" s="36">
        <v>0</v>
      </c>
      <c r="DU380" s="36">
        <v>0</v>
      </c>
      <c r="DV380" s="36">
        <v>0</v>
      </c>
      <c r="DW380" s="36">
        <v>0</v>
      </c>
      <c r="DX380" s="36">
        <v>0</v>
      </c>
      <c r="DY380" s="36">
        <v>0</v>
      </c>
    </row>
    <row r="381" spans="37:129" x14ac:dyDescent="0.2">
      <c r="AK381" s="118">
        <f t="shared" si="253"/>
        <v>0</v>
      </c>
      <c r="AL381" s="118">
        <f t="shared" si="254"/>
        <v>0</v>
      </c>
      <c r="AM381" s="118">
        <f t="shared" si="255"/>
        <v>0</v>
      </c>
      <c r="AN381" s="118">
        <f t="shared" si="256"/>
        <v>0</v>
      </c>
      <c r="AO381" s="118">
        <f t="shared" si="257"/>
        <v>0</v>
      </c>
      <c r="AP381" s="118">
        <f t="shared" si="258"/>
        <v>0</v>
      </c>
      <c r="AQ381" s="118">
        <f t="shared" si="259"/>
        <v>0</v>
      </c>
      <c r="AR381" s="118">
        <f t="shared" si="260"/>
        <v>0</v>
      </c>
      <c r="AS381" s="118">
        <f t="shared" si="261"/>
        <v>0</v>
      </c>
      <c r="AT381" s="118">
        <f t="shared" si="262"/>
        <v>0</v>
      </c>
      <c r="AU381" s="119">
        <f t="shared" si="263"/>
        <v>0</v>
      </c>
      <c r="DO381" s="36">
        <v>0</v>
      </c>
      <c r="DP381" s="36">
        <v>0</v>
      </c>
      <c r="DQ381" s="36">
        <v>0</v>
      </c>
      <c r="DR381" s="36">
        <v>0</v>
      </c>
      <c r="DS381" s="36">
        <v>0</v>
      </c>
      <c r="DT381" s="36">
        <v>0</v>
      </c>
      <c r="DU381" s="36">
        <v>0</v>
      </c>
      <c r="DV381" s="36">
        <v>0</v>
      </c>
      <c r="DW381" s="36">
        <v>0</v>
      </c>
      <c r="DX381" s="36">
        <v>0</v>
      </c>
      <c r="DY381" s="36">
        <v>0</v>
      </c>
    </row>
    <row r="382" spans="37:129" x14ac:dyDescent="0.2">
      <c r="AK382" s="118">
        <f t="shared" si="253"/>
        <v>0</v>
      </c>
      <c r="AL382" s="118">
        <f t="shared" si="254"/>
        <v>0</v>
      </c>
      <c r="AM382" s="118">
        <f t="shared" si="255"/>
        <v>0</v>
      </c>
      <c r="AN382" s="118">
        <f t="shared" si="256"/>
        <v>0</v>
      </c>
      <c r="AO382" s="118">
        <f t="shared" si="257"/>
        <v>0</v>
      </c>
      <c r="AP382" s="118">
        <f t="shared" si="258"/>
        <v>0</v>
      </c>
      <c r="AQ382" s="118">
        <f t="shared" si="259"/>
        <v>0</v>
      </c>
      <c r="AR382" s="118">
        <f t="shared" si="260"/>
        <v>0</v>
      </c>
      <c r="AS382" s="118">
        <f t="shared" si="261"/>
        <v>0</v>
      </c>
      <c r="AT382" s="118">
        <f t="shared" si="262"/>
        <v>0</v>
      </c>
      <c r="AU382" s="119">
        <f t="shared" si="263"/>
        <v>0</v>
      </c>
      <c r="DO382" s="36">
        <v>0</v>
      </c>
      <c r="DP382" s="36">
        <v>0</v>
      </c>
      <c r="DQ382" s="36">
        <v>0</v>
      </c>
      <c r="DR382" s="36">
        <v>0</v>
      </c>
      <c r="DS382" s="36">
        <v>0</v>
      </c>
      <c r="DT382" s="36">
        <v>0</v>
      </c>
      <c r="DU382" s="36">
        <v>0</v>
      </c>
      <c r="DV382" s="36">
        <v>0</v>
      </c>
      <c r="DW382" s="36">
        <v>0</v>
      </c>
      <c r="DX382" s="36">
        <v>0</v>
      </c>
      <c r="DY382" s="36">
        <v>0</v>
      </c>
    </row>
    <row r="383" spans="37:129" x14ac:dyDescent="0.2">
      <c r="AK383" s="118">
        <f t="shared" si="253"/>
        <v>0</v>
      </c>
      <c r="AL383" s="118">
        <f t="shared" si="254"/>
        <v>0</v>
      </c>
      <c r="AM383" s="118">
        <f t="shared" si="255"/>
        <v>0</v>
      </c>
      <c r="AN383" s="118">
        <f t="shared" si="256"/>
        <v>0</v>
      </c>
      <c r="AO383" s="118">
        <f t="shared" si="257"/>
        <v>0</v>
      </c>
      <c r="AP383" s="118">
        <f t="shared" si="258"/>
        <v>0</v>
      </c>
      <c r="AQ383" s="118">
        <f t="shared" si="259"/>
        <v>0</v>
      </c>
      <c r="AR383" s="118">
        <f t="shared" si="260"/>
        <v>0</v>
      </c>
      <c r="AS383" s="118">
        <f t="shared" si="261"/>
        <v>0</v>
      </c>
      <c r="AT383" s="118">
        <f t="shared" si="262"/>
        <v>0</v>
      </c>
      <c r="AU383" s="119">
        <f t="shared" si="263"/>
        <v>0</v>
      </c>
      <c r="DO383" s="36">
        <v>0</v>
      </c>
      <c r="DP383" s="36">
        <v>0</v>
      </c>
      <c r="DQ383" s="36">
        <v>0</v>
      </c>
      <c r="DR383" s="36">
        <v>0</v>
      </c>
      <c r="DS383" s="36">
        <v>0</v>
      </c>
      <c r="DT383" s="36">
        <v>0</v>
      </c>
      <c r="DU383" s="36">
        <v>0</v>
      </c>
      <c r="DV383" s="36">
        <v>0</v>
      </c>
      <c r="DW383" s="36">
        <v>0</v>
      </c>
      <c r="DX383" s="36">
        <v>0</v>
      </c>
      <c r="DY383" s="36">
        <v>0</v>
      </c>
    </row>
    <row r="384" spans="37:129" x14ac:dyDescent="0.2">
      <c r="AK384" s="118">
        <f t="shared" si="253"/>
        <v>0</v>
      </c>
      <c r="AL384" s="118">
        <f t="shared" si="254"/>
        <v>0</v>
      </c>
      <c r="AM384" s="118">
        <f t="shared" si="255"/>
        <v>0</v>
      </c>
      <c r="AN384" s="118">
        <f t="shared" si="256"/>
        <v>0</v>
      </c>
      <c r="AO384" s="118">
        <f t="shared" si="257"/>
        <v>0</v>
      </c>
      <c r="AP384" s="118">
        <f t="shared" si="258"/>
        <v>0</v>
      </c>
      <c r="AQ384" s="118">
        <f t="shared" si="259"/>
        <v>0</v>
      </c>
      <c r="AR384" s="118">
        <f t="shared" si="260"/>
        <v>0</v>
      </c>
      <c r="AS384" s="118">
        <f t="shared" si="261"/>
        <v>0</v>
      </c>
      <c r="AT384" s="118">
        <f t="shared" si="262"/>
        <v>0</v>
      </c>
      <c r="AU384" s="119">
        <f t="shared" si="263"/>
        <v>0</v>
      </c>
      <c r="DO384" s="36">
        <v>0</v>
      </c>
      <c r="DP384" s="36">
        <v>0</v>
      </c>
      <c r="DQ384" s="36">
        <v>0</v>
      </c>
      <c r="DR384" s="36">
        <v>0</v>
      </c>
      <c r="DS384" s="36">
        <v>0</v>
      </c>
      <c r="DT384" s="36">
        <v>0</v>
      </c>
      <c r="DU384" s="36">
        <v>0</v>
      </c>
      <c r="DV384" s="36">
        <v>0</v>
      </c>
      <c r="DW384" s="36">
        <v>0</v>
      </c>
      <c r="DX384" s="36">
        <v>0</v>
      </c>
      <c r="DY384" s="36">
        <v>0</v>
      </c>
    </row>
    <row r="385" spans="37:129" x14ac:dyDescent="0.2">
      <c r="AK385" s="118">
        <f t="shared" si="253"/>
        <v>0</v>
      </c>
      <c r="AL385" s="118">
        <f t="shared" si="254"/>
        <v>0</v>
      </c>
      <c r="AM385" s="118">
        <f t="shared" si="255"/>
        <v>0</v>
      </c>
      <c r="AN385" s="118">
        <f t="shared" si="256"/>
        <v>0</v>
      </c>
      <c r="AO385" s="118">
        <f t="shared" si="257"/>
        <v>0</v>
      </c>
      <c r="AP385" s="118">
        <f t="shared" si="258"/>
        <v>0</v>
      </c>
      <c r="AQ385" s="118">
        <f t="shared" si="259"/>
        <v>0</v>
      </c>
      <c r="AR385" s="118">
        <f t="shared" si="260"/>
        <v>0</v>
      </c>
      <c r="AS385" s="118">
        <f t="shared" si="261"/>
        <v>0</v>
      </c>
      <c r="AT385" s="118">
        <f t="shared" si="262"/>
        <v>0</v>
      </c>
      <c r="AU385" s="119">
        <f t="shared" si="263"/>
        <v>0</v>
      </c>
      <c r="DO385" s="36">
        <v>0</v>
      </c>
      <c r="DP385" s="36">
        <v>0</v>
      </c>
      <c r="DQ385" s="36">
        <v>0</v>
      </c>
      <c r="DR385" s="36">
        <v>0</v>
      </c>
      <c r="DS385" s="36">
        <v>0</v>
      </c>
      <c r="DT385" s="36">
        <v>0</v>
      </c>
      <c r="DU385" s="36">
        <v>0</v>
      </c>
      <c r="DV385" s="36">
        <v>0</v>
      </c>
      <c r="DW385" s="36">
        <v>0</v>
      </c>
      <c r="DX385" s="36">
        <v>0</v>
      </c>
      <c r="DY385" s="36">
        <v>0</v>
      </c>
    </row>
    <row r="386" spans="37:129" x14ac:dyDescent="0.2">
      <c r="AK386" s="118">
        <f t="shared" si="253"/>
        <v>0</v>
      </c>
      <c r="AL386" s="118">
        <f t="shared" si="254"/>
        <v>0</v>
      </c>
      <c r="AM386" s="118">
        <f t="shared" si="255"/>
        <v>0</v>
      </c>
      <c r="AN386" s="118">
        <f t="shared" si="256"/>
        <v>0</v>
      </c>
      <c r="AO386" s="118">
        <f t="shared" si="257"/>
        <v>0</v>
      </c>
      <c r="AP386" s="118">
        <f t="shared" si="258"/>
        <v>0</v>
      </c>
      <c r="AQ386" s="118">
        <f t="shared" si="259"/>
        <v>0</v>
      </c>
      <c r="AR386" s="118">
        <f t="shared" si="260"/>
        <v>0</v>
      </c>
      <c r="AS386" s="118">
        <f t="shared" si="261"/>
        <v>0</v>
      </c>
      <c r="AT386" s="118">
        <f t="shared" si="262"/>
        <v>0</v>
      </c>
      <c r="AU386" s="119">
        <f t="shared" si="263"/>
        <v>0</v>
      </c>
      <c r="DO386" s="36">
        <v>0</v>
      </c>
      <c r="DP386" s="36">
        <v>0</v>
      </c>
      <c r="DQ386" s="36">
        <v>0</v>
      </c>
      <c r="DR386" s="36">
        <v>0</v>
      </c>
      <c r="DS386" s="36">
        <v>0</v>
      </c>
      <c r="DT386" s="36">
        <v>0</v>
      </c>
      <c r="DU386" s="36">
        <v>0</v>
      </c>
      <c r="DV386" s="36">
        <v>0</v>
      </c>
      <c r="DW386" s="36">
        <v>0</v>
      </c>
      <c r="DX386" s="36">
        <v>0</v>
      </c>
      <c r="DY386" s="36">
        <v>0</v>
      </c>
    </row>
    <row r="387" spans="37:129" x14ac:dyDescent="0.2">
      <c r="AK387" s="118">
        <f t="shared" si="253"/>
        <v>0</v>
      </c>
      <c r="AL387" s="118">
        <f t="shared" si="254"/>
        <v>0</v>
      </c>
      <c r="AM387" s="118">
        <f t="shared" si="255"/>
        <v>0</v>
      </c>
      <c r="AN387" s="118">
        <f t="shared" si="256"/>
        <v>0</v>
      </c>
      <c r="AO387" s="118">
        <f t="shared" si="257"/>
        <v>0</v>
      </c>
      <c r="AP387" s="118">
        <f t="shared" si="258"/>
        <v>0</v>
      </c>
      <c r="AQ387" s="118">
        <f t="shared" si="259"/>
        <v>0</v>
      </c>
      <c r="AR387" s="118">
        <f t="shared" si="260"/>
        <v>0</v>
      </c>
      <c r="AS387" s="118">
        <f t="shared" si="261"/>
        <v>0</v>
      </c>
      <c r="AT387" s="118">
        <f t="shared" si="262"/>
        <v>0</v>
      </c>
      <c r="AU387" s="119">
        <f t="shared" si="263"/>
        <v>0</v>
      </c>
      <c r="DO387" s="36">
        <v>0</v>
      </c>
      <c r="DP387" s="36">
        <v>0</v>
      </c>
      <c r="DQ387" s="36">
        <v>0</v>
      </c>
      <c r="DR387" s="36">
        <v>0</v>
      </c>
      <c r="DS387" s="36">
        <v>0</v>
      </c>
      <c r="DT387" s="36">
        <v>0</v>
      </c>
      <c r="DU387" s="36">
        <v>0</v>
      </c>
      <c r="DV387" s="36">
        <v>0</v>
      </c>
      <c r="DW387" s="36">
        <v>0</v>
      </c>
      <c r="DX387" s="36">
        <v>0</v>
      </c>
      <c r="DY387" s="36">
        <v>0</v>
      </c>
    </row>
    <row r="388" spans="37:129" x14ac:dyDescent="0.2">
      <c r="AK388" s="118">
        <f t="shared" si="253"/>
        <v>0</v>
      </c>
      <c r="AL388" s="118">
        <f t="shared" si="254"/>
        <v>0</v>
      </c>
      <c r="AM388" s="118">
        <f t="shared" si="255"/>
        <v>0</v>
      </c>
      <c r="AN388" s="118">
        <f t="shared" si="256"/>
        <v>0</v>
      </c>
      <c r="AO388" s="118">
        <f t="shared" si="257"/>
        <v>0</v>
      </c>
      <c r="AP388" s="118">
        <f t="shared" si="258"/>
        <v>0</v>
      </c>
      <c r="AQ388" s="118">
        <f t="shared" si="259"/>
        <v>0</v>
      </c>
      <c r="AR388" s="118">
        <f t="shared" si="260"/>
        <v>0</v>
      </c>
      <c r="AS388" s="118">
        <f t="shared" si="261"/>
        <v>0</v>
      </c>
      <c r="AT388" s="118">
        <f t="shared" si="262"/>
        <v>0</v>
      </c>
      <c r="AU388" s="119">
        <f t="shared" si="263"/>
        <v>0</v>
      </c>
      <c r="DO388" s="36">
        <v>0</v>
      </c>
      <c r="DP388" s="36">
        <v>0</v>
      </c>
      <c r="DQ388" s="36">
        <v>0</v>
      </c>
      <c r="DR388" s="36">
        <v>0</v>
      </c>
      <c r="DS388" s="36">
        <v>0</v>
      </c>
      <c r="DT388" s="36">
        <v>0</v>
      </c>
      <c r="DU388" s="36">
        <v>0</v>
      </c>
      <c r="DV388" s="36">
        <v>0</v>
      </c>
      <c r="DW388" s="36">
        <v>0</v>
      </c>
      <c r="DX388" s="36">
        <v>0</v>
      </c>
      <c r="DY388" s="36">
        <v>0</v>
      </c>
    </row>
    <row r="389" spans="37:129" x14ac:dyDescent="0.2">
      <c r="AK389" s="118">
        <f t="shared" ref="AK389:AK400" si="264">IF(G389&gt;0,VLOOKUP(G389&amp;"-"&amp;H389&amp;"-"&amp;I389,LocCost,2,0),0)</f>
        <v>0</v>
      </c>
      <c r="AL389" s="118">
        <f t="shared" ref="AL389:AL400" si="265">IF(J389&gt;0,VLOOKUP(J389&amp;"-"&amp;K389&amp;"-"&amp;L389,LocCost,2,0),0)</f>
        <v>0</v>
      </c>
      <c r="AM389" s="118">
        <f t="shared" ref="AM389:AM400" si="266">IF(M389&gt;0,VLOOKUP(M389&amp;"-"&amp;N389&amp;"-"&amp;O389,LocCost,2,0),0)</f>
        <v>0</v>
      </c>
      <c r="AN389" s="118">
        <f t="shared" ref="AN389:AN400" si="267">IF(P389&gt;0,VLOOKUP(P389&amp;"-"&amp;Q389&amp;"-"&amp;R389,LocCost,2,0),0)</f>
        <v>0</v>
      </c>
      <c r="AO389" s="118">
        <f t="shared" ref="AO389:AO400" si="268">IF(S389&gt;0,VLOOKUP(S389&amp;"-"&amp;T389&amp;"-"&amp;U389,LocCost,2,0),0)</f>
        <v>0</v>
      </c>
      <c r="AP389" s="118">
        <f t="shared" ref="AP389:AP400" si="269">IF(V389&gt;0,VLOOKUP(V389&amp;"-"&amp;W389&amp;"-"&amp;X389,LocCost,2,0),0)</f>
        <v>0</v>
      </c>
      <c r="AQ389" s="118">
        <f t="shared" ref="AQ389:AQ400" si="270">IF(Y389&gt;0,VLOOKUP(Y389&amp;"-"&amp;Z389&amp;"-"&amp;AA389,LocCost,2,0),0)</f>
        <v>0</v>
      </c>
      <c r="AR389" s="118">
        <f t="shared" ref="AR389:AR400" si="271">IF(AB389&gt;0,VLOOKUP(AB389&amp;"-"&amp;AC389&amp;"-"&amp;AD389,LocCost,2,0),0)</f>
        <v>0</v>
      </c>
      <c r="AS389" s="118">
        <f t="shared" ref="AS389:AS400" si="272">IF(AE389&gt;0,VLOOKUP(AE389&amp;"-"&amp;AF389&amp;"-"&amp;AG389,LocCost,2,0),0)</f>
        <v>0</v>
      </c>
      <c r="AT389" s="118">
        <f t="shared" ref="AT389:AT400" si="273">IF(AH389&gt;0,VLOOKUP(AH389&amp;"-"&amp;AI389&amp;"-"&amp;AJ389,LocCost,2,0),0)</f>
        <v>0</v>
      </c>
      <c r="AU389" s="119">
        <f t="shared" ref="AU389:AU400" si="274">SUM(AK389:AT389)</f>
        <v>0</v>
      </c>
      <c r="DO389" s="36">
        <v>0</v>
      </c>
      <c r="DP389" s="36">
        <v>0</v>
      </c>
      <c r="DQ389" s="36">
        <v>0</v>
      </c>
      <c r="DR389" s="36">
        <v>0</v>
      </c>
      <c r="DS389" s="36">
        <v>0</v>
      </c>
      <c r="DT389" s="36">
        <v>0</v>
      </c>
      <c r="DU389" s="36">
        <v>0</v>
      </c>
      <c r="DV389" s="36">
        <v>0</v>
      </c>
      <c r="DW389" s="36">
        <v>0</v>
      </c>
      <c r="DX389" s="36">
        <v>0</v>
      </c>
      <c r="DY389" s="36">
        <v>0</v>
      </c>
    </row>
    <row r="390" spans="37:129" x14ac:dyDescent="0.2">
      <c r="AK390" s="118">
        <f t="shared" si="264"/>
        <v>0</v>
      </c>
      <c r="AL390" s="118">
        <f t="shared" si="265"/>
        <v>0</v>
      </c>
      <c r="AM390" s="118">
        <f t="shared" si="266"/>
        <v>0</v>
      </c>
      <c r="AN390" s="118">
        <f t="shared" si="267"/>
        <v>0</v>
      </c>
      <c r="AO390" s="118">
        <f t="shared" si="268"/>
        <v>0</v>
      </c>
      <c r="AP390" s="118">
        <f t="shared" si="269"/>
        <v>0</v>
      </c>
      <c r="AQ390" s="118">
        <f t="shared" si="270"/>
        <v>0</v>
      </c>
      <c r="AR390" s="118">
        <f t="shared" si="271"/>
        <v>0</v>
      </c>
      <c r="AS390" s="118">
        <f t="shared" si="272"/>
        <v>0</v>
      </c>
      <c r="AT390" s="118">
        <f t="shared" si="273"/>
        <v>0</v>
      </c>
      <c r="AU390" s="119">
        <f t="shared" si="274"/>
        <v>0</v>
      </c>
      <c r="DO390" s="36">
        <v>0</v>
      </c>
      <c r="DP390" s="36">
        <v>0</v>
      </c>
      <c r="DQ390" s="36">
        <v>0</v>
      </c>
      <c r="DR390" s="36">
        <v>0</v>
      </c>
      <c r="DS390" s="36">
        <v>0</v>
      </c>
      <c r="DT390" s="36">
        <v>0</v>
      </c>
      <c r="DU390" s="36">
        <v>0</v>
      </c>
      <c r="DV390" s="36">
        <v>0</v>
      </c>
      <c r="DW390" s="36">
        <v>0</v>
      </c>
      <c r="DX390" s="36">
        <v>0</v>
      </c>
      <c r="DY390" s="36">
        <v>0</v>
      </c>
    </row>
    <row r="391" spans="37:129" x14ac:dyDescent="0.2">
      <c r="AK391" s="118">
        <f t="shared" si="264"/>
        <v>0</v>
      </c>
      <c r="AL391" s="118">
        <f t="shared" si="265"/>
        <v>0</v>
      </c>
      <c r="AM391" s="118">
        <f t="shared" si="266"/>
        <v>0</v>
      </c>
      <c r="AN391" s="118">
        <f t="shared" si="267"/>
        <v>0</v>
      </c>
      <c r="AO391" s="118">
        <f t="shared" si="268"/>
        <v>0</v>
      </c>
      <c r="AP391" s="118">
        <f t="shared" si="269"/>
        <v>0</v>
      </c>
      <c r="AQ391" s="118">
        <f t="shared" si="270"/>
        <v>0</v>
      </c>
      <c r="AR391" s="118">
        <f t="shared" si="271"/>
        <v>0</v>
      </c>
      <c r="AS391" s="118">
        <f t="shared" si="272"/>
        <v>0</v>
      </c>
      <c r="AT391" s="118">
        <f t="shared" si="273"/>
        <v>0</v>
      </c>
      <c r="AU391" s="119">
        <f t="shared" si="274"/>
        <v>0</v>
      </c>
      <c r="DO391" s="36">
        <v>0</v>
      </c>
      <c r="DP391" s="36">
        <v>0</v>
      </c>
      <c r="DQ391" s="36">
        <v>0</v>
      </c>
      <c r="DR391" s="36">
        <v>0</v>
      </c>
      <c r="DS391" s="36">
        <v>0</v>
      </c>
      <c r="DT391" s="36">
        <v>0</v>
      </c>
      <c r="DU391" s="36">
        <v>0</v>
      </c>
      <c r="DV391" s="36">
        <v>0</v>
      </c>
      <c r="DW391" s="36">
        <v>0</v>
      </c>
      <c r="DX391" s="36">
        <v>0</v>
      </c>
      <c r="DY391" s="36">
        <v>0</v>
      </c>
    </row>
    <row r="392" spans="37:129" x14ac:dyDescent="0.2">
      <c r="AK392" s="118">
        <f t="shared" si="264"/>
        <v>0</v>
      </c>
      <c r="AL392" s="118">
        <f t="shared" si="265"/>
        <v>0</v>
      </c>
      <c r="AM392" s="118">
        <f t="shared" si="266"/>
        <v>0</v>
      </c>
      <c r="AN392" s="118">
        <f t="shared" si="267"/>
        <v>0</v>
      </c>
      <c r="AO392" s="118">
        <f t="shared" si="268"/>
        <v>0</v>
      </c>
      <c r="AP392" s="118">
        <f t="shared" si="269"/>
        <v>0</v>
      </c>
      <c r="AQ392" s="118">
        <f t="shared" si="270"/>
        <v>0</v>
      </c>
      <c r="AR392" s="118">
        <f t="shared" si="271"/>
        <v>0</v>
      </c>
      <c r="AS392" s="118">
        <f t="shared" si="272"/>
        <v>0</v>
      </c>
      <c r="AT392" s="118">
        <f t="shared" si="273"/>
        <v>0</v>
      </c>
      <c r="AU392" s="119">
        <f t="shared" si="274"/>
        <v>0</v>
      </c>
      <c r="DO392" s="36">
        <v>0</v>
      </c>
      <c r="DP392" s="36">
        <v>0</v>
      </c>
      <c r="DQ392" s="36">
        <v>0</v>
      </c>
      <c r="DR392" s="36">
        <v>0</v>
      </c>
      <c r="DS392" s="36">
        <v>0</v>
      </c>
      <c r="DT392" s="36">
        <v>0</v>
      </c>
      <c r="DU392" s="36">
        <v>0</v>
      </c>
      <c r="DV392" s="36">
        <v>0</v>
      </c>
      <c r="DW392" s="36">
        <v>0</v>
      </c>
      <c r="DX392" s="36">
        <v>0</v>
      </c>
      <c r="DY392" s="36">
        <v>0</v>
      </c>
    </row>
    <row r="393" spans="37:129" x14ac:dyDescent="0.2">
      <c r="AK393" s="118">
        <f t="shared" si="264"/>
        <v>0</v>
      </c>
      <c r="AL393" s="118">
        <f t="shared" si="265"/>
        <v>0</v>
      </c>
      <c r="AM393" s="118">
        <f t="shared" si="266"/>
        <v>0</v>
      </c>
      <c r="AN393" s="118">
        <f t="shared" si="267"/>
        <v>0</v>
      </c>
      <c r="AO393" s="118">
        <f t="shared" si="268"/>
        <v>0</v>
      </c>
      <c r="AP393" s="118">
        <f t="shared" si="269"/>
        <v>0</v>
      </c>
      <c r="AQ393" s="118">
        <f t="shared" si="270"/>
        <v>0</v>
      </c>
      <c r="AR393" s="118">
        <f t="shared" si="271"/>
        <v>0</v>
      </c>
      <c r="AS393" s="118">
        <f t="shared" si="272"/>
        <v>0</v>
      </c>
      <c r="AT393" s="118">
        <f t="shared" si="273"/>
        <v>0</v>
      </c>
      <c r="AU393" s="119">
        <f t="shared" si="274"/>
        <v>0</v>
      </c>
      <c r="DO393" s="36">
        <v>0</v>
      </c>
      <c r="DP393" s="36">
        <v>0</v>
      </c>
      <c r="DQ393" s="36">
        <v>0</v>
      </c>
      <c r="DR393" s="36">
        <v>0</v>
      </c>
      <c r="DS393" s="36">
        <v>0</v>
      </c>
      <c r="DT393" s="36">
        <v>0</v>
      </c>
      <c r="DU393" s="36">
        <v>0</v>
      </c>
      <c r="DV393" s="36">
        <v>0</v>
      </c>
      <c r="DW393" s="36">
        <v>0</v>
      </c>
      <c r="DX393" s="36">
        <v>0</v>
      </c>
      <c r="DY393" s="36">
        <v>0</v>
      </c>
    </row>
    <row r="394" spans="37:129" x14ac:dyDescent="0.2">
      <c r="AK394" s="118">
        <f t="shared" si="264"/>
        <v>0</v>
      </c>
      <c r="AL394" s="118">
        <f t="shared" si="265"/>
        <v>0</v>
      </c>
      <c r="AM394" s="118">
        <f t="shared" si="266"/>
        <v>0</v>
      </c>
      <c r="AN394" s="118">
        <f t="shared" si="267"/>
        <v>0</v>
      </c>
      <c r="AO394" s="118">
        <f t="shared" si="268"/>
        <v>0</v>
      </c>
      <c r="AP394" s="118">
        <f t="shared" si="269"/>
        <v>0</v>
      </c>
      <c r="AQ394" s="118">
        <f t="shared" si="270"/>
        <v>0</v>
      </c>
      <c r="AR394" s="118">
        <f t="shared" si="271"/>
        <v>0</v>
      </c>
      <c r="AS394" s="118">
        <f t="shared" si="272"/>
        <v>0</v>
      </c>
      <c r="AT394" s="118">
        <f t="shared" si="273"/>
        <v>0</v>
      </c>
      <c r="AU394" s="119">
        <f t="shared" si="274"/>
        <v>0</v>
      </c>
      <c r="DO394" s="36">
        <v>0</v>
      </c>
      <c r="DP394" s="36">
        <v>0</v>
      </c>
      <c r="DQ394" s="36">
        <v>0</v>
      </c>
      <c r="DR394" s="36">
        <v>0</v>
      </c>
      <c r="DS394" s="36">
        <v>0</v>
      </c>
      <c r="DT394" s="36">
        <v>0</v>
      </c>
      <c r="DU394" s="36">
        <v>0</v>
      </c>
      <c r="DV394" s="36">
        <v>0</v>
      </c>
      <c r="DW394" s="36">
        <v>0</v>
      </c>
      <c r="DX394" s="36">
        <v>0</v>
      </c>
      <c r="DY394" s="36">
        <v>0</v>
      </c>
    </row>
    <row r="395" spans="37:129" x14ac:dyDescent="0.2">
      <c r="AK395" s="118">
        <f t="shared" si="264"/>
        <v>0</v>
      </c>
      <c r="AL395" s="118">
        <f t="shared" si="265"/>
        <v>0</v>
      </c>
      <c r="AM395" s="118">
        <f t="shared" si="266"/>
        <v>0</v>
      </c>
      <c r="AN395" s="118">
        <f t="shared" si="267"/>
        <v>0</v>
      </c>
      <c r="AO395" s="118">
        <f t="shared" si="268"/>
        <v>0</v>
      </c>
      <c r="AP395" s="118">
        <f t="shared" si="269"/>
        <v>0</v>
      </c>
      <c r="AQ395" s="118">
        <f t="shared" si="270"/>
        <v>0</v>
      </c>
      <c r="AR395" s="118">
        <f t="shared" si="271"/>
        <v>0</v>
      </c>
      <c r="AS395" s="118">
        <f t="shared" si="272"/>
        <v>0</v>
      </c>
      <c r="AT395" s="118">
        <f t="shared" si="273"/>
        <v>0</v>
      </c>
      <c r="AU395" s="119">
        <f t="shared" si="274"/>
        <v>0</v>
      </c>
      <c r="DO395" s="36">
        <v>0</v>
      </c>
      <c r="DP395" s="36">
        <v>0</v>
      </c>
      <c r="DQ395" s="36">
        <v>0</v>
      </c>
      <c r="DR395" s="36">
        <v>0</v>
      </c>
      <c r="DS395" s="36">
        <v>0</v>
      </c>
      <c r="DT395" s="36">
        <v>0</v>
      </c>
      <c r="DU395" s="36">
        <v>0</v>
      </c>
      <c r="DV395" s="36">
        <v>0</v>
      </c>
      <c r="DW395" s="36">
        <v>0</v>
      </c>
      <c r="DX395" s="36">
        <v>0</v>
      </c>
      <c r="DY395" s="36">
        <v>0</v>
      </c>
    </row>
    <row r="396" spans="37:129" x14ac:dyDescent="0.2">
      <c r="AK396" s="118">
        <f t="shared" si="264"/>
        <v>0</v>
      </c>
      <c r="AL396" s="118">
        <f t="shared" si="265"/>
        <v>0</v>
      </c>
      <c r="AM396" s="118">
        <f t="shared" si="266"/>
        <v>0</v>
      </c>
      <c r="AN396" s="118">
        <f t="shared" si="267"/>
        <v>0</v>
      </c>
      <c r="AO396" s="118">
        <f t="shared" si="268"/>
        <v>0</v>
      </c>
      <c r="AP396" s="118">
        <f t="shared" si="269"/>
        <v>0</v>
      </c>
      <c r="AQ396" s="118">
        <f t="shared" si="270"/>
        <v>0</v>
      </c>
      <c r="AR396" s="118">
        <f t="shared" si="271"/>
        <v>0</v>
      </c>
      <c r="AS396" s="118">
        <f t="shared" si="272"/>
        <v>0</v>
      </c>
      <c r="AT396" s="118">
        <f t="shared" si="273"/>
        <v>0</v>
      </c>
      <c r="AU396" s="119">
        <f t="shared" si="274"/>
        <v>0</v>
      </c>
      <c r="DO396" s="36">
        <v>0</v>
      </c>
      <c r="DP396" s="36">
        <v>0</v>
      </c>
      <c r="DQ396" s="36">
        <v>0</v>
      </c>
      <c r="DR396" s="36">
        <v>0</v>
      </c>
      <c r="DS396" s="36">
        <v>0</v>
      </c>
      <c r="DT396" s="36">
        <v>0</v>
      </c>
      <c r="DU396" s="36">
        <v>0</v>
      </c>
      <c r="DV396" s="36">
        <v>0</v>
      </c>
      <c r="DW396" s="36">
        <v>0</v>
      </c>
      <c r="DX396" s="36">
        <v>0</v>
      </c>
      <c r="DY396" s="36">
        <v>0</v>
      </c>
    </row>
    <row r="397" spans="37:129" x14ac:dyDescent="0.2">
      <c r="AK397" s="118">
        <f t="shared" si="264"/>
        <v>0</v>
      </c>
      <c r="AL397" s="118">
        <f t="shared" si="265"/>
        <v>0</v>
      </c>
      <c r="AM397" s="118">
        <f t="shared" si="266"/>
        <v>0</v>
      </c>
      <c r="AN397" s="118">
        <f t="shared" si="267"/>
        <v>0</v>
      </c>
      <c r="AO397" s="118">
        <f t="shared" si="268"/>
        <v>0</v>
      </c>
      <c r="AP397" s="118">
        <f t="shared" si="269"/>
        <v>0</v>
      </c>
      <c r="AQ397" s="118">
        <f t="shared" si="270"/>
        <v>0</v>
      </c>
      <c r="AR397" s="118">
        <f t="shared" si="271"/>
        <v>0</v>
      </c>
      <c r="AS397" s="118">
        <f t="shared" si="272"/>
        <v>0</v>
      </c>
      <c r="AT397" s="118">
        <f t="shared" si="273"/>
        <v>0</v>
      </c>
      <c r="AU397" s="119">
        <f t="shared" si="274"/>
        <v>0</v>
      </c>
      <c r="DO397" s="36">
        <v>0</v>
      </c>
      <c r="DP397" s="36">
        <v>0</v>
      </c>
      <c r="DQ397" s="36">
        <v>0</v>
      </c>
      <c r="DR397" s="36">
        <v>0</v>
      </c>
      <c r="DS397" s="36">
        <v>0</v>
      </c>
      <c r="DT397" s="36">
        <v>0</v>
      </c>
      <c r="DU397" s="36">
        <v>0</v>
      </c>
      <c r="DV397" s="36">
        <v>0</v>
      </c>
      <c r="DW397" s="36">
        <v>0</v>
      </c>
      <c r="DX397" s="36">
        <v>0</v>
      </c>
      <c r="DY397" s="36">
        <v>0</v>
      </c>
    </row>
    <row r="398" spans="37:129" x14ac:dyDescent="0.2">
      <c r="AK398" s="118">
        <f t="shared" si="264"/>
        <v>0</v>
      </c>
      <c r="AL398" s="118">
        <f t="shared" si="265"/>
        <v>0</v>
      </c>
      <c r="AM398" s="118">
        <f t="shared" si="266"/>
        <v>0</v>
      </c>
      <c r="AN398" s="118">
        <f t="shared" si="267"/>
        <v>0</v>
      </c>
      <c r="AO398" s="118">
        <f t="shared" si="268"/>
        <v>0</v>
      </c>
      <c r="AP398" s="118">
        <f t="shared" si="269"/>
        <v>0</v>
      </c>
      <c r="AQ398" s="118">
        <f t="shared" si="270"/>
        <v>0</v>
      </c>
      <c r="AR398" s="118">
        <f t="shared" si="271"/>
        <v>0</v>
      </c>
      <c r="AS398" s="118">
        <f t="shared" si="272"/>
        <v>0</v>
      </c>
      <c r="AT398" s="118">
        <f t="shared" si="273"/>
        <v>0</v>
      </c>
      <c r="AU398" s="119">
        <f t="shared" si="274"/>
        <v>0</v>
      </c>
      <c r="DO398" s="36">
        <v>0</v>
      </c>
      <c r="DP398" s="36">
        <v>0</v>
      </c>
      <c r="DQ398" s="36">
        <v>0</v>
      </c>
      <c r="DR398" s="36">
        <v>0</v>
      </c>
      <c r="DS398" s="36">
        <v>0</v>
      </c>
      <c r="DT398" s="36">
        <v>0</v>
      </c>
      <c r="DU398" s="36">
        <v>0</v>
      </c>
      <c r="DV398" s="36">
        <v>0</v>
      </c>
      <c r="DW398" s="36">
        <v>0</v>
      </c>
      <c r="DX398" s="36">
        <v>0</v>
      </c>
      <c r="DY398" s="36">
        <v>0</v>
      </c>
    </row>
    <row r="399" spans="37:129" x14ac:dyDescent="0.2">
      <c r="AK399" s="118">
        <f t="shared" si="264"/>
        <v>0</v>
      </c>
      <c r="AL399" s="118">
        <f t="shared" si="265"/>
        <v>0</v>
      </c>
      <c r="AM399" s="118">
        <f t="shared" si="266"/>
        <v>0</v>
      </c>
      <c r="AN399" s="118">
        <f t="shared" si="267"/>
        <v>0</v>
      </c>
      <c r="AO399" s="118">
        <f t="shared" si="268"/>
        <v>0</v>
      </c>
      <c r="AP399" s="118">
        <f t="shared" si="269"/>
        <v>0</v>
      </c>
      <c r="AQ399" s="118">
        <f t="shared" si="270"/>
        <v>0</v>
      </c>
      <c r="AR399" s="118">
        <f t="shared" si="271"/>
        <v>0</v>
      </c>
      <c r="AS399" s="118">
        <f t="shared" si="272"/>
        <v>0</v>
      </c>
      <c r="AT399" s="118">
        <f t="shared" si="273"/>
        <v>0</v>
      </c>
      <c r="AU399" s="119">
        <f t="shared" si="274"/>
        <v>0</v>
      </c>
      <c r="DO399" s="36">
        <v>0</v>
      </c>
      <c r="DP399" s="36">
        <v>0</v>
      </c>
      <c r="DQ399" s="36">
        <v>0</v>
      </c>
      <c r="DR399" s="36">
        <v>0</v>
      </c>
      <c r="DS399" s="36">
        <v>0</v>
      </c>
      <c r="DT399" s="36">
        <v>0</v>
      </c>
      <c r="DU399" s="36">
        <v>0</v>
      </c>
      <c r="DV399" s="36">
        <v>0</v>
      </c>
      <c r="DW399" s="36">
        <v>0</v>
      </c>
      <c r="DX399" s="36">
        <v>0</v>
      </c>
      <c r="DY399" s="36">
        <v>0</v>
      </c>
    </row>
    <row r="400" spans="37:129" x14ac:dyDescent="0.2">
      <c r="AK400" s="118">
        <f t="shared" si="264"/>
        <v>0</v>
      </c>
      <c r="AL400" s="118">
        <f t="shared" si="265"/>
        <v>0</v>
      </c>
      <c r="AM400" s="118">
        <f t="shared" si="266"/>
        <v>0</v>
      </c>
      <c r="AN400" s="118">
        <f t="shared" si="267"/>
        <v>0</v>
      </c>
      <c r="AO400" s="118">
        <f t="shared" si="268"/>
        <v>0</v>
      </c>
      <c r="AP400" s="118">
        <f t="shared" si="269"/>
        <v>0</v>
      </c>
      <c r="AQ400" s="118">
        <f t="shared" si="270"/>
        <v>0</v>
      </c>
      <c r="AR400" s="118">
        <f t="shared" si="271"/>
        <v>0</v>
      </c>
      <c r="AS400" s="118">
        <f t="shared" si="272"/>
        <v>0</v>
      </c>
      <c r="AT400" s="118">
        <f t="shared" si="273"/>
        <v>0</v>
      </c>
      <c r="AU400" s="119">
        <f t="shared" si="274"/>
        <v>0</v>
      </c>
      <c r="DO400" s="36">
        <v>0</v>
      </c>
      <c r="DP400" s="36">
        <v>0</v>
      </c>
      <c r="DQ400" s="36">
        <v>0</v>
      </c>
      <c r="DR400" s="36">
        <v>0</v>
      </c>
      <c r="DS400" s="36">
        <v>0</v>
      </c>
      <c r="DT400" s="36">
        <v>0</v>
      </c>
      <c r="DU400" s="36">
        <v>0</v>
      </c>
      <c r="DV400" s="36">
        <v>0</v>
      </c>
      <c r="DW400" s="36">
        <v>0</v>
      </c>
      <c r="DX400" s="36">
        <v>0</v>
      </c>
      <c r="DY400" s="36">
        <v>0</v>
      </c>
    </row>
    <row r="401" spans="118:139" x14ac:dyDescent="0.2">
      <c r="DN401" s="36">
        <v>0</v>
      </c>
      <c r="DO401" s="36">
        <v>0</v>
      </c>
      <c r="DP401" s="36">
        <v>0</v>
      </c>
      <c r="DQ401" s="36">
        <v>0</v>
      </c>
      <c r="DR401" s="36">
        <v>0</v>
      </c>
      <c r="DS401" s="36">
        <v>0</v>
      </c>
      <c r="DT401" s="36">
        <v>0</v>
      </c>
      <c r="DU401" s="36">
        <v>0</v>
      </c>
      <c r="DV401" s="36">
        <v>0</v>
      </c>
      <c r="DW401" s="36">
        <v>0</v>
      </c>
      <c r="DX401" s="36">
        <v>0</v>
      </c>
      <c r="DY401" s="36">
        <v>1.4882343499197379E-2</v>
      </c>
      <c r="DZ401" s="36">
        <v>0</v>
      </c>
      <c r="EA401" s="36">
        <v>0</v>
      </c>
      <c r="EB401" s="36">
        <v>0</v>
      </c>
      <c r="EC401" s="36">
        <v>0</v>
      </c>
      <c r="ED401" s="36">
        <v>0</v>
      </c>
      <c r="EE401" s="36">
        <v>0</v>
      </c>
      <c r="EF401" s="36">
        <v>0</v>
      </c>
      <c r="EG401" s="36">
        <v>0</v>
      </c>
      <c r="EH401" s="36">
        <v>0</v>
      </c>
      <c r="EI401" s="36">
        <v>1.4882343499197379E-2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230"/>
  <sheetViews>
    <sheetView topLeftCell="S7" workbookViewId="0">
      <selection activeCell="T7" sqref="T7"/>
    </sheetView>
  </sheetViews>
  <sheetFormatPr defaultRowHeight="12.75" x14ac:dyDescent="0.2"/>
  <cols>
    <col min="1" max="1" width="8.140625" style="189" customWidth="1"/>
    <col min="2" max="2" width="17.42578125" style="189" customWidth="1"/>
    <col min="3" max="3" width="18.5703125" style="189" customWidth="1"/>
    <col min="4" max="4" width="6.28515625" style="189" customWidth="1"/>
    <col min="5" max="5" width="5.5703125" style="189" customWidth="1"/>
    <col min="6" max="6" width="5.7109375" style="189" customWidth="1"/>
    <col min="7" max="7" width="9.140625" style="189"/>
    <col min="8" max="8" width="8.140625" style="189" customWidth="1"/>
    <col min="9" max="9" width="19.5703125" style="189" customWidth="1"/>
    <col min="10" max="10" width="9.140625" style="189"/>
    <col min="11" max="11" width="8.140625" style="189" customWidth="1"/>
    <col min="12" max="12" width="13" style="189" customWidth="1"/>
    <col min="13" max="13" width="8.140625" style="189" customWidth="1"/>
    <col min="14" max="14" width="8.85546875" style="189" customWidth="1"/>
    <col min="15" max="15" width="9.140625" style="189"/>
    <col min="16" max="16" width="1.5703125" style="189" customWidth="1"/>
    <col min="17" max="17" width="43" style="189" customWidth="1"/>
    <col min="18" max="18" width="9.5703125" style="189" customWidth="1"/>
    <col min="19" max="16384" width="9.140625" style="189"/>
  </cols>
  <sheetData>
    <row r="2" spans="1:44" x14ac:dyDescent="0.2">
      <c r="A2" s="189" t="s">
        <v>521</v>
      </c>
      <c r="B2" s="189">
        <f>MAX(A6:A174)</f>
        <v>24</v>
      </c>
    </row>
    <row r="3" spans="1:44" ht="15.75" x14ac:dyDescent="0.25">
      <c r="A3" s="241" t="s">
        <v>522</v>
      </c>
      <c r="B3" s="242"/>
      <c r="C3" s="242"/>
      <c r="D3" s="242"/>
      <c r="E3" s="242"/>
      <c r="F3" s="242"/>
      <c r="H3" s="241" t="s">
        <v>523</v>
      </c>
      <c r="I3" s="242"/>
      <c r="K3" s="241" t="s">
        <v>524</v>
      </c>
      <c r="L3" s="242"/>
      <c r="P3" s="189" t="s">
        <v>525</v>
      </c>
      <c r="Q3" s="241" t="s">
        <v>526</v>
      </c>
      <c r="R3" s="242"/>
      <c r="S3" s="242"/>
    </row>
    <row r="4" spans="1:44" ht="13.5" thickBot="1" x14ac:dyDescent="0.25">
      <c r="B4" s="243" t="s">
        <v>527</v>
      </c>
      <c r="C4" s="243" t="s">
        <v>528</v>
      </c>
      <c r="D4" s="243" t="s">
        <v>528</v>
      </c>
      <c r="E4" s="243" t="s">
        <v>529</v>
      </c>
      <c r="Q4" s="243" t="s">
        <v>530</v>
      </c>
      <c r="R4" s="243" t="s">
        <v>524</v>
      </c>
    </row>
    <row r="5" spans="1:44" ht="13.5" thickBot="1" x14ac:dyDescent="0.25">
      <c r="A5" s="244" t="s">
        <v>8</v>
      </c>
      <c r="B5" s="244" t="s">
        <v>93</v>
      </c>
      <c r="C5" s="244" t="s">
        <v>93</v>
      </c>
      <c r="D5" s="244" t="s">
        <v>76</v>
      </c>
      <c r="E5" s="244" t="s">
        <v>76</v>
      </c>
      <c r="F5" s="244" t="s">
        <v>531</v>
      </c>
      <c r="H5" s="244" t="s">
        <v>8</v>
      </c>
      <c r="I5" s="244" t="s">
        <v>93</v>
      </c>
      <c r="K5" s="244" t="s">
        <v>8</v>
      </c>
      <c r="L5" s="244" t="s">
        <v>93</v>
      </c>
      <c r="M5" s="244" t="s">
        <v>8</v>
      </c>
      <c r="N5" s="244" t="s">
        <v>93</v>
      </c>
      <c r="Q5" s="244" t="s">
        <v>93</v>
      </c>
      <c r="R5" s="244" t="s">
        <v>532</v>
      </c>
      <c r="T5" s="245" t="s">
        <v>533</v>
      </c>
    </row>
    <row r="6" spans="1:44" ht="13.5" thickBot="1" x14ac:dyDescent="0.25">
      <c r="A6" s="189">
        <v>1</v>
      </c>
      <c r="B6" s="189" t="s">
        <v>172</v>
      </c>
      <c r="C6" s="189" t="s">
        <v>534</v>
      </c>
      <c r="D6" s="189" t="s">
        <v>535</v>
      </c>
      <c r="E6" s="189" t="s">
        <v>536</v>
      </c>
      <c r="F6" s="246">
        <f ca="1">IF(Input!J3="",Input!I3,Input!J3)</f>
        <v>2.165</v>
      </c>
      <c r="H6" s="189">
        <v>1</v>
      </c>
      <c r="I6" s="189" t="s">
        <v>537</v>
      </c>
      <c r="K6" s="189">
        <v>1</v>
      </c>
      <c r="L6" s="189" t="s">
        <v>48</v>
      </c>
      <c r="M6" s="189">
        <v>1</v>
      </c>
      <c r="N6" s="189" t="s">
        <v>48</v>
      </c>
      <c r="Q6" s="247" t="str">
        <f>Database!B4&amp;"-"&amp;Database!C4&amp;"-"&amp;Database!D4</f>
        <v>Cgulf Mainline (Rayne)-Cgulf Leach-FTS1</v>
      </c>
      <c r="R6" s="248">
        <f ca="1">Database!K4</f>
        <v>8.0036704401479489E-2</v>
      </c>
      <c r="T6" s="152">
        <f ca="1">TODAY()+30</f>
        <v>36035</v>
      </c>
    </row>
    <row r="7" spans="1:44" ht="13.5" thickBot="1" x14ac:dyDescent="0.25">
      <c r="A7" s="189">
        <v>2</v>
      </c>
      <c r="B7" s="189" t="s">
        <v>44</v>
      </c>
      <c r="C7" s="189" t="s">
        <v>538</v>
      </c>
      <c r="D7" s="189" t="s">
        <v>535</v>
      </c>
      <c r="E7" s="189" t="s">
        <v>536</v>
      </c>
      <c r="F7" s="246">
        <f ca="1">IF(Input!J4="",Input!I4,Input!J4)</f>
        <v>2.17</v>
      </c>
      <c r="H7" s="189">
        <v>2</v>
      </c>
      <c r="I7" s="189" t="s">
        <v>160</v>
      </c>
      <c r="K7" s="189">
        <v>2</v>
      </c>
      <c r="L7" s="189" t="s">
        <v>55</v>
      </c>
      <c r="M7" s="189">
        <v>2</v>
      </c>
      <c r="N7" s="189" t="s">
        <v>55</v>
      </c>
      <c r="Q7" s="247" t="str">
        <f>Database!B5&amp;"-"&amp;Database!C5&amp;"-"&amp;Database!D5</f>
        <v>Cgulf Mainline (Rayne)-Cgulf Leach-ITS1</v>
      </c>
      <c r="R7" s="248">
        <f ca="1">Database!K5</f>
        <v>0.1932367044014795</v>
      </c>
      <c r="T7" s="153" t="b">
        <f ca="1">IF(Stop_Date&gt;TODAY(),TRUE,FALSE)</f>
        <v>1</v>
      </c>
    </row>
    <row r="8" spans="1:44" x14ac:dyDescent="0.2">
      <c r="A8" s="189">
        <v>3</v>
      </c>
      <c r="B8" s="189" t="s">
        <v>162</v>
      </c>
      <c r="C8" s="189" t="s">
        <v>539</v>
      </c>
      <c r="D8" s="189" t="s">
        <v>535</v>
      </c>
      <c r="E8" s="189" t="s">
        <v>536</v>
      </c>
      <c r="F8" s="246">
        <f ca="1">IF(Input!J5="",Input!I5,Input!J5)</f>
        <v>2.02</v>
      </c>
      <c r="H8" s="189">
        <v>3</v>
      </c>
      <c r="I8" s="189" t="s">
        <v>159</v>
      </c>
      <c r="K8" s="189">
        <v>3</v>
      </c>
      <c r="L8" s="189" t="s">
        <v>141</v>
      </c>
      <c r="M8" s="189">
        <v>3</v>
      </c>
      <c r="N8" s="189" t="s">
        <v>79</v>
      </c>
      <c r="Q8" s="247" t="str">
        <f>Database!B6&amp;"-"&amp;Database!C6&amp;"-"&amp;Database!D6</f>
        <v>Cgulf Offshore-Cgulf Mainline (Rayne)-ITS2</v>
      </c>
      <c r="R8" s="248">
        <f ca="1">Database!K6</f>
        <v>0.15012141706924323</v>
      </c>
    </row>
    <row r="9" spans="1:44" x14ac:dyDescent="0.2">
      <c r="A9" s="189">
        <v>4</v>
      </c>
      <c r="B9" s="189" t="s">
        <v>169</v>
      </c>
      <c r="C9" s="189" t="s">
        <v>540</v>
      </c>
      <c r="D9" s="189" t="s">
        <v>535</v>
      </c>
      <c r="E9" s="189" t="s">
        <v>536</v>
      </c>
      <c r="F9" s="246">
        <f ca="1">IF(Input!J6="",Input!I6,Input!J6)</f>
        <v>1.9750000000000001</v>
      </c>
      <c r="H9" s="189">
        <v>4</v>
      </c>
      <c r="I9" s="189" t="s">
        <v>167</v>
      </c>
      <c r="K9" s="189">
        <v>4</v>
      </c>
      <c r="L9" s="189" t="s">
        <v>180</v>
      </c>
      <c r="Q9" s="247" t="str">
        <f>Database!B7&amp;"-"&amp;Database!C7&amp;"-"&amp;Database!D7</f>
        <v>Cgulf Offshore-Cgulf Offshore-ITS2</v>
      </c>
      <c r="R9" s="248">
        <f ca="1">Database!K7</f>
        <v>0.10466532010893054</v>
      </c>
    </row>
    <row r="10" spans="1:44" x14ac:dyDescent="0.2">
      <c r="A10" s="189">
        <v>5</v>
      </c>
      <c r="B10" s="189" t="s">
        <v>59</v>
      </c>
      <c r="C10" s="189" t="s">
        <v>541</v>
      </c>
      <c r="D10" s="189" t="s">
        <v>535</v>
      </c>
      <c r="E10" s="189" t="s">
        <v>536</v>
      </c>
      <c r="F10" s="246">
        <f ca="1">IF(Input!J7="",Input!I7,Input!J7)</f>
        <v>2.14</v>
      </c>
      <c r="H10" s="189">
        <v>5</v>
      </c>
      <c r="I10" s="189" t="s">
        <v>170</v>
      </c>
      <c r="K10" s="189">
        <v>5</v>
      </c>
      <c r="L10" s="189" t="s">
        <v>174</v>
      </c>
      <c r="Q10" s="247" t="str">
        <f>Database!B8&amp;"-"&amp;Database!C8&amp;"-"&amp;Database!D8</f>
        <v>Cgulf Offshore-Cgulf Onshore-FTS2</v>
      </c>
      <c r="R10" s="248">
        <f ca="1">Database!K8</f>
        <v>1.2065320108930537E-2</v>
      </c>
    </row>
    <row r="11" spans="1:44" x14ac:dyDescent="0.2">
      <c r="A11" s="189">
        <v>6</v>
      </c>
      <c r="B11" s="189" t="s">
        <v>179</v>
      </c>
      <c r="C11" s="189" t="s">
        <v>542</v>
      </c>
      <c r="D11" s="189" t="s">
        <v>535</v>
      </c>
      <c r="E11" s="189" t="s">
        <v>536</v>
      </c>
      <c r="F11" s="246">
        <f ca="1">IF(Input!J8="",Input!I8,Input!J8)</f>
        <v>1.915</v>
      </c>
      <c r="H11" s="189">
        <v>6</v>
      </c>
      <c r="I11" s="189" t="s">
        <v>172</v>
      </c>
      <c r="K11" s="189">
        <v>6</v>
      </c>
      <c r="L11" s="189" t="s">
        <v>89</v>
      </c>
      <c r="Q11" s="247" t="str">
        <f>Database!B9&amp;"-"&amp;Database!C9&amp;"-"&amp;Database!D9</f>
        <v>Cgulf Onshore-Cgulf Onshore-FTS2</v>
      </c>
      <c r="R11" s="248">
        <f ca="1">Database!K9</f>
        <v>1.4301447817206664E-2</v>
      </c>
    </row>
    <row r="12" spans="1:44" x14ac:dyDescent="0.2">
      <c r="A12" s="189">
        <v>7</v>
      </c>
      <c r="B12" s="189" t="s">
        <v>188</v>
      </c>
      <c r="C12" s="189" t="s">
        <v>543</v>
      </c>
      <c r="D12" s="189" t="s">
        <v>544</v>
      </c>
      <c r="E12" s="189" t="s">
        <v>545</v>
      </c>
      <c r="F12" s="246">
        <f ca="1">IF(Input!J9="",Input!I9,Input!J9)</f>
        <v>2.2999999999999998</v>
      </c>
      <c r="H12" s="189">
        <v>7</v>
      </c>
      <c r="I12" s="189" t="s">
        <v>44</v>
      </c>
      <c r="K12" s="189">
        <v>7</v>
      </c>
      <c r="L12" s="189" t="s">
        <v>161</v>
      </c>
      <c r="Q12" s="247" t="str">
        <f>Database!B10&amp;"-"&amp;Database!C10&amp;"-"&amp;Database!D10</f>
        <v>Cgulf Onshore-Cgulf Onshore-ITS2</v>
      </c>
      <c r="R12" s="248">
        <f ca="1">Database!K10</f>
        <v>5.4501447817206665E-2</v>
      </c>
    </row>
    <row r="13" spans="1:44" x14ac:dyDescent="0.2">
      <c r="A13" s="189">
        <v>8</v>
      </c>
      <c r="B13" s="189" t="s">
        <v>191</v>
      </c>
      <c r="C13" s="189" t="s">
        <v>546</v>
      </c>
      <c r="D13" s="189" t="s">
        <v>535</v>
      </c>
      <c r="E13" s="189" t="s">
        <v>536</v>
      </c>
      <c r="F13" s="246">
        <f ca="1">IF(Input!J10="",Input!I10,Input!J10)</f>
        <v>1.9450000000000001</v>
      </c>
      <c r="H13" s="189">
        <v>8</v>
      </c>
      <c r="I13" s="189" t="s">
        <v>173</v>
      </c>
      <c r="K13" s="189">
        <v>8</v>
      </c>
      <c r="L13" s="189" t="s">
        <v>182</v>
      </c>
      <c r="Q13" s="247" t="str">
        <f>Database!B11&amp;"-"&amp;Database!C11&amp;"-"&amp;Database!D11</f>
        <v xml:space="preserve">CNG-N-CNG-N-FT  </v>
      </c>
      <c r="R13" s="248">
        <f ca="1">Database!K11</f>
        <v>8.2513712648383031E-2</v>
      </c>
    </row>
    <row r="14" spans="1:44" x14ac:dyDescent="0.2">
      <c r="A14" s="189">
        <v>9</v>
      </c>
      <c r="B14" s="249" t="s">
        <v>194</v>
      </c>
      <c r="C14" s="189" t="s">
        <v>547</v>
      </c>
      <c r="D14" s="249" t="s">
        <v>535</v>
      </c>
      <c r="E14" s="189" t="s">
        <v>536</v>
      </c>
      <c r="F14" s="246">
        <f ca="1">IF(Input!J11="",Input!I11,Input!J11)</f>
        <v>1.95</v>
      </c>
      <c r="H14" s="189">
        <v>9</v>
      </c>
      <c r="I14" s="189" t="s">
        <v>52</v>
      </c>
      <c r="J14" s="249"/>
      <c r="K14" s="189">
        <v>9</v>
      </c>
      <c r="L14" s="189" t="s">
        <v>183</v>
      </c>
      <c r="N14" s="249"/>
      <c r="P14" s="249"/>
      <c r="Q14" s="247" t="str">
        <f>Database!B12&amp;"-"&amp;Database!C12&amp;"-"&amp;Database!D12</f>
        <v xml:space="preserve">CNG-N-CNG N/Citygate-FT  </v>
      </c>
      <c r="R14" s="248">
        <f ca="1">Database!K12</f>
        <v>8.2513712648383031E-2</v>
      </c>
      <c r="T14" s="249"/>
      <c r="V14" s="249"/>
      <c r="X14" s="249"/>
      <c r="Z14" s="249"/>
      <c r="AB14" s="249"/>
      <c r="AD14" s="249"/>
      <c r="AF14" s="249"/>
      <c r="AH14" s="249"/>
      <c r="AJ14" s="249"/>
      <c r="AL14" s="249"/>
      <c r="AN14" s="249"/>
      <c r="AP14" s="249"/>
      <c r="AR14" s="249"/>
    </row>
    <row r="15" spans="1:44" x14ac:dyDescent="0.2">
      <c r="A15" s="189">
        <v>10</v>
      </c>
      <c r="B15" s="189" t="s">
        <v>49</v>
      </c>
      <c r="C15" s="189" t="s">
        <v>548</v>
      </c>
      <c r="D15" s="189" t="s">
        <v>535</v>
      </c>
      <c r="E15" s="189" t="s">
        <v>536</v>
      </c>
      <c r="F15" s="246">
        <f ca="1">IF(Input!J12="",Input!I12,Input!J12)</f>
        <v>1.93</v>
      </c>
      <c r="H15" s="189">
        <v>10</v>
      </c>
      <c r="I15" s="189" t="s">
        <v>549</v>
      </c>
      <c r="K15" s="189">
        <v>10</v>
      </c>
      <c r="L15" s="189" t="s">
        <v>171</v>
      </c>
      <c r="N15" s="249"/>
      <c r="Q15" s="247" t="str">
        <f>Database!B13&amp;"-"&amp;Database!C13&amp;"-"&amp;Database!D13</f>
        <v xml:space="preserve">CNG-S-CNG-N-FT  </v>
      </c>
      <c r="R15" s="248">
        <f ca="1">Database!K13</f>
        <v>8.2630372492836571E-2</v>
      </c>
    </row>
    <row r="16" spans="1:44" x14ac:dyDescent="0.2">
      <c r="A16" s="189">
        <v>11</v>
      </c>
      <c r="B16" s="189" t="s">
        <v>71</v>
      </c>
      <c r="C16" s="189" t="s">
        <v>550</v>
      </c>
      <c r="D16" s="189" t="s">
        <v>535</v>
      </c>
      <c r="E16" s="189" t="s">
        <v>536</v>
      </c>
      <c r="F16" s="246">
        <f ca="1">IF(Input!J13="",Input!I13,Input!J13)</f>
        <v>1.9750000000000001</v>
      </c>
      <c r="H16" s="189">
        <v>11</v>
      </c>
      <c r="I16" s="189" t="s">
        <v>551</v>
      </c>
      <c r="K16" s="189">
        <v>11</v>
      </c>
      <c r="L16" s="189" t="s">
        <v>166</v>
      </c>
      <c r="N16" s="249"/>
      <c r="Q16" s="247" t="str">
        <f>Database!B14&amp;"-"&amp;Database!C14&amp;"-"&amp;Database!D14</f>
        <v xml:space="preserve">CNG-S-CNG-S-FT  </v>
      </c>
      <c r="R16" s="248">
        <f ca="1">Database!K14</f>
        <v>8.2630372492836571E-2</v>
      </c>
    </row>
    <row r="17" spans="1:18" x14ac:dyDescent="0.2">
      <c r="A17" s="189">
        <v>12</v>
      </c>
      <c r="B17" s="189" t="s">
        <v>60</v>
      </c>
      <c r="C17" s="189" t="s">
        <v>552</v>
      </c>
      <c r="D17" s="189" t="s">
        <v>535</v>
      </c>
      <c r="E17" s="189" t="s">
        <v>536</v>
      </c>
      <c r="F17" s="246">
        <f ca="1">IF(Input!J14="",Input!I14,Input!J14)</f>
        <v>1.9550000000000001</v>
      </c>
      <c r="H17" s="189">
        <v>12</v>
      </c>
      <c r="I17" s="189" t="s">
        <v>265</v>
      </c>
      <c r="K17" s="189">
        <v>12</v>
      </c>
      <c r="L17" s="189" t="s">
        <v>192</v>
      </c>
      <c r="N17" s="249"/>
      <c r="Q17" s="247" t="str">
        <f>Database!B15&amp;"-"&amp;Database!C15&amp;"-"&amp;Database!D15</f>
        <v xml:space="preserve">CNG-S-CNG N/Citygate-FT  </v>
      </c>
      <c r="R17" s="248">
        <f ca="1">Database!K15</f>
        <v>8.2630372492836571E-2</v>
      </c>
    </row>
    <row r="18" spans="1:18" x14ac:dyDescent="0.2">
      <c r="A18" s="189">
        <v>13</v>
      </c>
      <c r="B18" s="189" t="s">
        <v>43</v>
      </c>
      <c r="C18" s="189" t="s">
        <v>553</v>
      </c>
      <c r="D18" s="189" t="s">
        <v>535</v>
      </c>
      <c r="E18" s="189" t="s">
        <v>536</v>
      </c>
      <c r="F18" s="246">
        <f ca="1">IF(Input!J15="",Input!I15,Input!J15)</f>
        <v>1.9550000000000001</v>
      </c>
      <c r="H18" s="189">
        <v>13</v>
      </c>
      <c r="I18" s="189" t="s">
        <v>57</v>
      </c>
      <c r="K18" s="189">
        <v>13</v>
      </c>
      <c r="L18" s="189" t="s">
        <v>90</v>
      </c>
      <c r="N18" s="249"/>
      <c r="Q18" s="247" t="str">
        <f>Database!B16&amp;"-"&amp;Database!C16&amp;"-"&amp;Database!D16</f>
        <v xml:space="preserve">CNG-S-CNG S/Citygate-FT  </v>
      </c>
      <c r="R18" s="248">
        <f ca="1">Database!K16</f>
        <v>8.2630372492836571E-2</v>
      </c>
    </row>
    <row r="19" spans="1:18" x14ac:dyDescent="0.2">
      <c r="A19" s="189">
        <v>14</v>
      </c>
      <c r="B19" s="189" t="s">
        <v>77</v>
      </c>
      <c r="C19" s="189" t="s">
        <v>554</v>
      </c>
      <c r="D19" s="189" t="s">
        <v>535</v>
      </c>
      <c r="E19" s="189" t="s">
        <v>536</v>
      </c>
      <c r="F19" s="246">
        <f ca="1">IF(Input!J16="",Input!I16,Input!J16)</f>
        <v>2.0150000000000001</v>
      </c>
      <c r="H19" s="189">
        <v>14</v>
      </c>
      <c r="I19" s="189" t="s">
        <v>59</v>
      </c>
      <c r="K19" s="189">
        <v>14</v>
      </c>
      <c r="L19" s="189" t="s">
        <v>168</v>
      </c>
      <c r="N19" s="249"/>
      <c r="Q19" s="247" t="str">
        <f>Database!B17&amp;"-"&amp;Database!C17&amp;"-"&amp;Database!D17</f>
        <v>CNG-S-CNG S/Citygate-IT Summer</v>
      </c>
      <c r="R19" s="248">
        <f ca="1">Database!K17</f>
        <v>0.20393037249283658</v>
      </c>
    </row>
    <row r="20" spans="1:18" x14ac:dyDescent="0.2">
      <c r="A20" s="189">
        <v>15</v>
      </c>
      <c r="B20" s="189" t="s">
        <v>47</v>
      </c>
      <c r="C20" s="189" t="s">
        <v>555</v>
      </c>
      <c r="D20" s="189" t="s">
        <v>544</v>
      </c>
      <c r="E20" s="189" t="s">
        <v>545</v>
      </c>
      <c r="F20" s="246">
        <f ca="1">IF(Input!J17="",Input!I17,Input!J17)</f>
        <v>2.21</v>
      </c>
      <c r="H20" s="189">
        <v>15</v>
      </c>
      <c r="I20" s="189" t="s">
        <v>179</v>
      </c>
      <c r="K20" s="189">
        <v>15</v>
      </c>
      <c r="L20" s="249" t="s">
        <v>556</v>
      </c>
      <c r="N20" s="249"/>
      <c r="Q20" s="247" t="str">
        <f>Database!B18&amp;"-"&amp;Database!C18&amp;"-"&amp;Database!D18</f>
        <v>CNG-S-CNG S/Citygate-IT Winter</v>
      </c>
      <c r="R20" s="248">
        <f ca="1">Database!K18</f>
        <v>0.26543037249283657</v>
      </c>
    </row>
    <row r="21" spans="1:18" x14ac:dyDescent="0.2">
      <c r="A21" s="189">
        <v>16</v>
      </c>
      <c r="B21" s="189" t="s">
        <v>84</v>
      </c>
      <c r="C21" s="189" t="s">
        <v>557</v>
      </c>
      <c r="D21" s="189" t="s">
        <v>535</v>
      </c>
      <c r="E21" s="189" t="s">
        <v>536</v>
      </c>
      <c r="F21" s="246">
        <f ca="1">IF(Input!J18="",Input!I18,Input!J18)</f>
        <v>2.2799999999999998</v>
      </c>
      <c r="H21" s="189">
        <v>16</v>
      </c>
      <c r="I21" s="189" t="s">
        <v>190</v>
      </c>
      <c r="K21" s="189">
        <v>16</v>
      </c>
      <c r="L21" s="189" t="s">
        <v>175</v>
      </c>
      <c r="N21" s="249"/>
      <c r="Q21" s="247" t="str">
        <f>Database!B19&amp;"-"&amp;Database!C19&amp;"-"&amp;Database!D19</f>
        <v xml:space="preserve">TCO-TC0/Citygate-FT  </v>
      </c>
      <c r="R21" s="248">
        <f ca="1">Database!K19</f>
        <v>6.470002659411235E-2</v>
      </c>
    </row>
    <row r="22" spans="1:18" x14ac:dyDescent="0.2">
      <c r="A22" s="189">
        <v>17</v>
      </c>
      <c r="B22" s="189" t="s">
        <v>558</v>
      </c>
      <c r="C22" s="189" t="s">
        <v>559</v>
      </c>
      <c r="D22" s="189" t="s">
        <v>535</v>
      </c>
      <c r="E22" s="189" t="s">
        <v>536</v>
      </c>
      <c r="F22" s="246">
        <f ca="1">IF(Input!J19="",Input!I19,Input!J19)</f>
        <v>2.0099999999999998</v>
      </c>
      <c r="H22" s="189">
        <v>17</v>
      </c>
      <c r="I22" s="189" t="s">
        <v>193</v>
      </c>
      <c r="N22" s="249"/>
      <c r="Q22" s="247" t="str">
        <f>Database!B20&amp;"-"&amp;Database!C20&amp;"-"&amp;Database!D20</f>
        <v>TCO-TC0/Citygate-IT Gathering</v>
      </c>
      <c r="R22" s="248">
        <f ca="1">Database!K20</f>
        <v>4.8900026594112349E-2</v>
      </c>
    </row>
    <row r="23" spans="1:18" ht="15.75" x14ac:dyDescent="0.25">
      <c r="A23" s="189">
        <v>18</v>
      </c>
      <c r="B23" s="189" t="s">
        <v>196</v>
      </c>
      <c r="C23" s="189" t="s">
        <v>560</v>
      </c>
      <c r="D23" s="189" t="s">
        <v>535</v>
      </c>
      <c r="E23" s="189" t="s">
        <v>536</v>
      </c>
      <c r="F23" s="246">
        <f ca="1">IF(Input!J20="",Input!I20,Input!J20)</f>
        <v>1.9850000000000001</v>
      </c>
      <c r="H23" s="189">
        <v>18</v>
      </c>
      <c r="I23" s="250" t="s">
        <v>181</v>
      </c>
      <c r="K23" s="251" t="s">
        <v>9</v>
      </c>
      <c r="N23" s="249"/>
      <c r="Q23" s="247" t="str">
        <f>Database!B21&amp;"-"&amp;Database!C21&amp;"-"&amp;Database!D21</f>
        <v>TCO-TC0/Citygate-IT Summer</v>
      </c>
      <c r="R23" s="248">
        <f ca="1">Database!K21</f>
        <v>0.21090002659411233</v>
      </c>
    </row>
    <row r="24" spans="1:18" ht="13.5" thickBot="1" x14ac:dyDescent="0.25">
      <c r="A24" s="189">
        <v>19</v>
      </c>
      <c r="B24" s="189" t="s">
        <v>201</v>
      </c>
      <c r="C24" s="189" t="s">
        <v>561</v>
      </c>
      <c r="D24" s="189" t="s">
        <v>535</v>
      </c>
      <c r="E24" s="189" t="s">
        <v>536</v>
      </c>
      <c r="F24" s="246">
        <f ca="1">IF(Input!J21="",Input!I21,Input!J21)</f>
        <v>1.95</v>
      </c>
      <c r="H24" s="189">
        <v>19</v>
      </c>
      <c r="I24" s="189" t="s">
        <v>184</v>
      </c>
      <c r="K24" s="252" t="s">
        <v>8</v>
      </c>
      <c r="N24" s="249"/>
      <c r="Q24" s="247" t="str">
        <f>Database!B22&amp;"-"&amp;Database!C22&amp;"-"&amp;Database!D22</f>
        <v>TCO-TC0/Citygate-IT Winter</v>
      </c>
      <c r="R24" s="248">
        <f ca="1">Database!K22</f>
        <v>0.27930002659411235</v>
      </c>
    </row>
    <row r="25" spans="1:18" x14ac:dyDescent="0.2">
      <c r="A25" s="189">
        <v>20</v>
      </c>
      <c r="B25" s="189" t="s">
        <v>204</v>
      </c>
      <c r="C25" s="189" t="s">
        <v>562</v>
      </c>
      <c r="D25" s="189" t="s">
        <v>535</v>
      </c>
      <c r="E25" s="189" t="s">
        <v>536</v>
      </c>
      <c r="F25" s="246">
        <f ca="1">IF(Input!J22="",Input!I22,Input!J22)</f>
        <v>1.98</v>
      </c>
      <c r="H25" s="189">
        <v>20</v>
      </c>
      <c r="I25" s="189" t="s">
        <v>185</v>
      </c>
      <c r="K25" s="189">
        <v>1</v>
      </c>
      <c r="N25" s="249"/>
      <c r="Q25" s="247" t="str">
        <f>Database!B23&amp;"-"&amp;Database!C23&amp;"-"&amp;Database!D23</f>
        <v xml:space="preserve">TCO-TCO-FT  </v>
      </c>
      <c r="R25" s="248">
        <f ca="1">Database!K23</f>
        <v>0</v>
      </c>
    </row>
    <row r="26" spans="1:18" x14ac:dyDescent="0.2">
      <c r="A26" s="189">
        <v>21</v>
      </c>
      <c r="B26" s="189" t="s">
        <v>165</v>
      </c>
      <c r="C26" s="189" t="s">
        <v>563</v>
      </c>
      <c r="D26" s="189" t="s">
        <v>535</v>
      </c>
      <c r="E26" s="189" t="s">
        <v>536</v>
      </c>
      <c r="F26" s="246">
        <f ca="1">IF(Input!J23="",Input!I23,Input!J23)</f>
        <v>2.0099999999999998</v>
      </c>
      <c r="H26" s="189">
        <v>21</v>
      </c>
      <c r="I26" s="189" t="s">
        <v>186</v>
      </c>
      <c r="K26" s="189">
        <v>2</v>
      </c>
      <c r="N26" s="249"/>
      <c r="Q26" s="247" t="str">
        <f>Database!B24&amp;"-"&amp;Database!C24&amp;"-"&amp;Database!D24</f>
        <v>TCO-TCO-Gathering</v>
      </c>
      <c r="R26" s="248">
        <f ca="1">Database!K24</f>
        <v>4.8900026594112349E-2</v>
      </c>
    </row>
    <row r="27" spans="1:18" x14ac:dyDescent="0.2">
      <c r="A27" s="189">
        <v>22</v>
      </c>
      <c r="B27" s="189" t="s">
        <v>207</v>
      </c>
      <c r="C27" s="189" t="s">
        <v>564</v>
      </c>
      <c r="D27" s="189" t="s">
        <v>535</v>
      </c>
      <c r="E27" s="189" t="s">
        <v>536</v>
      </c>
      <c r="F27" s="246">
        <f ca="1">IF(Input!J24="",Input!I24,Input!J24)</f>
        <v>2.0249999999999999</v>
      </c>
      <c r="H27" s="189">
        <v>22</v>
      </c>
      <c r="I27" s="189" t="s">
        <v>187</v>
      </c>
      <c r="K27" s="189">
        <v>3</v>
      </c>
      <c r="N27" s="249"/>
      <c r="Q27" s="247" t="str">
        <f>Database!B25&amp;"-"&amp;Database!C25&amp;"-"&amp;Database!D25</f>
        <v>TCO-TCO-Summer</v>
      </c>
      <c r="R27" s="248">
        <f ca="1">Database!K25</f>
        <v>0</v>
      </c>
    </row>
    <row r="28" spans="1:18" x14ac:dyDescent="0.2">
      <c r="A28" s="189">
        <v>23</v>
      </c>
      <c r="B28" s="189" t="s">
        <v>565</v>
      </c>
      <c r="C28" s="189" t="s">
        <v>566</v>
      </c>
      <c r="D28" s="189" t="s">
        <v>535</v>
      </c>
      <c r="E28" s="189" t="s">
        <v>536</v>
      </c>
      <c r="F28" s="246">
        <f ca="1">IF(Input!J25="",Input!I25,Input!J25)</f>
        <v>2.27</v>
      </c>
      <c r="H28" s="189">
        <v>23</v>
      </c>
      <c r="I28" s="189" t="s">
        <v>188</v>
      </c>
      <c r="K28" s="189">
        <v>4</v>
      </c>
      <c r="N28" s="249"/>
      <c r="Q28" s="247" t="str">
        <f>Database!B26&amp;"-"&amp;Database!C26&amp;"-"&amp;Database!D26</f>
        <v>TCO-TCO-Winter</v>
      </c>
      <c r="R28" s="248">
        <f ca="1">Database!K26</f>
        <v>0</v>
      </c>
    </row>
    <row r="29" spans="1:18" x14ac:dyDescent="0.2">
      <c r="A29" s="189">
        <v>24</v>
      </c>
      <c r="B29" s="189" t="s">
        <v>203</v>
      </c>
      <c r="C29" s="189" t="s">
        <v>567</v>
      </c>
      <c r="D29" s="189" t="s">
        <v>535</v>
      </c>
      <c r="E29" s="189" t="s">
        <v>536</v>
      </c>
      <c r="F29" s="246">
        <f ca="1">IF(Input!J26="",Input!I26,Input!J26)</f>
        <v>2.33</v>
      </c>
      <c r="H29" s="189">
        <v>24</v>
      </c>
      <c r="I29" s="189" t="s">
        <v>189</v>
      </c>
      <c r="K29" s="189">
        <v>5</v>
      </c>
      <c r="N29" s="249"/>
      <c r="Q29" s="247" t="str">
        <f>Database!B27&amp;"-"&amp;Database!C27&amp;"-"&amp;Database!D27</f>
        <v>Tenn Zone  0-Tenn Zone  0-FT Summer</v>
      </c>
      <c r="R29" s="248">
        <f ca="1">Database!K27</f>
        <v>8.4822267043162522E-2</v>
      </c>
    </row>
    <row r="30" spans="1:18" x14ac:dyDescent="0.2">
      <c r="F30" s="246">
        <f>IF(Input!J27="",Input!I27,Input!J27)</f>
        <v>0</v>
      </c>
      <c r="H30" s="189">
        <v>25</v>
      </c>
      <c r="I30" s="189" t="s">
        <v>49</v>
      </c>
      <c r="K30" s="189">
        <v>6</v>
      </c>
      <c r="N30" s="249"/>
      <c r="Q30" s="247" t="str">
        <f>Database!B28&amp;"-"&amp;Database!C28&amp;"-"&amp;Database!D28</f>
        <v>Tenn Zone  0-Tenn Zone  0-FT Winter</v>
      </c>
      <c r="R30" s="248">
        <f ca="1">Database!K28</f>
        <v>8.5796549288669394E-2</v>
      </c>
    </row>
    <row r="31" spans="1:18" x14ac:dyDescent="0.2">
      <c r="F31" s="246">
        <f>IF(Input!J28="",Input!I28,Input!J28)</f>
        <v>0</v>
      </c>
      <c r="H31" s="189">
        <v>26</v>
      </c>
      <c r="I31" s="189" t="s">
        <v>71</v>
      </c>
      <c r="K31" s="189">
        <v>7</v>
      </c>
      <c r="N31" s="249"/>
      <c r="Q31" s="247" t="str">
        <f>Database!B29&amp;"-"&amp;Database!C29&amp;"-"&amp;Database!D29</f>
        <v>Tenn Zone  0-Tenn Zone 1 500-FT Summer</v>
      </c>
      <c r="R31" s="248">
        <f ca="1">Database!K29</f>
        <v>0.13949462894628922</v>
      </c>
    </row>
    <row r="32" spans="1:18" x14ac:dyDescent="0.2">
      <c r="F32" s="246">
        <f>IF(Input!J29="",Input!I29,Input!J29)</f>
        <v>0</v>
      </c>
      <c r="H32" s="189">
        <v>27</v>
      </c>
      <c r="I32" s="189" t="s">
        <v>60</v>
      </c>
      <c r="K32" s="189">
        <v>8</v>
      </c>
      <c r="N32" s="249"/>
      <c r="Q32" s="247" t="str">
        <f>Database!B30&amp;"-"&amp;Database!C30&amp;"-"&amp;Database!D30</f>
        <v>Tenn Zone  0-Tenn Zone 1 500-FT Winter</v>
      </c>
      <c r="R32" s="248">
        <f ca="1">Database!K30</f>
        <v>0.14656193807221485</v>
      </c>
    </row>
    <row r="33" spans="6:18" x14ac:dyDescent="0.2">
      <c r="F33" s="246">
        <f>IF(Input!J30="",Input!I30,Input!J30)</f>
        <v>0</v>
      </c>
      <c r="H33" s="189">
        <v>28</v>
      </c>
      <c r="I33" s="189" t="s">
        <v>43</v>
      </c>
      <c r="K33" s="189">
        <v>9</v>
      </c>
      <c r="N33" s="249"/>
      <c r="Q33" s="247" t="str">
        <f>Database!B31&amp;"-"&amp;Database!C31&amp;"-"&amp;Database!D31</f>
        <v>Tenn Zone  0-Tenn Zone 1 500-FTS1 Summer</v>
      </c>
      <c r="R33" s="248">
        <f ca="1">Database!K31</f>
        <v>0.11699462894628924</v>
      </c>
    </row>
    <row r="34" spans="6:18" x14ac:dyDescent="0.2">
      <c r="F34" s="246">
        <f>IF(Input!J31="",Input!I31,Input!J31)</f>
        <v>0</v>
      </c>
      <c r="H34" s="189">
        <v>29</v>
      </c>
      <c r="I34" s="189" t="s">
        <v>77</v>
      </c>
      <c r="K34" s="189">
        <v>10</v>
      </c>
      <c r="N34" s="249"/>
      <c r="Q34" s="247" t="str">
        <f>Database!B32&amp;"-"&amp;Database!C32&amp;"-"&amp;Database!D32</f>
        <v>Tenn Zone  0-Tenn Zone 1 500-FTS1 Winter</v>
      </c>
      <c r="R34" s="248">
        <f ca="1">Database!K32</f>
        <v>0.12406193807221486</v>
      </c>
    </row>
    <row r="35" spans="6:18" x14ac:dyDescent="0.2">
      <c r="F35" s="246">
        <f>IF(Input!J32="",Input!I32,Input!J32)</f>
        <v>0</v>
      </c>
      <c r="H35" s="189">
        <v>30</v>
      </c>
      <c r="I35" s="189" t="s">
        <v>47</v>
      </c>
      <c r="N35" s="249"/>
      <c r="Q35" s="247" t="str">
        <f>Database!B33&amp;"-"&amp;Database!C33&amp;"-"&amp;Database!D33</f>
        <v>Tenn Zone  0-Tenn Zone 1 500-IT Summer</v>
      </c>
      <c r="R35" s="248">
        <f ca="1">Database!K33</f>
        <v>0.35889462894628921</v>
      </c>
    </row>
    <row r="36" spans="6:18" x14ac:dyDescent="0.2">
      <c r="F36" s="246">
        <f>IF(Input!J33="",Input!I33,Input!J33)</f>
        <v>0</v>
      </c>
      <c r="H36" s="189">
        <v>31</v>
      </c>
      <c r="I36" s="189" t="s">
        <v>84</v>
      </c>
      <c r="N36" s="249"/>
      <c r="Q36" s="247" t="str">
        <f>Database!B34&amp;"-"&amp;Database!C34&amp;"-"&amp;Database!D34</f>
        <v>Tenn Zone  0-Tenn Zone 1 500-IT Winter</v>
      </c>
      <c r="R36" s="248">
        <f ca="1">Database!K34</f>
        <v>0.36596193807221489</v>
      </c>
    </row>
    <row r="37" spans="6:18" x14ac:dyDescent="0.2">
      <c r="F37" s="246">
        <f>IF(Input!J34="",Input!I34,Input!J34)</f>
        <v>0</v>
      </c>
      <c r="H37" s="189">
        <v>32</v>
      </c>
      <c r="I37" s="189" t="s">
        <v>195</v>
      </c>
      <c r="N37" s="249"/>
      <c r="Q37" s="247" t="str">
        <f>Database!B35&amp;"-"&amp;Database!C35&amp;"-"&amp;Database!D35</f>
        <v>Tenn Zone  0-Tenn Zone 1 800-FT Summer</v>
      </c>
      <c r="R37" s="248">
        <f ca="1">Database!K35</f>
        <v>0.13949462894628922</v>
      </c>
    </row>
    <row r="38" spans="6:18" x14ac:dyDescent="0.2">
      <c r="F38" s="246">
        <f>IF(Input!J35="",Input!I35,Input!J35)</f>
        <v>0</v>
      </c>
      <c r="H38" s="189">
        <v>33</v>
      </c>
      <c r="I38" s="189" t="s">
        <v>197</v>
      </c>
      <c r="N38" s="249"/>
      <c r="Q38" s="247" t="str">
        <f>Database!B36&amp;"-"&amp;Database!C36&amp;"-"&amp;Database!D36</f>
        <v>Tenn Zone  0-Tenn Zone 1 800-FT Winter</v>
      </c>
      <c r="R38" s="248">
        <f ca="1">Database!K36</f>
        <v>0.14656193807221485</v>
      </c>
    </row>
    <row r="39" spans="6:18" x14ac:dyDescent="0.2">
      <c r="F39" s="246">
        <f>IF(Input!J36="",Input!I36,Input!J36)</f>
        <v>0</v>
      </c>
      <c r="H39" s="189">
        <v>34</v>
      </c>
      <c r="I39" s="189" t="s">
        <v>198</v>
      </c>
      <c r="N39" s="249"/>
      <c r="Q39" s="247" t="str">
        <f>Database!B37&amp;"-"&amp;Database!C37&amp;"-"&amp;Database!D37</f>
        <v>Tenn Zone  0-Tenn Zone 1 800-FTS1 Summer</v>
      </c>
      <c r="R39" s="248">
        <f ca="1">Database!K37</f>
        <v>0.11699462894628924</v>
      </c>
    </row>
    <row r="40" spans="6:18" x14ac:dyDescent="0.2">
      <c r="F40" s="246">
        <f>IF(Input!J37="",Input!I37,Input!J37)</f>
        <v>0</v>
      </c>
      <c r="H40" s="189">
        <v>35</v>
      </c>
      <c r="I40" s="189" t="s">
        <v>199</v>
      </c>
      <c r="N40" s="249"/>
      <c r="Q40" s="247" t="str">
        <f>Database!B38&amp;"-"&amp;Database!C38&amp;"-"&amp;Database!D38</f>
        <v>Tenn Zone  0-Tenn Zone 1 800-FTS1 Winter</v>
      </c>
      <c r="R40" s="248">
        <f ca="1">Database!K38</f>
        <v>0.12406193807221486</v>
      </c>
    </row>
    <row r="41" spans="6:18" x14ac:dyDescent="0.2">
      <c r="F41" s="246">
        <f>IF(Input!J38="",Input!I38,Input!J38)</f>
        <v>0</v>
      </c>
      <c r="H41" s="189">
        <v>36</v>
      </c>
      <c r="I41" s="189" t="s">
        <v>140</v>
      </c>
      <c r="N41" s="249"/>
      <c r="Q41" s="247" t="str">
        <f>Database!B39&amp;"-"&amp;Database!C39&amp;"-"&amp;Database!D39</f>
        <v>Tenn Zone  0-Tenn Zone 1 800-IT Summer</v>
      </c>
      <c r="R41" s="248">
        <f ca="1">Database!K39</f>
        <v>0.35889462894628921</v>
      </c>
    </row>
    <row r="42" spans="6:18" x14ac:dyDescent="0.2">
      <c r="H42" s="189">
        <v>37</v>
      </c>
      <c r="I42" s="189" t="s">
        <v>200</v>
      </c>
      <c r="N42" s="249"/>
      <c r="Q42" s="247" t="str">
        <f>Database!B40&amp;"-"&amp;Database!C40&amp;"-"&amp;Database!D40</f>
        <v>Tenn Zone  0-Tenn Zone 1 800-IT Winter</v>
      </c>
      <c r="R42" s="248">
        <f ca="1">Database!K40</f>
        <v>0.36596193807221489</v>
      </c>
    </row>
    <row r="43" spans="6:18" x14ac:dyDescent="0.2">
      <c r="H43" s="189">
        <v>38</v>
      </c>
      <c r="I43" s="189" t="s">
        <v>202</v>
      </c>
      <c r="N43" s="249"/>
      <c r="Q43" s="247" t="str">
        <f>Database!B41&amp;"-"&amp;Database!C41&amp;"-"&amp;Database!D41</f>
        <v>Tenn Zone  0-Tenn Zone 2-FT Summer</v>
      </c>
      <c r="R43" s="248">
        <f ca="1">Database!K41</f>
        <v>0.1790668724495133</v>
      </c>
    </row>
    <row r="44" spans="6:18" x14ac:dyDescent="0.2">
      <c r="H44" s="189">
        <v>39</v>
      </c>
      <c r="I44" s="189" t="s">
        <v>164</v>
      </c>
      <c r="N44" s="249"/>
      <c r="Q44" s="247" t="str">
        <f>Database!B42&amp;"-"&amp;Database!C42&amp;"-"&amp;Database!D42</f>
        <v>Tenn Zone  0-Tenn Zone 2-FT Winter</v>
      </c>
      <c r="R44" s="248">
        <f ca="1">Database!K42</f>
        <v>0.19449021509911418</v>
      </c>
    </row>
    <row r="45" spans="6:18" x14ac:dyDescent="0.2">
      <c r="H45" s="189">
        <v>40</v>
      </c>
      <c r="I45" s="189" t="s">
        <v>163</v>
      </c>
      <c r="N45" s="249"/>
      <c r="Q45" s="247" t="str">
        <f>Database!B43&amp;"-"&amp;Database!C43&amp;"-"&amp;Database!D43</f>
        <v>Tenn Zone  0-Tenn Zone 3-FT Summer</v>
      </c>
      <c r="R45" s="248">
        <f ca="1">Database!K43</f>
        <v>0.2017385846672281</v>
      </c>
    </row>
    <row r="46" spans="6:18" x14ac:dyDescent="0.2">
      <c r="H46" s="189">
        <v>41</v>
      </c>
      <c r="I46" s="189" t="s">
        <v>205</v>
      </c>
      <c r="N46" s="249"/>
      <c r="Q46" s="247" t="str">
        <f>Database!B44&amp;"-"&amp;Database!C44&amp;"-"&amp;Database!D44</f>
        <v>Tenn Zone  0-Tenn Zone 3-FT Winter</v>
      </c>
      <c r="R46" s="248">
        <f ca="1">Database!K44</f>
        <v>0.21973663408414795</v>
      </c>
    </row>
    <row r="47" spans="6:18" x14ac:dyDescent="0.2">
      <c r="H47" s="189">
        <v>42</v>
      </c>
      <c r="I47" s="189" t="s">
        <v>208</v>
      </c>
      <c r="N47" s="249"/>
      <c r="Q47" s="247" t="str">
        <f>Database!B45&amp;"-"&amp;Database!C45&amp;"-"&amp;Database!D45</f>
        <v>Tenn Zone  0-Tenn Zone 4-FT Summer</v>
      </c>
      <c r="R47" s="248">
        <f ca="1">Database!K45</f>
        <v>0.23200870488322714</v>
      </c>
    </row>
    <row r="48" spans="6:18" x14ac:dyDescent="0.2">
      <c r="H48" s="189">
        <v>43</v>
      </c>
      <c r="I48" s="189" t="s">
        <v>206</v>
      </c>
      <c r="N48" s="249"/>
      <c r="Q48" s="247" t="str">
        <f>Database!B46&amp;"-"&amp;Database!C46&amp;"-"&amp;Database!D46</f>
        <v>Tenn Zone  0-Tenn Zone 4-FT Winter</v>
      </c>
      <c r="R48" s="248">
        <f ca="1">Database!K46</f>
        <v>0.25360059006544344</v>
      </c>
    </row>
    <row r="49" spans="8:18" x14ac:dyDescent="0.2">
      <c r="H49" s="189">
        <v>44</v>
      </c>
      <c r="I49" s="189" t="s">
        <v>565</v>
      </c>
      <c r="N49" s="249"/>
      <c r="Q49" s="247" t="str">
        <f>Database!B47&amp;"-"&amp;Database!C47&amp;"-"&amp;Database!D47</f>
        <v>Tenn Zone  0-Tenn Zone 5-FT Summer</v>
      </c>
      <c r="R49" s="248">
        <f ca="1">Database!K47</f>
        <v>0.26335883361921131</v>
      </c>
    </row>
    <row r="50" spans="8:18" x14ac:dyDescent="0.2">
      <c r="H50" s="189">
        <v>45</v>
      </c>
      <c r="I50" s="189" t="s">
        <v>203</v>
      </c>
      <c r="N50" s="249"/>
      <c r="Q50" s="247" t="str">
        <f>Database!B48&amp;"-"&amp;Database!C48&amp;"-"&amp;Database!D48</f>
        <v>Tenn Zone  0-Tenn Zone 5-FT Winter</v>
      </c>
      <c r="R50" s="248">
        <f ca="1">Database!K48</f>
        <v>0.28921024750325675</v>
      </c>
    </row>
    <row r="51" spans="8:18" x14ac:dyDescent="0.2">
      <c r="H51" s="189">
        <v>46</v>
      </c>
      <c r="I51" s="189" t="s">
        <v>568</v>
      </c>
      <c r="N51" s="249"/>
      <c r="Q51" s="247" t="str">
        <f>Database!B49&amp;"-"&amp;Database!C49&amp;"-"&amp;Database!D49</f>
        <v>Tenn Zone  0-Tenn Zone 6-FT Summer</v>
      </c>
      <c r="R51" s="248">
        <f ca="1">Database!K49</f>
        <v>0.3166813134586306</v>
      </c>
    </row>
    <row r="52" spans="8:18" x14ac:dyDescent="0.2">
      <c r="N52" s="249"/>
      <c r="Q52" s="247" t="str">
        <f>Database!B50&amp;"-"&amp;Database!C50&amp;"-"&amp;Database!D50</f>
        <v>Tenn Zone  0-Tenn Zone 6-FT Winter</v>
      </c>
      <c r="R52" s="248">
        <f ca="1">Database!K50</f>
        <v>0.34591059261693508</v>
      </c>
    </row>
    <row r="53" spans="8:18" x14ac:dyDescent="0.2">
      <c r="N53" s="249"/>
      <c r="Q53" s="247" t="str">
        <f>Database!B51&amp;"-"&amp;Database!C51&amp;"-"&amp;Database!D51</f>
        <v>Tenn Zone  L 500-Tenn Zone  L 500-FT Summer</v>
      </c>
      <c r="R53" s="248">
        <f ca="1">Database!K51</f>
        <v>7.1954719838465367E-2</v>
      </c>
    </row>
    <row r="54" spans="8:18" x14ac:dyDescent="0.2">
      <c r="N54" s="249"/>
      <c r="Q54" s="247" t="str">
        <f>Database!B52&amp;"-"&amp;Database!C52&amp;"-"&amp;Database!D52</f>
        <v>Tenn Zone  L 500-Tenn Zone  L 500-FT Winter</v>
      </c>
      <c r="R54" s="248">
        <f ca="1">Database!K52</f>
        <v>7.3144933831700024E-2</v>
      </c>
    </row>
    <row r="55" spans="8:18" x14ac:dyDescent="0.2">
      <c r="N55" s="249"/>
      <c r="Q55" s="247" t="str">
        <f>Database!B53&amp;"-"&amp;Database!C53&amp;"-"&amp;Database!D53</f>
        <v>Tenn Zone  L 500-Tenn Zone  L 500-FTS1 Summer</v>
      </c>
      <c r="R55" s="248">
        <f ca="1">Database!K53</f>
        <v>4.9454719838465375E-2</v>
      </c>
    </row>
    <row r="56" spans="8:18" x14ac:dyDescent="0.2">
      <c r="N56" s="249"/>
      <c r="Q56" s="247" t="str">
        <f>Database!B54&amp;"-"&amp;Database!C54&amp;"-"&amp;Database!D54</f>
        <v>Tenn Zone  L 500-Tenn Zone  L 500-FTS1 Winter</v>
      </c>
      <c r="R56" s="248">
        <f ca="1">Database!K54</f>
        <v>5.0644933831700018E-2</v>
      </c>
    </row>
    <row r="57" spans="8:18" x14ac:dyDescent="0.2">
      <c r="N57" s="249"/>
      <c r="Q57" s="247" t="str">
        <f>Database!B55&amp;"-"&amp;Database!C55&amp;"-"&amp;Database!D55</f>
        <v>Tenn Zone  L 500-Tenn Zone  L 500-IT Summer</v>
      </c>
      <c r="R57" s="248">
        <f ca="1">Database!K55</f>
        <v>0.18845471983846537</v>
      </c>
    </row>
    <row r="58" spans="8:18" x14ac:dyDescent="0.2">
      <c r="N58" s="249"/>
      <c r="Q58" s="247" t="str">
        <f>Database!B56&amp;"-"&amp;Database!C56&amp;"-"&amp;Database!D56</f>
        <v>Tenn Zone  L 500-Tenn Zone  L 500-IT Winter</v>
      </c>
      <c r="R58" s="248">
        <f ca="1">Database!K56</f>
        <v>0.18964493383170003</v>
      </c>
    </row>
    <row r="59" spans="8:18" x14ac:dyDescent="0.2">
      <c r="N59" s="249"/>
      <c r="Q59" s="247" t="str">
        <f>Database!B57&amp;"-"&amp;Database!C57&amp;"-"&amp;Database!D57</f>
        <v>Tenn Zone  L 500-Tenn Zone  L 500-ITS1 Summer</v>
      </c>
      <c r="R59" s="248">
        <f ca="1">Database!K57</f>
        <v>0.16595471983846538</v>
      </c>
    </row>
    <row r="60" spans="8:18" x14ac:dyDescent="0.2">
      <c r="N60" s="249"/>
      <c r="Q60" s="247" t="str">
        <f>Database!B58&amp;"-"&amp;Database!C58&amp;"-"&amp;Database!D58</f>
        <v>Tenn Zone  L 500-Tenn Zone  L 500-ITS1 Winter</v>
      </c>
      <c r="R60" s="248">
        <f ca="1">Database!K58</f>
        <v>0.16714493383170004</v>
      </c>
    </row>
    <row r="61" spans="8:18" x14ac:dyDescent="0.2">
      <c r="N61" s="249"/>
      <c r="Q61" s="247" t="str">
        <f>Database!B59&amp;"-"&amp;Database!C59&amp;"-"&amp;Database!D59</f>
        <v>Tenn Zone  L 500-Tenn Zone  L 800-FT Summer</v>
      </c>
      <c r="R61" s="248">
        <f ca="1">Database!K59</f>
        <v>7.1954719838465367E-2</v>
      </c>
    </row>
    <row r="62" spans="8:18" x14ac:dyDescent="0.2">
      <c r="N62" s="249"/>
      <c r="Q62" s="247" t="str">
        <f>Database!B60&amp;"-"&amp;Database!C60&amp;"-"&amp;Database!D60</f>
        <v>Tenn Zone  L 500-Tenn Zone  L 800-FT Winter</v>
      </c>
      <c r="R62" s="248">
        <f ca="1">Database!K60</f>
        <v>7.3144933831700024E-2</v>
      </c>
    </row>
    <row r="63" spans="8:18" x14ac:dyDescent="0.2">
      <c r="N63" s="249"/>
      <c r="Q63" s="247" t="str">
        <f>Database!B61&amp;"-"&amp;Database!C61&amp;"-"&amp;Database!D61</f>
        <v>Tenn Zone  L 500-Tenn Zone  L 800-FTS1 Summer</v>
      </c>
      <c r="R63" s="248">
        <f ca="1">Database!K61</f>
        <v>4.9454719838465375E-2</v>
      </c>
    </row>
    <row r="64" spans="8:18" x14ac:dyDescent="0.2">
      <c r="N64" s="249"/>
      <c r="Q64" s="247" t="str">
        <f>Database!B62&amp;"-"&amp;Database!C62&amp;"-"&amp;Database!D62</f>
        <v>Tenn Zone  L 500-Tenn Zone  L 800-FTS1 Winter</v>
      </c>
      <c r="R64" s="248">
        <f ca="1">Database!K62</f>
        <v>5.0644933831700018E-2</v>
      </c>
    </row>
    <row r="65" spans="14:18" x14ac:dyDescent="0.2">
      <c r="N65" s="249"/>
      <c r="Q65" s="247" t="str">
        <f>Database!B63&amp;"-"&amp;Database!C63&amp;"-"&amp;Database!D63</f>
        <v>Tenn Zone  L 500-Tenn Zone  L 800-IT Summer</v>
      </c>
      <c r="R65" s="248">
        <f ca="1">Database!K63</f>
        <v>0.18845471983846537</v>
      </c>
    </row>
    <row r="66" spans="14:18" x14ac:dyDescent="0.2">
      <c r="N66" s="249"/>
      <c r="Q66" s="247" t="str">
        <f>Database!B64&amp;"-"&amp;Database!C64&amp;"-"&amp;Database!D64</f>
        <v>Tenn Zone  L 500-Tenn Zone  L 800-IT Winter</v>
      </c>
      <c r="R66" s="248">
        <f ca="1">Database!K64</f>
        <v>0.18964493383170003</v>
      </c>
    </row>
    <row r="67" spans="14:18" x14ac:dyDescent="0.2">
      <c r="N67" s="249"/>
      <c r="Q67" s="247" t="str">
        <f>Database!B65&amp;"-"&amp;Database!C65&amp;"-"&amp;Database!D65</f>
        <v>Tenn Zone  L 500-Tenn Zone  L 800-ITS1 Summer</v>
      </c>
      <c r="R67" s="248">
        <f ca="1">Database!K65</f>
        <v>0.16595471983846538</v>
      </c>
    </row>
    <row r="68" spans="14:18" x14ac:dyDescent="0.2">
      <c r="N68" s="249"/>
      <c r="Q68" s="247" t="str">
        <f>Database!B66&amp;"-"&amp;Database!C66&amp;"-"&amp;Database!D66</f>
        <v>Tenn Zone  L 500-Tenn Zone  L 800-ITS1 Winter</v>
      </c>
      <c r="R68" s="248">
        <f ca="1">Database!K66</f>
        <v>0.16714493383170004</v>
      </c>
    </row>
    <row r="69" spans="14:18" x14ac:dyDescent="0.2">
      <c r="N69" s="249"/>
      <c r="Q69" s="247" t="str">
        <f>Database!B67&amp;"-"&amp;Database!C67&amp;"-"&amp;Database!D67</f>
        <v>Tenn Zone  L 500-Tenn Zone 1 500-FT Summer</v>
      </c>
      <c r="R69" s="248">
        <f ca="1">Database!K67</f>
        <v>0.11553682604272651</v>
      </c>
    </row>
    <row r="70" spans="14:18" x14ac:dyDescent="0.2">
      <c r="N70" s="249"/>
      <c r="Q70" s="247" t="str">
        <f>Database!B68&amp;"-"&amp;Database!C68&amp;"-"&amp;Database!D68</f>
        <v>Tenn Zone  L 500-Tenn Zone 1 500-FT Winter</v>
      </c>
      <c r="R70" s="248">
        <f ca="1">Database!K68</f>
        <v>0.1197728718523805</v>
      </c>
    </row>
    <row r="71" spans="14:18" x14ac:dyDescent="0.2">
      <c r="N71" s="249"/>
      <c r="Q71" s="247" t="str">
        <f>Database!B69&amp;"-"&amp;Database!C69&amp;"-"&amp;Database!D69</f>
        <v>Tenn Zone  L 500-Tenn Zone 1 500-FTS1 Summer</v>
      </c>
      <c r="R71" s="248">
        <f ca="1">Database!K69</f>
        <v>9.3036826042726506E-2</v>
      </c>
    </row>
    <row r="72" spans="14:18" x14ac:dyDescent="0.2">
      <c r="N72" s="249"/>
      <c r="Q72" s="247" t="str">
        <f>Database!B70&amp;"-"&amp;Database!C70&amp;"-"&amp;Database!D70</f>
        <v>Tenn Zone  L 500-Tenn Zone 1 500-FTS1 Winter</v>
      </c>
      <c r="R72" s="248">
        <f ca="1">Database!K70</f>
        <v>9.727287185238051E-2</v>
      </c>
    </row>
    <row r="73" spans="14:18" x14ac:dyDescent="0.2">
      <c r="Q73" s="247" t="str">
        <f>Database!B71&amp;"-"&amp;Database!C71&amp;"-"&amp;Database!D71</f>
        <v>Tenn Zone  L 800-Tenn Zone  L 500-FT Summer</v>
      </c>
      <c r="R73" s="248">
        <f ca="1">Database!K71</f>
        <v>7.2002675416456274E-2</v>
      </c>
    </row>
    <row r="74" spans="14:18" x14ac:dyDescent="0.2">
      <c r="Q74" s="247" t="str">
        <f>Database!B72&amp;"-"&amp;Database!C72&amp;"-"&amp;Database!D72</f>
        <v>Tenn Zone  L 800-Tenn Zone  L 500-FT Winter</v>
      </c>
      <c r="R74" s="248">
        <f ca="1">Database!K72</f>
        <v>7.3195949085766085E-2</v>
      </c>
    </row>
    <row r="75" spans="14:18" x14ac:dyDescent="0.2">
      <c r="Q75" s="247" t="str">
        <f>Database!B73&amp;"-"&amp;Database!C73&amp;"-"&amp;Database!D73</f>
        <v>Tenn Zone  L 800-Tenn Zone  L 500-FTS1 Summer</v>
      </c>
      <c r="R75" s="248">
        <f ca="1">Database!K73</f>
        <v>4.9502675416456282E-2</v>
      </c>
    </row>
    <row r="76" spans="14:18" x14ac:dyDescent="0.2">
      <c r="Q76" s="247" t="str">
        <f>Database!B74&amp;"-"&amp;Database!C74&amp;"-"&amp;Database!D74</f>
        <v>Tenn Zone  L 800-Tenn Zone  L 500-FTS1 Winter</v>
      </c>
      <c r="R76" s="248">
        <f ca="1">Database!K74</f>
        <v>5.0695949085766086E-2</v>
      </c>
    </row>
    <row r="77" spans="14:18" x14ac:dyDescent="0.2">
      <c r="Q77" s="247" t="str">
        <f>Database!B75&amp;"-"&amp;Database!C75&amp;"-"&amp;Database!D75</f>
        <v>Tenn Zone  L 800-Tenn Zone  L 500-IT Summer</v>
      </c>
      <c r="R77" s="248">
        <f ca="1">Database!K75</f>
        <v>0.18850267541645629</v>
      </c>
    </row>
    <row r="78" spans="14:18" x14ac:dyDescent="0.2">
      <c r="Q78" s="247" t="str">
        <f>Database!B76&amp;"-"&amp;Database!C76&amp;"-"&amp;Database!D76</f>
        <v>Tenn Zone  L 800-Tenn Zone  L 500-IT Winter</v>
      </c>
      <c r="R78" s="248">
        <f ca="1">Database!K76</f>
        <v>0.18969594908576609</v>
      </c>
    </row>
    <row r="79" spans="14:18" x14ac:dyDescent="0.2">
      <c r="Q79" s="247" t="str">
        <f>Database!B77&amp;"-"&amp;Database!C77&amp;"-"&amp;Database!D77</f>
        <v>Tenn Zone  L 800-Tenn Zone  L 500-ITS1 Summer</v>
      </c>
      <c r="R79" s="248">
        <f ca="1">Database!K77</f>
        <v>0.1660026754164563</v>
      </c>
    </row>
    <row r="80" spans="14:18" x14ac:dyDescent="0.2">
      <c r="Q80" s="247" t="str">
        <f>Database!B78&amp;"-"&amp;Database!C78&amp;"-"&amp;Database!D78</f>
        <v>Tenn Zone  L 800-Tenn Zone  L 500-ITS1 Winter</v>
      </c>
      <c r="R80" s="248">
        <f ca="1">Database!K78</f>
        <v>0.1671959490857661</v>
      </c>
    </row>
    <row r="81" spans="17:18" x14ac:dyDescent="0.2">
      <c r="Q81" s="247" t="str">
        <f>Database!B79&amp;"-"&amp;Database!C79&amp;"-"&amp;Database!D79</f>
        <v>Tenn Zone  L 800-Tenn Zone  L 800-FT Summer</v>
      </c>
      <c r="R81" s="248">
        <f ca="1">Database!K79</f>
        <v>7.2002675416456274E-2</v>
      </c>
    </row>
    <row r="82" spans="17:18" x14ac:dyDescent="0.2">
      <c r="Q82" s="247" t="str">
        <f>Database!B80&amp;"-"&amp;Database!C80&amp;"-"&amp;Database!D80</f>
        <v>Tenn Zone  L 800-Tenn Zone  L 800-FT Winter</v>
      </c>
      <c r="R82" s="248">
        <f ca="1">Database!K80</f>
        <v>7.3195949085766085E-2</v>
      </c>
    </row>
    <row r="83" spans="17:18" x14ac:dyDescent="0.2">
      <c r="Q83" s="247" t="str">
        <f>Database!B81&amp;"-"&amp;Database!C81&amp;"-"&amp;Database!D81</f>
        <v>Tenn Zone  L 800-Tenn Zone  L 800-FTS1 Summer</v>
      </c>
      <c r="R83" s="248">
        <f ca="1">Database!K81</f>
        <v>4.9502675416456282E-2</v>
      </c>
    </row>
    <row r="84" spans="17:18" x14ac:dyDescent="0.2">
      <c r="Q84" s="247" t="str">
        <f>Database!B82&amp;"-"&amp;Database!C82&amp;"-"&amp;Database!D82</f>
        <v>Tenn Zone  L 800-Tenn Zone  L 800-FTS1 Winter</v>
      </c>
      <c r="R84" s="248">
        <f ca="1">Database!K82</f>
        <v>5.0695949085766086E-2</v>
      </c>
    </row>
    <row r="85" spans="17:18" x14ac:dyDescent="0.2">
      <c r="Q85" s="247" t="str">
        <f>Database!B83&amp;"-"&amp;Database!C83&amp;"-"&amp;Database!D83</f>
        <v>Tenn Zone  L 800-Tenn Zone  L 800-IT Summer</v>
      </c>
      <c r="R85" s="248">
        <f ca="1">Database!K83</f>
        <v>0.18850267541645629</v>
      </c>
    </row>
    <row r="86" spans="17:18" x14ac:dyDescent="0.2">
      <c r="Q86" s="247" t="str">
        <f>Database!B84&amp;"-"&amp;Database!C84&amp;"-"&amp;Database!D84</f>
        <v>Tenn Zone  L 800-Tenn Zone  L 800-IT Winter</v>
      </c>
      <c r="R86" s="248">
        <f ca="1">Database!K84</f>
        <v>0.18969594908576609</v>
      </c>
    </row>
    <row r="87" spans="17:18" x14ac:dyDescent="0.2">
      <c r="Q87" s="247" t="str">
        <f>Database!B85&amp;"-"&amp;Database!C85&amp;"-"&amp;Database!D85</f>
        <v>Tenn Zone  L 800-Tenn Zone  L 800-ITS1 Summer</v>
      </c>
      <c r="R87" s="248">
        <f ca="1">Database!K85</f>
        <v>0.1660026754164563</v>
      </c>
    </row>
    <row r="88" spans="17:18" x14ac:dyDescent="0.2">
      <c r="Q88" s="247" t="str">
        <f>Database!B86&amp;"-"&amp;Database!C86&amp;"-"&amp;Database!D86</f>
        <v>Tenn Zone  L 800-Tenn Zone  L 800-ITS1 Winter</v>
      </c>
      <c r="R88" s="248">
        <f ca="1">Database!K86</f>
        <v>0.1671959490857661</v>
      </c>
    </row>
    <row r="89" spans="17:18" x14ac:dyDescent="0.2">
      <c r="Q89" s="247" t="str">
        <f>Database!B87&amp;"-"&amp;Database!C87&amp;"-"&amp;Database!D87</f>
        <v>Tenn Zone  L 800-Tenn Zone 1 500-FT Summer</v>
      </c>
      <c r="R89" s="248">
        <f ca="1">Database!K87</f>
        <v>0.11553682604272651</v>
      </c>
    </row>
    <row r="90" spans="17:18" x14ac:dyDescent="0.2">
      <c r="Q90" s="247" t="str">
        <f>Database!B88&amp;"-"&amp;Database!C88&amp;"-"&amp;Database!D88</f>
        <v>Tenn Zone  L 800-Tenn Zone 1 500-FT Winter</v>
      </c>
      <c r="R90" s="248">
        <f ca="1">Database!K88</f>
        <v>0.1197728718523805</v>
      </c>
    </row>
    <row r="91" spans="17:18" x14ac:dyDescent="0.2">
      <c r="Q91" s="247" t="str">
        <f>Database!B89&amp;"-"&amp;Database!C89&amp;"-"&amp;Database!D89</f>
        <v>Tenn Zone  L 800-Tenn Zone 1 500-FTS1 Summer</v>
      </c>
      <c r="R91" s="248">
        <f ca="1">Database!K89</f>
        <v>9.3036826042726506E-2</v>
      </c>
    </row>
    <row r="92" spans="17:18" x14ac:dyDescent="0.2">
      <c r="Q92" s="247" t="str">
        <f>Database!B90&amp;"-"&amp;Database!C90&amp;"-"&amp;Database!D90</f>
        <v>Tenn Zone  L 800-Tenn Zone 1 500-FTS1 Winter</v>
      </c>
      <c r="R92" s="248">
        <f ca="1">Database!K90</f>
        <v>9.727287185238051E-2</v>
      </c>
    </row>
    <row r="93" spans="17:18" x14ac:dyDescent="0.2">
      <c r="Q93" s="247" t="str">
        <f>Database!B91&amp;"-"&amp;Database!C91&amp;"-"&amp;Database!D91</f>
        <v>Tenn Zone 1 500-Tenn Zone 1 500-FT Summer</v>
      </c>
      <c r="R93" s="248">
        <f ca="1">Database!K91</f>
        <v>0.11553682604272651</v>
      </c>
    </row>
    <row r="94" spans="17:18" x14ac:dyDescent="0.2">
      <c r="Q94" s="247" t="str">
        <f>Database!B92&amp;"-"&amp;Database!C92&amp;"-"&amp;Database!D92</f>
        <v>Tenn Zone 1 500-Tenn Zone 1 500-FT Winter</v>
      </c>
      <c r="R94" s="248">
        <f ca="1">Database!K92</f>
        <v>0.1197728718523805</v>
      </c>
    </row>
    <row r="95" spans="17:18" x14ac:dyDescent="0.2">
      <c r="Q95" s="247" t="str">
        <f>Database!B93&amp;"-"&amp;Database!C93&amp;"-"&amp;Database!D93</f>
        <v>Tenn Zone 1 500-Tenn Zone 1 500-FTS1 Summer</v>
      </c>
      <c r="R95" s="248">
        <f ca="1">Database!K93</f>
        <v>9.3036826042726506E-2</v>
      </c>
    </row>
    <row r="96" spans="17:18" x14ac:dyDescent="0.2">
      <c r="Q96" s="247" t="str">
        <f>Database!B94&amp;"-"&amp;Database!C94&amp;"-"&amp;Database!D94</f>
        <v>Tenn Zone 1 500-Tenn Zone 1 500-FTS1 Winter</v>
      </c>
      <c r="R96" s="248">
        <f ca="1">Database!K94</f>
        <v>9.727287185238051E-2</v>
      </c>
    </row>
    <row r="97" spans="17:18" x14ac:dyDescent="0.2">
      <c r="Q97" s="247" t="str">
        <f>Database!B95&amp;"-"&amp;Database!C95&amp;"-"&amp;Database!D95</f>
        <v>Tenn Zone 1 500-Tenn Zone 1 800-FT Summer</v>
      </c>
      <c r="R97" s="248">
        <f ca="1">Database!K95</f>
        <v>0.11553682604272651</v>
      </c>
    </row>
    <row r="98" spans="17:18" x14ac:dyDescent="0.2">
      <c r="Q98" s="247" t="str">
        <f>Database!B96&amp;"-"&amp;Database!C96&amp;"-"&amp;Database!D96</f>
        <v>Tenn Zone 1 500-Tenn Zone 1 800-FT Winter</v>
      </c>
      <c r="R98" s="248">
        <f ca="1">Database!K96</f>
        <v>0.1197728718523805</v>
      </c>
    </row>
    <row r="99" spans="17:18" x14ac:dyDescent="0.2">
      <c r="Q99" s="247" t="str">
        <f>Database!B97&amp;"-"&amp;Database!C97&amp;"-"&amp;Database!D97</f>
        <v>Tenn Zone 1 500-Tenn Zone 2-FT Summer</v>
      </c>
      <c r="R99" s="248">
        <f ca="1">Database!K97</f>
        <v>0.15432029903436811</v>
      </c>
    </row>
    <row r="100" spans="17:18" x14ac:dyDescent="0.2">
      <c r="Q100" s="247" t="str">
        <f>Database!B98&amp;"-"&amp;Database!C98&amp;"-"&amp;Database!D98</f>
        <v>Tenn Zone 1 500-Tenn Zone 2-FT Winter</v>
      </c>
      <c r="R100" s="248">
        <f ca="1">Database!K98</f>
        <v>0.16676824070204771</v>
      </c>
    </row>
    <row r="101" spans="17:18" x14ac:dyDescent="0.2">
      <c r="Q101" s="247" t="str">
        <f>Database!B99&amp;"-"&amp;Database!C99&amp;"-"&amp;Database!D99</f>
        <v>Tenn Zone 1 500-Tenn Zone 2-IT Summer</v>
      </c>
      <c r="R101" s="248">
        <f ca="1">Database!K99</f>
        <v>0.42752029903436811</v>
      </c>
    </row>
    <row r="102" spans="17:18" x14ac:dyDescent="0.2">
      <c r="Q102" s="247" t="str">
        <f>Database!B100&amp;"-"&amp;Database!C100&amp;"-"&amp;Database!D100</f>
        <v>Tenn Zone 1 500-Tenn Zone 2-IT Winter</v>
      </c>
      <c r="R102" s="248">
        <f ca="1">Database!K100</f>
        <v>0.43996824070204771</v>
      </c>
    </row>
    <row r="103" spans="17:18" x14ac:dyDescent="0.2">
      <c r="Q103" s="247" t="str">
        <f>Database!B101&amp;"-"&amp;Database!C101&amp;"-"&amp;Database!D101</f>
        <v>Tenn Zone 1 500-Tenn Zone 3-FT Summer</v>
      </c>
      <c r="R103" s="248">
        <f ca="1">Database!K101</f>
        <v>0.17678054539755539</v>
      </c>
    </row>
    <row r="104" spans="17:18" x14ac:dyDescent="0.2">
      <c r="Q104" s="247" t="str">
        <f>Database!B102&amp;"-"&amp;Database!C102&amp;"-"&amp;Database!D102</f>
        <v>Tenn Zone 1 500-Tenn Zone 3-FT Winter</v>
      </c>
      <c r="R104" s="248">
        <f ca="1">Database!K102</f>
        <v>0.19175293127039256</v>
      </c>
    </row>
    <row r="105" spans="17:18" x14ac:dyDescent="0.2">
      <c r="Q105" s="247" t="str">
        <f>Database!B103&amp;"-"&amp;Database!C103&amp;"-"&amp;Database!D103</f>
        <v>Tenn Zone 1 500-Tenn Zone 4-FT Summer</v>
      </c>
      <c r="R105" s="248">
        <f ca="1">Database!K103</f>
        <v>0.20736231303981467</v>
      </c>
    </row>
    <row r="106" spans="17:18" x14ac:dyDescent="0.2">
      <c r="Q106" s="247" t="str">
        <f>Database!B104&amp;"-"&amp;Database!C104&amp;"-"&amp;Database!D104</f>
        <v>Tenn Zone 1 500-Tenn Zone 4-FT Winter</v>
      </c>
      <c r="R106" s="248">
        <f ca="1">Database!K104</f>
        <v>0.22565005313496261</v>
      </c>
    </row>
    <row r="107" spans="17:18" x14ac:dyDescent="0.2">
      <c r="Q107" s="247" t="str">
        <f>Database!B105&amp;"-"&amp;Database!C105&amp;"-"&amp;Database!D105</f>
        <v>Tenn Zone 1 500-Tenn Zone 5-FT Summer</v>
      </c>
      <c r="R107" s="248">
        <f ca="1">Database!K105</f>
        <v>0.23838878017653947</v>
      </c>
    </row>
    <row r="108" spans="17:18" x14ac:dyDescent="0.2">
      <c r="Q108" s="247" t="str">
        <f>Database!B106&amp;"-"&amp;Database!C106&amp;"-"&amp;Database!D106</f>
        <v>Tenn Zone 1 500-Tenn Zone 5-FT Winter</v>
      </c>
      <c r="R108" s="248">
        <f ca="1">Database!K106</f>
        <v>0.2610729921513813</v>
      </c>
    </row>
    <row r="109" spans="17:18" x14ac:dyDescent="0.2">
      <c r="Q109" s="247" t="str">
        <f>Database!B107&amp;"-"&amp;Database!C107&amp;"-"&amp;Database!D107</f>
        <v>Tenn Zone 1 500-Tenn Zone 6-FT Summer</v>
      </c>
      <c r="R109" s="248">
        <f ca="1">Database!K107</f>
        <v>0.29170300010714673</v>
      </c>
    </row>
    <row r="110" spans="17:18" x14ac:dyDescent="0.2">
      <c r="Q110" s="247" t="str">
        <f>Database!B108&amp;"-"&amp;Database!C108&amp;"-"&amp;Database!D108</f>
        <v>Tenn Zone 1 500-Tenn Zone 6-FT Winter</v>
      </c>
      <c r="R110" s="248">
        <f ca="1">Database!K108</f>
        <v>0.31770216966804088</v>
      </c>
    </row>
    <row r="111" spans="17:18" x14ac:dyDescent="0.2">
      <c r="Q111" s="247" t="str">
        <f>Database!B109&amp;"-"&amp;Database!C109&amp;"-"&amp;Database!D109</f>
        <v>Tenn Zone 1 800-Tenn Zone 1 500-FT Summer</v>
      </c>
      <c r="R111" s="248">
        <f ca="1">Database!K109</f>
        <v>0.11562329603255357</v>
      </c>
    </row>
    <row r="112" spans="17:18" x14ac:dyDescent="0.2">
      <c r="Q112" s="247" t="str">
        <f>Database!B110&amp;"-"&amp;Database!C110&amp;"-"&amp;Database!D110</f>
        <v>Tenn Zone 1 800-Tenn Zone 1 500-FT Winter</v>
      </c>
      <c r="R112" s="248">
        <f ca="1">Database!K110</f>
        <v>0.1198702314201244</v>
      </c>
    </row>
    <row r="113" spans="17:18" x14ac:dyDescent="0.2">
      <c r="Q113" s="247" t="str">
        <f>Database!B111&amp;"-"&amp;Database!C111&amp;"-"&amp;Database!D111</f>
        <v>Tenn Zone 1 800-Tenn Zone 1 800-FT Summer</v>
      </c>
      <c r="R113" s="248">
        <f ca="1">Database!K111</f>
        <v>0.11562329603255357</v>
      </c>
    </row>
    <row r="114" spans="17:18" x14ac:dyDescent="0.2">
      <c r="Q114" s="247" t="str">
        <f>Database!B112&amp;"-"&amp;Database!C112&amp;"-"&amp;Database!D112</f>
        <v>Tenn Zone 1 800-Tenn Zone 1 800-FT Winter</v>
      </c>
      <c r="R114" s="248">
        <f ca="1">Database!K112</f>
        <v>0.1198702314201244</v>
      </c>
    </row>
    <row r="115" spans="17:18" x14ac:dyDescent="0.2">
      <c r="Q115" s="247" t="str">
        <f>Database!B113&amp;"-"&amp;Database!C113&amp;"-"&amp;Database!D113</f>
        <v>Tenn Zone 1 800-Tenn Zone 2-FT Summer</v>
      </c>
      <c r="R115" s="248">
        <f ca="1">Database!K113</f>
        <v>0.1545118679264873</v>
      </c>
    </row>
    <row r="116" spans="17:18" x14ac:dyDescent="0.2">
      <c r="Q116" s="247" t="str">
        <f>Database!B114&amp;"-"&amp;Database!C114&amp;"-"&amp;Database!D114</f>
        <v>Tenn Zone 1 800-Tenn Zone 2-FT Winter</v>
      </c>
      <c r="R116" s="248">
        <f ca="1">Database!K114</f>
        <v>0.16699180944421235</v>
      </c>
    </row>
    <row r="117" spans="17:18" x14ac:dyDescent="0.2">
      <c r="Q117" s="247" t="str">
        <f>Database!B115&amp;"-"&amp;Database!C115&amp;"-"&amp;Database!D115</f>
        <v>Tenn Zone 1 800-Tenn Zone 2-IT Summer</v>
      </c>
      <c r="R117" s="248">
        <f ca="1">Database!K115</f>
        <v>0.40521186792648728</v>
      </c>
    </row>
    <row r="118" spans="17:18" x14ac:dyDescent="0.2">
      <c r="Q118" s="247" t="str">
        <f>Database!B116&amp;"-"&amp;Database!C116&amp;"-"&amp;Database!D116</f>
        <v>Tenn Zone 1 800-Tenn Zone 2-IT Winter</v>
      </c>
      <c r="R118" s="248">
        <f ca="1">Database!K116</f>
        <v>0.41769180944421236</v>
      </c>
    </row>
    <row r="119" spans="17:18" x14ac:dyDescent="0.2">
      <c r="Q119" s="247" t="str">
        <f>Database!B117&amp;"-"&amp;Database!C117&amp;"-"&amp;Database!D117</f>
        <v>Tenn Zone 1 800-Tenn Zone 3-FT Summer</v>
      </c>
      <c r="R119" s="248">
        <f ca="1">Database!K117</f>
        <v>0.17700465991014552</v>
      </c>
    </row>
    <row r="120" spans="17:18" x14ac:dyDescent="0.2">
      <c r="Q120" s="247" t="str">
        <f>Database!B118&amp;"-"&amp;Database!C118&amp;"-"&amp;Database!D118</f>
        <v>Tenn Zone 1 800-Tenn Zone 3-FT Winter</v>
      </c>
      <c r="R120" s="248">
        <f ca="1">Database!K118</f>
        <v>0.1920155352068203</v>
      </c>
    </row>
    <row r="121" spans="17:18" x14ac:dyDescent="0.2">
      <c r="Q121" s="247" t="str">
        <f>Database!B119&amp;"-"&amp;Database!C119&amp;"-"&amp;Database!D119</f>
        <v>Tenn Zone 1 800-Tenn Zone 4-FT Summer</v>
      </c>
      <c r="R121" s="248">
        <f ca="1">Database!K119</f>
        <v>0.20762879713503268</v>
      </c>
    </row>
    <row r="122" spans="17:18" x14ac:dyDescent="0.2">
      <c r="Q122" s="247" t="str">
        <f>Database!B120&amp;"-"&amp;Database!C120&amp;"-"&amp;Database!D120</f>
        <v>Tenn Zone 1 800-Tenn Zone 4-FT Winter</v>
      </c>
      <c r="R122" s="248">
        <f ca="1">Database!K120</f>
        <v>0.22596354941551522</v>
      </c>
    </row>
    <row r="123" spans="17:18" x14ac:dyDescent="0.2">
      <c r="Q123" s="247" t="str">
        <f>Database!B121&amp;"-"&amp;Database!C121&amp;"-"&amp;Database!D121</f>
        <v>Tenn Zone 1 800-Tenn Zone 5-FT Summer</v>
      </c>
      <c r="R123" s="248">
        <f ca="1">Database!K121</f>
        <v>0.23870623205359998</v>
      </c>
    </row>
    <row r="124" spans="17:18" x14ac:dyDescent="0.2">
      <c r="Q124" s="247" t="str">
        <f>Database!B122&amp;"-"&amp;Database!C122&amp;"-"&amp;Database!D122</f>
        <v>Tenn Zone 1 800-Tenn Zone 5-FT Winter</v>
      </c>
      <c r="R124" s="248">
        <f ca="1">Database!K122</f>
        <v>0.26144875819804292</v>
      </c>
    </row>
    <row r="125" spans="17:18" x14ac:dyDescent="0.2">
      <c r="Q125" s="247" t="str">
        <f>Database!B123&amp;"-"&amp;Database!C123&amp;"-"&amp;Database!D123</f>
        <v>Tenn Zone 1 800-Tenn Zone 6-FT Summer</v>
      </c>
      <c r="R125" s="248">
        <f ca="1">Database!K123</f>
        <v>0.29206033429765355</v>
      </c>
    </row>
    <row r="126" spans="17:18" x14ac:dyDescent="0.2">
      <c r="Q126" s="247" t="str">
        <f>Database!B124&amp;"-"&amp;Database!C124&amp;"-"&amp;Database!D124</f>
        <v>Tenn Zone 1 800-Tenn Zone 6-FT Winter</v>
      </c>
      <c r="R126" s="248">
        <f ca="1">Database!K124</f>
        <v>0.31812633977001525</v>
      </c>
    </row>
    <row r="127" spans="17:18" x14ac:dyDescent="0.2">
      <c r="Q127" s="247" t="str">
        <f>Database!B125&amp;"-"&amp;Database!C125&amp;"-"&amp;Database!D125</f>
        <v>Tenn Zone 5-Tenn Zone 5-FT Summer</v>
      </c>
      <c r="R127" s="248">
        <f ca="1">Database!K125</f>
        <v>7.2128574319538605E-2</v>
      </c>
    </row>
    <row r="128" spans="17:18" x14ac:dyDescent="0.2">
      <c r="Q128" s="247" t="str">
        <f>Database!B126&amp;"-"&amp;Database!C126&amp;"-"&amp;Database!D126</f>
        <v>Tenn Zone 5-Tenn Zone 5-FT Winter</v>
      </c>
      <c r="R128" s="248">
        <f ca="1">Database!K126</f>
        <v>7.4721717990275355E-2</v>
      </c>
    </row>
    <row r="129" spans="17:18" x14ac:dyDescent="0.2">
      <c r="Q129" s="247" t="str">
        <f>Database!B127&amp;"-"&amp;Database!C127&amp;"-"&amp;Database!D127</f>
        <v>Tenn Zone 5-Tenn Zone 6-FT Summer</v>
      </c>
      <c r="R129" s="248">
        <f ca="1">Database!K127</f>
        <v>0.13339078866924789</v>
      </c>
    </row>
    <row r="130" spans="17:18" x14ac:dyDescent="0.2">
      <c r="Q130" s="247" t="str">
        <f>Database!B128&amp;"-"&amp;Database!C128&amp;"-"&amp;Database!D128</f>
        <v>Tenn Zone 5-Tenn Zone 6-FT Winter</v>
      </c>
      <c r="R130" s="248">
        <f ca="1">Database!K128</f>
        <v>0.13889610867122851</v>
      </c>
    </row>
    <row r="131" spans="17:18" x14ac:dyDescent="0.2">
      <c r="Q131" s="247" t="str">
        <f>Database!B129&amp;"-"&amp;Database!C129&amp;"-"&amp;Database!D129</f>
        <v xml:space="preserve">Tetco   STX-Tetco   STX-FT  </v>
      </c>
      <c r="R131" s="248">
        <f ca="1">Database!K129</f>
        <v>5.7077416073245332E-2</v>
      </c>
    </row>
    <row r="132" spans="17:18" x14ac:dyDescent="0.2">
      <c r="Q132" s="247" t="str">
        <f>Database!B130&amp;"-"&amp;Database!C130&amp;"-"&amp;Database!D130</f>
        <v xml:space="preserve">Tetco   STX-Tetco   STX-IT  </v>
      </c>
      <c r="R132" s="248">
        <f ca="1">Database!K130</f>
        <v>0.24657741607324532</v>
      </c>
    </row>
    <row r="133" spans="17:18" x14ac:dyDescent="0.2">
      <c r="Q133" s="247" t="str">
        <f>Database!B131&amp;"-"&amp;Database!C131&amp;"-"&amp;Database!D131</f>
        <v xml:space="preserve">Tetco   STX-Tetco  ETX-FT  </v>
      </c>
      <c r="R133" s="248">
        <f ca="1">Database!K131</f>
        <v>8.9792449336488084E-2</v>
      </c>
    </row>
    <row r="134" spans="17:18" x14ac:dyDescent="0.2">
      <c r="Q134" s="247" t="str">
        <f>Database!B132&amp;"-"&amp;Database!C132&amp;"-"&amp;Database!D132</f>
        <v xml:space="preserve">Tetco   STX-Tetco  ETX-IT  </v>
      </c>
      <c r="R134" s="248">
        <f ca="1">Database!K132</f>
        <v>0.32469244933648811</v>
      </c>
    </row>
    <row r="135" spans="17:18" x14ac:dyDescent="0.2">
      <c r="Q135" s="247" t="str">
        <f>Database!B133&amp;"-"&amp;Database!C133&amp;"-"&amp;Database!D133</f>
        <v xml:space="preserve">Tetco   STX-Tetco  WLA-FT  </v>
      </c>
      <c r="R135" s="248">
        <f ca="1">Database!K133</f>
        <v>6.1978762865586699E-2</v>
      </c>
    </row>
    <row r="136" spans="17:18" x14ac:dyDescent="0.2">
      <c r="Q136" s="247" t="str">
        <f>Database!B134&amp;"-"&amp;Database!C134&amp;"-"&amp;Database!D134</f>
        <v xml:space="preserve">Tetco   STX-Tetco  WLA-IT  </v>
      </c>
      <c r="R136" s="248">
        <f ca="1">Database!K134</f>
        <v>0.25957876286558668</v>
      </c>
    </row>
    <row r="137" spans="17:18" x14ac:dyDescent="0.2">
      <c r="Q137" s="247" t="str">
        <f>Database!B135&amp;"-"&amp;Database!C135&amp;"-"&amp;Database!D135</f>
        <v xml:space="preserve">Tetco   STX-Tetco ELA-FT  </v>
      </c>
      <c r="R137" s="248">
        <f ca="1">Database!K135</f>
        <v>8.9792449336488084E-2</v>
      </c>
    </row>
    <row r="138" spans="17:18" x14ac:dyDescent="0.2">
      <c r="Q138" s="247" t="str">
        <f>Database!B136&amp;"-"&amp;Database!C136&amp;"-"&amp;Database!D136</f>
        <v xml:space="preserve">Tetco   STX-Tetco ELA-IT  </v>
      </c>
      <c r="R138" s="248">
        <f ca="1">Database!K136</f>
        <v>0.32469244933648811</v>
      </c>
    </row>
    <row r="139" spans="17:18" x14ac:dyDescent="0.2">
      <c r="Q139" s="247" t="str">
        <f>Database!B137&amp;"-"&amp;Database!C137&amp;"-"&amp;Database!D137</f>
        <v xml:space="preserve">Tetco   STX-Tetco M1-FT  </v>
      </c>
      <c r="R139" s="248">
        <f ca="1">Database!K137</f>
        <v>0.17138410706817211</v>
      </c>
    </row>
    <row r="140" spans="17:18" x14ac:dyDescent="0.2">
      <c r="Q140" s="247" t="str">
        <f>Database!B138&amp;"-"&amp;Database!C138&amp;"-"&amp;Database!D138</f>
        <v xml:space="preserve">Tetco   STX-Tetco M1-IT  </v>
      </c>
      <c r="R140" s="248">
        <f ca="1">Database!K138</f>
        <v>0.52698410706817211</v>
      </c>
    </row>
    <row r="141" spans="17:18" x14ac:dyDescent="0.2">
      <c r="Q141" s="247" t="str">
        <f>Database!B139&amp;"-"&amp;Database!C139&amp;"-"&amp;Database!D139</f>
        <v xml:space="preserve">Tetco   STX-Tetco M2-FT  </v>
      </c>
      <c r="R141" s="248">
        <f ca="1">Database!K139</f>
        <v>0.23510287417500522</v>
      </c>
    </row>
    <row r="142" spans="17:18" x14ac:dyDescent="0.2">
      <c r="Q142" s="247" t="str">
        <f>Database!B140&amp;"-"&amp;Database!C140&amp;"-"&amp;Database!D140</f>
        <v xml:space="preserve">Tetco   STX-Tetco M2-IT  </v>
      </c>
      <c r="R142" s="248">
        <f ca="1">Database!K140</f>
        <v>0.73070287417500523</v>
      </c>
    </row>
    <row r="143" spans="17:18" x14ac:dyDescent="0.2">
      <c r="Q143" s="247" t="str">
        <f>Database!B141&amp;"-"&amp;Database!C141&amp;"-"&amp;Database!D141</f>
        <v xml:space="preserve">Tetco   STX-Tetco M3-FT  </v>
      </c>
      <c r="R143" s="248">
        <f ca="1">Database!K141</f>
        <v>0.27886551352516464</v>
      </c>
    </row>
    <row r="144" spans="17:18" x14ac:dyDescent="0.2">
      <c r="Q144" s="247" t="str">
        <f>Database!B142&amp;"-"&amp;Database!C142&amp;"-"&amp;Database!D142</f>
        <v xml:space="preserve">Tetco   STX-Tetco M3-IT  </v>
      </c>
      <c r="R144" s="248">
        <f ca="1">Database!K142</f>
        <v>0.87026551352516457</v>
      </c>
    </row>
    <row r="145" spans="17:18" x14ac:dyDescent="0.2">
      <c r="Q145" s="247" t="str">
        <f>Database!B143&amp;"-"&amp;Database!C143&amp;"-"&amp;Database!D143</f>
        <v xml:space="preserve">Tetco  ETX-Tetco  ETX-FT  </v>
      </c>
      <c r="R145" s="248">
        <f ca="1">Database!K143</f>
        <v>5.684266246313429E-2</v>
      </c>
    </row>
    <row r="146" spans="17:18" x14ac:dyDescent="0.2">
      <c r="Q146" s="247" t="str">
        <f>Database!B144&amp;"-"&amp;Database!C144&amp;"-"&amp;Database!D144</f>
        <v xml:space="preserve">Tetco  ETX-Tetco  ETX-IT  </v>
      </c>
      <c r="R146" s="248">
        <f ca="1">Database!K144</f>
        <v>0.12284266246313429</v>
      </c>
    </row>
    <row r="147" spans="17:18" x14ac:dyDescent="0.2">
      <c r="Q147" s="247" t="str">
        <f>Database!B145&amp;"-"&amp;Database!C145&amp;"-"&amp;Database!D145</f>
        <v xml:space="preserve">Tetco  ETX-Tetco M1-FT  </v>
      </c>
      <c r="R147" s="248">
        <f ca="1">Database!K145</f>
        <v>0.13843269946258799</v>
      </c>
    </row>
    <row r="148" spans="17:18" x14ac:dyDescent="0.2">
      <c r="Q148" s="247" t="str">
        <f>Database!B146&amp;"-"&amp;Database!C146&amp;"-"&amp;Database!D146</f>
        <v xml:space="preserve">Tetco  ETX-Tetco M1-IT  </v>
      </c>
      <c r="R148" s="248">
        <f ca="1">Database!K146</f>
        <v>0.32523269946258804</v>
      </c>
    </row>
    <row r="149" spans="17:18" x14ac:dyDescent="0.2">
      <c r="Q149" s="247" t="str">
        <f>Database!B147&amp;"-"&amp;Database!C147&amp;"-"&amp;Database!D147</f>
        <v xml:space="preserve">Tetco  ETX-Tetco M2-FT  </v>
      </c>
      <c r="R149" s="248">
        <f ca="1">Database!K147</f>
        <v>0.20203517778245333</v>
      </c>
    </row>
    <row r="150" spans="17:18" x14ac:dyDescent="0.2">
      <c r="Q150" s="247" t="str">
        <f>Database!B148&amp;"-"&amp;Database!C148&amp;"-"&amp;Database!D148</f>
        <v xml:space="preserve">Tetco  ETX-Tetco M2-IT  </v>
      </c>
      <c r="R150" s="248">
        <f ca="1">Database!K148</f>
        <v>0.52883517778245337</v>
      </c>
    </row>
    <row r="151" spans="17:18" x14ac:dyDescent="0.2">
      <c r="Q151" s="247" t="str">
        <f>Database!B149&amp;"-"&amp;Database!C149&amp;"-"&amp;Database!D149</f>
        <v xml:space="preserve">Tetco  ETX-Tetco M3-FT  </v>
      </c>
      <c r="R151" s="248">
        <f ca="1">Database!K149</f>
        <v>0.24587741454584167</v>
      </c>
    </row>
    <row r="152" spans="17:18" x14ac:dyDescent="0.2">
      <c r="Q152" s="247" t="str">
        <f>Database!B150&amp;"-"&amp;Database!C150&amp;"-"&amp;Database!D150</f>
        <v xml:space="preserve">Tetco  ETX-Tetco M3-IT  </v>
      </c>
      <c r="R152" s="248">
        <f ca="1">Database!K150</f>
        <v>0.66837741454584165</v>
      </c>
    </row>
    <row r="153" spans="17:18" x14ac:dyDescent="0.2">
      <c r="Q153" s="247" t="str">
        <f>Database!B151&amp;"-"&amp;Database!C151&amp;"-"&amp;Database!D151</f>
        <v xml:space="preserve">Tetco  WLA-Tetco  ETX-FT  </v>
      </c>
      <c r="R153" s="248">
        <f ca="1">Database!K151</f>
        <v>6.6701540973568937E-2</v>
      </c>
    </row>
    <row r="154" spans="17:18" x14ac:dyDescent="0.2">
      <c r="Q154" s="247" t="str">
        <f>Database!B152&amp;"-"&amp;Database!C152&amp;"-"&amp;Database!D152</f>
        <v xml:space="preserve">Tetco  WLA-Tetco  ETX-IT  </v>
      </c>
      <c r="R154" s="248">
        <f ca="1">Database!K152</f>
        <v>0.15790154097356893</v>
      </c>
    </row>
    <row r="155" spans="17:18" x14ac:dyDescent="0.2">
      <c r="Q155" s="247" t="str">
        <f>Database!B153&amp;"-"&amp;Database!C153&amp;"-"&amp;Database!D153</f>
        <v xml:space="preserve">Tetco  WLA-Tetco  WLA-FT  </v>
      </c>
      <c r="R155" s="248">
        <f ca="1">Database!K153</f>
        <v>3.8944333232231274E-2</v>
      </c>
    </row>
    <row r="156" spans="17:18" x14ac:dyDescent="0.2">
      <c r="Q156" s="247" t="str">
        <f>Database!B154&amp;"-"&amp;Database!C154&amp;"-"&amp;Database!D154</f>
        <v xml:space="preserve">Tetco  WLA-Tetco  WLA-IT  </v>
      </c>
      <c r="R156" s="248">
        <f ca="1">Database!K154</f>
        <v>9.6144333232231288E-2</v>
      </c>
    </row>
    <row r="157" spans="17:18" x14ac:dyDescent="0.2">
      <c r="Q157" s="247" t="str">
        <f>Database!B155&amp;"-"&amp;Database!C155&amp;"-"&amp;Database!D155</f>
        <v xml:space="preserve">Tetco  WLA-Tetco ELA-FT  </v>
      </c>
      <c r="R157" s="248">
        <f ca="1">Database!K155</f>
        <v>6.6701540973568937E-2</v>
      </c>
    </row>
    <row r="158" spans="17:18" x14ac:dyDescent="0.2">
      <c r="Q158" s="247" t="str">
        <f>Database!B156&amp;"-"&amp;Database!C156&amp;"-"&amp;Database!D156</f>
        <v xml:space="preserve">Tetco  WLA-Tetco ELA-IT  </v>
      </c>
      <c r="R158" s="248">
        <f ca="1">Database!K156</f>
        <v>0.15790154097356893</v>
      </c>
    </row>
    <row r="159" spans="17:18" x14ac:dyDescent="0.2">
      <c r="Q159" s="247" t="str">
        <f>Database!B157&amp;"-"&amp;Database!C157&amp;"-"&amp;Database!D157</f>
        <v xml:space="preserve">Tetco  WLA-Tetco M1-FT  </v>
      </c>
      <c r="R159" s="248">
        <f ca="1">Database!K157</f>
        <v>0.14828763741962253</v>
      </c>
    </row>
    <row r="160" spans="17:18" x14ac:dyDescent="0.2">
      <c r="Q160" s="247" t="str">
        <f>Database!B158&amp;"-"&amp;Database!C158&amp;"-"&amp;Database!D158</f>
        <v xml:space="preserve">Tetco  WLA-Tetco M1-IT  </v>
      </c>
      <c r="R160" s="248">
        <f ca="1">Database!K158</f>
        <v>0.36018763741962251</v>
      </c>
    </row>
    <row r="161" spans="17:18" x14ac:dyDescent="0.2">
      <c r="Q161" s="247" t="str">
        <f>Database!B159&amp;"-"&amp;Database!C159&amp;"-"&amp;Database!D159</f>
        <v xml:space="preserve">Tetco  WLA-Tetco M2-FT  </v>
      </c>
      <c r="R161" s="248">
        <f ca="1">Database!K159</f>
        <v>0.21177804054054045</v>
      </c>
    </row>
    <row r="162" spans="17:18" x14ac:dyDescent="0.2">
      <c r="Q162" s="247" t="str">
        <f>Database!B160&amp;"-"&amp;Database!C160&amp;"-"&amp;Database!D160</f>
        <v xml:space="preserve">Tetco  WLA-Tetco M2-IT  </v>
      </c>
      <c r="R162" s="248">
        <f ca="1">Database!K160</f>
        <v>0.56367804054054049</v>
      </c>
    </row>
    <row r="163" spans="17:18" x14ac:dyDescent="0.2">
      <c r="Q163" s="247" t="str">
        <f>Database!B161&amp;"-"&amp;Database!C161&amp;"-"&amp;Database!D161</f>
        <v xml:space="preserve">Tetco  WLA-Tetco M3-FT  </v>
      </c>
      <c r="R163" s="248">
        <f ca="1">Database!K161</f>
        <v>0.2555448754942824</v>
      </c>
    </row>
    <row r="164" spans="17:18" x14ac:dyDescent="0.2">
      <c r="Q164" s="247" t="str">
        <f>Database!B162&amp;"-"&amp;Database!C162&amp;"-"&amp;Database!D162</f>
        <v xml:space="preserve">Tetco  WLA-Tetco M3-IT  </v>
      </c>
      <c r="R164" s="248">
        <f ca="1">Database!K162</f>
        <v>0.7031448754942824</v>
      </c>
    </row>
    <row r="165" spans="17:18" x14ac:dyDescent="0.2">
      <c r="Q165" s="247" t="str">
        <f>Database!B163&amp;"-"&amp;Database!C163&amp;"-"&amp;Database!D163</f>
        <v xml:space="preserve">Tetco ELA-Tetco  ETX-FT  </v>
      </c>
      <c r="R165" s="248">
        <f ca="1">Database!K163</f>
        <v>5.6502989931862042E-2</v>
      </c>
    </row>
    <row r="166" spans="17:18" x14ac:dyDescent="0.2">
      <c r="Q166" s="247" t="str">
        <f>Database!B164&amp;"-"&amp;Database!C164&amp;"-"&amp;Database!D164</f>
        <v xml:space="preserve">Tetco ELA-Tetco  ETX-IT  </v>
      </c>
      <c r="R166" s="248">
        <f ca="1">Database!K164</f>
        <v>0.12900298993186204</v>
      </c>
    </row>
    <row r="167" spans="17:18" x14ac:dyDescent="0.2">
      <c r="Q167" s="247" t="str">
        <f>Database!B165&amp;"-"&amp;Database!C165&amp;"-"&amp;Database!D165</f>
        <v xml:space="preserve">Tetco ELA-Tetco ELA-FT  </v>
      </c>
      <c r="R167" s="248">
        <f ca="1">Database!K165</f>
        <v>5.6502989931862042E-2</v>
      </c>
    </row>
    <row r="168" spans="17:18" x14ac:dyDescent="0.2">
      <c r="Q168" s="247" t="str">
        <f>Database!B166&amp;"-"&amp;Database!C166&amp;"-"&amp;Database!D166</f>
        <v xml:space="preserve">Tetco ELA-Tetco ELA-IT  </v>
      </c>
      <c r="R168" s="248">
        <f ca="1">Database!K166</f>
        <v>0.12900298993186204</v>
      </c>
    </row>
    <row r="169" spans="17:18" x14ac:dyDescent="0.2">
      <c r="Q169" s="247" t="str">
        <f>Database!B167&amp;"-"&amp;Database!C167&amp;"-"&amp;Database!D167</f>
        <v xml:space="preserve">Tetco ELA-Tetco M1-FT  </v>
      </c>
      <c r="R169" s="248">
        <f ca="1">Database!K167</f>
        <v>0.13776300124018204</v>
      </c>
    </row>
    <row r="170" spans="17:18" x14ac:dyDescent="0.2">
      <c r="Q170" s="247" t="str">
        <f>Database!B168&amp;"-"&amp;Database!C168&amp;"-"&amp;Database!D168</f>
        <v xml:space="preserve">Tetco ELA-Tetco M1-IT  </v>
      </c>
      <c r="R170" s="248">
        <f ca="1">Database!K168</f>
        <v>0.33106300124018206</v>
      </c>
    </row>
    <row r="171" spans="17:18" x14ac:dyDescent="0.2">
      <c r="Q171" s="247" t="str">
        <f>Database!B169&amp;"-"&amp;Database!C169&amp;"-"&amp;Database!D169</f>
        <v xml:space="preserve">Tetco ELA-Tetco M2-FT  </v>
      </c>
      <c r="R171" s="248">
        <f ca="1">Database!K169</f>
        <v>0.20099583420997277</v>
      </c>
    </row>
    <row r="172" spans="17:18" x14ac:dyDescent="0.2">
      <c r="Q172" s="247" t="str">
        <f>Database!B170&amp;"-"&amp;Database!C170&amp;"-"&amp;Database!D170</f>
        <v xml:space="preserve">Tetco ELA-Tetco M2-IT  </v>
      </c>
      <c r="R172" s="248">
        <f ca="1">Database!K170</f>
        <v>0.53429583420997273</v>
      </c>
    </row>
    <row r="173" spans="17:18" x14ac:dyDescent="0.2">
      <c r="Q173" s="247" t="str">
        <f>Database!B171&amp;"-"&amp;Database!C171&amp;"-"&amp;Database!D171</f>
        <v xml:space="preserve">Tetco ELA-Tetco M3-FT  </v>
      </c>
      <c r="R173" s="248">
        <f ca="1">Database!K171</f>
        <v>0.24458042806942809</v>
      </c>
    </row>
    <row r="174" spans="17:18" x14ac:dyDescent="0.2">
      <c r="Q174" s="247" t="str">
        <f>Database!B172&amp;"-"&amp;Database!C172&amp;"-"&amp;Database!D172</f>
        <v xml:space="preserve">Tetco ELA-Tetco M3-IT  </v>
      </c>
      <c r="R174" s="248">
        <f ca="1">Database!K172</f>
        <v>0.67358042806942808</v>
      </c>
    </row>
    <row r="175" spans="17:18" x14ac:dyDescent="0.2">
      <c r="Q175" s="247" t="str">
        <f>Database!B173&amp;"-"&amp;Database!C173&amp;"-"&amp;Database!D173</f>
        <v xml:space="preserve">Tetco M1-Tetco M1-FT  </v>
      </c>
      <c r="R175" s="248">
        <f ca="1">Database!K173</f>
        <v>8.3340099563141506E-2</v>
      </c>
    </row>
    <row r="176" spans="17:18" x14ac:dyDescent="0.2">
      <c r="Q176" s="247" t="str">
        <f>Database!B174&amp;"-"&amp;Database!C174&amp;"-"&amp;Database!D174</f>
        <v xml:space="preserve">Tetco M1-Tetco M1-IT  </v>
      </c>
      <c r="R176" s="248">
        <f ca="1">Database!K174</f>
        <v>0.2041400995631415</v>
      </c>
    </row>
    <row r="177" spans="17:18" x14ac:dyDescent="0.2">
      <c r="Q177" s="247" t="str">
        <f>Database!B175&amp;"-"&amp;Database!C175&amp;"-"&amp;Database!D175</f>
        <v xml:space="preserve">Tetco M1-Tetco M2-FT  </v>
      </c>
      <c r="R177" s="248">
        <f ca="1">Database!K175</f>
        <v>0.1464179572004547</v>
      </c>
    </row>
    <row r="178" spans="17:18" x14ac:dyDescent="0.2">
      <c r="Q178" s="247" t="str">
        <f>Database!B176&amp;"-"&amp;Database!C176&amp;"-"&amp;Database!D176</f>
        <v xml:space="preserve">Tetco M1-Tetco M2-IT  </v>
      </c>
      <c r="R178" s="248">
        <f ca="1">Database!K176</f>
        <v>0.40721795720045467</v>
      </c>
    </row>
    <row r="179" spans="17:18" x14ac:dyDescent="0.2">
      <c r="Q179" s="247" t="str">
        <f>Database!B177&amp;"-"&amp;Database!C177&amp;"-"&amp;Database!D177</f>
        <v xml:space="preserve">Tetco M1-Tetco M3-FT  </v>
      </c>
      <c r="R179" s="248">
        <f ca="1">Database!K177</f>
        <v>0.18988162795563918</v>
      </c>
    </row>
    <row r="180" spans="17:18" x14ac:dyDescent="0.2">
      <c r="Q180" s="247" t="str">
        <f>Database!B178&amp;"-"&amp;Database!C178&amp;"-"&amp;Database!D178</f>
        <v xml:space="preserve">Tetco M1-Tetco M3-IT  </v>
      </c>
      <c r="R180" s="248">
        <f ca="1">Database!K178</f>
        <v>0.54648162795563915</v>
      </c>
    </row>
    <row r="181" spans="17:18" x14ac:dyDescent="0.2">
      <c r="Q181" s="247" t="str">
        <f>Database!B179&amp;"-"&amp;Database!C179&amp;"-"&amp;Database!D179</f>
        <v xml:space="preserve">Tetco M2-Tetco M2-FT  </v>
      </c>
      <c r="R181" s="248">
        <f ca="1">Database!K179</f>
        <v>0.12050486929779608</v>
      </c>
    </row>
    <row r="182" spans="17:18" x14ac:dyDescent="0.2">
      <c r="Q182" s="247" t="str">
        <f>Database!B180&amp;"-"&amp;Database!C180&amp;"-"&amp;Database!D180</f>
        <v xml:space="preserve">Tetco M2-Tetco M2-IT  </v>
      </c>
      <c r="R182" s="248">
        <f ca="1">Database!K180</f>
        <v>0.31270486929779612</v>
      </c>
    </row>
    <row r="183" spans="17:18" x14ac:dyDescent="0.2">
      <c r="Q183" s="247" t="str">
        <f>Database!B181&amp;"-"&amp;Database!C181&amp;"-"&amp;Database!D181</f>
        <v xml:space="preserve">Tetco M2-Tetco M3-FT  </v>
      </c>
      <c r="R183" s="248">
        <f ca="1">Database!K181</f>
        <v>0.16603112033195039</v>
      </c>
    </row>
    <row r="184" spans="17:18" x14ac:dyDescent="0.2">
      <c r="Q184" s="247" t="str">
        <f>Database!B182&amp;"-"&amp;Database!C182&amp;"-"&amp;Database!D182</f>
        <v xml:space="preserve">Tetco M2-Tetco M3-IT  </v>
      </c>
      <c r="R184" s="248">
        <f ca="1">Database!K182</f>
        <v>0.4537311203319504</v>
      </c>
    </row>
    <row r="185" spans="17:18" x14ac:dyDescent="0.2">
      <c r="Q185" s="247" t="str">
        <f>Database!B183&amp;"-"&amp;Database!C183&amp;"-"&amp;Database!D183</f>
        <v xml:space="preserve">Tetco M3-Tetco M3-FT  </v>
      </c>
      <c r="R185" s="248">
        <f ca="1">Database!K183</f>
        <v>0.10089596289122238</v>
      </c>
    </row>
    <row r="186" spans="17:18" x14ac:dyDescent="0.2">
      <c r="Q186" s="247" t="str">
        <f>Database!B184&amp;"-"&amp;Database!C184&amp;"-"&amp;Database!D184</f>
        <v xml:space="preserve">Tetco M3-Tetco M3-IT  </v>
      </c>
      <c r="R186" s="248">
        <f ca="1">Database!K184</f>
        <v>0.24849596289122239</v>
      </c>
    </row>
    <row r="187" spans="17:18" x14ac:dyDescent="0.2">
      <c r="Q187" s="247" t="str">
        <f>Database!B185&amp;"-"&amp;Database!C185&amp;"-"&amp;Database!D185</f>
        <v>Texas Gas Z0 (SL)-Texas Gas Z0 (SL)-FT Summer</v>
      </c>
      <c r="R187" s="248">
        <f ca="1">Database!K185</f>
        <v>1.4272391653290483E-2</v>
      </c>
    </row>
    <row r="188" spans="17:18" x14ac:dyDescent="0.2">
      <c r="Q188" s="247" t="str">
        <f>Database!B186&amp;"-"&amp;Database!C186&amp;"-"&amp;Database!D186</f>
        <v>Texas Gas Z0 (SL)-Texas Gas Z0 (SL)-FT Winter</v>
      </c>
      <c r="R188" s="248">
        <f ca="1">Database!K186</f>
        <v>1.4272391653290483E-2</v>
      </c>
    </row>
    <row r="189" spans="17:18" x14ac:dyDescent="0.2">
      <c r="Q189" s="247" t="str">
        <f>Database!B187&amp;"-"&amp;Database!C187&amp;"-"&amp;Database!D187</f>
        <v>Texas Gas Z0 (SL)-Texas Gas Z0 (SL)-IT Summer</v>
      </c>
      <c r="R189" s="248">
        <f ca="1">Database!K187</f>
        <v>0.11657181854676858</v>
      </c>
    </row>
    <row r="190" spans="17:18" x14ac:dyDescent="0.2">
      <c r="Q190" s="247" t="str">
        <f>Database!B188&amp;"-"&amp;Database!C188&amp;"-"&amp;Database!D188</f>
        <v>Texas Gas Z0 (SL)-Texas Gas Z0 (SL)-IT Winter</v>
      </c>
      <c r="R190" s="248">
        <f ca="1">Database!K188</f>
        <v>0.11577239165329048</v>
      </c>
    </row>
    <row r="191" spans="17:18" x14ac:dyDescent="0.2">
      <c r="Q191" s="247" t="str">
        <f>Database!B189&amp;"-"&amp;Database!C189&amp;"-"&amp;Database!D189</f>
        <v>Texas Gas Z0 (SL)-Texas Gas Z1 (S)-FT Summer</v>
      </c>
      <c r="R191" s="248">
        <f ca="1">Database!K189</f>
        <v>6.4375135522143981E-2</v>
      </c>
    </row>
    <row r="192" spans="17:18" x14ac:dyDescent="0.2">
      <c r="Q192" s="247" t="str">
        <f>Database!B190&amp;"-"&amp;Database!C190&amp;"-"&amp;Database!D190</f>
        <v>Texas Gas Z0 (SL)-Texas Gas Z1 (S)-FT Winter</v>
      </c>
      <c r="R192" s="248">
        <f ca="1">Database!K190</f>
        <v>6.064415518121475E-2</v>
      </c>
    </row>
    <row r="193" spans="17:18" x14ac:dyDescent="0.2">
      <c r="Q193" s="247" t="str">
        <f>Database!B191&amp;"-"&amp;Database!C191&amp;"-"&amp;Database!D191</f>
        <v>Texas Gas Z0 (SL)-Texas Gas Z1 (S)-IT Summer</v>
      </c>
      <c r="R193" s="248">
        <f ca="1">Database!K191</f>
        <v>0.299975135522144</v>
      </c>
    </row>
    <row r="194" spans="17:18" x14ac:dyDescent="0.2">
      <c r="Q194" s="247" t="str">
        <f>Database!B192&amp;"-"&amp;Database!C192&amp;"-"&amp;Database!D192</f>
        <v>Texas Gas Z0 (SL)-Texas Gas Z1 (S)-IT Winter</v>
      </c>
      <c r="R194" s="248">
        <f ca="1">Database!K192</f>
        <v>0.29624415518121477</v>
      </c>
    </row>
    <row r="195" spans="17:18" x14ac:dyDescent="0.2">
      <c r="Q195" s="247" t="str">
        <f>Database!B193&amp;"-"&amp;Database!C193&amp;"-"&amp;Database!D193</f>
        <v>Texas Gas Z0 (SL)-Texas Gas Z2-FT Summer</v>
      </c>
      <c r="R195" s="248">
        <f ca="1">Database!K193</f>
        <v>7.9115590017459048E-2</v>
      </c>
    </row>
    <row r="196" spans="17:18" x14ac:dyDescent="0.2">
      <c r="Q196" s="247" t="str">
        <f>Database!B194&amp;"-"&amp;Database!C194&amp;"-"&amp;Database!D194</f>
        <v>Texas Gas Z0 (SL)-Texas Gas Z2-FT Winter</v>
      </c>
      <c r="R196" s="248">
        <f ca="1">Database!K194</f>
        <v>6.8286290734497768E-2</v>
      </c>
    </row>
    <row r="197" spans="17:18" x14ac:dyDescent="0.2">
      <c r="Q197" s="247" t="str">
        <f>Database!B195&amp;"-"&amp;Database!C195&amp;"-"&amp;Database!D195</f>
        <v>Texas Gas Z0 (SL)-Texas Gas Z2-IT Summer</v>
      </c>
      <c r="R197" s="248">
        <f ca="1">Database!K195</f>
        <v>0.35581559001745905</v>
      </c>
    </row>
    <row r="198" spans="17:18" x14ac:dyDescent="0.2">
      <c r="Q198" s="247" t="str">
        <f>Database!B196&amp;"-"&amp;Database!C196&amp;"-"&amp;Database!D196</f>
        <v>Texas Gas Z0 (SL)-Texas Gas Z2-IT Winter</v>
      </c>
      <c r="R198" s="248">
        <f ca="1">Database!K196</f>
        <v>0.34498629073449777</v>
      </c>
    </row>
    <row r="199" spans="17:18" x14ac:dyDescent="0.2">
      <c r="Q199" s="247" t="str">
        <f>Database!B197&amp;"-"&amp;Database!C197&amp;"-"&amp;Database!D197</f>
        <v>Texas Gas Z0 (SL)-Texas Gas Z3-FT Summer</v>
      </c>
      <c r="R199" s="248">
        <f ca="1">Database!K197</f>
        <v>8.9060954536103687E-2</v>
      </c>
    </row>
    <row r="200" spans="17:18" x14ac:dyDescent="0.2">
      <c r="Q200" s="247" t="str">
        <f>Database!B198&amp;"-"&amp;Database!C198&amp;"-"&amp;Database!D198</f>
        <v>Texas Gas Z0 (SL)-Texas Gas Z3-FT Winter</v>
      </c>
      <c r="R200" s="248">
        <f ca="1">Database!K198</f>
        <v>8.6334411915767656E-2</v>
      </c>
    </row>
    <row r="201" spans="17:18" x14ac:dyDescent="0.2">
      <c r="Q201" s="247" t="str">
        <f>Database!B199&amp;"-"&amp;Database!C199&amp;"-"&amp;Database!D199</f>
        <v>Texas Gas Z0 (SL)-Texas Gas Z3-IT Summer</v>
      </c>
      <c r="R201" s="248">
        <f ca="1">Database!K199</f>
        <v>0.40896095453610365</v>
      </c>
    </row>
    <row r="202" spans="17:18" x14ac:dyDescent="0.2">
      <c r="Q202" s="247" t="str">
        <f>Database!B200&amp;"-"&amp;Database!C200&amp;"-"&amp;Database!D200</f>
        <v>Texas Gas Z0 (SL)-Texas Gas Z3-IT Winter</v>
      </c>
      <c r="R202" s="248">
        <f ca="1">Database!K200</f>
        <v>0.40623441191576765</v>
      </c>
    </row>
    <row r="203" spans="17:18" x14ac:dyDescent="0.2">
      <c r="Q203" s="247" t="str">
        <f>Database!B201&amp;"-"&amp;Database!C201&amp;"-"&amp;Database!D201</f>
        <v>Texas Gas Z0 (SL)-Texas Gas Z4-FT Summer</v>
      </c>
      <c r="R203" s="248">
        <f ca="1">Database!K201</f>
        <v>0.11605671175858503</v>
      </c>
    </row>
    <row r="204" spans="17:18" x14ac:dyDescent="0.2">
      <c r="Q204" s="247" t="str">
        <f>Database!B202&amp;"-"&amp;Database!C202&amp;"-"&amp;Database!D202</f>
        <v>Texas Gas Z0 (SL)-Texas Gas Z4-FT Winter</v>
      </c>
      <c r="R204" s="248">
        <f ca="1">Database!K202</f>
        <v>9.7524853047334187E-2</v>
      </c>
    </row>
    <row r="205" spans="17:18" x14ac:dyDescent="0.2">
      <c r="Q205" s="247" t="str">
        <f>Database!B203&amp;"-"&amp;Database!C203&amp;"-"&amp;Database!D203</f>
        <v>Texas Gas Z0 (SL)-Texas Gas Z4-IT Summer</v>
      </c>
      <c r="R205" s="248">
        <f ca="1">Database!K203</f>
        <v>0.46775671175858502</v>
      </c>
    </row>
    <row r="206" spans="17:18" x14ac:dyDescent="0.2">
      <c r="Q206" s="247" t="str">
        <f>Database!B204&amp;"-"&amp;Database!C204&amp;"-"&amp;Database!D204</f>
        <v>Texas Gas Z0 (SL)-Texas Gas Z4-IT Winter</v>
      </c>
      <c r="R206" s="248">
        <f ca="1">Database!K204</f>
        <v>0.44922485304733417</v>
      </c>
    </row>
    <row r="207" spans="17:18" x14ac:dyDescent="0.2">
      <c r="Q207" s="247" t="str">
        <f>Database!B205&amp;"-"&amp;Database!C205&amp;"-"&amp;Database!D205</f>
        <v>Texas Gas Z1 (S)-Texas Gas Z1 (S)-FT Summer</v>
      </c>
      <c r="R207" s="248">
        <f ca="1">Database!K205</f>
        <v>6.2275135522143983E-2</v>
      </c>
    </row>
    <row r="208" spans="17:18" x14ac:dyDescent="0.2">
      <c r="Q208" s="247" t="str">
        <f>Database!B206&amp;"-"&amp;Database!C206&amp;"-"&amp;Database!D206</f>
        <v>Texas Gas Z1 (S)-Texas Gas Z1 (S)-FT Winter</v>
      </c>
      <c r="R208" s="248">
        <f ca="1">Database!K206</f>
        <v>5.8544155181214752E-2</v>
      </c>
    </row>
    <row r="209" spans="17:18" x14ac:dyDescent="0.2">
      <c r="Q209" s="247" t="str">
        <f>Database!B207&amp;"-"&amp;Database!C207&amp;"-"&amp;Database!D207</f>
        <v>Texas Gas Z1 (S)-Texas Gas Z1 (S)-IT Summer</v>
      </c>
      <c r="R209" s="248">
        <f ca="1">Database!K207</f>
        <v>0.28747513552214399</v>
      </c>
    </row>
    <row r="210" spans="17:18" x14ac:dyDescent="0.2">
      <c r="Q210" s="247" t="str">
        <f>Database!B208&amp;"-"&amp;Database!C208&amp;"-"&amp;Database!D208</f>
        <v>Texas Gas Z1 (S)-Texas Gas Z1 (S)-IT Winter</v>
      </c>
      <c r="R210" s="248">
        <f ca="1">Database!K208</f>
        <v>0.28374415518121476</v>
      </c>
    </row>
    <row r="211" spans="17:18" x14ac:dyDescent="0.2">
      <c r="Q211" s="247" t="str">
        <f>Database!B209&amp;"-"&amp;Database!C209&amp;"-"&amp;Database!D209</f>
        <v>Texas Gas Z1 (S)-Texas Gas Z2-FT Summer</v>
      </c>
      <c r="R211" s="248">
        <f ca="1">Database!K209</f>
        <v>7.7315590017459038E-2</v>
      </c>
    </row>
    <row r="212" spans="17:18" x14ac:dyDescent="0.2">
      <c r="Q212" s="247" t="str">
        <f>Database!B210&amp;"-"&amp;Database!C210&amp;"-"&amp;Database!D210</f>
        <v>Texas Gas Z1 (S)-Texas Gas Z2-FT Winter</v>
      </c>
      <c r="R212" s="248">
        <f ca="1">Database!K210</f>
        <v>6.6486290734497772E-2</v>
      </c>
    </row>
    <row r="213" spans="17:18" x14ac:dyDescent="0.2">
      <c r="Q213" s="247" t="str">
        <f>Database!B211&amp;"-"&amp;Database!C211&amp;"-"&amp;Database!D211</f>
        <v>Texas Gas Z1 (S)-Texas Gas Z2-IT Summer</v>
      </c>
      <c r="R213" s="248">
        <f ca="1">Database!K211</f>
        <v>0.34081559001745904</v>
      </c>
    </row>
    <row r="214" spans="17:18" x14ac:dyDescent="0.2">
      <c r="Q214" s="247" t="str">
        <f>Database!B212&amp;"-"&amp;Database!C212&amp;"-"&amp;Database!D212</f>
        <v>Texas Gas Z1 (S)-Texas Gas Z2-IT Winter</v>
      </c>
      <c r="R214" s="248">
        <f ca="1">Database!K212</f>
        <v>0.32998629073449776</v>
      </c>
    </row>
    <row r="215" spans="17:18" x14ac:dyDescent="0.2">
      <c r="Q215" s="247" t="str">
        <f>Database!B213&amp;"-"&amp;Database!C213&amp;"-"&amp;Database!D213</f>
        <v>Texas Gas Z1 (S)-Texas Gas Z3-FT Summer</v>
      </c>
      <c r="R215" s="248">
        <f ca="1">Database!K213</f>
        <v>8.6960954536103682E-2</v>
      </c>
    </row>
    <row r="216" spans="17:18" x14ac:dyDescent="0.2">
      <c r="Q216" s="247" t="str">
        <f>Database!B214&amp;"-"&amp;Database!C214&amp;"-"&amp;Database!D214</f>
        <v>Texas Gas Z1 (S)-Texas Gas Z3-FT Winter</v>
      </c>
      <c r="R216" s="248">
        <f ca="1">Database!K214</f>
        <v>8.4234411915767651E-2</v>
      </c>
    </row>
    <row r="217" spans="17:18" x14ac:dyDescent="0.2">
      <c r="Q217" s="247" t="str">
        <f>Database!B215&amp;"-"&amp;Database!C215&amp;"-"&amp;Database!D215</f>
        <v>Texas Gas Z1 (S)-Texas Gas Z3-IT Summer</v>
      </c>
      <c r="R217" s="248">
        <f ca="1">Database!K215</f>
        <v>0.39396095453610369</v>
      </c>
    </row>
    <row r="218" spans="17:18" x14ac:dyDescent="0.2">
      <c r="Q218" s="247" t="str">
        <f>Database!B216&amp;"-"&amp;Database!C216&amp;"-"&amp;Database!D216</f>
        <v>Texas Gas Z1 (S)-Texas Gas Z3-IT Winter</v>
      </c>
      <c r="R218" s="248">
        <f ca="1">Database!K216</f>
        <v>0.39123441191576769</v>
      </c>
    </row>
    <row r="219" spans="17:18" x14ac:dyDescent="0.2">
      <c r="Q219" s="247" t="str">
        <f>Database!B217&amp;"-"&amp;Database!C217&amp;"-"&amp;Database!D217</f>
        <v>Texas Gas Z1 (S)-Texas Gas Z4-FT Summer</v>
      </c>
      <c r="R219" s="248">
        <f ca="1">Database!K217</f>
        <v>0.11335671175858504</v>
      </c>
    </row>
    <row r="220" spans="17:18" x14ac:dyDescent="0.2">
      <c r="Q220" s="247" t="str">
        <f>Database!B218&amp;"-"&amp;Database!C218&amp;"-"&amp;Database!D218</f>
        <v>Texas Gas Z1 (S)-Texas Gas Z4-FT Winter</v>
      </c>
      <c r="R220" s="248">
        <f ca="1">Database!K218</f>
        <v>9.4824853047334193E-2</v>
      </c>
    </row>
    <row r="221" spans="17:18" x14ac:dyDescent="0.2">
      <c r="Q221" s="247" t="str">
        <f>Database!B219&amp;"-"&amp;Database!C219&amp;"-"&amp;Database!D219</f>
        <v>Texas Gas Z1 (S)-Texas Gas Z4-IT Summer</v>
      </c>
      <c r="R221" s="248">
        <f ca="1">Database!K219</f>
        <v>0.45275671175858501</v>
      </c>
    </row>
    <row r="222" spans="17:18" x14ac:dyDescent="0.2">
      <c r="Q222" s="247" t="str">
        <f>Database!B220&amp;"-"&amp;Database!C220&amp;"-"&amp;Database!D220</f>
        <v>Texas Gas Z1 (S)-Texas Gas Z4-IT Winter</v>
      </c>
      <c r="R222" s="248">
        <f ca="1">Database!K220</f>
        <v>0.43422485304733416</v>
      </c>
    </row>
    <row r="223" spans="17:18" x14ac:dyDescent="0.2">
      <c r="Q223" s="247" t="str">
        <f>Database!B221&amp;"-"&amp;Database!C221&amp;"-"&amp;Database!D221</f>
        <v xml:space="preserve">Transco Z1-Transco Z1-IT  </v>
      </c>
      <c r="R223" s="248">
        <f ca="1">Database!K221</f>
        <v>8.1756305809170191E-2</v>
      </c>
    </row>
    <row r="224" spans="17:18" x14ac:dyDescent="0.2">
      <c r="Q224" s="247" t="str">
        <f>Database!B222&amp;"-"&amp;Database!C222&amp;"-"&amp;Database!D222</f>
        <v xml:space="preserve">Transco Z1-Transco Z2-IT  </v>
      </c>
      <c r="R224" s="248">
        <f ca="1">Database!K222</f>
        <v>0.1160375780777754</v>
      </c>
    </row>
    <row r="225" spans="17:18" x14ac:dyDescent="0.2">
      <c r="Q225" s="247" t="str">
        <f>Database!B223&amp;"-"&amp;Database!C223&amp;"-"&amp;Database!D223</f>
        <v xml:space="preserve">Transco Z1-Transco Z3-FT  </v>
      </c>
      <c r="R225" s="248">
        <f ca="1">Database!K223</f>
        <v>2.8087956315097577E-2</v>
      </c>
    </row>
    <row r="226" spans="17:18" x14ac:dyDescent="0.2">
      <c r="Q226" s="247" t="str">
        <f>Database!B224&amp;"-"&amp;Database!C224&amp;"-"&amp;Database!D224</f>
        <v xml:space="preserve">Transco Z1-Transco Z3-IT  </v>
      </c>
      <c r="R226" s="248">
        <f ca="1">Database!K224</f>
        <v>0.16078795631509757</v>
      </c>
    </row>
    <row r="227" spans="17:18" x14ac:dyDescent="0.2">
      <c r="Q227" s="247" t="str">
        <f>Database!B225&amp;"-"&amp;Database!C225&amp;"-"&amp;Database!D225</f>
        <v xml:space="preserve">Transco Z1-Transco Z6 (NY)-FT  </v>
      </c>
      <c r="R227" s="248">
        <f ca="1">Database!K225</f>
        <v>0.12840419073626713</v>
      </c>
    </row>
    <row r="228" spans="17:18" x14ac:dyDescent="0.2">
      <c r="Q228" s="247" t="str">
        <f>Database!B226&amp;"-"&amp;Database!C226&amp;"-"&amp;Database!D226</f>
        <v xml:space="preserve">Transco Z2-Transco Z2-IT  </v>
      </c>
      <c r="R228" s="248">
        <f ca="1">Database!K226</f>
        <v>8.9151420825384145E-2</v>
      </c>
    </row>
    <row r="229" spans="17:18" x14ac:dyDescent="0.2">
      <c r="Q229" s="247" t="str">
        <f>Database!B227&amp;"-"&amp;Database!C227&amp;"-"&amp;Database!D227</f>
        <v xml:space="preserve">Transco Z2-Transco Z3-FT  </v>
      </c>
      <c r="R229" s="248">
        <f ca="1">Database!K227</f>
        <v>2.0265410199556692E-2</v>
      </c>
    </row>
    <row r="230" spans="17:18" x14ac:dyDescent="0.2">
      <c r="Q230" s="247" t="str">
        <f>Database!B228&amp;"-"&amp;Database!C228&amp;"-"&amp;Database!D228</f>
        <v xml:space="preserve">Transco Z2-Transco Z3-IT  </v>
      </c>
      <c r="R230" s="248">
        <f ca="1">Database!K228</f>
        <v>0.13396541019955671</v>
      </c>
    </row>
    <row r="231" spans="17:18" x14ac:dyDescent="0.2">
      <c r="Q231" s="247" t="str">
        <f>Database!B229&amp;"-"&amp;Database!C229&amp;"-"&amp;Database!D229</f>
        <v xml:space="preserve">Transco Z2-Transco Z4-IT  </v>
      </c>
      <c r="R231" s="248">
        <f ca="1">Database!K229</f>
        <v>0.30692834443874945</v>
      </c>
    </row>
    <row r="232" spans="17:18" x14ac:dyDescent="0.2">
      <c r="Q232" s="247" t="str">
        <f>Database!B230&amp;"-"&amp;Database!C230&amp;"-"&amp;Database!D230</f>
        <v xml:space="preserve">Transco Z2-Transco Z6 (NY)-FT  </v>
      </c>
      <c r="R232" s="248">
        <f ca="1">Database!K230</f>
        <v>0.12123039564580257</v>
      </c>
    </row>
    <row r="233" spans="17:18" x14ac:dyDescent="0.2">
      <c r="Q233" s="247" t="str">
        <f>Database!B231&amp;"-"&amp;Database!C231&amp;"-"&amp;Database!D231</f>
        <v xml:space="preserve">Transco Z3-Transco Z3-FT  </v>
      </c>
      <c r="R233" s="248">
        <f ca="1">Database!K231</f>
        <v>1.3064619090635299E-2</v>
      </c>
    </row>
    <row r="234" spans="17:18" x14ac:dyDescent="0.2">
      <c r="Q234" s="247" t="str">
        <f>Database!B232&amp;"-"&amp;Database!C232&amp;"-"&amp;Database!D232</f>
        <v xml:space="preserve">Transco Z3-Transco Z3-IT  </v>
      </c>
      <c r="R234" s="248">
        <f ca="1">Database!K232</f>
        <v>9.9664619090635301E-2</v>
      </c>
    </row>
    <row r="235" spans="17:18" x14ac:dyDescent="0.2">
      <c r="Q235" s="247" t="str">
        <f>Database!B233&amp;"-"&amp;Database!C233&amp;"-"&amp;Database!D233</f>
        <v xml:space="preserve">Transco Z3-Transco Z4-FT  </v>
      </c>
      <c r="R235" s="248">
        <f ca="1">Database!K233</f>
        <v>5.6957901184156702E-2</v>
      </c>
    </row>
    <row r="236" spans="17:18" x14ac:dyDescent="0.2">
      <c r="Q236" s="247" t="str">
        <f>Database!B234&amp;"-"&amp;Database!C234&amp;"-"&amp;Database!D234</f>
        <v xml:space="preserve">Transco Z3-Transco Z4-IT  </v>
      </c>
      <c r="R236" s="248">
        <f ca="1">Database!K234</f>
        <v>0.2728579011841567</v>
      </c>
    </row>
    <row r="237" spans="17:18" x14ac:dyDescent="0.2">
      <c r="Q237" s="247" t="str">
        <f>Database!B235&amp;"-"&amp;Database!C235&amp;"-"&amp;Database!D235</f>
        <v xml:space="preserve">Transco Z3-Transco Z5-FT  </v>
      </c>
      <c r="R237" s="248">
        <f ca="1">Database!K235</f>
        <v>9.1838646943208729E-2</v>
      </c>
    </row>
    <row r="238" spans="17:18" x14ac:dyDescent="0.2">
      <c r="Q238" s="247" t="str">
        <f>Database!B236&amp;"-"&amp;Database!C236&amp;"-"&amp;Database!D236</f>
        <v xml:space="preserve">Transco Z3-Transco Z6 (NY)-FT  </v>
      </c>
      <c r="R238" s="248">
        <f ca="1">Database!K236</f>
        <v>0.1113410630536739</v>
      </c>
    </row>
    <row r="239" spans="17:18" x14ac:dyDescent="0.2">
      <c r="Q239" s="247" t="str">
        <f>Database!B237&amp;"-"&amp;Database!C237&amp;"-"&amp;Database!D237</f>
        <v xml:space="preserve">Transco Z3/Wellhead-Transco Z3-IT  </v>
      </c>
      <c r="R239" s="248">
        <f ca="1">Database!K237</f>
        <v>9.9664619090635301E-2</v>
      </c>
    </row>
    <row r="240" spans="17:18" x14ac:dyDescent="0.2">
      <c r="Q240" s="247" t="str">
        <f>Database!B238&amp;"-"&amp;Database!C238&amp;"-"&amp;Database!D238</f>
        <v xml:space="preserve">Transco Z4-Transco Z4-FT  </v>
      </c>
      <c r="R240" s="248">
        <f ca="1">Database!K238</f>
        <v>4.7491843791314901E-2</v>
      </c>
    </row>
    <row r="241" spans="17:18" x14ac:dyDescent="0.2">
      <c r="Q241" s="247" t="str">
        <f>Database!B239&amp;"-"&amp;Database!C239&amp;"-"&amp;Database!D239</f>
        <v xml:space="preserve">Transco Z4-Transco Z4-IT  </v>
      </c>
      <c r="R241" s="248">
        <f ca="1">Database!K239</f>
        <v>0.2279918437913149</v>
      </c>
    </row>
    <row r="242" spans="17:18" x14ac:dyDescent="0.2">
      <c r="Q242" s="247" t="str">
        <f>Database!B240&amp;"-"&amp;Database!C240&amp;"-"&amp;Database!D240</f>
        <v xml:space="preserve">Transco Z4-Transco Z6 (NY)-FT  </v>
      </c>
      <c r="R242" s="248">
        <f ca="1">Database!K240</f>
        <v>0.10186710963455144</v>
      </c>
    </row>
    <row r="243" spans="17:18" x14ac:dyDescent="0.2">
      <c r="Q243" s="247" t="str">
        <f>Database!B241&amp;"-"&amp;Database!C241&amp;"-"&amp;Database!D241</f>
        <v xml:space="preserve">Transco Z4a-Transco Z4a-FT  </v>
      </c>
      <c r="R243" s="248">
        <f ca="1">Database!K241</f>
        <v>1.287135966234553E-2</v>
      </c>
    </row>
    <row r="244" spans="17:18" x14ac:dyDescent="0.2">
      <c r="Q244" s="247" t="str">
        <f>Database!B242&amp;"-"&amp;Database!C242&amp;"-"&amp;Database!D242</f>
        <v xml:space="preserve">Transco Z4a-Transco Z4a-IT  </v>
      </c>
      <c r="R244" s="248">
        <f ca="1">Database!K242</f>
        <v>9.8771359662345529E-2</v>
      </c>
    </row>
    <row r="245" spans="17:18" x14ac:dyDescent="0.2">
      <c r="Q245" s="247" t="str">
        <f>Database!B243&amp;"-"&amp;Database!C243&amp;"-"&amp;Database!D243</f>
        <v xml:space="preserve">Transco Z5-Transco Z5-FT  </v>
      </c>
      <c r="R245" s="248">
        <f ca="1">Database!K243</f>
        <v>4.1549802451625859E-2</v>
      </c>
    </row>
    <row r="246" spans="17:18" x14ac:dyDescent="0.2">
      <c r="Q246" s="247" t="str">
        <f>Database!B244&amp;"-"&amp;Database!C244&amp;"-"&amp;Database!D244</f>
        <v xml:space="preserve">Transco Z6 (NY)-Transco Z6 (NY)-FT  </v>
      </c>
      <c r="R246" s="248">
        <f ca="1">Database!K244</f>
        <v>2.4397663174859051E-2</v>
      </c>
    </row>
    <row r="247" spans="17:18" x14ac:dyDescent="0.2">
      <c r="Q247" s="247" t="str">
        <f>Database!B245&amp;"-"&amp;Database!C245&amp;"-"&amp;Database!D245</f>
        <v xml:space="preserve">Transco Z6 (NY)-Transco Z6 (NY)-IT  </v>
      </c>
      <c r="R247" s="248">
        <f ca="1">Database!K245</f>
        <v>0.13209766317485905</v>
      </c>
    </row>
    <row r="248" spans="17:18" x14ac:dyDescent="0.2">
      <c r="Q248" s="247" t="str">
        <f>Database!B246&amp;"-"&amp;Database!C246&amp;"-"&amp;Database!D246</f>
        <v>--</v>
      </c>
      <c r="R248" s="248" t="str">
        <f>Database!K246</f>
        <v/>
      </c>
    </row>
    <row r="249" spans="17:18" x14ac:dyDescent="0.2">
      <c r="Q249" s="247" t="str">
        <f>Database!B247&amp;"-"&amp;Database!C247&amp;"-"&amp;Database!D247</f>
        <v>--</v>
      </c>
      <c r="R249" s="248" t="str">
        <f>Database!K247</f>
        <v/>
      </c>
    </row>
    <row r="250" spans="17:18" x14ac:dyDescent="0.2">
      <c r="Q250" s="247" t="str">
        <f>Database!B248&amp;"-"&amp;Database!C248&amp;"-"&amp;Database!D248</f>
        <v>--</v>
      </c>
      <c r="R250" s="248" t="str">
        <f>Database!K248</f>
        <v/>
      </c>
    </row>
    <row r="251" spans="17:18" x14ac:dyDescent="0.2">
      <c r="Q251" s="247" t="str">
        <f>Database!B249&amp;"-"&amp;Database!C249&amp;"-"&amp;Database!D249</f>
        <v>--</v>
      </c>
      <c r="R251" s="248" t="str">
        <f>Database!K249</f>
        <v/>
      </c>
    </row>
    <row r="252" spans="17:18" x14ac:dyDescent="0.2">
      <c r="Q252" s="247" t="str">
        <f>Database!B250&amp;"-"&amp;Database!C250&amp;"-"&amp;Database!D250</f>
        <v>--</v>
      </c>
      <c r="R252" s="248" t="str">
        <f>Database!K250</f>
        <v/>
      </c>
    </row>
    <row r="253" spans="17:18" x14ac:dyDescent="0.2">
      <c r="Q253" s="247" t="str">
        <f>Database!B251&amp;"-"&amp;Database!C251&amp;"-"&amp;Database!D251</f>
        <v>--</v>
      </c>
      <c r="R253" s="248" t="str">
        <f>Database!K251</f>
        <v/>
      </c>
    </row>
    <row r="254" spans="17:18" x14ac:dyDescent="0.2">
      <c r="Q254" s="247" t="str">
        <f>Database!B252&amp;"-"&amp;Database!C252&amp;"-"&amp;Database!D252</f>
        <v>--</v>
      </c>
      <c r="R254" s="248" t="str">
        <f>Database!K252</f>
        <v/>
      </c>
    </row>
    <row r="255" spans="17:18" x14ac:dyDescent="0.2">
      <c r="Q255" s="247" t="str">
        <f>Database!B253&amp;"-"&amp;Database!C253&amp;"-"&amp;Database!D253</f>
        <v>--</v>
      </c>
      <c r="R255" s="248" t="str">
        <f>Database!K253</f>
        <v/>
      </c>
    </row>
    <row r="256" spans="17:18" x14ac:dyDescent="0.2">
      <c r="Q256" s="247" t="str">
        <f>Database!B254&amp;"-"&amp;Database!C254&amp;"-"&amp;Database!D254</f>
        <v>--</v>
      </c>
      <c r="R256" s="248" t="str">
        <f>Database!K254</f>
        <v/>
      </c>
    </row>
    <row r="257" spans="17:18" x14ac:dyDescent="0.2">
      <c r="Q257" s="247" t="str">
        <f>Database!B255&amp;"-"&amp;Database!C255&amp;"-"&amp;Database!D255</f>
        <v>--</v>
      </c>
      <c r="R257" s="248" t="str">
        <f>Database!K255</f>
        <v/>
      </c>
    </row>
    <row r="258" spans="17:18" x14ac:dyDescent="0.2">
      <c r="Q258" s="247" t="str">
        <f>Database!B256&amp;"-"&amp;Database!C256&amp;"-"&amp;Database!D256</f>
        <v>--</v>
      </c>
      <c r="R258" s="248" t="str">
        <f>Database!K256</f>
        <v/>
      </c>
    </row>
    <row r="259" spans="17:18" x14ac:dyDescent="0.2">
      <c r="Q259" s="247" t="str">
        <f>Database!B257&amp;"-"&amp;Database!C257&amp;"-"&amp;Database!D257</f>
        <v>--</v>
      </c>
      <c r="R259" s="248" t="str">
        <f>Database!K257</f>
        <v/>
      </c>
    </row>
    <row r="260" spans="17:18" x14ac:dyDescent="0.2">
      <c r="Q260" s="247" t="str">
        <f>Database!B258&amp;"-"&amp;Database!C258&amp;"-"&amp;Database!D258</f>
        <v>--</v>
      </c>
      <c r="R260" s="248" t="str">
        <f>Database!K258</f>
        <v/>
      </c>
    </row>
    <row r="261" spans="17:18" x14ac:dyDescent="0.2">
      <c r="Q261" s="247" t="str">
        <f>Database!B259&amp;"-"&amp;Database!C259&amp;"-"&amp;Database!D259</f>
        <v>--</v>
      </c>
      <c r="R261" s="248" t="str">
        <f>Database!K259</f>
        <v/>
      </c>
    </row>
    <row r="262" spans="17:18" x14ac:dyDescent="0.2">
      <c r="Q262" s="247" t="str">
        <f>Database!B260&amp;"-"&amp;Database!C260&amp;"-"&amp;Database!D260</f>
        <v>--</v>
      </c>
      <c r="R262" s="248" t="str">
        <f>Database!K260</f>
        <v/>
      </c>
    </row>
    <row r="263" spans="17:18" x14ac:dyDescent="0.2">
      <c r="Q263" s="247" t="str">
        <f>Database!B261&amp;"-"&amp;Database!C261&amp;"-"&amp;Database!D261</f>
        <v>--</v>
      </c>
      <c r="R263" s="248" t="str">
        <f>Database!K261</f>
        <v/>
      </c>
    </row>
    <row r="264" spans="17:18" x14ac:dyDescent="0.2">
      <c r="Q264" s="247" t="str">
        <f>Database!B262&amp;"-"&amp;Database!C262&amp;"-"&amp;Database!D262</f>
        <v>--</v>
      </c>
      <c r="R264" s="248" t="str">
        <f>Database!K262</f>
        <v/>
      </c>
    </row>
    <row r="265" spans="17:18" x14ac:dyDescent="0.2">
      <c r="Q265" s="247" t="str">
        <f>Database!B263&amp;"-"&amp;Database!C263&amp;"-"&amp;Database!D263</f>
        <v>--</v>
      </c>
      <c r="R265" s="248" t="str">
        <f>Database!K263</f>
        <v/>
      </c>
    </row>
    <row r="266" spans="17:18" x14ac:dyDescent="0.2">
      <c r="Q266" s="247" t="str">
        <f>Database!B264&amp;"-"&amp;Database!C264&amp;"-"&amp;Database!D264</f>
        <v>--</v>
      </c>
      <c r="R266" s="248" t="str">
        <f>Database!K264</f>
        <v/>
      </c>
    </row>
    <row r="267" spans="17:18" x14ac:dyDescent="0.2">
      <c r="Q267" s="247" t="str">
        <f>Database!B265&amp;"-"&amp;Database!C265&amp;"-"&amp;Database!D265</f>
        <v>--</v>
      </c>
      <c r="R267" s="248" t="str">
        <f>Database!K265</f>
        <v/>
      </c>
    </row>
    <row r="268" spans="17:18" x14ac:dyDescent="0.2">
      <c r="Q268" s="247" t="str">
        <f>Database!B266&amp;"-"&amp;Database!C266&amp;"-"&amp;Database!D266</f>
        <v>--</v>
      </c>
      <c r="R268" s="248" t="str">
        <f>Database!K266</f>
        <v/>
      </c>
    </row>
    <row r="269" spans="17:18" x14ac:dyDescent="0.2">
      <c r="Q269" s="247" t="str">
        <f>Database!B267&amp;"-"&amp;Database!C267&amp;"-"&amp;Database!D267</f>
        <v>--</v>
      </c>
      <c r="R269" s="248" t="str">
        <f>Database!K267</f>
        <v/>
      </c>
    </row>
    <row r="270" spans="17:18" x14ac:dyDescent="0.2">
      <c r="Q270" s="247" t="str">
        <f>Database!B268&amp;"-"&amp;Database!C268&amp;"-"&amp;Database!D268</f>
        <v>--</v>
      </c>
      <c r="R270" s="248" t="str">
        <f>Database!K268</f>
        <v/>
      </c>
    </row>
    <row r="271" spans="17:18" x14ac:dyDescent="0.2">
      <c r="Q271" s="247" t="str">
        <f>Database!B269&amp;"-"&amp;Database!C269&amp;"-"&amp;Database!D269</f>
        <v>--</v>
      </c>
      <c r="R271" s="248" t="str">
        <f>Database!K269</f>
        <v/>
      </c>
    </row>
    <row r="272" spans="17:18" x14ac:dyDescent="0.2">
      <c r="Q272" s="247" t="str">
        <f>Database!B270&amp;"-"&amp;Database!C270&amp;"-"&amp;Database!D270</f>
        <v>--</v>
      </c>
      <c r="R272" s="248" t="str">
        <f>Database!K270</f>
        <v/>
      </c>
    </row>
    <row r="273" spans="17:18" x14ac:dyDescent="0.2">
      <c r="Q273" s="247" t="str">
        <f>Database!B271&amp;"-"&amp;Database!C271&amp;"-"&amp;Database!D271</f>
        <v>--</v>
      </c>
      <c r="R273" s="248" t="str">
        <f>Database!K271</f>
        <v/>
      </c>
    </row>
    <row r="274" spans="17:18" x14ac:dyDescent="0.2">
      <c r="Q274" s="247" t="str">
        <f>Database!B272&amp;"-"&amp;Database!C272&amp;"-"&amp;Database!D272</f>
        <v>--</v>
      </c>
      <c r="R274" s="248" t="str">
        <f>Database!K272</f>
        <v/>
      </c>
    </row>
    <row r="275" spans="17:18" x14ac:dyDescent="0.2">
      <c r="Q275" s="247" t="str">
        <f>Database!B273&amp;"-"&amp;Database!C273&amp;"-"&amp;Database!D273</f>
        <v>--</v>
      </c>
      <c r="R275" s="248" t="str">
        <f>Database!K273</f>
        <v/>
      </c>
    </row>
    <row r="276" spans="17:18" x14ac:dyDescent="0.2">
      <c r="Q276" s="247" t="str">
        <f>Database!B274&amp;"-"&amp;Database!C274&amp;"-"&amp;Database!D274</f>
        <v>--</v>
      </c>
      <c r="R276" s="248" t="str">
        <f>Database!K274</f>
        <v/>
      </c>
    </row>
    <row r="277" spans="17:18" x14ac:dyDescent="0.2">
      <c r="Q277" s="247" t="str">
        <f>Database!B275&amp;"-"&amp;Database!C275&amp;"-"&amp;Database!D275</f>
        <v>--</v>
      </c>
      <c r="R277" s="248" t="str">
        <f>Database!K275</f>
        <v/>
      </c>
    </row>
    <row r="278" spans="17:18" x14ac:dyDescent="0.2">
      <c r="Q278" s="247" t="str">
        <f>Database!B276&amp;"-"&amp;Database!C276&amp;"-"&amp;Database!D276</f>
        <v>--</v>
      </c>
      <c r="R278" s="248" t="str">
        <f>Database!K276</f>
        <v/>
      </c>
    </row>
    <row r="279" spans="17:18" x14ac:dyDescent="0.2">
      <c r="Q279" s="247" t="str">
        <f>Database!B277&amp;"-"&amp;Database!C277&amp;"-"&amp;Database!D277</f>
        <v>--</v>
      </c>
      <c r="R279" s="248" t="str">
        <f>Database!K277</f>
        <v/>
      </c>
    </row>
    <row r="280" spans="17:18" x14ac:dyDescent="0.2">
      <c r="Q280" s="247" t="str">
        <f>Database!B278&amp;"-"&amp;Database!C278&amp;"-"&amp;Database!D278</f>
        <v>--</v>
      </c>
      <c r="R280" s="248" t="str">
        <f>Database!K278</f>
        <v/>
      </c>
    </row>
    <row r="281" spans="17:18" x14ac:dyDescent="0.2">
      <c r="Q281" s="247" t="str">
        <f>Database!B279&amp;"-"&amp;Database!C279&amp;"-"&amp;Database!D279</f>
        <v>--</v>
      </c>
      <c r="R281" s="248" t="str">
        <f>Database!K279</f>
        <v/>
      </c>
    </row>
    <row r="282" spans="17:18" x14ac:dyDescent="0.2">
      <c r="Q282" s="247" t="str">
        <f>Database!B280&amp;"-"&amp;Database!C280&amp;"-"&amp;Database!D280</f>
        <v>--</v>
      </c>
      <c r="R282" s="248" t="str">
        <f>Database!K280</f>
        <v/>
      </c>
    </row>
    <row r="283" spans="17:18" x14ac:dyDescent="0.2">
      <c r="Q283" s="247" t="str">
        <f>Database!B281&amp;"-"&amp;Database!C281&amp;"-"&amp;Database!D281</f>
        <v>--</v>
      </c>
      <c r="R283" s="248" t="str">
        <f>Database!K281</f>
        <v/>
      </c>
    </row>
    <row r="284" spans="17:18" x14ac:dyDescent="0.2">
      <c r="Q284" s="247" t="str">
        <f>Database!B282&amp;"-"&amp;Database!C282&amp;"-"&amp;Database!D282</f>
        <v>--</v>
      </c>
      <c r="R284" s="248" t="str">
        <f>Database!K282</f>
        <v/>
      </c>
    </row>
    <row r="285" spans="17:18" x14ac:dyDescent="0.2">
      <c r="Q285" s="247" t="str">
        <f>Database!B283&amp;"-"&amp;Database!C283&amp;"-"&amp;Database!D283</f>
        <v>--</v>
      </c>
      <c r="R285" s="248" t="str">
        <f>Database!K283</f>
        <v/>
      </c>
    </row>
    <row r="286" spans="17:18" x14ac:dyDescent="0.2">
      <c r="Q286" s="247" t="str">
        <f>Database!B284&amp;"-"&amp;Database!C284&amp;"-"&amp;Database!D284</f>
        <v>--</v>
      </c>
      <c r="R286" s="248" t="str">
        <f>Database!K284</f>
        <v/>
      </c>
    </row>
    <row r="287" spans="17:18" x14ac:dyDescent="0.2">
      <c r="Q287" s="247" t="str">
        <f>Database!B285&amp;"-"&amp;Database!C285&amp;"-"&amp;Database!D285</f>
        <v>--</v>
      </c>
      <c r="R287" s="248" t="str">
        <f>Database!K285</f>
        <v/>
      </c>
    </row>
    <row r="288" spans="17:18" x14ac:dyDescent="0.2">
      <c r="Q288" s="247" t="str">
        <f>Database!B286&amp;"-"&amp;Database!C286&amp;"-"&amp;Database!D286</f>
        <v>--</v>
      </c>
      <c r="R288" s="248" t="str">
        <f>Database!K286</f>
        <v/>
      </c>
    </row>
    <row r="289" spans="17:18" x14ac:dyDescent="0.2">
      <c r="Q289" s="247" t="str">
        <f>Database!B287&amp;"-"&amp;Database!C287&amp;"-"&amp;Database!D287</f>
        <v>--</v>
      </c>
      <c r="R289" s="248" t="str">
        <f>Database!K287</f>
        <v/>
      </c>
    </row>
    <row r="290" spans="17:18" x14ac:dyDescent="0.2">
      <c r="Q290" s="247" t="str">
        <f>Database!B288&amp;"-"&amp;Database!C288&amp;"-"&amp;Database!D288</f>
        <v>--</v>
      </c>
      <c r="R290" s="248" t="str">
        <f>Database!K288</f>
        <v/>
      </c>
    </row>
    <row r="291" spans="17:18" x14ac:dyDescent="0.2">
      <c r="Q291" s="247" t="str">
        <f>Database!B289&amp;"-"&amp;Database!C289&amp;"-"&amp;Database!D289</f>
        <v>--</v>
      </c>
      <c r="R291" s="248" t="str">
        <f>Database!K289</f>
        <v/>
      </c>
    </row>
    <row r="292" spans="17:18" x14ac:dyDescent="0.2">
      <c r="Q292" s="247" t="str">
        <f>Database!B290&amp;"-"&amp;Database!C290&amp;"-"&amp;Database!D290</f>
        <v>--</v>
      </c>
      <c r="R292" s="248" t="str">
        <f>Database!K290</f>
        <v/>
      </c>
    </row>
    <row r="293" spans="17:18" x14ac:dyDescent="0.2">
      <c r="Q293" s="247" t="str">
        <f>Database!B291&amp;"-"&amp;Database!C291&amp;"-"&amp;Database!D291</f>
        <v>--</v>
      </c>
      <c r="R293" s="248" t="str">
        <f>Database!K291</f>
        <v/>
      </c>
    </row>
    <row r="294" spans="17:18" x14ac:dyDescent="0.2">
      <c r="Q294" s="247" t="str">
        <f>Database!B292&amp;"-"&amp;Database!C292&amp;"-"&amp;Database!D292</f>
        <v>--</v>
      </c>
      <c r="R294" s="248" t="str">
        <f>Database!K292</f>
        <v/>
      </c>
    </row>
    <row r="295" spans="17:18" x14ac:dyDescent="0.2">
      <c r="Q295" s="247" t="str">
        <f>Database!B293&amp;"-"&amp;Database!C293&amp;"-"&amp;Database!D293</f>
        <v>--</v>
      </c>
      <c r="R295" s="248" t="str">
        <f>Database!K293</f>
        <v/>
      </c>
    </row>
    <row r="296" spans="17:18" x14ac:dyDescent="0.2">
      <c r="Q296" s="247" t="str">
        <f>Database!B294&amp;"-"&amp;Database!C294&amp;"-"&amp;Database!D294</f>
        <v>--</v>
      </c>
      <c r="R296" s="248" t="str">
        <f>Database!K294</f>
        <v/>
      </c>
    </row>
    <row r="297" spans="17:18" x14ac:dyDescent="0.2">
      <c r="Q297" s="247" t="str">
        <f>Database!B295&amp;"-"&amp;Database!C295&amp;"-"&amp;Database!D295</f>
        <v>--</v>
      </c>
      <c r="R297" s="248" t="str">
        <f>Database!K295</f>
        <v/>
      </c>
    </row>
    <row r="298" spans="17:18" x14ac:dyDescent="0.2">
      <c r="Q298" s="247" t="str">
        <f>Database!B296&amp;"-"&amp;Database!C296&amp;"-"&amp;Database!D296</f>
        <v>--</v>
      </c>
      <c r="R298" s="248" t="str">
        <f>Database!K296</f>
        <v/>
      </c>
    </row>
    <row r="299" spans="17:18" x14ac:dyDescent="0.2">
      <c r="Q299" s="247" t="str">
        <f>Database!B297&amp;"-"&amp;Database!C297&amp;"-"&amp;Database!D297</f>
        <v>--</v>
      </c>
      <c r="R299" s="248" t="str">
        <f>Database!K297</f>
        <v/>
      </c>
    </row>
    <row r="300" spans="17:18" x14ac:dyDescent="0.2">
      <c r="Q300" s="247" t="str">
        <f>Database!B298&amp;"-"&amp;Database!C298&amp;"-"&amp;Database!D298</f>
        <v>--</v>
      </c>
      <c r="R300" s="248" t="str">
        <f>Database!K298</f>
        <v/>
      </c>
    </row>
    <row r="301" spans="17:18" x14ac:dyDescent="0.2">
      <c r="Q301" s="247" t="str">
        <f>Database!B299&amp;"-"&amp;Database!C299&amp;"-"&amp;Database!D299</f>
        <v>--</v>
      </c>
      <c r="R301" s="248" t="str">
        <f>Database!K299</f>
        <v/>
      </c>
    </row>
    <row r="302" spans="17:18" x14ac:dyDescent="0.2">
      <c r="Q302" s="247" t="str">
        <f>Database!B300&amp;"-"&amp;Database!C300&amp;"-"&amp;Database!D300</f>
        <v>--</v>
      </c>
      <c r="R302" s="248" t="str">
        <f>Database!K300</f>
        <v/>
      </c>
    </row>
    <row r="303" spans="17:18" x14ac:dyDescent="0.2">
      <c r="Q303" s="247" t="str">
        <f>Database!B301&amp;"-"&amp;Database!C301&amp;"-"&amp;Database!D301</f>
        <v>--</v>
      </c>
      <c r="R303" s="248" t="str">
        <f>Database!K301</f>
        <v/>
      </c>
    </row>
    <row r="304" spans="17:18" x14ac:dyDescent="0.2">
      <c r="Q304" s="247" t="str">
        <f>Database!B302&amp;"-"&amp;Database!C302&amp;"-"&amp;Database!D302</f>
        <v>--</v>
      </c>
      <c r="R304" s="248" t="str">
        <f>Database!K302</f>
        <v/>
      </c>
    </row>
    <row r="305" spans="17:18" x14ac:dyDescent="0.2">
      <c r="Q305" s="247" t="str">
        <f>Database!B303&amp;"-"&amp;Database!C303&amp;"-"&amp;Database!D303</f>
        <v>--</v>
      </c>
      <c r="R305" s="248" t="str">
        <f>Database!K303</f>
        <v/>
      </c>
    </row>
    <row r="306" spans="17:18" x14ac:dyDescent="0.2">
      <c r="Q306" s="247" t="str">
        <f>Database!B304&amp;"-"&amp;Database!C304&amp;"-"&amp;Database!D304</f>
        <v>--</v>
      </c>
      <c r="R306" s="248" t="str">
        <f>Database!K304</f>
        <v/>
      </c>
    </row>
    <row r="307" spans="17:18" x14ac:dyDescent="0.2">
      <c r="Q307" s="247" t="str">
        <f>Database!B305&amp;"-"&amp;Database!C305&amp;"-"&amp;Database!D305</f>
        <v>--</v>
      </c>
      <c r="R307" s="248" t="str">
        <f>Database!K305</f>
        <v/>
      </c>
    </row>
    <row r="308" spans="17:18" x14ac:dyDescent="0.2">
      <c r="Q308" s="247" t="str">
        <f>Database!B306&amp;"-"&amp;Database!C306&amp;"-"&amp;Database!D306</f>
        <v>--</v>
      </c>
      <c r="R308" s="248" t="str">
        <f>Database!K306</f>
        <v/>
      </c>
    </row>
    <row r="309" spans="17:18" x14ac:dyDescent="0.2">
      <c r="Q309" s="247" t="str">
        <f>Database!B307&amp;"-"&amp;Database!C307&amp;"-"&amp;Database!D307</f>
        <v>--</v>
      </c>
      <c r="R309" s="248" t="str">
        <f>Database!K307</f>
        <v/>
      </c>
    </row>
    <row r="310" spans="17:18" x14ac:dyDescent="0.2">
      <c r="Q310" s="247" t="str">
        <f>Database!B308&amp;"-"&amp;Database!C308&amp;"-"&amp;Database!D308</f>
        <v>--</v>
      </c>
      <c r="R310" s="248" t="str">
        <f>Database!K308</f>
        <v/>
      </c>
    </row>
    <row r="311" spans="17:18" x14ac:dyDescent="0.2">
      <c r="Q311" s="247" t="str">
        <f>Database!B309&amp;"-"&amp;Database!C309&amp;"-"&amp;Database!D309</f>
        <v>--</v>
      </c>
      <c r="R311" s="248" t="str">
        <f>Database!K309</f>
        <v/>
      </c>
    </row>
    <row r="312" spans="17:18" x14ac:dyDescent="0.2">
      <c r="Q312" s="247" t="str">
        <f>Database!B310&amp;"-"&amp;Database!C310&amp;"-"&amp;Database!D310</f>
        <v>--</v>
      </c>
      <c r="R312" s="248" t="str">
        <f>Database!K310</f>
        <v/>
      </c>
    </row>
    <row r="313" spans="17:18" x14ac:dyDescent="0.2">
      <c r="Q313" s="247" t="str">
        <f>Database!B311&amp;"-"&amp;Database!C311&amp;"-"&amp;Database!D311</f>
        <v>--</v>
      </c>
      <c r="R313" s="248" t="str">
        <f>Database!K311</f>
        <v/>
      </c>
    </row>
    <row r="314" spans="17:18" x14ac:dyDescent="0.2">
      <c r="Q314" s="247" t="str">
        <f>Database!B312&amp;"-"&amp;Database!C312&amp;"-"&amp;Database!D312</f>
        <v>--</v>
      </c>
      <c r="R314" s="248" t="str">
        <f>Database!K312</f>
        <v/>
      </c>
    </row>
    <row r="315" spans="17:18" x14ac:dyDescent="0.2">
      <c r="Q315" s="247" t="str">
        <f>Database!B313&amp;"-"&amp;Database!C313&amp;"-"&amp;Database!D313</f>
        <v>--</v>
      </c>
      <c r="R315" s="248" t="str">
        <f>Database!K313</f>
        <v/>
      </c>
    </row>
    <row r="316" spans="17:18" x14ac:dyDescent="0.2">
      <c r="Q316" s="247" t="str">
        <f>Database!B314&amp;"-"&amp;Database!C314&amp;"-"&amp;Database!D314</f>
        <v>--</v>
      </c>
      <c r="R316" s="248" t="str">
        <f>Database!K314</f>
        <v/>
      </c>
    </row>
    <row r="317" spans="17:18" x14ac:dyDescent="0.2">
      <c r="Q317" s="247" t="str">
        <f>Database!B315&amp;"-"&amp;Database!C315&amp;"-"&amp;Database!D315</f>
        <v>--</v>
      </c>
      <c r="R317" s="248" t="str">
        <f>Database!K315</f>
        <v/>
      </c>
    </row>
    <row r="318" spans="17:18" x14ac:dyDescent="0.2">
      <c r="Q318" s="247" t="str">
        <f>Database!B316&amp;"-"&amp;Database!C316&amp;"-"&amp;Database!D316</f>
        <v>--</v>
      </c>
      <c r="R318" s="248" t="str">
        <f>Database!K316</f>
        <v/>
      </c>
    </row>
    <row r="319" spans="17:18" x14ac:dyDescent="0.2">
      <c r="Q319" s="247" t="str">
        <f>Database!B317&amp;"-"&amp;Database!C317&amp;"-"&amp;Database!D317</f>
        <v>--</v>
      </c>
      <c r="R319" s="248" t="str">
        <f>Database!K317</f>
        <v/>
      </c>
    </row>
    <row r="320" spans="17:18" x14ac:dyDescent="0.2">
      <c r="Q320" s="247" t="str">
        <f>Database!B318&amp;"-"&amp;Database!C318&amp;"-"&amp;Database!D318</f>
        <v>--</v>
      </c>
      <c r="R320" s="248" t="str">
        <f>Database!K318</f>
        <v/>
      </c>
    </row>
    <row r="321" spans="17:18" x14ac:dyDescent="0.2">
      <c r="Q321" s="247" t="str">
        <f>Database!B319&amp;"-"&amp;Database!C319&amp;"-"&amp;Database!D319</f>
        <v>--</v>
      </c>
      <c r="R321" s="248" t="str">
        <f>Database!K319</f>
        <v/>
      </c>
    </row>
    <row r="322" spans="17:18" x14ac:dyDescent="0.2">
      <c r="Q322" s="247" t="str">
        <f>Database!B320&amp;"-"&amp;Database!C320&amp;"-"&amp;Database!D320</f>
        <v>--</v>
      </c>
      <c r="R322" s="248" t="str">
        <f>Database!K320</f>
        <v/>
      </c>
    </row>
    <row r="323" spans="17:18" x14ac:dyDescent="0.2">
      <c r="Q323" s="247" t="str">
        <f>Database!B321&amp;"-"&amp;Database!C321&amp;"-"&amp;Database!D321</f>
        <v>--</v>
      </c>
      <c r="R323" s="248" t="str">
        <f>Database!K321</f>
        <v/>
      </c>
    </row>
    <row r="324" spans="17:18" x14ac:dyDescent="0.2">
      <c r="Q324" s="247" t="str">
        <f>Database!B322&amp;"-"&amp;Database!C322&amp;"-"&amp;Database!D322</f>
        <v>--</v>
      </c>
      <c r="R324" s="248" t="str">
        <f>Database!K322</f>
        <v/>
      </c>
    </row>
    <row r="325" spans="17:18" x14ac:dyDescent="0.2">
      <c r="Q325" s="247" t="str">
        <f>Database!B323&amp;"-"&amp;Database!C323&amp;"-"&amp;Database!D323</f>
        <v>--</v>
      </c>
      <c r="R325" s="248" t="str">
        <f>Database!K323</f>
        <v/>
      </c>
    </row>
    <row r="326" spans="17:18" x14ac:dyDescent="0.2">
      <c r="Q326" s="247" t="str">
        <f>Database!B324&amp;"-"&amp;Database!C324&amp;"-"&amp;Database!D324</f>
        <v>--</v>
      </c>
      <c r="R326" s="248" t="str">
        <f>Database!K324</f>
        <v/>
      </c>
    </row>
    <row r="327" spans="17:18" x14ac:dyDescent="0.2">
      <c r="Q327" s="247" t="str">
        <f>Database!B325&amp;"-"&amp;Database!C325&amp;"-"&amp;Database!D325</f>
        <v>--</v>
      </c>
      <c r="R327" s="248" t="str">
        <f>Database!K325</f>
        <v/>
      </c>
    </row>
    <row r="328" spans="17:18" x14ac:dyDescent="0.2">
      <c r="Q328" s="247" t="str">
        <f>Database!B326&amp;"-"&amp;Database!C326&amp;"-"&amp;Database!D326</f>
        <v>--</v>
      </c>
      <c r="R328" s="248" t="str">
        <f>Database!K326</f>
        <v/>
      </c>
    </row>
    <row r="329" spans="17:18" x14ac:dyDescent="0.2">
      <c r="Q329" s="247" t="str">
        <f>Database!B327&amp;"-"&amp;Database!C327&amp;"-"&amp;Database!D327</f>
        <v>--</v>
      </c>
      <c r="R329" s="248" t="str">
        <f>Database!K327</f>
        <v/>
      </c>
    </row>
    <row r="330" spans="17:18" x14ac:dyDescent="0.2">
      <c r="Q330" s="247" t="str">
        <f>Database!B328&amp;"-"&amp;Database!C328&amp;"-"&amp;Database!D328</f>
        <v>--</v>
      </c>
      <c r="R330" s="248" t="str">
        <f>Database!K328</f>
        <v/>
      </c>
    </row>
    <row r="331" spans="17:18" x14ac:dyDescent="0.2">
      <c r="Q331" s="247" t="str">
        <f>Database!B329&amp;"-"&amp;Database!C329&amp;"-"&amp;Database!D329</f>
        <v>--</v>
      </c>
      <c r="R331" s="248" t="str">
        <f>Database!K329</f>
        <v/>
      </c>
    </row>
    <row r="332" spans="17:18" x14ac:dyDescent="0.2">
      <c r="Q332" s="247" t="str">
        <f>Database!B330&amp;"-"&amp;Database!C330&amp;"-"&amp;Database!D330</f>
        <v>--</v>
      </c>
      <c r="R332" s="248" t="str">
        <f>Database!K330</f>
        <v/>
      </c>
    </row>
    <row r="333" spans="17:18" x14ac:dyDescent="0.2">
      <c r="Q333" s="247" t="str">
        <f>Database!B331&amp;"-"&amp;Database!C331&amp;"-"&amp;Database!D331</f>
        <v>--</v>
      </c>
      <c r="R333" s="248" t="str">
        <f>Database!K331</f>
        <v/>
      </c>
    </row>
    <row r="334" spans="17:18" x14ac:dyDescent="0.2">
      <c r="Q334" s="247" t="str">
        <f>Database!B332&amp;"-"&amp;Database!C332&amp;"-"&amp;Database!D332</f>
        <v>--</v>
      </c>
      <c r="R334" s="248" t="str">
        <f>Database!K332</f>
        <v/>
      </c>
    </row>
    <row r="335" spans="17:18" x14ac:dyDescent="0.2">
      <c r="Q335" s="247" t="str">
        <f>Database!B333&amp;"-"&amp;Database!C333&amp;"-"&amp;Database!D333</f>
        <v>--</v>
      </c>
      <c r="R335" s="248" t="str">
        <f>Database!K333</f>
        <v/>
      </c>
    </row>
    <row r="336" spans="17:18" x14ac:dyDescent="0.2">
      <c r="Q336" s="247" t="str">
        <f>Database!B334&amp;"-"&amp;Database!C334&amp;"-"&amp;Database!D334</f>
        <v>--</v>
      </c>
      <c r="R336" s="248" t="str">
        <f>Database!K334</f>
        <v/>
      </c>
    </row>
    <row r="337" spans="17:18" x14ac:dyDescent="0.2">
      <c r="Q337" s="247" t="str">
        <f>Database!B335&amp;"-"&amp;Database!C335&amp;"-"&amp;Database!D335</f>
        <v>--</v>
      </c>
      <c r="R337" s="248" t="str">
        <f>Database!K335</f>
        <v/>
      </c>
    </row>
    <row r="338" spans="17:18" x14ac:dyDescent="0.2">
      <c r="Q338" s="247" t="str">
        <f>Database!B336&amp;"-"&amp;Database!C336&amp;"-"&amp;Database!D336</f>
        <v>--</v>
      </c>
      <c r="R338" s="248" t="str">
        <f>Database!K336</f>
        <v/>
      </c>
    </row>
    <row r="339" spans="17:18" x14ac:dyDescent="0.2">
      <c r="Q339" s="247" t="str">
        <f>Database!B337&amp;"-"&amp;Database!C337&amp;"-"&amp;Database!D337</f>
        <v>--</v>
      </c>
      <c r="R339" s="248" t="str">
        <f>Database!K337</f>
        <v/>
      </c>
    </row>
    <row r="340" spans="17:18" x14ac:dyDescent="0.2">
      <c r="Q340" s="247" t="str">
        <f>Database!B338&amp;"-"&amp;Database!C338&amp;"-"&amp;Database!D338</f>
        <v>--</v>
      </c>
      <c r="R340" s="248" t="str">
        <f>Database!K338</f>
        <v/>
      </c>
    </row>
    <row r="341" spans="17:18" x14ac:dyDescent="0.2">
      <c r="Q341" s="247" t="str">
        <f>Database!B339&amp;"-"&amp;Database!C339&amp;"-"&amp;Database!D339</f>
        <v>--</v>
      </c>
      <c r="R341" s="248" t="str">
        <f>Database!K339</f>
        <v/>
      </c>
    </row>
    <row r="342" spans="17:18" x14ac:dyDescent="0.2">
      <c r="Q342" s="247" t="str">
        <f>Database!B340&amp;"-"&amp;Database!C340&amp;"-"&amp;Database!D340</f>
        <v>--</v>
      </c>
      <c r="R342" s="248" t="str">
        <f>Database!K340</f>
        <v/>
      </c>
    </row>
    <row r="343" spans="17:18" x14ac:dyDescent="0.2">
      <c r="Q343" s="247" t="str">
        <f>Database!B341&amp;"-"&amp;Database!C341&amp;"-"&amp;Database!D341</f>
        <v>--</v>
      </c>
      <c r="R343" s="248" t="str">
        <f>Database!K341</f>
        <v/>
      </c>
    </row>
    <row r="344" spans="17:18" x14ac:dyDescent="0.2">
      <c r="Q344" s="247" t="str">
        <f>Database!B342&amp;"-"&amp;Database!C342&amp;"-"&amp;Database!D342</f>
        <v>--</v>
      </c>
      <c r="R344" s="248" t="str">
        <f>Database!K342</f>
        <v/>
      </c>
    </row>
    <row r="345" spans="17:18" x14ac:dyDescent="0.2">
      <c r="Q345" s="247" t="str">
        <f>Database!B343&amp;"-"&amp;Database!C343&amp;"-"&amp;Database!D343</f>
        <v>--</v>
      </c>
      <c r="R345" s="248" t="str">
        <f>Database!K343</f>
        <v/>
      </c>
    </row>
    <row r="346" spans="17:18" x14ac:dyDescent="0.2">
      <c r="Q346" s="247" t="str">
        <f>Database!B344&amp;"-"&amp;Database!C344&amp;"-"&amp;Database!D344</f>
        <v>--</v>
      </c>
      <c r="R346" s="248" t="str">
        <f>Database!K344</f>
        <v/>
      </c>
    </row>
    <row r="347" spans="17:18" x14ac:dyDescent="0.2">
      <c r="Q347" s="247" t="str">
        <f>Database!B345&amp;"-"&amp;Database!C345&amp;"-"&amp;Database!D345</f>
        <v>--</v>
      </c>
      <c r="R347" s="248" t="str">
        <f>Database!K345</f>
        <v/>
      </c>
    </row>
    <row r="348" spans="17:18" x14ac:dyDescent="0.2">
      <c r="Q348" s="247" t="str">
        <f>Database!B346&amp;"-"&amp;Database!C346&amp;"-"&amp;Database!D346</f>
        <v>--</v>
      </c>
      <c r="R348" s="248" t="str">
        <f>Database!K346</f>
        <v/>
      </c>
    </row>
    <row r="349" spans="17:18" x14ac:dyDescent="0.2">
      <c r="Q349" s="247" t="str">
        <f>Database!B347&amp;"-"&amp;Database!C347&amp;"-"&amp;Database!D347</f>
        <v>--</v>
      </c>
      <c r="R349" s="248" t="str">
        <f>Database!K347</f>
        <v/>
      </c>
    </row>
    <row r="350" spans="17:18" x14ac:dyDescent="0.2">
      <c r="Q350" s="247" t="str">
        <f>Database!B348&amp;"-"&amp;Database!C348&amp;"-"&amp;Database!D348</f>
        <v>--</v>
      </c>
      <c r="R350" s="248" t="str">
        <f>Database!K348</f>
        <v/>
      </c>
    </row>
    <row r="351" spans="17:18" x14ac:dyDescent="0.2">
      <c r="Q351" s="247" t="str">
        <f>Database!B349&amp;"-"&amp;Database!C349&amp;"-"&amp;Database!D349</f>
        <v>--</v>
      </c>
      <c r="R351" s="248" t="str">
        <f>Database!K349</f>
        <v/>
      </c>
    </row>
    <row r="352" spans="17:18" x14ac:dyDescent="0.2">
      <c r="Q352" s="247" t="str">
        <f>Database!B350&amp;"-"&amp;Database!C350&amp;"-"&amp;Database!D350</f>
        <v>--</v>
      </c>
      <c r="R352" s="248" t="str">
        <f>Database!K350</f>
        <v/>
      </c>
    </row>
    <row r="353" spans="17:18" x14ac:dyDescent="0.2">
      <c r="Q353" s="247" t="str">
        <f>Database!B351&amp;"-"&amp;Database!C351&amp;"-"&amp;Database!D351</f>
        <v>--</v>
      </c>
      <c r="R353" s="248" t="str">
        <f>Database!K351</f>
        <v/>
      </c>
    </row>
    <row r="354" spans="17:18" x14ac:dyDescent="0.2">
      <c r="Q354" s="247" t="str">
        <f>Database!B352&amp;"-"&amp;Database!C352&amp;"-"&amp;Database!D352</f>
        <v>--</v>
      </c>
      <c r="R354" s="248" t="str">
        <f>Database!K352</f>
        <v/>
      </c>
    </row>
    <row r="355" spans="17:18" x14ac:dyDescent="0.2">
      <c r="Q355" s="247" t="str">
        <f>Database!B353&amp;"-"&amp;Database!C353&amp;"-"&amp;Database!D353</f>
        <v>--</v>
      </c>
      <c r="R355" s="248" t="str">
        <f>Database!K353</f>
        <v/>
      </c>
    </row>
    <row r="356" spans="17:18" x14ac:dyDescent="0.2">
      <c r="Q356" s="247" t="str">
        <f>Database!B354&amp;"-"&amp;Database!C354&amp;"-"&amp;Database!D354</f>
        <v>--</v>
      </c>
      <c r="R356" s="248" t="str">
        <f>Database!K354</f>
        <v/>
      </c>
    </row>
    <row r="357" spans="17:18" x14ac:dyDescent="0.2">
      <c r="Q357" s="247" t="str">
        <f>Database!B355&amp;"-"&amp;Database!C355&amp;"-"&amp;Database!D355</f>
        <v>--</v>
      </c>
      <c r="R357" s="248" t="str">
        <f>Database!K355</f>
        <v/>
      </c>
    </row>
    <row r="358" spans="17:18" x14ac:dyDescent="0.2">
      <c r="Q358" s="247" t="str">
        <f>Database!B356&amp;"-"&amp;Database!C356&amp;"-"&amp;Database!D356</f>
        <v>--</v>
      </c>
      <c r="R358" s="248" t="str">
        <f>Database!K356</f>
        <v/>
      </c>
    </row>
    <row r="359" spans="17:18" x14ac:dyDescent="0.2">
      <c r="Q359" s="247" t="str">
        <f>Database!B357&amp;"-"&amp;Database!C357&amp;"-"&amp;Database!D357</f>
        <v>--</v>
      </c>
      <c r="R359" s="248" t="str">
        <f>Database!K357</f>
        <v/>
      </c>
    </row>
    <row r="360" spans="17:18" x14ac:dyDescent="0.2">
      <c r="Q360" s="247" t="str">
        <f>Database!B358&amp;"-"&amp;Database!C358&amp;"-"&amp;Database!D358</f>
        <v>--</v>
      </c>
      <c r="R360" s="248" t="str">
        <f>Database!K358</f>
        <v/>
      </c>
    </row>
    <row r="361" spans="17:18" x14ac:dyDescent="0.2">
      <c r="Q361" s="247" t="str">
        <f>Database!B359&amp;"-"&amp;Database!C359&amp;"-"&amp;Database!D359</f>
        <v>--</v>
      </c>
      <c r="R361" s="248" t="str">
        <f>Database!K359</f>
        <v/>
      </c>
    </row>
    <row r="362" spans="17:18" x14ac:dyDescent="0.2">
      <c r="Q362" s="247" t="str">
        <f>Database!B360&amp;"-"&amp;Database!C360&amp;"-"&amp;Database!D360</f>
        <v>--</v>
      </c>
      <c r="R362" s="248" t="str">
        <f>Database!K360</f>
        <v/>
      </c>
    </row>
    <row r="363" spans="17:18" x14ac:dyDescent="0.2">
      <c r="Q363" s="247" t="str">
        <f>Database!B361&amp;"-"&amp;Database!C361&amp;"-"&amp;Database!D361</f>
        <v>--</v>
      </c>
      <c r="R363" s="248" t="str">
        <f>Database!K361</f>
        <v/>
      </c>
    </row>
    <row r="364" spans="17:18" x14ac:dyDescent="0.2">
      <c r="Q364" s="247" t="str">
        <f>Database!B362&amp;"-"&amp;Database!C362&amp;"-"&amp;Database!D362</f>
        <v>--</v>
      </c>
      <c r="R364" s="248" t="str">
        <f>Database!K362</f>
        <v/>
      </c>
    </row>
    <row r="365" spans="17:18" x14ac:dyDescent="0.2">
      <c r="Q365" s="247" t="str">
        <f>Database!B363&amp;"-"&amp;Database!C363&amp;"-"&amp;Database!D363</f>
        <v>--</v>
      </c>
      <c r="R365" s="248" t="str">
        <f>Database!K363</f>
        <v/>
      </c>
    </row>
    <row r="366" spans="17:18" x14ac:dyDescent="0.2">
      <c r="Q366" s="247" t="str">
        <f>Database!B364&amp;"-"&amp;Database!C364&amp;"-"&amp;Database!D364</f>
        <v>--</v>
      </c>
      <c r="R366" s="248" t="str">
        <f>Database!K364</f>
        <v/>
      </c>
    </row>
    <row r="367" spans="17:18" x14ac:dyDescent="0.2">
      <c r="Q367" s="247" t="str">
        <f>Database!B365&amp;"-"&amp;Database!C365&amp;"-"&amp;Database!D365</f>
        <v>--</v>
      </c>
      <c r="R367" s="248" t="str">
        <f>Database!K365</f>
        <v/>
      </c>
    </row>
    <row r="368" spans="17:18" x14ac:dyDescent="0.2">
      <c r="Q368" s="247" t="str">
        <f>Database!B366&amp;"-"&amp;Database!C366&amp;"-"&amp;Database!D366</f>
        <v>--</v>
      </c>
      <c r="R368" s="248" t="str">
        <f>Database!K366</f>
        <v/>
      </c>
    </row>
    <row r="369" spans="17:18" x14ac:dyDescent="0.2">
      <c r="Q369" s="247" t="str">
        <f>Database!B367&amp;"-"&amp;Database!C367&amp;"-"&amp;Database!D367</f>
        <v>--</v>
      </c>
      <c r="R369" s="248" t="str">
        <f>Database!K367</f>
        <v/>
      </c>
    </row>
    <row r="370" spans="17:18" x14ac:dyDescent="0.2">
      <c r="Q370" s="247" t="str">
        <f>Database!B368&amp;"-"&amp;Database!C368&amp;"-"&amp;Database!D368</f>
        <v>--</v>
      </c>
      <c r="R370" s="248" t="str">
        <f>Database!K368</f>
        <v/>
      </c>
    </row>
    <row r="371" spans="17:18" x14ac:dyDescent="0.2">
      <c r="Q371" s="247" t="str">
        <f>Database!B369&amp;"-"&amp;Database!C369&amp;"-"&amp;Database!D369</f>
        <v>--</v>
      </c>
      <c r="R371" s="248" t="str">
        <f>Database!K369</f>
        <v/>
      </c>
    </row>
    <row r="372" spans="17:18" x14ac:dyDescent="0.2">
      <c r="Q372" s="247" t="str">
        <f>Database!B370&amp;"-"&amp;Database!C370&amp;"-"&amp;Database!D370</f>
        <v>--</v>
      </c>
      <c r="R372" s="248" t="str">
        <f>Database!K370</f>
        <v/>
      </c>
    </row>
    <row r="373" spans="17:18" x14ac:dyDescent="0.2">
      <c r="Q373" s="247" t="str">
        <f>Database!B371&amp;"-"&amp;Database!C371&amp;"-"&amp;Database!D371</f>
        <v>--</v>
      </c>
      <c r="R373" s="248" t="str">
        <f>Database!K371</f>
        <v/>
      </c>
    </row>
    <row r="374" spans="17:18" x14ac:dyDescent="0.2">
      <c r="Q374" s="247" t="str">
        <f>Database!B372&amp;"-"&amp;Database!C372&amp;"-"&amp;Database!D372</f>
        <v>--</v>
      </c>
      <c r="R374" s="248" t="str">
        <f>Database!K372</f>
        <v/>
      </c>
    </row>
    <row r="375" spans="17:18" x14ac:dyDescent="0.2">
      <c r="Q375" s="247" t="str">
        <f>Database!B373&amp;"-"&amp;Database!C373&amp;"-"&amp;Database!D373</f>
        <v>--</v>
      </c>
      <c r="R375" s="248" t="str">
        <f>Database!K373</f>
        <v/>
      </c>
    </row>
    <row r="376" spans="17:18" x14ac:dyDescent="0.2">
      <c r="Q376" s="247" t="str">
        <f>Database!B374&amp;"-"&amp;Database!C374&amp;"-"&amp;Database!D374</f>
        <v>--</v>
      </c>
      <c r="R376" s="248" t="str">
        <f>Database!K374</f>
        <v/>
      </c>
    </row>
    <row r="377" spans="17:18" x14ac:dyDescent="0.2">
      <c r="Q377" s="247" t="str">
        <f>Database!B375&amp;"-"&amp;Database!C375&amp;"-"&amp;Database!D375</f>
        <v>--</v>
      </c>
      <c r="R377" s="248" t="str">
        <f>Database!K375</f>
        <v/>
      </c>
    </row>
    <row r="378" spans="17:18" x14ac:dyDescent="0.2">
      <c r="Q378" s="247" t="str">
        <f>Database!B376&amp;"-"&amp;Database!C376&amp;"-"&amp;Database!D376</f>
        <v>--</v>
      </c>
      <c r="R378" s="248" t="str">
        <f>Database!K376</f>
        <v/>
      </c>
    </row>
    <row r="379" spans="17:18" x14ac:dyDescent="0.2">
      <c r="Q379" s="247" t="str">
        <f>Database!B377&amp;"-"&amp;Database!C377&amp;"-"&amp;Database!D377</f>
        <v>--</v>
      </c>
      <c r="R379" s="248" t="str">
        <f>Database!K377</f>
        <v/>
      </c>
    </row>
    <row r="380" spans="17:18" x14ac:dyDescent="0.2">
      <c r="Q380" s="247" t="str">
        <f>Database!B378&amp;"-"&amp;Database!C378&amp;"-"&amp;Database!D378</f>
        <v>--</v>
      </c>
      <c r="R380" s="248" t="str">
        <f>Database!K378</f>
        <v/>
      </c>
    </row>
    <row r="381" spans="17:18" x14ac:dyDescent="0.2">
      <c r="Q381" s="247" t="str">
        <f>Database!B379&amp;"-"&amp;Database!C379&amp;"-"&amp;Database!D379</f>
        <v>--</v>
      </c>
      <c r="R381" s="248" t="str">
        <f>Database!K379</f>
        <v/>
      </c>
    </row>
    <row r="382" spans="17:18" x14ac:dyDescent="0.2">
      <c r="Q382" s="247" t="str">
        <f>Database!B380&amp;"-"&amp;Database!C380&amp;"-"&amp;Database!D380</f>
        <v>--</v>
      </c>
      <c r="R382" s="248" t="str">
        <f>Database!K380</f>
        <v/>
      </c>
    </row>
    <row r="383" spans="17:18" x14ac:dyDescent="0.2">
      <c r="Q383" s="247" t="str">
        <f>Database!B381&amp;"-"&amp;Database!C381&amp;"-"&amp;Database!D381</f>
        <v>--</v>
      </c>
      <c r="R383" s="248" t="str">
        <f>Database!K381</f>
        <v/>
      </c>
    </row>
    <row r="384" spans="17:18" x14ac:dyDescent="0.2">
      <c r="Q384" s="247" t="str">
        <f>Database!B382&amp;"-"&amp;Database!C382&amp;"-"&amp;Database!D382</f>
        <v>--</v>
      </c>
      <c r="R384" s="248" t="str">
        <f>Database!K382</f>
        <v/>
      </c>
    </row>
    <row r="385" spans="17:18" x14ac:dyDescent="0.2">
      <c r="Q385" s="247" t="str">
        <f>Database!B383&amp;"-"&amp;Database!C383&amp;"-"&amp;Database!D383</f>
        <v>--</v>
      </c>
      <c r="R385" s="248" t="str">
        <f>Database!K383</f>
        <v/>
      </c>
    </row>
    <row r="386" spans="17:18" x14ac:dyDescent="0.2">
      <c r="Q386" s="247" t="str">
        <f>Database!B384&amp;"-"&amp;Database!C384&amp;"-"&amp;Database!D384</f>
        <v>--</v>
      </c>
      <c r="R386" s="248" t="str">
        <f>Database!K384</f>
        <v/>
      </c>
    </row>
    <row r="387" spans="17:18" x14ac:dyDescent="0.2">
      <c r="Q387" s="247" t="str">
        <f>Database!B385&amp;"-"&amp;Database!C385&amp;"-"&amp;Database!D385</f>
        <v>--</v>
      </c>
      <c r="R387" s="248" t="str">
        <f>Database!K385</f>
        <v/>
      </c>
    </row>
    <row r="388" spans="17:18" x14ac:dyDescent="0.2">
      <c r="Q388" s="247" t="str">
        <f>Database!B386&amp;"-"&amp;Database!C386&amp;"-"&amp;Database!D386</f>
        <v>--</v>
      </c>
      <c r="R388" s="248" t="str">
        <f>Database!K386</f>
        <v/>
      </c>
    </row>
    <row r="389" spans="17:18" x14ac:dyDescent="0.2">
      <c r="Q389" s="247" t="str">
        <f>Database!B387&amp;"-"&amp;Database!C387&amp;"-"&amp;Database!D387</f>
        <v>--</v>
      </c>
      <c r="R389" s="248" t="str">
        <f>Database!K387</f>
        <v/>
      </c>
    </row>
    <row r="390" spans="17:18" x14ac:dyDescent="0.2">
      <c r="Q390" s="247" t="str">
        <f>Database!B388&amp;"-"&amp;Database!C388&amp;"-"&amp;Database!D388</f>
        <v>--</v>
      </c>
      <c r="R390" s="248" t="str">
        <f>Database!K388</f>
        <v/>
      </c>
    </row>
    <row r="391" spans="17:18" x14ac:dyDescent="0.2">
      <c r="Q391" s="247" t="str">
        <f>Database!B389&amp;"-"&amp;Database!C389&amp;"-"&amp;Database!D389</f>
        <v>--</v>
      </c>
      <c r="R391" s="248" t="str">
        <f>Database!K389</f>
        <v/>
      </c>
    </row>
    <row r="392" spans="17:18" x14ac:dyDescent="0.2">
      <c r="Q392" s="247" t="str">
        <f>Database!B390&amp;"-"&amp;Database!C390&amp;"-"&amp;Database!D390</f>
        <v>--</v>
      </c>
      <c r="R392" s="248" t="str">
        <f>Database!K390</f>
        <v/>
      </c>
    </row>
    <row r="393" spans="17:18" x14ac:dyDescent="0.2">
      <c r="Q393" s="247" t="str">
        <f>Database!B391&amp;"-"&amp;Database!C391&amp;"-"&amp;Database!D391</f>
        <v>--</v>
      </c>
      <c r="R393" s="248" t="str">
        <f>Database!K391</f>
        <v/>
      </c>
    </row>
    <row r="394" spans="17:18" x14ac:dyDescent="0.2">
      <c r="Q394" s="247" t="str">
        <f>Database!B392&amp;"-"&amp;Database!C392&amp;"-"&amp;Database!D392</f>
        <v>--</v>
      </c>
      <c r="R394" s="248" t="str">
        <f>Database!K392</f>
        <v/>
      </c>
    </row>
    <row r="395" spans="17:18" x14ac:dyDescent="0.2">
      <c r="Q395" s="247" t="str">
        <f>Database!B393&amp;"-"&amp;Database!C393&amp;"-"&amp;Database!D393</f>
        <v>--</v>
      </c>
      <c r="R395" s="248" t="str">
        <f>Database!K393</f>
        <v/>
      </c>
    </row>
    <row r="396" spans="17:18" x14ac:dyDescent="0.2">
      <c r="Q396" s="247" t="str">
        <f>Database!B394&amp;"-"&amp;Database!C394&amp;"-"&amp;Database!D394</f>
        <v>--</v>
      </c>
      <c r="R396" s="248" t="str">
        <f>Database!K394</f>
        <v/>
      </c>
    </row>
    <row r="397" spans="17:18" x14ac:dyDescent="0.2">
      <c r="Q397" s="247" t="str">
        <f>Database!B395&amp;"-"&amp;Database!C395&amp;"-"&amp;Database!D395</f>
        <v>--</v>
      </c>
      <c r="R397" s="248" t="str">
        <f>Database!K395</f>
        <v/>
      </c>
    </row>
    <row r="398" spans="17:18" x14ac:dyDescent="0.2">
      <c r="Q398" s="247" t="str">
        <f>Database!B396&amp;"-"&amp;Database!C396&amp;"-"&amp;Database!D396</f>
        <v>--</v>
      </c>
      <c r="R398" s="248" t="str">
        <f>Database!K396</f>
        <v/>
      </c>
    </row>
    <row r="399" spans="17:18" x14ac:dyDescent="0.2">
      <c r="Q399" s="247" t="str">
        <f>Database!B397&amp;"-"&amp;Database!C397&amp;"-"&amp;Database!D397</f>
        <v>--</v>
      </c>
      <c r="R399" s="248" t="str">
        <f>Database!K397</f>
        <v/>
      </c>
    </row>
    <row r="400" spans="17:18" x14ac:dyDescent="0.2">
      <c r="Q400" s="247" t="str">
        <f>Database!B398&amp;"-"&amp;Database!C398&amp;"-"&amp;Database!D398</f>
        <v>--</v>
      </c>
      <c r="R400" s="248" t="str">
        <f>Database!K398</f>
        <v/>
      </c>
    </row>
    <row r="401" spans="17:18" x14ac:dyDescent="0.2">
      <c r="Q401" s="247" t="str">
        <f>Database!B399&amp;"-"&amp;Database!C399&amp;"-"&amp;Database!D399</f>
        <v>--</v>
      </c>
      <c r="R401" s="248" t="str">
        <f>Database!K399</f>
        <v/>
      </c>
    </row>
    <row r="402" spans="17:18" x14ac:dyDescent="0.2">
      <c r="Q402" s="247" t="str">
        <f>Database!B400&amp;"-"&amp;Database!C400&amp;"-"&amp;Database!D400</f>
        <v>--</v>
      </c>
      <c r="R402" s="248" t="str">
        <f>Database!K400</f>
        <v/>
      </c>
    </row>
    <row r="403" spans="17:18" x14ac:dyDescent="0.2">
      <c r="Q403" s="247" t="str">
        <f>Database!B401&amp;"-"&amp;Database!C401&amp;"-"&amp;Database!D401</f>
        <v>--</v>
      </c>
      <c r="R403" s="248" t="str">
        <f>Database!K401</f>
        <v/>
      </c>
    </row>
    <row r="404" spans="17:18" x14ac:dyDescent="0.2">
      <c r="Q404" s="247" t="str">
        <f>Database!B402&amp;"-"&amp;Database!C402&amp;"-"&amp;Database!D402</f>
        <v>--</v>
      </c>
      <c r="R404" s="248" t="str">
        <f>Database!K402</f>
        <v/>
      </c>
    </row>
    <row r="405" spans="17:18" x14ac:dyDescent="0.2">
      <c r="Q405" s="247" t="str">
        <f>Database!B403&amp;"-"&amp;Database!C403&amp;"-"&amp;Database!D403</f>
        <v>--</v>
      </c>
      <c r="R405" s="248" t="str">
        <f>Database!K403</f>
        <v/>
      </c>
    </row>
    <row r="406" spans="17:18" x14ac:dyDescent="0.2">
      <c r="Q406" s="247" t="str">
        <f>Database!B404&amp;"-"&amp;Database!C404&amp;"-"&amp;Database!D404</f>
        <v>--</v>
      </c>
      <c r="R406" s="248" t="str">
        <f>Database!K404</f>
        <v/>
      </c>
    </row>
    <row r="407" spans="17:18" x14ac:dyDescent="0.2">
      <c r="Q407" s="247" t="str">
        <f>Database!B405&amp;"-"&amp;Database!C405&amp;"-"&amp;Database!D405</f>
        <v>--</v>
      </c>
      <c r="R407" s="248" t="str">
        <f>Database!K405</f>
        <v/>
      </c>
    </row>
    <row r="408" spans="17:18" x14ac:dyDescent="0.2">
      <c r="Q408" s="247" t="str">
        <f>Database!B406&amp;"-"&amp;Database!C406&amp;"-"&amp;Database!D406</f>
        <v>--</v>
      </c>
      <c r="R408" s="248" t="str">
        <f>Database!K406</f>
        <v/>
      </c>
    </row>
    <row r="409" spans="17:18" x14ac:dyDescent="0.2">
      <c r="Q409" s="247" t="str">
        <f>Database!B407&amp;"-"&amp;Database!C407&amp;"-"&amp;Database!D407</f>
        <v>--</v>
      </c>
      <c r="R409" s="248" t="str">
        <f>Database!K407</f>
        <v/>
      </c>
    </row>
    <row r="410" spans="17:18" x14ac:dyDescent="0.2">
      <c r="Q410" s="247" t="str">
        <f>Database!B408&amp;"-"&amp;Database!C408&amp;"-"&amp;Database!D408</f>
        <v>--</v>
      </c>
      <c r="R410" s="248" t="str">
        <f>Database!K408</f>
        <v/>
      </c>
    </row>
    <row r="411" spans="17:18" x14ac:dyDescent="0.2">
      <c r="Q411" s="247" t="str">
        <f>Database!B409&amp;"-"&amp;Database!C409&amp;"-"&amp;Database!D409</f>
        <v>--</v>
      </c>
      <c r="R411" s="248" t="str">
        <f>Database!K409</f>
        <v/>
      </c>
    </row>
    <row r="412" spans="17:18" x14ac:dyDescent="0.2">
      <c r="Q412" s="247" t="str">
        <f>Database!B410&amp;"-"&amp;Database!C410&amp;"-"&amp;Database!D410</f>
        <v>--</v>
      </c>
      <c r="R412" s="248" t="str">
        <f>Database!K410</f>
        <v/>
      </c>
    </row>
    <row r="413" spans="17:18" x14ac:dyDescent="0.2">
      <c r="Q413" s="247" t="str">
        <f>Database!B411&amp;"-"&amp;Database!C411&amp;"-"&amp;Database!D411</f>
        <v>--</v>
      </c>
      <c r="R413" s="248" t="str">
        <f>Database!K411</f>
        <v/>
      </c>
    </row>
    <row r="414" spans="17:18" x14ac:dyDescent="0.2">
      <c r="Q414" s="247" t="str">
        <f>Database!B412&amp;"-"&amp;Database!C412&amp;"-"&amp;Database!D412</f>
        <v>--</v>
      </c>
      <c r="R414" s="248" t="str">
        <f>Database!K412</f>
        <v/>
      </c>
    </row>
    <row r="415" spans="17:18" x14ac:dyDescent="0.2">
      <c r="Q415" s="247" t="str">
        <f>Database!B413&amp;"-"&amp;Database!C413&amp;"-"&amp;Database!D413</f>
        <v>--</v>
      </c>
      <c r="R415" s="248" t="str">
        <f>Database!K413</f>
        <v/>
      </c>
    </row>
    <row r="416" spans="17:18" x14ac:dyDescent="0.2">
      <c r="Q416" s="247" t="str">
        <f>Database!B414&amp;"-"&amp;Database!C414&amp;"-"&amp;Database!D414</f>
        <v>--</v>
      </c>
      <c r="R416" s="248" t="str">
        <f>Database!K414</f>
        <v/>
      </c>
    </row>
    <row r="417" spans="17:18" x14ac:dyDescent="0.2">
      <c r="Q417" s="247" t="str">
        <f>Database!B415&amp;"-"&amp;Database!C415&amp;"-"&amp;Database!D415</f>
        <v>--</v>
      </c>
      <c r="R417" s="248" t="str">
        <f>Database!K415</f>
        <v/>
      </c>
    </row>
    <row r="418" spans="17:18" x14ac:dyDescent="0.2">
      <c r="Q418" s="247" t="str">
        <f>Database!B416&amp;"-"&amp;Database!C416&amp;"-"&amp;Database!D416</f>
        <v>--</v>
      </c>
      <c r="R418" s="248" t="str">
        <f>Database!K416</f>
        <v/>
      </c>
    </row>
    <row r="419" spans="17:18" x14ac:dyDescent="0.2">
      <c r="Q419" s="247" t="str">
        <f>Database!B417&amp;"-"&amp;Database!C417&amp;"-"&amp;Database!D417</f>
        <v>--</v>
      </c>
      <c r="R419" s="248" t="str">
        <f>Database!K417</f>
        <v/>
      </c>
    </row>
    <row r="420" spans="17:18" x14ac:dyDescent="0.2">
      <c r="Q420" s="247" t="str">
        <f>Database!B418&amp;"-"&amp;Database!C418&amp;"-"&amp;Database!D418</f>
        <v>--</v>
      </c>
      <c r="R420" s="248" t="str">
        <f>Database!K418</f>
        <v/>
      </c>
    </row>
    <row r="421" spans="17:18" x14ac:dyDescent="0.2">
      <c r="Q421" s="247" t="str">
        <f>Database!B419&amp;"-"&amp;Database!C419&amp;"-"&amp;Database!D419</f>
        <v>--</v>
      </c>
      <c r="R421" s="248" t="str">
        <f>Database!K419</f>
        <v/>
      </c>
    </row>
    <row r="422" spans="17:18" x14ac:dyDescent="0.2">
      <c r="Q422" s="247" t="str">
        <f>Database!B420&amp;"-"&amp;Database!C420&amp;"-"&amp;Database!D420</f>
        <v>--</v>
      </c>
      <c r="R422" s="248" t="str">
        <f>Database!K420</f>
        <v/>
      </c>
    </row>
    <row r="423" spans="17:18" x14ac:dyDescent="0.2">
      <c r="Q423" s="247" t="str">
        <f>Database!B421&amp;"-"&amp;Database!C421&amp;"-"&amp;Database!D421</f>
        <v>--</v>
      </c>
      <c r="R423" s="248" t="str">
        <f>Database!K421</f>
        <v/>
      </c>
    </row>
    <row r="424" spans="17:18" x14ac:dyDescent="0.2">
      <c r="Q424" s="247" t="str">
        <f>Database!B422&amp;"-"&amp;Database!C422&amp;"-"&amp;Database!D422</f>
        <v>--</v>
      </c>
      <c r="R424" s="248" t="str">
        <f>Database!K422</f>
        <v/>
      </c>
    </row>
    <row r="425" spans="17:18" x14ac:dyDescent="0.2">
      <c r="Q425" s="247" t="str">
        <f>Database!B423&amp;"-"&amp;Database!C423&amp;"-"&amp;Database!D423</f>
        <v>--</v>
      </c>
      <c r="R425" s="248" t="str">
        <f>Database!K423</f>
        <v/>
      </c>
    </row>
    <row r="426" spans="17:18" x14ac:dyDescent="0.2">
      <c r="Q426" s="247" t="str">
        <f>Database!B424&amp;"-"&amp;Database!C424&amp;"-"&amp;Database!D424</f>
        <v>--</v>
      </c>
      <c r="R426" s="248" t="str">
        <f>Database!K424</f>
        <v/>
      </c>
    </row>
    <row r="427" spans="17:18" x14ac:dyDescent="0.2">
      <c r="Q427" s="247" t="str">
        <f>Database!B425&amp;"-"&amp;Database!C425&amp;"-"&amp;Database!D425</f>
        <v>--</v>
      </c>
      <c r="R427" s="248" t="str">
        <f>Database!K425</f>
        <v/>
      </c>
    </row>
    <row r="428" spans="17:18" x14ac:dyDescent="0.2">
      <c r="Q428" s="247" t="str">
        <f>Database!B426&amp;"-"&amp;Database!C426&amp;"-"&amp;Database!D426</f>
        <v>--</v>
      </c>
      <c r="R428" s="248" t="str">
        <f>Database!K426</f>
        <v/>
      </c>
    </row>
    <row r="429" spans="17:18" x14ac:dyDescent="0.2">
      <c r="Q429" s="247" t="str">
        <f>Database!B427&amp;"-"&amp;Database!C427&amp;"-"&amp;Database!D427</f>
        <v>--</v>
      </c>
      <c r="R429" s="248" t="str">
        <f>Database!K427</f>
        <v/>
      </c>
    </row>
    <row r="430" spans="17:18" x14ac:dyDescent="0.2">
      <c r="Q430" s="247" t="str">
        <f>Database!B428&amp;"-"&amp;Database!C428&amp;"-"&amp;Database!D428</f>
        <v>--</v>
      </c>
      <c r="R430" s="248" t="str">
        <f>Database!K428</f>
        <v/>
      </c>
    </row>
    <row r="431" spans="17:18" x14ac:dyDescent="0.2">
      <c r="Q431" s="247" t="str">
        <f>Database!B429&amp;"-"&amp;Database!C429&amp;"-"&amp;Database!D429</f>
        <v>--</v>
      </c>
      <c r="R431" s="248" t="str">
        <f>Database!K429</f>
        <v/>
      </c>
    </row>
    <row r="432" spans="17:18" x14ac:dyDescent="0.2">
      <c r="Q432" s="247" t="str">
        <f>Database!B430&amp;"-"&amp;Database!C430&amp;"-"&amp;Database!D430</f>
        <v>--</v>
      </c>
      <c r="R432" s="248" t="str">
        <f>Database!K430</f>
        <v/>
      </c>
    </row>
    <row r="433" spans="17:18" x14ac:dyDescent="0.2">
      <c r="Q433" s="247" t="str">
        <f>Database!B431&amp;"-"&amp;Database!C431&amp;"-"&amp;Database!D431</f>
        <v>--</v>
      </c>
      <c r="R433" s="248" t="str">
        <f>Database!K431</f>
        <v/>
      </c>
    </row>
    <row r="434" spans="17:18" x14ac:dyDescent="0.2">
      <c r="Q434" s="247" t="str">
        <f>Database!B432&amp;"-"&amp;Database!C432&amp;"-"&amp;Database!D432</f>
        <v>--</v>
      </c>
      <c r="R434" s="248" t="str">
        <f>Database!K432</f>
        <v/>
      </c>
    </row>
    <row r="435" spans="17:18" x14ac:dyDescent="0.2">
      <c r="Q435" s="247" t="str">
        <f>Database!B433&amp;"-"&amp;Database!C433&amp;"-"&amp;Database!D433</f>
        <v>--</v>
      </c>
      <c r="R435" s="248" t="str">
        <f>Database!K433</f>
        <v/>
      </c>
    </row>
    <row r="436" spans="17:18" x14ac:dyDescent="0.2">
      <c r="Q436" s="247" t="str">
        <f>Database!B434&amp;"-"&amp;Database!C434&amp;"-"&amp;Database!D434</f>
        <v>--</v>
      </c>
      <c r="R436" s="248" t="str">
        <f>Database!K434</f>
        <v/>
      </c>
    </row>
    <row r="437" spans="17:18" x14ac:dyDescent="0.2">
      <c r="Q437" s="247" t="str">
        <f>Database!B435&amp;"-"&amp;Database!C435&amp;"-"&amp;Database!D435</f>
        <v>--</v>
      </c>
      <c r="R437" s="248" t="str">
        <f>Database!K435</f>
        <v/>
      </c>
    </row>
    <row r="438" spans="17:18" x14ac:dyDescent="0.2">
      <c r="Q438" s="247" t="str">
        <f>Database!B436&amp;"-"&amp;Database!C436&amp;"-"&amp;Database!D436</f>
        <v>--</v>
      </c>
      <c r="R438" s="248" t="str">
        <f>Database!K436</f>
        <v/>
      </c>
    </row>
    <row r="439" spans="17:18" x14ac:dyDescent="0.2">
      <c r="Q439" s="247" t="str">
        <f>Database!B437&amp;"-"&amp;Database!C437&amp;"-"&amp;Database!D437</f>
        <v>--</v>
      </c>
      <c r="R439" s="248" t="str">
        <f>Database!K437</f>
        <v/>
      </c>
    </row>
    <row r="440" spans="17:18" x14ac:dyDescent="0.2">
      <c r="Q440" s="247" t="str">
        <f>Database!B438&amp;"-"&amp;Database!C438&amp;"-"&amp;Database!D438</f>
        <v>--</v>
      </c>
      <c r="R440" s="248" t="str">
        <f>Database!K438</f>
        <v/>
      </c>
    </row>
    <row r="441" spans="17:18" x14ac:dyDescent="0.2">
      <c r="Q441" s="247" t="str">
        <f>Database!B439&amp;"-"&amp;Database!C439&amp;"-"&amp;Database!D439</f>
        <v>--</v>
      </c>
      <c r="R441" s="248" t="str">
        <f>Database!K439</f>
        <v/>
      </c>
    </row>
    <row r="442" spans="17:18" x14ac:dyDescent="0.2">
      <c r="Q442" s="247" t="str">
        <f>Database!B440&amp;"-"&amp;Database!C440&amp;"-"&amp;Database!D440</f>
        <v>--</v>
      </c>
      <c r="R442" s="248" t="str">
        <f>Database!K440</f>
        <v/>
      </c>
    </row>
    <row r="443" spans="17:18" x14ac:dyDescent="0.2">
      <c r="Q443" s="247" t="str">
        <f>Database!B441&amp;"-"&amp;Database!C441&amp;"-"&amp;Database!D441</f>
        <v>--</v>
      </c>
      <c r="R443" s="248" t="str">
        <f>Database!K441</f>
        <v/>
      </c>
    </row>
    <row r="444" spans="17:18" x14ac:dyDescent="0.2">
      <c r="Q444" s="247" t="str">
        <f>Database!B442&amp;"-"&amp;Database!C442&amp;"-"&amp;Database!D442</f>
        <v>--</v>
      </c>
      <c r="R444" s="248" t="str">
        <f>Database!K442</f>
        <v/>
      </c>
    </row>
    <row r="445" spans="17:18" x14ac:dyDescent="0.2">
      <c r="Q445" s="247" t="str">
        <f>Database!B443&amp;"-"&amp;Database!C443&amp;"-"&amp;Database!D443</f>
        <v>--</v>
      </c>
      <c r="R445" s="248" t="str">
        <f>Database!K443</f>
        <v/>
      </c>
    </row>
    <row r="446" spans="17:18" x14ac:dyDescent="0.2">
      <c r="Q446" s="247" t="str">
        <f>Database!B444&amp;"-"&amp;Database!C444&amp;"-"&amp;Database!D444</f>
        <v>--</v>
      </c>
      <c r="R446" s="248" t="str">
        <f>Database!K444</f>
        <v/>
      </c>
    </row>
    <row r="447" spans="17:18" x14ac:dyDescent="0.2">
      <c r="Q447" s="247" t="str">
        <f>Database!B445&amp;"-"&amp;Database!C445&amp;"-"&amp;Database!D445</f>
        <v>--</v>
      </c>
      <c r="R447" s="248" t="str">
        <f>Database!K445</f>
        <v/>
      </c>
    </row>
    <row r="448" spans="17:18" x14ac:dyDescent="0.2">
      <c r="Q448" s="247" t="str">
        <f>Database!B446&amp;"-"&amp;Database!C446&amp;"-"&amp;Database!D446</f>
        <v>--</v>
      </c>
      <c r="R448" s="248" t="str">
        <f>Database!K446</f>
        <v/>
      </c>
    </row>
    <row r="449" spans="17:18" x14ac:dyDescent="0.2">
      <c r="Q449" s="247" t="str">
        <f>Database!B447&amp;"-"&amp;Database!C447&amp;"-"&amp;Database!D447</f>
        <v>--</v>
      </c>
      <c r="R449" s="248" t="str">
        <f>Database!K447</f>
        <v/>
      </c>
    </row>
    <row r="450" spans="17:18" x14ac:dyDescent="0.2">
      <c r="Q450" s="247" t="str">
        <f>Database!B448&amp;"-"&amp;Database!C448&amp;"-"&amp;Database!D448</f>
        <v>--</v>
      </c>
      <c r="R450" s="248" t="str">
        <f>Database!K448</f>
        <v/>
      </c>
    </row>
    <row r="451" spans="17:18" x14ac:dyDescent="0.2">
      <c r="Q451" s="247" t="str">
        <f>Database!B449&amp;"-"&amp;Database!C449&amp;"-"&amp;Database!D449</f>
        <v>--</v>
      </c>
      <c r="R451" s="248" t="str">
        <f>Database!K449</f>
        <v/>
      </c>
    </row>
    <row r="452" spans="17:18" x14ac:dyDescent="0.2">
      <c r="Q452" s="247" t="str">
        <f>Database!B450&amp;"-"&amp;Database!C450&amp;"-"&amp;Database!D450</f>
        <v>--</v>
      </c>
      <c r="R452" s="248" t="str">
        <f>Database!K450</f>
        <v/>
      </c>
    </row>
    <row r="453" spans="17:18" x14ac:dyDescent="0.2">
      <c r="Q453" s="247" t="str">
        <f>Database!B451&amp;"-"&amp;Database!C451&amp;"-"&amp;Database!D451</f>
        <v>--</v>
      </c>
      <c r="R453" s="248" t="str">
        <f>Database!K451</f>
        <v/>
      </c>
    </row>
    <row r="454" spans="17:18" x14ac:dyDescent="0.2">
      <c r="Q454" s="247" t="str">
        <f>Database!B452&amp;"-"&amp;Database!C452&amp;"-"&amp;Database!D452</f>
        <v>--</v>
      </c>
      <c r="R454" s="248" t="str">
        <f>Database!K452</f>
        <v/>
      </c>
    </row>
    <row r="455" spans="17:18" x14ac:dyDescent="0.2">
      <c r="Q455" s="247" t="str">
        <f>Database!B453&amp;"-"&amp;Database!C453&amp;"-"&amp;Database!D453</f>
        <v>--</v>
      </c>
      <c r="R455" s="248" t="str">
        <f>Database!K453</f>
        <v/>
      </c>
    </row>
    <row r="456" spans="17:18" x14ac:dyDescent="0.2">
      <c r="Q456" s="247" t="str">
        <f>Database!B454&amp;"-"&amp;Database!C454&amp;"-"&amp;Database!D454</f>
        <v>--</v>
      </c>
      <c r="R456" s="248" t="str">
        <f>Database!K454</f>
        <v/>
      </c>
    </row>
    <row r="457" spans="17:18" x14ac:dyDescent="0.2">
      <c r="Q457" s="247" t="str">
        <f>Database!B455&amp;"-"&amp;Database!C455&amp;"-"&amp;Database!D455</f>
        <v>--</v>
      </c>
      <c r="R457" s="248" t="str">
        <f>Database!K455</f>
        <v/>
      </c>
    </row>
    <row r="458" spans="17:18" x14ac:dyDescent="0.2">
      <c r="Q458" s="247" t="str">
        <f>Database!B456&amp;"-"&amp;Database!C456&amp;"-"&amp;Database!D456</f>
        <v>--</v>
      </c>
      <c r="R458" s="248" t="str">
        <f>Database!K456</f>
        <v/>
      </c>
    </row>
    <row r="459" spans="17:18" x14ac:dyDescent="0.2">
      <c r="Q459" s="247" t="str">
        <f>Database!B457&amp;"-"&amp;Database!C457&amp;"-"&amp;Database!D457</f>
        <v>--</v>
      </c>
      <c r="R459" s="248" t="str">
        <f>Database!K457</f>
        <v/>
      </c>
    </row>
    <row r="460" spans="17:18" x14ac:dyDescent="0.2">
      <c r="Q460" s="247" t="str">
        <f>Database!B458&amp;"-"&amp;Database!C458&amp;"-"&amp;Database!D458</f>
        <v>--</v>
      </c>
      <c r="R460" s="248" t="str">
        <f>Database!K458</f>
        <v/>
      </c>
    </row>
    <row r="461" spans="17:18" x14ac:dyDescent="0.2">
      <c r="Q461" s="247" t="str">
        <f>Database!B459&amp;"-"&amp;Database!C459&amp;"-"&amp;Database!D459</f>
        <v>--</v>
      </c>
      <c r="R461" s="248" t="str">
        <f>Database!K459</f>
        <v/>
      </c>
    </row>
    <row r="462" spans="17:18" x14ac:dyDescent="0.2">
      <c r="Q462" s="247" t="str">
        <f>Database!B460&amp;"-"&amp;Database!C460&amp;"-"&amp;Database!D460</f>
        <v>--</v>
      </c>
      <c r="R462" s="248" t="str">
        <f>Database!K460</f>
        <v/>
      </c>
    </row>
    <row r="463" spans="17:18" x14ac:dyDescent="0.2">
      <c r="Q463" s="247" t="str">
        <f>Database!B461&amp;"-"&amp;Database!C461&amp;"-"&amp;Database!D461</f>
        <v>--</v>
      </c>
      <c r="R463" s="248" t="str">
        <f>Database!K461</f>
        <v/>
      </c>
    </row>
    <row r="464" spans="17:18" x14ac:dyDescent="0.2">
      <c r="Q464" s="247" t="str">
        <f>Database!B462&amp;"-"&amp;Database!C462&amp;"-"&amp;Database!D462</f>
        <v>--</v>
      </c>
      <c r="R464" s="248" t="str">
        <f>Database!K462</f>
        <v/>
      </c>
    </row>
    <row r="465" spans="17:18" x14ac:dyDescent="0.2">
      <c r="Q465" s="247" t="str">
        <f>Database!B463&amp;"-"&amp;Database!C463&amp;"-"&amp;Database!D463</f>
        <v>--</v>
      </c>
      <c r="R465" s="248" t="str">
        <f>Database!K463</f>
        <v/>
      </c>
    </row>
    <row r="466" spans="17:18" x14ac:dyDescent="0.2">
      <c r="Q466" s="247" t="str">
        <f>Database!B464&amp;"-"&amp;Database!C464&amp;"-"&amp;Database!D464</f>
        <v>--</v>
      </c>
      <c r="R466" s="248" t="str">
        <f>Database!K464</f>
        <v/>
      </c>
    </row>
    <row r="467" spans="17:18" x14ac:dyDescent="0.2">
      <c r="Q467" s="247" t="str">
        <f>Database!B465&amp;"-"&amp;Database!C465&amp;"-"&amp;Database!D465</f>
        <v>--</v>
      </c>
      <c r="R467" s="248" t="str">
        <f>Database!K465</f>
        <v/>
      </c>
    </row>
    <row r="468" spans="17:18" x14ac:dyDescent="0.2">
      <c r="Q468" s="247" t="str">
        <f>Database!B466&amp;"-"&amp;Database!C466&amp;"-"&amp;Database!D466</f>
        <v>--</v>
      </c>
      <c r="R468" s="248" t="str">
        <f>Database!K466</f>
        <v/>
      </c>
    </row>
    <row r="469" spans="17:18" x14ac:dyDescent="0.2">
      <c r="Q469" s="247" t="str">
        <f>Database!B467&amp;"-"&amp;Database!C467&amp;"-"&amp;Database!D467</f>
        <v>--</v>
      </c>
      <c r="R469" s="248" t="str">
        <f>Database!K467</f>
        <v/>
      </c>
    </row>
    <row r="470" spans="17:18" x14ac:dyDescent="0.2">
      <c r="Q470" s="247" t="str">
        <f>Database!B468&amp;"-"&amp;Database!C468&amp;"-"&amp;Database!D468</f>
        <v>--</v>
      </c>
      <c r="R470" s="248" t="str">
        <f>Database!K468</f>
        <v/>
      </c>
    </row>
    <row r="471" spans="17:18" x14ac:dyDescent="0.2">
      <c r="Q471" s="247" t="str">
        <f>Database!B469&amp;"-"&amp;Database!C469&amp;"-"&amp;Database!D469</f>
        <v>--</v>
      </c>
      <c r="R471" s="248" t="str">
        <f>Database!K469</f>
        <v/>
      </c>
    </row>
    <row r="472" spans="17:18" x14ac:dyDescent="0.2">
      <c r="Q472" s="247" t="str">
        <f>Database!B470&amp;"-"&amp;Database!C470&amp;"-"&amp;Database!D470</f>
        <v>--</v>
      </c>
      <c r="R472" s="248" t="str">
        <f>Database!K470</f>
        <v/>
      </c>
    </row>
    <row r="473" spans="17:18" x14ac:dyDescent="0.2">
      <c r="Q473" s="247" t="str">
        <f>Database!B471&amp;"-"&amp;Database!C471&amp;"-"&amp;Database!D471</f>
        <v>--</v>
      </c>
      <c r="R473" s="248" t="str">
        <f>Database!K471</f>
        <v/>
      </c>
    </row>
    <row r="474" spans="17:18" x14ac:dyDescent="0.2">
      <c r="Q474" s="247" t="str">
        <f>Database!B472&amp;"-"&amp;Database!C472&amp;"-"&amp;Database!D472</f>
        <v>--</v>
      </c>
      <c r="R474" s="248" t="str">
        <f>Database!K472</f>
        <v/>
      </c>
    </row>
    <row r="475" spans="17:18" x14ac:dyDescent="0.2">
      <c r="Q475" s="247" t="str">
        <f>Database!B473&amp;"-"&amp;Database!C473&amp;"-"&amp;Database!D473</f>
        <v>--</v>
      </c>
      <c r="R475" s="248" t="str">
        <f>Database!K473</f>
        <v/>
      </c>
    </row>
    <row r="476" spans="17:18" x14ac:dyDescent="0.2">
      <c r="Q476" s="247" t="str">
        <f>Database!B474&amp;"-"&amp;Database!C474&amp;"-"&amp;Database!D474</f>
        <v>--</v>
      </c>
      <c r="R476" s="248" t="str">
        <f>Database!K474</f>
        <v/>
      </c>
    </row>
    <row r="477" spans="17:18" x14ac:dyDescent="0.2">
      <c r="Q477" s="247" t="str">
        <f>Database!B475&amp;"-"&amp;Database!C475&amp;"-"&amp;Database!D475</f>
        <v>--</v>
      </c>
      <c r="R477" s="248" t="str">
        <f>Database!K475</f>
        <v/>
      </c>
    </row>
    <row r="478" spans="17:18" x14ac:dyDescent="0.2">
      <c r="Q478" s="247" t="str">
        <f>Database!B476&amp;"-"&amp;Database!C476&amp;"-"&amp;Database!D476</f>
        <v>--</v>
      </c>
      <c r="R478" s="248" t="str">
        <f>Database!K476</f>
        <v/>
      </c>
    </row>
    <row r="479" spans="17:18" x14ac:dyDescent="0.2">
      <c r="Q479" s="247" t="str">
        <f>Database!B477&amp;"-"&amp;Database!C477&amp;"-"&amp;Database!D477</f>
        <v>--</v>
      </c>
      <c r="R479" s="248" t="str">
        <f>Database!K477</f>
        <v/>
      </c>
    </row>
    <row r="480" spans="17:18" x14ac:dyDescent="0.2">
      <c r="Q480" s="247" t="str">
        <f>Database!B478&amp;"-"&amp;Database!C478&amp;"-"&amp;Database!D478</f>
        <v>--</v>
      </c>
      <c r="R480" s="248" t="str">
        <f>Database!K478</f>
        <v/>
      </c>
    </row>
    <row r="481" spans="17:18" x14ac:dyDescent="0.2">
      <c r="Q481" s="247" t="str">
        <f>Database!B479&amp;"-"&amp;Database!C479&amp;"-"&amp;Database!D479</f>
        <v>--</v>
      </c>
      <c r="R481" s="248" t="str">
        <f>Database!K479</f>
        <v/>
      </c>
    </row>
    <row r="482" spans="17:18" x14ac:dyDescent="0.2">
      <c r="Q482" s="247" t="str">
        <f>Database!B480&amp;"-"&amp;Database!C480&amp;"-"&amp;Database!D480</f>
        <v>--</v>
      </c>
      <c r="R482" s="248" t="str">
        <f>Database!K480</f>
        <v/>
      </c>
    </row>
    <row r="483" spans="17:18" x14ac:dyDescent="0.2">
      <c r="Q483" s="247" t="str">
        <f>Database!B481&amp;"-"&amp;Database!C481&amp;"-"&amp;Database!D481</f>
        <v>--</v>
      </c>
      <c r="R483" s="248" t="str">
        <f>Database!K481</f>
        <v/>
      </c>
    </row>
    <row r="484" spans="17:18" x14ac:dyDescent="0.2">
      <c r="Q484" s="247" t="str">
        <f>Database!B482&amp;"-"&amp;Database!C482&amp;"-"&amp;Database!D482</f>
        <v>--</v>
      </c>
      <c r="R484" s="248" t="str">
        <f>Database!K482</f>
        <v/>
      </c>
    </row>
    <row r="485" spans="17:18" x14ac:dyDescent="0.2">
      <c r="Q485" s="247" t="str">
        <f>Database!B483&amp;"-"&amp;Database!C483&amp;"-"&amp;Database!D483</f>
        <v>--</v>
      </c>
      <c r="R485" s="248" t="str">
        <f>Database!K483</f>
        <v/>
      </c>
    </row>
    <row r="486" spans="17:18" x14ac:dyDescent="0.2">
      <c r="Q486" s="247" t="str">
        <f>Database!B484&amp;"-"&amp;Database!C484&amp;"-"&amp;Database!D484</f>
        <v>--</v>
      </c>
      <c r="R486" s="248" t="str">
        <f>Database!K484</f>
        <v/>
      </c>
    </row>
    <row r="487" spans="17:18" x14ac:dyDescent="0.2">
      <c r="Q487" s="247" t="str">
        <f>Database!B485&amp;"-"&amp;Database!C485&amp;"-"&amp;Database!D485</f>
        <v>--</v>
      </c>
      <c r="R487" s="248" t="str">
        <f>Database!K485</f>
        <v/>
      </c>
    </row>
    <row r="488" spans="17:18" x14ac:dyDescent="0.2">
      <c r="Q488" s="247" t="str">
        <f>Database!B486&amp;"-"&amp;Database!C486&amp;"-"&amp;Database!D486</f>
        <v>--</v>
      </c>
      <c r="R488" s="248" t="str">
        <f>Database!K486</f>
        <v/>
      </c>
    </row>
    <row r="489" spans="17:18" x14ac:dyDescent="0.2">
      <c r="Q489" s="247" t="str">
        <f>Database!B487&amp;"-"&amp;Database!C487&amp;"-"&amp;Database!D487</f>
        <v>--</v>
      </c>
      <c r="R489" s="248" t="str">
        <f>Database!K487</f>
        <v/>
      </c>
    </row>
    <row r="490" spans="17:18" x14ac:dyDescent="0.2">
      <c r="Q490" s="247" t="str">
        <f>Database!B488&amp;"-"&amp;Database!C488&amp;"-"&amp;Database!D488</f>
        <v>--</v>
      </c>
      <c r="R490" s="248" t="str">
        <f>Database!K488</f>
        <v/>
      </c>
    </row>
    <row r="491" spans="17:18" x14ac:dyDescent="0.2">
      <c r="Q491" s="247" t="str">
        <f>Database!B489&amp;"-"&amp;Database!C489&amp;"-"&amp;Database!D489</f>
        <v>--</v>
      </c>
      <c r="R491" s="248" t="str">
        <f>Database!K489</f>
        <v/>
      </c>
    </row>
    <row r="492" spans="17:18" x14ac:dyDescent="0.2">
      <c r="Q492" s="247" t="str">
        <f>Database!B490&amp;"-"&amp;Database!C490&amp;"-"&amp;Database!D490</f>
        <v>--</v>
      </c>
      <c r="R492" s="248" t="str">
        <f>Database!K490</f>
        <v/>
      </c>
    </row>
    <row r="493" spans="17:18" x14ac:dyDescent="0.2">
      <c r="Q493" s="247" t="str">
        <f>Database!B491&amp;"-"&amp;Database!C491&amp;"-"&amp;Database!D491</f>
        <v>--</v>
      </c>
      <c r="R493" s="248" t="str">
        <f>Database!K491</f>
        <v/>
      </c>
    </row>
    <row r="494" spans="17:18" x14ac:dyDescent="0.2">
      <c r="Q494" s="247" t="str">
        <f>Database!B492&amp;"-"&amp;Database!C492&amp;"-"&amp;Database!D492</f>
        <v>--</v>
      </c>
      <c r="R494" s="248" t="str">
        <f>Database!K492</f>
        <v/>
      </c>
    </row>
    <row r="495" spans="17:18" x14ac:dyDescent="0.2">
      <c r="Q495" s="247" t="str">
        <f>Database!B493&amp;"-"&amp;Database!C493&amp;"-"&amp;Database!D493</f>
        <v>--</v>
      </c>
      <c r="R495" s="248" t="str">
        <f>Database!K493</f>
        <v/>
      </c>
    </row>
    <row r="496" spans="17:18" x14ac:dyDescent="0.2">
      <c r="Q496" s="247" t="str">
        <f>Database!B494&amp;"-"&amp;Database!C494&amp;"-"&amp;Database!D494</f>
        <v>--</v>
      </c>
      <c r="R496" s="248" t="str">
        <f>Database!K494</f>
        <v/>
      </c>
    </row>
    <row r="497" spans="17:18" x14ac:dyDescent="0.2">
      <c r="Q497" s="247" t="str">
        <f>Database!B495&amp;"-"&amp;Database!C495&amp;"-"&amp;Database!D495</f>
        <v>--</v>
      </c>
      <c r="R497" s="248" t="str">
        <f>Database!K495</f>
        <v/>
      </c>
    </row>
    <row r="498" spans="17:18" x14ac:dyDescent="0.2">
      <c r="Q498" s="247" t="str">
        <f>Database!B496&amp;"-"&amp;Database!C496&amp;"-"&amp;Database!D496</f>
        <v>--</v>
      </c>
      <c r="R498" s="248" t="str">
        <f>Database!K496</f>
        <v/>
      </c>
    </row>
    <row r="499" spans="17:18" x14ac:dyDescent="0.2">
      <c r="Q499" s="247" t="str">
        <f>Database!B497&amp;"-"&amp;Database!C497&amp;"-"&amp;Database!D497</f>
        <v>--</v>
      </c>
      <c r="R499" s="248" t="str">
        <f>Database!K497</f>
        <v/>
      </c>
    </row>
    <row r="500" spans="17:18" x14ac:dyDescent="0.2">
      <c r="Q500" s="247" t="str">
        <f>Database!B498&amp;"-"&amp;Database!C498&amp;"-"&amp;Database!D498</f>
        <v>--</v>
      </c>
      <c r="R500" s="248" t="str">
        <f>Database!K498</f>
        <v/>
      </c>
    </row>
    <row r="501" spans="17:18" x14ac:dyDescent="0.2">
      <c r="Q501" s="247" t="str">
        <f>Database!B499&amp;"-"&amp;Database!C499&amp;"-"&amp;Database!D499</f>
        <v>--</v>
      </c>
      <c r="R501" s="248" t="str">
        <f>Database!K499</f>
        <v/>
      </c>
    </row>
    <row r="502" spans="17:18" x14ac:dyDescent="0.2">
      <c r="Q502" s="247" t="str">
        <f>Database!B500&amp;"-"&amp;Database!C500&amp;"-"&amp;Database!D500</f>
        <v>--</v>
      </c>
      <c r="R502" s="248" t="str">
        <f>Database!K500</f>
        <v/>
      </c>
    </row>
    <row r="503" spans="17:18" x14ac:dyDescent="0.2">
      <c r="Q503" s="247" t="str">
        <f>Database!B501&amp;"-"&amp;Database!C501&amp;"-"&amp;Database!D501</f>
        <v>--</v>
      </c>
      <c r="R503" s="248" t="str">
        <f>Database!K501</f>
        <v/>
      </c>
    </row>
    <row r="504" spans="17:18" x14ac:dyDescent="0.2">
      <c r="Q504" s="247" t="str">
        <f>Database!B502&amp;"-"&amp;Database!C502&amp;"-"&amp;Database!D502</f>
        <v>--</v>
      </c>
      <c r="R504" s="248" t="str">
        <f>Database!K502</f>
        <v/>
      </c>
    </row>
    <row r="505" spans="17:18" x14ac:dyDescent="0.2">
      <c r="Q505" s="247" t="str">
        <f>Database!B503&amp;"-"&amp;Database!C503&amp;"-"&amp;Database!D503</f>
        <v>--</v>
      </c>
      <c r="R505" s="248" t="str">
        <f>Database!K503</f>
        <v/>
      </c>
    </row>
    <row r="506" spans="17:18" x14ac:dyDescent="0.2">
      <c r="Q506" s="247" t="str">
        <f>Database!B504&amp;"-"&amp;Database!C504&amp;"-"&amp;Database!D504</f>
        <v>--</v>
      </c>
      <c r="R506" s="248" t="str">
        <f>Database!K504</f>
        <v/>
      </c>
    </row>
    <row r="507" spans="17:18" x14ac:dyDescent="0.2">
      <c r="Q507" s="247" t="str">
        <f>Database!B505&amp;"-"&amp;Database!C505&amp;"-"&amp;Database!D505</f>
        <v>--</v>
      </c>
      <c r="R507" s="248" t="str">
        <f>Database!K505</f>
        <v/>
      </c>
    </row>
    <row r="508" spans="17:18" x14ac:dyDescent="0.2">
      <c r="Q508" s="247" t="str">
        <f>Database!B506&amp;"-"&amp;Database!C506&amp;"-"&amp;Database!D506</f>
        <v>--</v>
      </c>
      <c r="R508" s="248" t="str">
        <f>Database!K506</f>
        <v/>
      </c>
    </row>
    <row r="509" spans="17:18" x14ac:dyDescent="0.2">
      <c r="Q509" s="247" t="str">
        <f>Database!B507&amp;"-"&amp;Database!C507&amp;"-"&amp;Database!D507</f>
        <v>--</v>
      </c>
      <c r="R509" s="248" t="str">
        <f>Database!K507</f>
        <v/>
      </c>
    </row>
    <row r="510" spans="17:18" x14ac:dyDescent="0.2">
      <c r="Q510" s="247" t="str">
        <f>Database!B508&amp;"-"&amp;Database!C508&amp;"-"&amp;Database!D508</f>
        <v>--</v>
      </c>
      <c r="R510" s="248" t="str">
        <f>Database!K508</f>
        <v/>
      </c>
    </row>
    <row r="511" spans="17:18" x14ac:dyDescent="0.2">
      <c r="Q511" s="247" t="str">
        <f>Database!B509&amp;"-"&amp;Database!C509&amp;"-"&amp;Database!D509</f>
        <v>--</v>
      </c>
      <c r="R511" s="248" t="str">
        <f>Database!K509</f>
        <v/>
      </c>
    </row>
    <row r="512" spans="17:18" x14ac:dyDescent="0.2">
      <c r="Q512" s="247" t="str">
        <f>Database!B510&amp;"-"&amp;Database!C510&amp;"-"&amp;Database!D510</f>
        <v>--</v>
      </c>
      <c r="R512" s="248" t="str">
        <f>Database!K510</f>
        <v/>
      </c>
    </row>
    <row r="513" spans="17:18" x14ac:dyDescent="0.2">
      <c r="Q513" s="247" t="str">
        <f>Database!B511&amp;"-"&amp;Database!C511&amp;"-"&amp;Database!D511</f>
        <v>--</v>
      </c>
      <c r="R513" s="248" t="str">
        <f>Database!K511</f>
        <v/>
      </c>
    </row>
    <row r="514" spans="17:18" x14ac:dyDescent="0.2">
      <c r="Q514" s="247" t="str">
        <f>Database!B512&amp;"-"&amp;Database!C512&amp;"-"&amp;Database!D512</f>
        <v>--</v>
      </c>
      <c r="R514" s="248" t="str">
        <f>Database!K512</f>
        <v/>
      </c>
    </row>
    <row r="515" spans="17:18" x14ac:dyDescent="0.2">
      <c r="Q515" s="247" t="str">
        <f>Database!B513&amp;"-"&amp;Database!C513&amp;"-"&amp;Database!D513</f>
        <v>--</v>
      </c>
      <c r="R515" s="248" t="str">
        <f>Database!K513</f>
        <v/>
      </c>
    </row>
    <row r="516" spans="17:18" x14ac:dyDescent="0.2">
      <c r="Q516" s="247" t="str">
        <f>Database!B514&amp;"-"&amp;Database!C514&amp;"-"&amp;Database!D514</f>
        <v>--</v>
      </c>
      <c r="R516" s="248" t="str">
        <f>Database!K514</f>
        <v/>
      </c>
    </row>
    <row r="517" spans="17:18" x14ac:dyDescent="0.2">
      <c r="Q517" s="247" t="str">
        <f>Database!B515&amp;"-"&amp;Database!C515&amp;"-"&amp;Database!D515</f>
        <v>--</v>
      </c>
      <c r="R517" s="248" t="str">
        <f>Database!K515</f>
        <v/>
      </c>
    </row>
    <row r="518" spans="17:18" x14ac:dyDescent="0.2">
      <c r="Q518" s="247" t="str">
        <f>Database!B516&amp;"-"&amp;Database!C516&amp;"-"&amp;Database!D516</f>
        <v>--</v>
      </c>
      <c r="R518" s="248" t="str">
        <f>Database!K516</f>
        <v/>
      </c>
    </row>
    <row r="519" spans="17:18" x14ac:dyDescent="0.2">
      <c r="Q519" s="247" t="str">
        <f>Database!B517&amp;"-"&amp;Database!C517&amp;"-"&amp;Database!D517</f>
        <v>--</v>
      </c>
      <c r="R519" s="248" t="str">
        <f>Database!K517</f>
        <v/>
      </c>
    </row>
    <row r="520" spans="17:18" x14ac:dyDescent="0.2">
      <c r="Q520" s="247" t="str">
        <f>Database!B518&amp;"-"&amp;Database!C518&amp;"-"&amp;Database!D518</f>
        <v>--</v>
      </c>
      <c r="R520" s="248" t="str">
        <f>Database!K518</f>
        <v/>
      </c>
    </row>
    <row r="521" spans="17:18" x14ac:dyDescent="0.2">
      <c r="Q521" s="247" t="str">
        <f>Database!B519&amp;"-"&amp;Database!C519&amp;"-"&amp;Database!D519</f>
        <v>--</v>
      </c>
      <c r="R521" s="248" t="str">
        <f>Database!K519</f>
        <v/>
      </c>
    </row>
    <row r="522" spans="17:18" x14ac:dyDescent="0.2">
      <c r="Q522" s="247" t="str">
        <f>Database!B520&amp;"-"&amp;Database!C520&amp;"-"&amp;Database!D520</f>
        <v>--</v>
      </c>
      <c r="R522" s="248" t="str">
        <f>Database!K520</f>
        <v/>
      </c>
    </row>
    <row r="523" spans="17:18" x14ac:dyDescent="0.2">
      <c r="Q523" s="247" t="str">
        <f>Database!B521&amp;"-"&amp;Database!C521&amp;"-"&amp;Database!D521</f>
        <v>--</v>
      </c>
      <c r="R523" s="248" t="str">
        <f>Database!K521</f>
        <v/>
      </c>
    </row>
    <row r="524" spans="17:18" x14ac:dyDescent="0.2">
      <c r="Q524" s="247" t="str">
        <f>Database!B522&amp;"-"&amp;Database!C522&amp;"-"&amp;Database!D522</f>
        <v>--</v>
      </c>
      <c r="R524" s="248" t="str">
        <f>Database!K522</f>
        <v/>
      </c>
    </row>
    <row r="525" spans="17:18" x14ac:dyDescent="0.2">
      <c r="Q525" s="247" t="str">
        <f>Database!B523&amp;"-"&amp;Database!C523&amp;"-"&amp;Database!D523</f>
        <v>--</v>
      </c>
      <c r="R525" s="248" t="str">
        <f>Database!K523</f>
        <v/>
      </c>
    </row>
    <row r="526" spans="17:18" x14ac:dyDescent="0.2">
      <c r="Q526" s="247" t="str">
        <f>Database!B524&amp;"-"&amp;Database!C524&amp;"-"&amp;Database!D524</f>
        <v>--</v>
      </c>
      <c r="R526" s="248" t="str">
        <f>Database!K524</f>
        <v/>
      </c>
    </row>
    <row r="527" spans="17:18" x14ac:dyDescent="0.2">
      <c r="Q527" s="247" t="str">
        <f>Database!B525&amp;"-"&amp;Database!C525&amp;"-"&amp;Database!D525</f>
        <v>--</v>
      </c>
      <c r="R527" s="248" t="str">
        <f>Database!K525</f>
        <v/>
      </c>
    </row>
    <row r="528" spans="17:18" x14ac:dyDescent="0.2">
      <c r="Q528" s="247" t="str">
        <f>Database!B526&amp;"-"&amp;Database!C526&amp;"-"&amp;Database!D526</f>
        <v>--</v>
      </c>
      <c r="R528" s="248" t="str">
        <f>Database!K526</f>
        <v/>
      </c>
    </row>
    <row r="529" spans="17:18" x14ac:dyDescent="0.2">
      <c r="Q529" s="247" t="str">
        <f>Database!B527&amp;"-"&amp;Database!C527&amp;"-"&amp;Database!D527</f>
        <v>--</v>
      </c>
      <c r="R529" s="248" t="str">
        <f>Database!K527</f>
        <v/>
      </c>
    </row>
    <row r="530" spans="17:18" x14ac:dyDescent="0.2">
      <c r="Q530" s="247" t="str">
        <f>Database!B528&amp;"-"&amp;Database!C528&amp;"-"&amp;Database!D528</f>
        <v>--</v>
      </c>
      <c r="R530" s="248" t="str">
        <f>Database!K528</f>
        <v/>
      </c>
    </row>
    <row r="531" spans="17:18" x14ac:dyDescent="0.2">
      <c r="Q531" s="247" t="str">
        <f>Database!B529&amp;"-"&amp;Database!C529&amp;"-"&amp;Database!D529</f>
        <v>--</v>
      </c>
      <c r="R531" s="248" t="str">
        <f>Database!K529</f>
        <v/>
      </c>
    </row>
    <row r="532" spans="17:18" x14ac:dyDescent="0.2">
      <c r="Q532" s="247" t="str">
        <f>Database!B530&amp;"-"&amp;Database!C530&amp;"-"&amp;Database!D530</f>
        <v>--</v>
      </c>
      <c r="R532" s="248" t="str">
        <f>Database!K530</f>
        <v/>
      </c>
    </row>
    <row r="533" spans="17:18" x14ac:dyDescent="0.2">
      <c r="Q533" s="247" t="str">
        <f>Database!B531&amp;"-"&amp;Database!C531&amp;"-"&amp;Database!D531</f>
        <v>--</v>
      </c>
      <c r="R533" s="248" t="str">
        <f>Database!K531</f>
        <v/>
      </c>
    </row>
    <row r="534" spans="17:18" x14ac:dyDescent="0.2">
      <c r="Q534" s="247" t="str">
        <f>Database!B532&amp;"-"&amp;Database!C532&amp;"-"&amp;Database!D532</f>
        <v>--</v>
      </c>
      <c r="R534" s="248" t="str">
        <f>Database!K532</f>
        <v/>
      </c>
    </row>
    <row r="535" spans="17:18" x14ac:dyDescent="0.2">
      <c r="Q535" s="247" t="str">
        <f>Database!B533&amp;"-"&amp;Database!C533&amp;"-"&amp;Database!D533</f>
        <v>--</v>
      </c>
      <c r="R535" s="248" t="str">
        <f>Database!K533</f>
        <v/>
      </c>
    </row>
    <row r="536" spans="17:18" x14ac:dyDescent="0.2">
      <c r="Q536" s="247" t="str">
        <f>Database!B534&amp;"-"&amp;Database!C534&amp;"-"&amp;Database!D534</f>
        <v>--</v>
      </c>
      <c r="R536" s="248" t="str">
        <f>Database!K534</f>
        <v/>
      </c>
    </row>
    <row r="537" spans="17:18" x14ac:dyDescent="0.2">
      <c r="Q537" s="247" t="str">
        <f>Database!B535&amp;"-"&amp;Database!C535&amp;"-"&amp;Database!D535</f>
        <v>--</v>
      </c>
      <c r="R537" s="248" t="str">
        <f>Database!K535</f>
        <v/>
      </c>
    </row>
    <row r="538" spans="17:18" x14ac:dyDescent="0.2">
      <c r="Q538" s="247" t="str">
        <f>Database!B536&amp;"-"&amp;Database!C536&amp;"-"&amp;Database!D536</f>
        <v>--</v>
      </c>
      <c r="R538" s="248" t="str">
        <f>Database!K536</f>
        <v/>
      </c>
    </row>
    <row r="539" spans="17:18" x14ac:dyDescent="0.2">
      <c r="Q539" s="247" t="str">
        <f>Database!B537&amp;"-"&amp;Database!C537&amp;"-"&amp;Database!D537</f>
        <v>--</v>
      </c>
      <c r="R539" s="248" t="str">
        <f>Database!K537</f>
        <v/>
      </c>
    </row>
    <row r="540" spans="17:18" x14ac:dyDescent="0.2">
      <c r="Q540" s="247" t="str">
        <f>Database!B538&amp;"-"&amp;Database!C538&amp;"-"&amp;Database!D538</f>
        <v>--</v>
      </c>
      <c r="R540" s="248" t="str">
        <f>Database!K538</f>
        <v/>
      </c>
    </row>
    <row r="541" spans="17:18" x14ac:dyDescent="0.2">
      <c r="Q541" s="247" t="str">
        <f>Database!B539&amp;"-"&amp;Database!C539&amp;"-"&amp;Database!D539</f>
        <v>--</v>
      </c>
      <c r="R541" s="248" t="str">
        <f>Database!K539</f>
        <v/>
      </c>
    </row>
    <row r="542" spans="17:18" x14ac:dyDescent="0.2">
      <c r="Q542" s="247" t="str">
        <f>Database!B540&amp;"-"&amp;Database!C540&amp;"-"&amp;Database!D540</f>
        <v>--</v>
      </c>
      <c r="R542" s="248" t="str">
        <f>Database!K540</f>
        <v/>
      </c>
    </row>
    <row r="543" spans="17:18" x14ac:dyDescent="0.2">
      <c r="Q543" s="247" t="str">
        <f>Database!B541&amp;"-"&amp;Database!C541&amp;"-"&amp;Database!D541</f>
        <v>--</v>
      </c>
      <c r="R543" s="248" t="str">
        <f>Database!K541</f>
        <v/>
      </c>
    </row>
    <row r="544" spans="17:18" x14ac:dyDescent="0.2">
      <c r="Q544" s="247" t="str">
        <f>Database!B542&amp;"-"&amp;Database!C542&amp;"-"&amp;Database!D542</f>
        <v>--</v>
      </c>
      <c r="R544" s="248" t="str">
        <f>Database!K542</f>
        <v/>
      </c>
    </row>
    <row r="545" spans="17:18" x14ac:dyDescent="0.2">
      <c r="Q545" s="247" t="str">
        <f>Database!B543&amp;"-"&amp;Database!C543&amp;"-"&amp;Database!D543</f>
        <v>--</v>
      </c>
      <c r="R545" s="248" t="str">
        <f>Database!K543</f>
        <v/>
      </c>
    </row>
    <row r="546" spans="17:18" x14ac:dyDescent="0.2">
      <c r="Q546" s="247" t="str">
        <f>Database!B544&amp;"-"&amp;Database!C544&amp;"-"&amp;Database!D544</f>
        <v>--</v>
      </c>
      <c r="R546" s="248" t="str">
        <f>Database!K544</f>
        <v/>
      </c>
    </row>
    <row r="547" spans="17:18" x14ac:dyDescent="0.2">
      <c r="Q547" s="247" t="str">
        <f>Database!B545&amp;"-"&amp;Database!C545&amp;"-"&amp;Database!D545</f>
        <v>--</v>
      </c>
      <c r="R547" s="248" t="str">
        <f>Database!K545</f>
        <v/>
      </c>
    </row>
    <row r="548" spans="17:18" x14ac:dyDescent="0.2">
      <c r="Q548" s="247" t="str">
        <f>Database!B546&amp;"-"&amp;Database!C546&amp;"-"&amp;Database!D546</f>
        <v>--</v>
      </c>
      <c r="R548" s="248" t="str">
        <f>Database!K546</f>
        <v/>
      </c>
    </row>
    <row r="549" spans="17:18" x14ac:dyDescent="0.2">
      <c r="Q549" s="247" t="str">
        <f>Database!B547&amp;"-"&amp;Database!C547&amp;"-"&amp;Database!D547</f>
        <v>--</v>
      </c>
      <c r="R549" s="248" t="str">
        <f>Database!K547</f>
        <v/>
      </c>
    </row>
    <row r="550" spans="17:18" x14ac:dyDescent="0.2">
      <c r="Q550" s="247" t="str">
        <f>Database!B548&amp;"-"&amp;Database!C548&amp;"-"&amp;Database!D548</f>
        <v>--</v>
      </c>
      <c r="R550" s="248" t="str">
        <f>Database!K548</f>
        <v/>
      </c>
    </row>
    <row r="551" spans="17:18" x14ac:dyDescent="0.2">
      <c r="Q551" s="247" t="str">
        <f>Database!B549&amp;"-"&amp;Database!C549&amp;"-"&amp;Database!D549</f>
        <v>--</v>
      </c>
      <c r="R551" s="248" t="str">
        <f>Database!K549</f>
        <v/>
      </c>
    </row>
    <row r="552" spans="17:18" x14ac:dyDescent="0.2">
      <c r="Q552" s="247" t="str">
        <f>Database!B550&amp;"-"&amp;Database!C550&amp;"-"&amp;Database!D550</f>
        <v>--</v>
      </c>
      <c r="R552" s="248" t="str">
        <f>Database!K550</f>
        <v/>
      </c>
    </row>
    <row r="553" spans="17:18" x14ac:dyDescent="0.2">
      <c r="Q553" s="247" t="str">
        <f>Database!B551&amp;"-"&amp;Database!C551&amp;"-"&amp;Database!D551</f>
        <v>--</v>
      </c>
      <c r="R553" s="248" t="str">
        <f>Database!K551</f>
        <v/>
      </c>
    </row>
    <row r="554" spans="17:18" x14ac:dyDescent="0.2">
      <c r="Q554" s="247" t="str">
        <f>Database!B552&amp;"-"&amp;Database!C552&amp;"-"&amp;Database!D552</f>
        <v>--</v>
      </c>
      <c r="R554" s="248" t="str">
        <f>Database!K552</f>
        <v/>
      </c>
    </row>
    <row r="555" spans="17:18" x14ac:dyDescent="0.2">
      <c r="Q555" s="247" t="str">
        <f>Database!B553&amp;"-"&amp;Database!C553&amp;"-"&amp;Database!D553</f>
        <v>--</v>
      </c>
      <c r="R555" s="248" t="str">
        <f>Database!K553</f>
        <v/>
      </c>
    </row>
    <row r="556" spans="17:18" x14ac:dyDescent="0.2">
      <c r="Q556" s="247" t="str">
        <f>Database!B554&amp;"-"&amp;Database!C554&amp;"-"&amp;Database!D554</f>
        <v>--</v>
      </c>
      <c r="R556" s="248" t="str">
        <f>Database!K554</f>
        <v/>
      </c>
    </row>
    <row r="557" spans="17:18" x14ac:dyDescent="0.2">
      <c r="Q557" s="247" t="str">
        <f>Database!B555&amp;"-"&amp;Database!C555&amp;"-"&amp;Database!D555</f>
        <v>--</v>
      </c>
      <c r="R557" s="248" t="str">
        <f>Database!K555</f>
        <v/>
      </c>
    </row>
    <row r="558" spans="17:18" x14ac:dyDescent="0.2">
      <c r="Q558" s="247" t="str">
        <f>Database!B556&amp;"-"&amp;Database!C556&amp;"-"&amp;Database!D556</f>
        <v>--</v>
      </c>
      <c r="R558" s="248" t="str">
        <f>Database!K556</f>
        <v/>
      </c>
    </row>
    <row r="559" spans="17:18" x14ac:dyDescent="0.2">
      <c r="Q559" s="247" t="str">
        <f>Database!B557&amp;"-"&amp;Database!C557&amp;"-"&amp;Database!D557</f>
        <v>--</v>
      </c>
      <c r="R559" s="248" t="str">
        <f>Database!K557</f>
        <v/>
      </c>
    </row>
    <row r="560" spans="17:18" x14ac:dyDescent="0.2">
      <c r="Q560" s="247" t="str">
        <f>Database!B558&amp;"-"&amp;Database!C558&amp;"-"&amp;Database!D558</f>
        <v>--</v>
      </c>
      <c r="R560" s="248" t="str">
        <f>Database!K558</f>
        <v/>
      </c>
    </row>
    <row r="561" spans="17:18" x14ac:dyDescent="0.2">
      <c r="Q561" s="247" t="str">
        <f>Database!B559&amp;"-"&amp;Database!C559&amp;"-"&amp;Database!D559</f>
        <v>--</v>
      </c>
      <c r="R561" s="248" t="str">
        <f>Database!K559</f>
        <v/>
      </c>
    </row>
    <row r="562" spans="17:18" x14ac:dyDescent="0.2">
      <c r="Q562" s="247" t="str">
        <f>Database!B560&amp;"-"&amp;Database!C560&amp;"-"&amp;Database!D560</f>
        <v>--</v>
      </c>
      <c r="R562" s="248" t="str">
        <f>Database!K560</f>
        <v/>
      </c>
    </row>
    <row r="563" spans="17:18" x14ac:dyDescent="0.2">
      <c r="Q563" s="247" t="str">
        <f>Database!B561&amp;"-"&amp;Database!C561&amp;"-"&amp;Database!D561</f>
        <v>--</v>
      </c>
      <c r="R563" s="248" t="str">
        <f>Database!K561</f>
        <v/>
      </c>
    </row>
    <row r="564" spans="17:18" x14ac:dyDescent="0.2">
      <c r="Q564" s="247" t="str">
        <f>Database!B562&amp;"-"&amp;Database!C562&amp;"-"&amp;Database!D562</f>
        <v>--</v>
      </c>
      <c r="R564" s="248" t="str">
        <f>Database!K562</f>
        <v/>
      </c>
    </row>
    <row r="565" spans="17:18" x14ac:dyDescent="0.2">
      <c r="Q565" s="247" t="str">
        <f>Database!B563&amp;"-"&amp;Database!C563&amp;"-"&amp;Database!D563</f>
        <v>--</v>
      </c>
      <c r="R565" s="248" t="str">
        <f>Database!K563</f>
        <v/>
      </c>
    </row>
    <row r="566" spans="17:18" x14ac:dyDescent="0.2">
      <c r="Q566" s="247" t="str">
        <f>Database!B564&amp;"-"&amp;Database!C564&amp;"-"&amp;Database!D564</f>
        <v>--</v>
      </c>
      <c r="R566" s="248" t="str">
        <f>Database!K564</f>
        <v/>
      </c>
    </row>
    <row r="567" spans="17:18" x14ac:dyDescent="0.2">
      <c r="Q567" s="247" t="str">
        <f>Database!B565&amp;"-"&amp;Database!C565&amp;"-"&amp;Database!D565</f>
        <v>--</v>
      </c>
      <c r="R567" s="248" t="str">
        <f>Database!K565</f>
        <v/>
      </c>
    </row>
    <row r="568" spans="17:18" x14ac:dyDescent="0.2">
      <c r="Q568" s="247" t="str">
        <f>Database!B566&amp;"-"&amp;Database!C566&amp;"-"&amp;Database!D566</f>
        <v>--</v>
      </c>
      <c r="R568" s="248" t="str">
        <f>Database!K566</f>
        <v/>
      </c>
    </row>
    <row r="569" spans="17:18" x14ac:dyDescent="0.2">
      <c r="Q569" s="247" t="str">
        <f>Database!B567&amp;"-"&amp;Database!C567&amp;"-"&amp;Database!D567</f>
        <v>--</v>
      </c>
      <c r="R569" s="248" t="str">
        <f>Database!K567</f>
        <v/>
      </c>
    </row>
    <row r="570" spans="17:18" x14ac:dyDescent="0.2">
      <c r="Q570" s="247" t="str">
        <f>Database!B568&amp;"-"&amp;Database!C568&amp;"-"&amp;Database!D568</f>
        <v>--</v>
      </c>
      <c r="R570" s="248" t="str">
        <f>Database!K568</f>
        <v/>
      </c>
    </row>
    <row r="571" spans="17:18" x14ac:dyDescent="0.2">
      <c r="Q571" s="247" t="str">
        <f>Database!B569&amp;"-"&amp;Database!C569&amp;"-"&amp;Database!D569</f>
        <v>--</v>
      </c>
      <c r="R571" s="248" t="str">
        <f>Database!K569</f>
        <v/>
      </c>
    </row>
    <row r="572" spans="17:18" x14ac:dyDescent="0.2">
      <c r="Q572" s="247" t="str">
        <f>Database!B570&amp;"-"&amp;Database!C570&amp;"-"&amp;Database!D570</f>
        <v>--</v>
      </c>
      <c r="R572" s="248" t="str">
        <f>Database!K570</f>
        <v/>
      </c>
    </row>
    <row r="573" spans="17:18" x14ac:dyDescent="0.2">
      <c r="Q573" s="247" t="str">
        <f>Database!B571&amp;"-"&amp;Database!C571&amp;"-"&amp;Database!D571</f>
        <v>--</v>
      </c>
      <c r="R573" s="248" t="str">
        <f>Database!K571</f>
        <v/>
      </c>
    </row>
    <row r="574" spans="17:18" x14ac:dyDescent="0.2">
      <c r="Q574" s="247" t="str">
        <f>Database!B572&amp;"-"&amp;Database!C572&amp;"-"&amp;Database!D572</f>
        <v>--</v>
      </c>
      <c r="R574" s="248" t="str">
        <f>Database!K572</f>
        <v/>
      </c>
    </row>
    <row r="575" spans="17:18" x14ac:dyDescent="0.2">
      <c r="Q575" s="247" t="str">
        <f>Database!B573&amp;"-"&amp;Database!C573&amp;"-"&amp;Database!D573</f>
        <v>--</v>
      </c>
      <c r="R575" s="248" t="str">
        <f>Database!K573</f>
        <v/>
      </c>
    </row>
    <row r="576" spans="17:18" x14ac:dyDescent="0.2">
      <c r="Q576" s="247" t="str">
        <f>Database!B574&amp;"-"&amp;Database!C574&amp;"-"&amp;Database!D574</f>
        <v>--</v>
      </c>
      <c r="R576" s="248" t="str">
        <f>Database!K574</f>
        <v/>
      </c>
    </row>
    <row r="577" spans="17:18" x14ac:dyDescent="0.2">
      <c r="Q577" s="247" t="str">
        <f>Database!B575&amp;"-"&amp;Database!C575&amp;"-"&amp;Database!D575</f>
        <v>--</v>
      </c>
      <c r="R577" s="248" t="str">
        <f>Database!K575</f>
        <v/>
      </c>
    </row>
    <row r="578" spans="17:18" x14ac:dyDescent="0.2">
      <c r="Q578" s="247" t="str">
        <f>Database!B576&amp;"-"&amp;Database!C576&amp;"-"&amp;Database!D576</f>
        <v>--</v>
      </c>
      <c r="R578" s="248" t="str">
        <f>Database!K576</f>
        <v/>
      </c>
    </row>
    <row r="579" spans="17:18" x14ac:dyDescent="0.2">
      <c r="Q579" s="247" t="str">
        <f>Database!B577&amp;"-"&amp;Database!C577&amp;"-"&amp;Database!D577</f>
        <v>--</v>
      </c>
      <c r="R579" s="248" t="str">
        <f>Database!K577</f>
        <v/>
      </c>
    </row>
    <row r="580" spans="17:18" x14ac:dyDescent="0.2">
      <c r="Q580" s="247" t="str">
        <f>Database!B578&amp;"-"&amp;Database!C578&amp;"-"&amp;Database!D578</f>
        <v>--</v>
      </c>
      <c r="R580" s="248" t="str">
        <f>Database!K578</f>
        <v/>
      </c>
    </row>
    <row r="581" spans="17:18" x14ac:dyDescent="0.2">
      <c r="Q581" s="247" t="str">
        <f>Database!B579&amp;"-"&amp;Database!C579&amp;"-"&amp;Database!D579</f>
        <v>--</v>
      </c>
      <c r="R581" s="248" t="str">
        <f>Database!K579</f>
        <v/>
      </c>
    </row>
    <row r="582" spans="17:18" x14ac:dyDescent="0.2">
      <c r="Q582" s="247" t="str">
        <f>Database!B580&amp;"-"&amp;Database!C580&amp;"-"&amp;Database!D580</f>
        <v>--</v>
      </c>
      <c r="R582" s="248" t="str">
        <f>Database!K580</f>
        <v/>
      </c>
    </row>
    <row r="583" spans="17:18" x14ac:dyDescent="0.2">
      <c r="Q583" s="247" t="str">
        <f>Database!B581&amp;"-"&amp;Database!C581&amp;"-"&amp;Database!D581</f>
        <v>--</v>
      </c>
      <c r="R583" s="248" t="str">
        <f>Database!K581</f>
        <v/>
      </c>
    </row>
    <row r="584" spans="17:18" x14ac:dyDescent="0.2">
      <c r="Q584" s="247" t="str">
        <f>Database!B582&amp;"-"&amp;Database!C582&amp;"-"&amp;Database!D582</f>
        <v>--</v>
      </c>
      <c r="R584" s="248" t="str">
        <f>Database!K582</f>
        <v/>
      </c>
    </row>
    <row r="585" spans="17:18" x14ac:dyDescent="0.2">
      <c r="Q585" s="247" t="str">
        <f>Database!B583&amp;"-"&amp;Database!C583&amp;"-"&amp;Database!D583</f>
        <v>--</v>
      </c>
      <c r="R585" s="248" t="str">
        <f>Database!K583</f>
        <v/>
      </c>
    </row>
    <row r="586" spans="17:18" x14ac:dyDescent="0.2">
      <c r="Q586" s="247" t="str">
        <f>Database!B584&amp;"-"&amp;Database!C584&amp;"-"&amp;Database!D584</f>
        <v>--</v>
      </c>
      <c r="R586" s="248" t="str">
        <f>Database!K584</f>
        <v/>
      </c>
    </row>
    <row r="587" spans="17:18" x14ac:dyDescent="0.2">
      <c r="Q587" s="247" t="str">
        <f>Database!B585&amp;"-"&amp;Database!C585&amp;"-"&amp;Database!D585</f>
        <v>--</v>
      </c>
      <c r="R587" s="248" t="str">
        <f>Database!K585</f>
        <v/>
      </c>
    </row>
    <row r="588" spans="17:18" x14ac:dyDescent="0.2">
      <c r="Q588" s="247" t="str">
        <f>Database!B586&amp;"-"&amp;Database!C586&amp;"-"&amp;Database!D586</f>
        <v>--</v>
      </c>
      <c r="R588" s="248" t="str">
        <f>Database!K586</f>
        <v/>
      </c>
    </row>
    <row r="589" spans="17:18" x14ac:dyDescent="0.2">
      <c r="Q589" s="247" t="str">
        <f>Database!B587&amp;"-"&amp;Database!C587&amp;"-"&amp;Database!D587</f>
        <v>--</v>
      </c>
      <c r="R589" s="248" t="str">
        <f>Database!K587</f>
        <v/>
      </c>
    </row>
    <row r="590" spans="17:18" x14ac:dyDescent="0.2">
      <c r="Q590" s="247" t="str">
        <f>Database!B588&amp;"-"&amp;Database!C588&amp;"-"&amp;Database!D588</f>
        <v>--</v>
      </c>
      <c r="R590" s="248" t="str">
        <f>Database!K588</f>
        <v/>
      </c>
    </row>
    <row r="591" spans="17:18" x14ac:dyDescent="0.2">
      <c r="Q591" s="247" t="str">
        <f>Database!B589&amp;"-"&amp;Database!C589&amp;"-"&amp;Database!D589</f>
        <v>--</v>
      </c>
      <c r="R591" s="248" t="str">
        <f>Database!K589</f>
        <v/>
      </c>
    </row>
    <row r="592" spans="17:18" x14ac:dyDescent="0.2">
      <c r="Q592" s="247" t="str">
        <f>Database!B590&amp;"-"&amp;Database!C590&amp;"-"&amp;Database!D590</f>
        <v>--</v>
      </c>
      <c r="R592" s="248" t="str">
        <f>Database!K590</f>
        <v/>
      </c>
    </row>
    <row r="593" spans="17:18" x14ac:dyDescent="0.2">
      <c r="Q593" s="247" t="str">
        <f>Database!B591&amp;"-"&amp;Database!C591&amp;"-"&amp;Database!D591</f>
        <v>--</v>
      </c>
      <c r="R593" s="248" t="str">
        <f>Database!K591</f>
        <v/>
      </c>
    </row>
    <row r="594" spans="17:18" x14ac:dyDescent="0.2">
      <c r="Q594" s="247" t="str">
        <f>Database!B592&amp;"-"&amp;Database!C592&amp;"-"&amp;Database!D592</f>
        <v>--</v>
      </c>
      <c r="R594" s="248" t="str">
        <f>Database!K592</f>
        <v/>
      </c>
    </row>
    <row r="595" spans="17:18" x14ac:dyDescent="0.2">
      <c r="Q595" s="247" t="str">
        <f>Database!B593&amp;"-"&amp;Database!C593&amp;"-"&amp;Database!D593</f>
        <v>--</v>
      </c>
      <c r="R595" s="248" t="str">
        <f>Database!K593</f>
        <v/>
      </c>
    </row>
    <row r="596" spans="17:18" x14ac:dyDescent="0.2">
      <c r="Q596" s="247" t="str">
        <f>Database!B594&amp;"-"&amp;Database!C594&amp;"-"&amp;Database!D594</f>
        <v>--</v>
      </c>
      <c r="R596" s="248" t="str">
        <f>Database!K594</f>
        <v/>
      </c>
    </row>
    <row r="597" spans="17:18" x14ac:dyDescent="0.2">
      <c r="Q597" s="247" t="str">
        <f>Database!B595&amp;"-"&amp;Database!C595&amp;"-"&amp;Database!D595</f>
        <v>--</v>
      </c>
      <c r="R597" s="248" t="str">
        <f>Database!K595</f>
        <v/>
      </c>
    </row>
    <row r="598" spans="17:18" x14ac:dyDescent="0.2">
      <c r="Q598" s="247" t="str">
        <f>Database!B596&amp;"-"&amp;Database!C596&amp;"-"&amp;Database!D596</f>
        <v>--</v>
      </c>
      <c r="R598" s="248" t="str">
        <f>Database!K596</f>
        <v/>
      </c>
    </row>
    <row r="599" spans="17:18" x14ac:dyDescent="0.2">
      <c r="Q599" s="247" t="str">
        <f>Database!B597&amp;"-"&amp;Database!C597&amp;"-"&amp;Database!D597</f>
        <v>--</v>
      </c>
      <c r="R599" s="248" t="str">
        <f>Database!K597</f>
        <v/>
      </c>
    </row>
    <row r="600" spans="17:18" x14ac:dyDescent="0.2">
      <c r="Q600" s="247" t="str">
        <f>Database!B598&amp;"-"&amp;Database!C598&amp;"-"&amp;Database!D598</f>
        <v>--</v>
      </c>
      <c r="R600" s="248" t="str">
        <f>Database!K598</f>
        <v/>
      </c>
    </row>
    <row r="601" spans="17:18" x14ac:dyDescent="0.2">
      <c r="Q601" s="247" t="str">
        <f>Database!B599&amp;"-"&amp;Database!C599&amp;"-"&amp;Database!D599</f>
        <v>--</v>
      </c>
      <c r="R601" s="248" t="str">
        <f>Database!K599</f>
        <v/>
      </c>
    </row>
    <row r="602" spans="17:18" x14ac:dyDescent="0.2">
      <c r="Q602" s="247" t="str">
        <f>Database!B600&amp;"-"&amp;Database!C600&amp;"-"&amp;Database!D600</f>
        <v>--</v>
      </c>
      <c r="R602" s="248" t="str">
        <f>Database!K600</f>
        <v/>
      </c>
    </row>
    <row r="603" spans="17:18" x14ac:dyDescent="0.2">
      <c r="Q603" s="247" t="str">
        <f>Database!B601&amp;"-"&amp;Database!C601&amp;"-"&amp;Database!D601</f>
        <v>--</v>
      </c>
      <c r="R603" s="248" t="str">
        <f>Database!K601</f>
        <v/>
      </c>
    </row>
    <row r="604" spans="17:18" x14ac:dyDescent="0.2">
      <c r="Q604" s="247" t="str">
        <f>Database!B602&amp;"-"&amp;Database!C602&amp;"-"&amp;Database!D602</f>
        <v>--</v>
      </c>
      <c r="R604" s="248" t="str">
        <f>Database!K602</f>
        <v/>
      </c>
    </row>
    <row r="605" spans="17:18" x14ac:dyDescent="0.2">
      <c r="Q605" s="247" t="str">
        <f>Database!B603&amp;"-"&amp;Database!C603&amp;"-"&amp;Database!D603</f>
        <v>--</v>
      </c>
      <c r="R605" s="248" t="str">
        <f>Database!K603</f>
        <v/>
      </c>
    </row>
    <row r="606" spans="17:18" x14ac:dyDescent="0.2">
      <c r="Q606" s="247" t="str">
        <f>Database!B604&amp;"-"&amp;Database!C604&amp;"-"&amp;Database!D604</f>
        <v>--</v>
      </c>
      <c r="R606" s="248" t="str">
        <f>Database!K604</f>
        <v/>
      </c>
    </row>
    <row r="607" spans="17:18" x14ac:dyDescent="0.2">
      <c r="Q607" s="247" t="str">
        <f>Database!B605&amp;"-"&amp;Database!C605&amp;"-"&amp;Database!D605</f>
        <v>--</v>
      </c>
      <c r="R607" s="248" t="str">
        <f>Database!K605</f>
        <v/>
      </c>
    </row>
    <row r="608" spans="17:18" x14ac:dyDescent="0.2">
      <c r="Q608" s="247" t="str">
        <f>Database!B606&amp;"-"&amp;Database!C606&amp;"-"&amp;Database!D606</f>
        <v>--</v>
      </c>
      <c r="R608" s="248" t="str">
        <f>Database!K606</f>
        <v/>
      </c>
    </row>
    <row r="609" spans="17:18" x14ac:dyDescent="0.2">
      <c r="Q609" s="247" t="str">
        <f>Database!B607&amp;"-"&amp;Database!C607&amp;"-"&amp;Database!D607</f>
        <v>--</v>
      </c>
      <c r="R609" s="248" t="str">
        <f>Database!K607</f>
        <v/>
      </c>
    </row>
    <row r="610" spans="17:18" x14ac:dyDescent="0.2">
      <c r="Q610" s="247" t="str">
        <f>Database!B608&amp;"-"&amp;Database!C608&amp;"-"&amp;Database!D608</f>
        <v>--</v>
      </c>
      <c r="R610" s="248" t="str">
        <f>Database!K608</f>
        <v/>
      </c>
    </row>
    <row r="611" spans="17:18" x14ac:dyDescent="0.2">
      <c r="Q611" s="247" t="str">
        <f>Database!B609&amp;"-"&amp;Database!C609&amp;"-"&amp;Database!D609</f>
        <v>--</v>
      </c>
      <c r="R611" s="248" t="str">
        <f>Database!K609</f>
        <v/>
      </c>
    </row>
    <row r="612" spans="17:18" x14ac:dyDescent="0.2">
      <c r="Q612" s="247" t="str">
        <f>Database!B610&amp;"-"&amp;Database!C610&amp;"-"&amp;Database!D610</f>
        <v>--</v>
      </c>
      <c r="R612" s="248" t="str">
        <f>Database!K610</f>
        <v/>
      </c>
    </row>
    <row r="613" spans="17:18" x14ac:dyDescent="0.2">
      <c r="Q613" s="247" t="str">
        <f>Database!B611&amp;"-"&amp;Database!C611&amp;"-"&amp;Database!D611</f>
        <v>--</v>
      </c>
      <c r="R613" s="248" t="str">
        <f>Database!K611</f>
        <v/>
      </c>
    </row>
    <row r="614" spans="17:18" x14ac:dyDescent="0.2">
      <c r="Q614" s="247" t="str">
        <f>Database!B612&amp;"-"&amp;Database!C612&amp;"-"&amp;Database!D612</f>
        <v>--</v>
      </c>
      <c r="R614" s="248" t="str">
        <f>Database!K612</f>
        <v/>
      </c>
    </row>
    <row r="615" spans="17:18" x14ac:dyDescent="0.2">
      <c r="Q615" s="247" t="str">
        <f>Database!B613&amp;"-"&amp;Database!C613&amp;"-"&amp;Database!D613</f>
        <v>--</v>
      </c>
      <c r="R615" s="248" t="str">
        <f>Database!K613</f>
        <v/>
      </c>
    </row>
    <row r="616" spans="17:18" x14ac:dyDescent="0.2">
      <c r="Q616" s="247" t="str">
        <f>Database!B614&amp;"-"&amp;Database!C614&amp;"-"&amp;Database!D614</f>
        <v>--</v>
      </c>
      <c r="R616" s="248" t="str">
        <f>Database!K614</f>
        <v/>
      </c>
    </row>
    <row r="617" spans="17:18" x14ac:dyDescent="0.2">
      <c r="Q617" s="247" t="str">
        <f>Database!B615&amp;"-"&amp;Database!C615&amp;"-"&amp;Database!D615</f>
        <v>--</v>
      </c>
      <c r="R617" s="248" t="str">
        <f>Database!K615</f>
        <v/>
      </c>
    </row>
    <row r="618" spans="17:18" x14ac:dyDescent="0.2">
      <c r="Q618" s="247" t="str">
        <f>Database!B616&amp;"-"&amp;Database!C616&amp;"-"&amp;Database!D616</f>
        <v>--</v>
      </c>
      <c r="R618" s="248" t="str">
        <f>Database!K616</f>
        <v/>
      </c>
    </row>
    <row r="619" spans="17:18" x14ac:dyDescent="0.2">
      <c r="Q619" s="247" t="str">
        <f>Database!B617&amp;"-"&amp;Database!C617&amp;"-"&amp;Database!D617</f>
        <v>--</v>
      </c>
      <c r="R619" s="248" t="str">
        <f>Database!K617</f>
        <v/>
      </c>
    </row>
    <row r="620" spans="17:18" x14ac:dyDescent="0.2">
      <c r="Q620" s="247" t="str">
        <f>Database!B618&amp;"-"&amp;Database!C618&amp;"-"&amp;Database!D618</f>
        <v>--</v>
      </c>
      <c r="R620" s="248" t="str">
        <f>Database!K618</f>
        <v/>
      </c>
    </row>
    <row r="621" spans="17:18" x14ac:dyDescent="0.2">
      <c r="Q621" s="247" t="str">
        <f>Database!B619&amp;"-"&amp;Database!C619&amp;"-"&amp;Database!D619</f>
        <v>--</v>
      </c>
      <c r="R621" s="248" t="str">
        <f>Database!K619</f>
        <v/>
      </c>
    </row>
    <row r="622" spans="17:18" x14ac:dyDescent="0.2">
      <c r="Q622" s="247" t="str">
        <f>Database!B620&amp;"-"&amp;Database!C620&amp;"-"&amp;Database!D620</f>
        <v>--</v>
      </c>
      <c r="R622" s="248" t="str">
        <f>Database!K620</f>
        <v/>
      </c>
    </row>
    <row r="623" spans="17:18" x14ac:dyDescent="0.2">
      <c r="Q623" s="247" t="str">
        <f>Database!B621&amp;"-"&amp;Database!C621&amp;"-"&amp;Database!D621</f>
        <v>--</v>
      </c>
      <c r="R623" s="248" t="str">
        <f>Database!K621</f>
        <v/>
      </c>
    </row>
    <row r="624" spans="17:18" x14ac:dyDescent="0.2">
      <c r="Q624" s="247" t="str">
        <f>Database!B622&amp;"-"&amp;Database!C622&amp;"-"&amp;Database!D622</f>
        <v>--</v>
      </c>
      <c r="R624" s="248" t="str">
        <f>Database!K622</f>
        <v/>
      </c>
    </row>
    <row r="625" spans="17:18" x14ac:dyDescent="0.2">
      <c r="Q625" s="247" t="str">
        <f>Database!B623&amp;"-"&amp;Database!C623&amp;"-"&amp;Database!D623</f>
        <v>--</v>
      </c>
      <c r="R625" s="248" t="str">
        <f>Database!K623</f>
        <v/>
      </c>
    </row>
    <row r="626" spans="17:18" x14ac:dyDescent="0.2">
      <c r="Q626" s="247" t="str">
        <f>Database!B624&amp;"-"&amp;Database!C624&amp;"-"&amp;Database!D624</f>
        <v>--</v>
      </c>
      <c r="R626" s="248" t="str">
        <f>Database!K624</f>
        <v/>
      </c>
    </row>
    <row r="627" spans="17:18" x14ac:dyDescent="0.2">
      <c r="Q627" s="247" t="str">
        <f>Database!B625&amp;"-"&amp;Database!C625&amp;"-"&amp;Database!D625</f>
        <v>--</v>
      </c>
      <c r="R627" s="248" t="str">
        <f>Database!K625</f>
        <v/>
      </c>
    </row>
    <row r="628" spans="17:18" x14ac:dyDescent="0.2">
      <c r="Q628" s="247" t="str">
        <f>Database!B626&amp;"-"&amp;Database!C626&amp;"-"&amp;Database!D626</f>
        <v>--</v>
      </c>
      <c r="R628" s="248" t="str">
        <f>Database!K626</f>
        <v/>
      </c>
    </row>
    <row r="629" spans="17:18" x14ac:dyDescent="0.2">
      <c r="Q629" s="247" t="str">
        <f>Database!B627&amp;"-"&amp;Database!C627&amp;"-"&amp;Database!D627</f>
        <v>--</v>
      </c>
      <c r="R629" s="248" t="str">
        <f>Database!K627</f>
        <v/>
      </c>
    </row>
    <row r="630" spans="17:18" x14ac:dyDescent="0.2">
      <c r="Q630" s="247" t="str">
        <f>Database!B628&amp;"-"&amp;Database!C628&amp;"-"&amp;Database!D628</f>
        <v>--</v>
      </c>
      <c r="R630" s="248" t="str">
        <f>Database!K628</f>
        <v/>
      </c>
    </row>
    <row r="631" spans="17:18" x14ac:dyDescent="0.2">
      <c r="Q631" s="247" t="str">
        <f>Database!B629&amp;"-"&amp;Database!C629&amp;"-"&amp;Database!D629</f>
        <v>--</v>
      </c>
      <c r="R631" s="248" t="str">
        <f>Database!K629</f>
        <v/>
      </c>
    </row>
    <row r="632" spans="17:18" x14ac:dyDescent="0.2">
      <c r="Q632" s="247" t="str">
        <f>Database!B630&amp;"-"&amp;Database!C630&amp;"-"&amp;Database!D630</f>
        <v>--</v>
      </c>
      <c r="R632" s="248" t="str">
        <f>Database!K630</f>
        <v/>
      </c>
    </row>
    <row r="633" spans="17:18" x14ac:dyDescent="0.2">
      <c r="Q633" s="247" t="str">
        <f>Database!B631&amp;"-"&amp;Database!C631&amp;"-"&amp;Database!D631</f>
        <v>--</v>
      </c>
      <c r="R633" s="248" t="str">
        <f>Database!K631</f>
        <v/>
      </c>
    </row>
    <row r="634" spans="17:18" x14ac:dyDescent="0.2">
      <c r="Q634" s="247" t="str">
        <f>Database!B632&amp;"-"&amp;Database!C632&amp;"-"&amp;Database!D632</f>
        <v>--</v>
      </c>
      <c r="R634" s="248" t="str">
        <f>Database!K632</f>
        <v/>
      </c>
    </row>
    <row r="635" spans="17:18" x14ac:dyDescent="0.2">
      <c r="Q635" s="247" t="str">
        <f>Database!B633&amp;"-"&amp;Database!C633&amp;"-"&amp;Database!D633</f>
        <v>--</v>
      </c>
      <c r="R635" s="248" t="str">
        <f>Database!K633</f>
        <v/>
      </c>
    </row>
    <row r="636" spans="17:18" x14ac:dyDescent="0.2">
      <c r="Q636" s="247" t="str">
        <f>Database!B634&amp;"-"&amp;Database!C634&amp;"-"&amp;Database!D634</f>
        <v>--</v>
      </c>
      <c r="R636" s="248" t="str">
        <f>Database!K634</f>
        <v/>
      </c>
    </row>
    <row r="637" spans="17:18" x14ac:dyDescent="0.2">
      <c r="Q637" s="247" t="str">
        <f>Database!B635&amp;"-"&amp;Database!C635&amp;"-"&amp;Database!D635</f>
        <v>--</v>
      </c>
      <c r="R637" s="248" t="str">
        <f>Database!K635</f>
        <v/>
      </c>
    </row>
    <row r="638" spans="17:18" x14ac:dyDescent="0.2">
      <c r="Q638" s="247" t="str">
        <f>Database!B636&amp;"-"&amp;Database!C636&amp;"-"&amp;Database!D636</f>
        <v>--</v>
      </c>
      <c r="R638" s="248" t="str">
        <f>Database!K636</f>
        <v/>
      </c>
    </row>
    <row r="639" spans="17:18" x14ac:dyDescent="0.2">
      <c r="Q639" s="247" t="str">
        <f>Database!B637&amp;"-"&amp;Database!C637&amp;"-"&amp;Database!D637</f>
        <v>--</v>
      </c>
      <c r="R639" s="248" t="str">
        <f>Database!K637</f>
        <v/>
      </c>
    </row>
    <row r="640" spans="17:18" x14ac:dyDescent="0.2">
      <c r="Q640" s="247" t="str">
        <f>Database!B638&amp;"-"&amp;Database!C638&amp;"-"&amp;Database!D638</f>
        <v>--</v>
      </c>
      <c r="R640" s="248" t="str">
        <f>Database!K638</f>
        <v/>
      </c>
    </row>
    <row r="641" spans="17:18" x14ac:dyDescent="0.2">
      <c r="Q641" s="247" t="str">
        <f>Database!B639&amp;"-"&amp;Database!C639&amp;"-"&amp;Database!D639</f>
        <v>--</v>
      </c>
      <c r="R641" s="248" t="str">
        <f>Database!K639</f>
        <v/>
      </c>
    </row>
    <row r="642" spans="17:18" x14ac:dyDescent="0.2">
      <c r="Q642" s="247" t="str">
        <f>Database!B640&amp;"-"&amp;Database!C640&amp;"-"&amp;Database!D640</f>
        <v>--</v>
      </c>
      <c r="R642" s="248" t="str">
        <f>Database!K640</f>
        <v/>
      </c>
    </row>
    <row r="643" spans="17:18" x14ac:dyDescent="0.2">
      <c r="Q643" s="247" t="str">
        <f>Database!B641&amp;"-"&amp;Database!C641&amp;"-"&amp;Database!D641</f>
        <v>--</v>
      </c>
      <c r="R643" s="248" t="str">
        <f>Database!K641</f>
        <v/>
      </c>
    </row>
    <row r="644" spans="17:18" x14ac:dyDescent="0.2">
      <c r="Q644" s="247" t="str">
        <f>Database!B642&amp;"-"&amp;Database!C642&amp;"-"&amp;Database!D642</f>
        <v>--</v>
      </c>
      <c r="R644" s="248" t="str">
        <f>Database!K642</f>
        <v/>
      </c>
    </row>
    <row r="645" spans="17:18" x14ac:dyDescent="0.2">
      <c r="Q645" s="247" t="str">
        <f>Database!B643&amp;"-"&amp;Database!C643&amp;"-"&amp;Database!D643</f>
        <v>--</v>
      </c>
      <c r="R645" s="248" t="str">
        <f>Database!K643</f>
        <v/>
      </c>
    </row>
    <row r="646" spans="17:18" x14ac:dyDescent="0.2">
      <c r="Q646" s="247" t="str">
        <f>Database!B644&amp;"-"&amp;Database!C644&amp;"-"&amp;Database!D644</f>
        <v>--</v>
      </c>
      <c r="R646" s="248" t="str">
        <f>Database!K644</f>
        <v/>
      </c>
    </row>
    <row r="647" spans="17:18" x14ac:dyDescent="0.2">
      <c r="Q647" s="247" t="str">
        <f>Database!B645&amp;"-"&amp;Database!C645&amp;"-"&amp;Database!D645</f>
        <v>--</v>
      </c>
      <c r="R647" s="248" t="str">
        <f>Database!K645</f>
        <v/>
      </c>
    </row>
    <row r="648" spans="17:18" x14ac:dyDescent="0.2">
      <c r="Q648" s="247" t="str">
        <f>Database!B646&amp;"-"&amp;Database!C646&amp;"-"&amp;Database!D646</f>
        <v>--</v>
      </c>
      <c r="R648" s="248" t="str">
        <f>Database!K646</f>
        <v/>
      </c>
    </row>
    <row r="649" spans="17:18" x14ac:dyDescent="0.2">
      <c r="Q649" s="247" t="str">
        <f>Database!B647&amp;"-"&amp;Database!C647&amp;"-"&amp;Database!D647</f>
        <v>--</v>
      </c>
      <c r="R649" s="248" t="str">
        <f>Database!K647</f>
        <v/>
      </c>
    </row>
    <row r="650" spans="17:18" x14ac:dyDescent="0.2">
      <c r="Q650" s="247" t="str">
        <f>Database!B648&amp;"-"&amp;Database!C648&amp;"-"&amp;Database!D648</f>
        <v>--</v>
      </c>
      <c r="R650" s="248" t="str">
        <f>Database!K648</f>
        <v/>
      </c>
    </row>
    <row r="651" spans="17:18" x14ac:dyDescent="0.2">
      <c r="Q651" s="247" t="str">
        <f>Database!B649&amp;"-"&amp;Database!C649&amp;"-"&amp;Database!D649</f>
        <v>--</v>
      </c>
      <c r="R651" s="248" t="str">
        <f>Database!K649</f>
        <v/>
      </c>
    </row>
    <row r="652" spans="17:18" x14ac:dyDescent="0.2">
      <c r="Q652" s="247" t="str">
        <f>Database!B650&amp;"-"&amp;Database!C650&amp;"-"&amp;Database!D650</f>
        <v>--</v>
      </c>
      <c r="R652" s="248" t="str">
        <f>Database!K650</f>
        <v/>
      </c>
    </row>
    <row r="653" spans="17:18" x14ac:dyDescent="0.2">
      <c r="Q653" s="247" t="str">
        <f>Database!B651&amp;"-"&amp;Database!C651&amp;"-"&amp;Database!D651</f>
        <v>--</v>
      </c>
      <c r="R653" s="248" t="str">
        <f>Database!K651</f>
        <v/>
      </c>
    </row>
    <row r="654" spans="17:18" x14ac:dyDescent="0.2">
      <c r="Q654" s="247" t="str">
        <f>Database!B652&amp;"-"&amp;Database!C652&amp;"-"&amp;Database!D652</f>
        <v>--</v>
      </c>
      <c r="R654" s="248" t="str">
        <f>Database!K652</f>
        <v/>
      </c>
    </row>
    <row r="655" spans="17:18" x14ac:dyDescent="0.2">
      <c r="Q655" s="247" t="str">
        <f>Database!B653&amp;"-"&amp;Database!C653&amp;"-"&amp;Database!D653</f>
        <v>--</v>
      </c>
      <c r="R655" s="248" t="str">
        <f>Database!K653</f>
        <v/>
      </c>
    </row>
    <row r="656" spans="17:18" x14ac:dyDescent="0.2">
      <c r="Q656" s="247" t="str">
        <f>Database!B654&amp;"-"&amp;Database!C654&amp;"-"&amp;Database!D654</f>
        <v>--</v>
      </c>
      <c r="R656" s="248" t="str">
        <f>Database!K654</f>
        <v/>
      </c>
    </row>
    <row r="657" spans="17:18" x14ac:dyDescent="0.2">
      <c r="Q657" s="247" t="str">
        <f>Database!B655&amp;"-"&amp;Database!C655&amp;"-"&amp;Database!D655</f>
        <v>--</v>
      </c>
      <c r="R657" s="248" t="str">
        <f>Database!K655</f>
        <v/>
      </c>
    </row>
    <row r="658" spans="17:18" x14ac:dyDescent="0.2">
      <c r="Q658" s="247" t="str">
        <f>Database!B656&amp;"-"&amp;Database!C656&amp;"-"&amp;Database!D656</f>
        <v>--</v>
      </c>
      <c r="R658" s="248" t="str">
        <f>Database!K656</f>
        <v/>
      </c>
    </row>
    <row r="659" spans="17:18" x14ac:dyDescent="0.2">
      <c r="Q659" s="247" t="str">
        <f>Database!B657&amp;"-"&amp;Database!C657&amp;"-"&amp;Database!D657</f>
        <v>--</v>
      </c>
      <c r="R659" s="248" t="str">
        <f>Database!K657</f>
        <v/>
      </c>
    </row>
    <row r="660" spans="17:18" x14ac:dyDescent="0.2">
      <c r="Q660" s="247" t="str">
        <f>Database!B658&amp;"-"&amp;Database!C658&amp;"-"&amp;Database!D658</f>
        <v>--</v>
      </c>
      <c r="R660" s="248" t="str">
        <f>Database!K658</f>
        <v/>
      </c>
    </row>
    <row r="661" spans="17:18" x14ac:dyDescent="0.2">
      <c r="Q661" s="247" t="str">
        <f>Database!B659&amp;"-"&amp;Database!C659&amp;"-"&amp;Database!D659</f>
        <v>--</v>
      </c>
      <c r="R661" s="248" t="str">
        <f>Database!K659</f>
        <v/>
      </c>
    </row>
    <row r="662" spans="17:18" x14ac:dyDescent="0.2">
      <c r="Q662" s="247" t="str">
        <f>Database!B660&amp;"-"&amp;Database!C660&amp;"-"&amp;Database!D660</f>
        <v>--</v>
      </c>
      <c r="R662" s="248" t="str">
        <f>Database!K660</f>
        <v/>
      </c>
    </row>
    <row r="663" spans="17:18" x14ac:dyDescent="0.2">
      <c r="Q663" s="247" t="str">
        <f>Database!B661&amp;"-"&amp;Database!C661&amp;"-"&amp;Database!D661</f>
        <v>--</v>
      </c>
      <c r="R663" s="248" t="str">
        <f>Database!K661</f>
        <v/>
      </c>
    </row>
    <row r="664" spans="17:18" x14ac:dyDescent="0.2">
      <c r="Q664" s="247" t="str">
        <f>Database!B662&amp;"-"&amp;Database!C662&amp;"-"&amp;Database!D662</f>
        <v>--</v>
      </c>
      <c r="R664" s="248" t="str">
        <f>Database!K662</f>
        <v/>
      </c>
    </row>
    <row r="665" spans="17:18" x14ac:dyDescent="0.2">
      <c r="Q665" s="247" t="str">
        <f>Database!B663&amp;"-"&amp;Database!C663&amp;"-"&amp;Database!D663</f>
        <v>--</v>
      </c>
      <c r="R665" s="248" t="str">
        <f>Database!K663</f>
        <v/>
      </c>
    </row>
    <row r="666" spans="17:18" x14ac:dyDescent="0.2">
      <c r="Q666" s="247" t="str">
        <f>Database!B664&amp;"-"&amp;Database!C664&amp;"-"&amp;Database!D664</f>
        <v>--</v>
      </c>
      <c r="R666" s="248" t="str">
        <f>Database!K664</f>
        <v/>
      </c>
    </row>
    <row r="667" spans="17:18" x14ac:dyDescent="0.2">
      <c r="Q667" s="247" t="str">
        <f>Database!B665&amp;"-"&amp;Database!C665&amp;"-"&amp;Database!D665</f>
        <v>--</v>
      </c>
      <c r="R667" s="248" t="str">
        <f>Database!K665</f>
        <v/>
      </c>
    </row>
    <row r="668" spans="17:18" x14ac:dyDescent="0.2">
      <c r="Q668" s="247" t="str">
        <f>Database!B666&amp;"-"&amp;Database!C666&amp;"-"&amp;Database!D666</f>
        <v>--</v>
      </c>
      <c r="R668" s="248" t="str">
        <f>Database!K666</f>
        <v/>
      </c>
    </row>
    <row r="669" spans="17:18" x14ac:dyDescent="0.2">
      <c r="Q669" s="247" t="str">
        <f>Database!B667&amp;"-"&amp;Database!C667&amp;"-"&amp;Database!D667</f>
        <v>--</v>
      </c>
      <c r="R669" s="248" t="str">
        <f>Database!K667</f>
        <v/>
      </c>
    </row>
    <row r="670" spans="17:18" x14ac:dyDescent="0.2">
      <c r="Q670" s="247" t="str">
        <f>Database!B668&amp;"-"&amp;Database!C668&amp;"-"&amp;Database!D668</f>
        <v>--</v>
      </c>
      <c r="R670" s="248" t="str">
        <f>Database!K668</f>
        <v/>
      </c>
    </row>
    <row r="671" spans="17:18" x14ac:dyDescent="0.2">
      <c r="Q671" s="247" t="str">
        <f>Database!B669&amp;"-"&amp;Database!C669&amp;"-"&amp;Database!D669</f>
        <v>--</v>
      </c>
      <c r="R671" s="248" t="str">
        <f>Database!K669</f>
        <v/>
      </c>
    </row>
    <row r="672" spans="17:18" x14ac:dyDescent="0.2">
      <c r="Q672" s="247" t="str">
        <f>Database!B670&amp;"-"&amp;Database!C670&amp;"-"&amp;Database!D670</f>
        <v>--</v>
      </c>
      <c r="R672" s="248" t="str">
        <f>Database!K670</f>
        <v/>
      </c>
    </row>
    <row r="673" spans="17:18" x14ac:dyDescent="0.2">
      <c r="Q673" s="247" t="str">
        <f>Database!B671&amp;"-"&amp;Database!C671&amp;"-"&amp;Database!D671</f>
        <v>--</v>
      </c>
      <c r="R673" s="248" t="str">
        <f>Database!K671</f>
        <v/>
      </c>
    </row>
    <row r="674" spans="17:18" x14ac:dyDescent="0.2">
      <c r="Q674" s="247" t="str">
        <f>Database!B672&amp;"-"&amp;Database!C672&amp;"-"&amp;Database!D672</f>
        <v>--</v>
      </c>
      <c r="R674" s="248" t="str">
        <f>Database!K672</f>
        <v/>
      </c>
    </row>
    <row r="675" spans="17:18" x14ac:dyDescent="0.2">
      <c r="Q675" s="247" t="str">
        <f>Database!B673&amp;"-"&amp;Database!C673&amp;"-"&amp;Database!D673</f>
        <v>--</v>
      </c>
      <c r="R675" s="248" t="str">
        <f>Database!K673</f>
        <v/>
      </c>
    </row>
    <row r="676" spans="17:18" x14ac:dyDescent="0.2">
      <c r="Q676" s="247" t="str">
        <f>Database!B674&amp;"-"&amp;Database!C674&amp;"-"&amp;Database!D674</f>
        <v>--</v>
      </c>
      <c r="R676" s="248" t="str">
        <f>Database!K674</f>
        <v/>
      </c>
    </row>
    <row r="677" spans="17:18" x14ac:dyDescent="0.2">
      <c r="Q677" s="247" t="str">
        <f>Database!B675&amp;"-"&amp;Database!C675&amp;"-"&amp;Database!D675</f>
        <v>--</v>
      </c>
      <c r="R677" s="248" t="str">
        <f>Database!K675</f>
        <v/>
      </c>
    </row>
    <row r="678" spans="17:18" x14ac:dyDescent="0.2">
      <c r="Q678" s="247" t="str">
        <f>Database!B676&amp;"-"&amp;Database!C676&amp;"-"&amp;Database!D676</f>
        <v>--</v>
      </c>
      <c r="R678" s="248" t="str">
        <f>Database!K676</f>
        <v/>
      </c>
    </row>
    <row r="679" spans="17:18" x14ac:dyDescent="0.2">
      <c r="Q679" s="247" t="str">
        <f>Database!B677&amp;"-"&amp;Database!C677&amp;"-"&amp;Database!D677</f>
        <v>--</v>
      </c>
      <c r="R679" s="248" t="str">
        <f>Database!K677</f>
        <v/>
      </c>
    </row>
    <row r="680" spans="17:18" x14ac:dyDescent="0.2">
      <c r="Q680" s="247" t="str">
        <f>Database!B678&amp;"-"&amp;Database!C678&amp;"-"&amp;Database!D678</f>
        <v>--</v>
      </c>
      <c r="R680" s="248" t="str">
        <f>Database!K678</f>
        <v/>
      </c>
    </row>
    <row r="681" spans="17:18" x14ac:dyDescent="0.2">
      <c r="Q681" s="247" t="str">
        <f>Database!B679&amp;"-"&amp;Database!C679&amp;"-"&amp;Database!D679</f>
        <v>--</v>
      </c>
      <c r="R681" s="248" t="str">
        <f>Database!K679</f>
        <v/>
      </c>
    </row>
    <row r="682" spans="17:18" x14ac:dyDescent="0.2">
      <c r="Q682" s="247" t="str">
        <f>Database!B680&amp;"-"&amp;Database!C680&amp;"-"&amp;Database!D680</f>
        <v>--</v>
      </c>
      <c r="R682" s="248" t="str">
        <f>Database!K680</f>
        <v/>
      </c>
    </row>
    <row r="683" spans="17:18" x14ac:dyDescent="0.2">
      <c r="Q683" s="247" t="str">
        <f>Database!B681&amp;"-"&amp;Database!C681&amp;"-"&amp;Database!D681</f>
        <v>--</v>
      </c>
      <c r="R683" s="248" t="str">
        <f>Database!K681</f>
        <v/>
      </c>
    </row>
    <row r="684" spans="17:18" x14ac:dyDescent="0.2">
      <c r="Q684" s="247" t="str">
        <f>Database!B682&amp;"-"&amp;Database!C682&amp;"-"&amp;Database!D682</f>
        <v>--</v>
      </c>
      <c r="R684" s="248" t="str">
        <f>Database!K682</f>
        <v/>
      </c>
    </row>
    <row r="685" spans="17:18" x14ac:dyDescent="0.2">
      <c r="Q685" s="247" t="str">
        <f>Database!B683&amp;"-"&amp;Database!C683&amp;"-"&amp;Database!D683</f>
        <v>--</v>
      </c>
      <c r="R685" s="248" t="str">
        <f>Database!K683</f>
        <v/>
      </c>
    </row>
    <row r="686" spans="17:18" x14ac:dyDescent="0.2">
      <c r="Q686" s="247" t="str">
        <f>Database!B684&amp;"-"&amp;Database!C684&amp;"-"&amp;Database!D684</f>
        <v>--</v>
      </c>
      <c r="R686" s="248" t="str">
        <f>Database!K684</f>
        <v/>
      </c>
    </row>
    <row r="687" spans="17:18" x14ac:dyDescent="0.2">
      <c r="Q687" s="247" t="str">
        <f>Database!B685&amp;"-"&amp;Database!C685&amp;"-"&amp;Database!D685</f>
        <v>--</v>
      </c>
      <c r="R687" s="248" t="str">
        <f>Database!K685</f>
        <v/>
      </c>
    </row>
    <row r="688" spans="17:18" x14ac:dyDescent="0.2">
      <c r="Q688" s="247" t="str">
        <f>Database!B686&amp;"-"&amp;Database!C686&amp;"-"&amp;Database!D686</f>
        <v>--</v>
      </c>
      <c r="R688" s="248" t="str">
        <f>Database!K686</f>
        <v/>
      </c>
    </row>
    <row r="689" spans="17:18" x14ac:dyDescent="0.2">
      <c r="Q689" s="247" t="str">
        <f>Database!B687&amp;"-"&amp;Database!C687&amp;"-"&amp;Database!D687</f>
        <v>--</v>
      </c>
      <c r="R689" s="248" t="str">
        <f>Database!K687</f>
        <v/>
      </c>
    </row>
    <row r="690" spans="17:18" x14ac:dyDescent="0.2">
      <c r="Q690" s="247" t="str">
        <f>Database!B688&amp;"-"&amp;Database!C688&amp;"-"&amp;Database!D688</f>
        <v>--</v>
      </c>
      <c r="R690" s="248" t="str">
        <f>Database!K688</f>
        <v/>
      </c>
    </row>
    <row r="691" spans="17:18" x14ac:dyDescent="0.2">
      <c r="Q691" s="247" t="str">
        <f>Database!B689&amp;"-"&amp;Database!C689&amp;"-"&amp;Database!D689</f>
        <v>--</v>
      </c>
      <c r="R691" s="248" t="str">
        <f>Database!K689</f>
        <v/>
      </c>
    </row>
    <row r="692" spans="17:18" x14ac:dyDescent="0.2">
      <c r="Q692" s="247" t="str">
        <f>Database!B690&amp;"-"&amp;Database!C690&amp;"-"&amp;Database!D690</f>
        <v>--</v>
      </c>
      <c r="R692" s="248" t="str">
        <f>Database!K690</f>
        <v/>
      </c>
    </row>
    <row r="693" spans="17:18" x14ac:dyDescent="0.2">
      <c r="Q693" s="247" t="str">
        <f>Database!B691&amp;"-"&amp;Database!C691&amp;"-"&amp;Database!D691</f>
        <v>--</v>
      </c>
      <c r="R693" s="248" t="str">
        <f>Database!K691</f>
        <v/>
      </c>
    </row>
    <row r="694" spans="17:18" x14ac:dyDescent="0.2">
      <c r="Q694" s="247" t="str">
        <f>Database!B692&amp;"-"&amp;Database!C692&amp;"-"&amp;Database!D692</f>
        <v>--</v>
      </c>
      <c r="R694" s="248" t="str">
        <f>Database!K692</f>
        <v/>
      </c>
    </row>
    <row r="695" spans="17:18" x14ac:dyDescent="0.2">
      <c r="Q695" s="247" t="str">
        <f>Database!B693&amp;"-"&amp;Database!C693&amp;"-"&amp;Database!D693</f>
        <v>--</v>
      </c>
      <c r="R695" s="248" t="str">
        <f>Database!K693</f>
        <v/>
      </c>
    </row>
    <row r="696" spans="17:18" x14ac:dyDescent="0.2">
      <c r="Q696" s="247" t="str">
        <f>Database!B694&amp;"-"&amp;Database!C694&amp;"-"&amp;Database!D694</f>
        <v>--</v>
      </c>
      <c r="R696" s="248" t="str">
        <f>Database!K694</f>
        <v/>
      </c>
    </row>
    <row r="697" spans="17:18" x14ac:dyDescent="0.2">
      <c r="Q697" s="247" t="str">
        <f>Database!B695&amp;"-"&amp;Database!C695&amp;"-"&amp;Database!D695</f>
        <v>--</v>
      </c>
      <c r="R697" s="248" t="str">
        <f>Database!K695</f>
        <v/>
      </c>
    </row>
    <row r="698" spans="17:18" x14ac:dyDescent="0.2">
      <c r="Q698" s="247" t="str">
        <f>Database!B696&amp;"-"&amp;Database!C696&amp;"-"&amp;Database!D696</f>
        <v>--</v>
      </c>
      <c r="R698" s="248" t="str">
        <f>Database!K696</f>
        <v/>
      </c>
    </row>
    <row r="699" spans="17:18" x14ac:dyDescent="0.2">
      <c r="Q699" s="247" t="str">
        <f>Database!B697&amp;"-"&amp;Database!C697&amp;"-"&amp;Database!D697</f>
        <v>--</v>
      </c>
      <c r="R699" s="248" t="str">
        <f>Database!K697</f>
        <v/>
      </c>
    </row>
    <row r="700" spans="17:18" x14ac:dyDescent="0.2">
      <c r="Q700" s="247" t="str">
        <f>Database!B698&amp;"-"&amp;Database!C698&amp;"-"&amp;Database!D698</f>
        <v>--</v>
      </c>
      <c r="R700" s="248" t="str">
        <f>Database!K698</f>
        <v/>
      </c>
    </row>
    <row r="701" spans="17:18" x14ac:dyDescent="0.2">
      <c r="Q701" s="247" t="str">
        <f>Database!B699&amp;"-"&amp;Database!C699&amp;"-"&amp;Database!D699</f>
        <v>--</v>
      </c>
      <c r="R701" s="248" t="str">
        <f>Database!K699</f>
        <v/>
      </c>
    </row>
    <row r="702" spans="17:18" x14ac:dyDescent="0.2">
      <c r="Q702" s="247" t="str">
        <f>Database!B700&amp;"-"&amp;Database!C700&amp;"-"&amp;Database!D700</f>
        <v>--</v>
      </c>
      <c r="R702" s="248" t="str">
        <f>Database!K700</f>
        <v/>
      </c>
    </row>
    <row r="703" spans="17:18" x14ac:dyDescent="0.2">
      <c r="Q703" s="247" t="str">
        <f>Database!B701&amp;"-"&amp;Database!C701&amp;"-"&amp;Database!D701</f>
        <v>--</v>
      </c>
      <c r="R703" s="248" t="str">
        <f>Database!K701</f>
        <v/>
      </c>
    </row>
    <row r="704" spans="17:18" x14ac:dyDescent="0.2">
      <c r="Q704" s="247" t="str">
        <f>Database!B702&amp;"-"&amp;Database!C702&amp;"-"&amp;Database!D702</f>
        <v>--</v>
      </c>
      <c r="R704" s="248" t="str">
        <f>Database!K702</f>
        <v/>
      </c>
    </row>
    <row r="705" spans="17:18" x14ac:dyDescent="0.2">
      <c r="Q705" s="247" t="str">
        <f>Database!B703&amp;"-"&amp;Database!C703&amp;"-"&amp;Database!D703</f>
        <v>--</v>
      </c>
      <c r="R705" s="248" t="str">
        <f>Database!K703</f>
        <v/>
      </c>
    </row>
    <row r="706" spans="17:18" x14ac:dyDescent="0.2">
      <c r="Q706" s="247" t="str">
        <f>Database!B704&amp;"-"&amp;Database!C704&amp;"-"&amp;Database!D704</f>
        <v>--</v>
      </c>
      <c r="R706" s="248">
        <f>Database!K704</f>
        <v>0</v>
      </c>
    </row>
    <row r="707" spans="17:18" x14ac:dyDescent="0.2">
      <c r="Q707" s="247" t="str">
        <f>Database!B705&amp;"-"&amp;Database!C705&amp;"-"&amp;Database!D705</f>
        <v>--</v>
      </c>
      <c r="R707" s="248">
        <f>Database!K705</f>
        <v>0</v>
      </c>
    </row>
    <row r="708" spans="17:18" x14ac:dyDescent="0.2">
      <c r="Q708" s="247" t="str">
        <f>Database!B706&amp;"-"&amp;Database!C706&amp;"-"&amp;Database!D706</f>
        <v>--</v>
      </c>
      <c r="R708" s="248">
        <f>Database!K706</f>
        <v>0</v>
      </c>
    </row>
    <row r="709" spans="17:18" x14ac:dyDescent="0.2">
      <c r="Q709" s="247" t="str">
        <f>Database!B707&amp;"-"&amp;Database!C707&amp;"-"&amp;Database!D707</f>
        <v>--</v>
      </c>
      <c r="R709" s="248">
        <f>Database!K707</f>
        <v>0</v>
      </c>
    </row>
    <row r="710" spans="17:18" x14ac:dyDescent="0.2">
      <c r="Q710" s="247" t="str">
        <f>Database!B708&amp;"-"&amp;Database!C708&amp;"-"&amp;Database!D708</f>
        <v>--</v>
      </c>
      <c r="R710" s="248">
        <f>Database!K708</f>
        <v>0</v>
      </c>
    </row>
    <row r="711" spans="17:18" x14ac:dyDescent="0.2">
      <c r="Q711" s="247" t="str">
        <f>Database!B709&amp;"-"&amp;Database!C709&amp;"-"&amp;Database!D709</f>
        <v>--</v>
      </c>
      <c r="R711" s="248">
        <f>Database!K709</f>
        <v>0</v>
      </c>
    </row>
    <row r="712" spans="17:18" x14ac:dyDescent="0.2">
      <c r="Q712" s="247" t="str">
        <f>Database!B710&amp;"-"&amp;Database!C710&amp;"-"&amp;Database!D710</f>
        <v>--</v>
      </c>
      <c r="R712" s="248">
        <f>Database!K710</f>
        <v>0</v>
      </c>
    </row>
    <row r="713" spans="17:18" x14ac:dyDescent="0.2">
      <c r="Q713" s="247" t="str">
        <f>Database!B711&amp;"-"&amp;Database!C711&amp;"-"&amp;Database!D711</f>
        <v>--</v>
      </c>
      <c r="R713" s="248">
        <f>Database!K711</f>
        <v>0</v>
      </c>
    </row>
    <row r="714" spans="17:18" x14ac:dyDescent="0.2">
      <c r="Q714" s="247" t="str">
        <f>Database!B712&amp;"-"&amp;Database!C712&amp;"-"&amp;Database!D712</f>
        <v>--</v>
      </c>
      <c r="R714" s="248">
        <f>Database!K712</f>
        <v>0</v>
      </c>
    </row>
    <row r="715" spans="17:18" x14ac:dyDescent="0.2">
      <c r="Q715" s="247" t="str">
        <f>Database!B713&amp;"-"&amp;Database!C713&amp;"-"&amp;Database!D713</f>
        <v>--</v>
      </c>
      <c r="R715" s="248">
        <f>Database!K713</f>
        <v>0</v>
      </c>
    </row>
    <row r="716" spans="17:18" x14ac:dyDescent="0.2">
      <c r="Q716" s="247" t="str">
        <f>Database!B714&amp;"-"&amp;Database!C714&amp;"-"&amp;Database!D714</f>
        <v>--</v>
      </c>
      <c r="R716" s="248">
        <f>Database!K714</f>
        <v>0</v>
      </c>
    </row>
    <row r="717" spans="17:18" x14ac:dyDescent="0.2">
      <c r="Q717" s="247" t="str">
        <f>Database!B715&amp;"-"&amp;Database!C715&amp;"-"&amp;Database!D715</f>
        <v>--</v>
      </c>
      <c r="R717" s="248">
        <f>Database!K715</f>
        <v>0</v>
      </c>
    </row>
    <row r="718" spans="17:18" x14ac:dyDescent="0.2">
      <c r="Q718" s="247" t="str">
        <f>Database!B716&amp;"-"&amp;Database!C716&amp;"-"&amp;Database!D716</f>
        <v>--</v>
      </c>
      <c r="R718" s="248">
        <f>Database!K716</f>
        <v>0</v>
      </c>
    </row>
    <row r="719" spans="17:18" x14ac:dyDescent="0.2">
      <c r="Q719" s="247" t="str">
        <f>Database!B717&amp;"-"&amp;Database!C717&amp;"-"&amp;Database!D717</f>
        <v>--</v>
      </c>
      <c r="R719" s="248">
        <f>Database!K717</f>
        <v>0</v>
      </c>
    </row>
    <row r="720" spans="17:18" x14ac:dyDescent="0.2">
      <c r="Q720" s="247" t="str">
        <f>Database!B718&amp;"-"&amp;Database!C718&amp;"-"&amp;Database!D718</f>
        <v>--</v>
      </c>
      <c r="R720" s="248">
        <f>Database!K718</f>
        <v>0</v>
      </c>
    </row>
    <row r="721" spans="17:18" x14ac:dyDescent="0.2">
      <c r="Q721" s="247" t="str">
        <f>Database!B719&amp;"-"&amp;Database!C719&amp;"-"&amp;Database!D719</f>
        <v>--</v>
      </c>
      <c r="R721" s="248">
        <f>Database!K719</f>
        <v>0</v>
      </c>
    </row>
    <row r="722" spans="17:18" x14ac:dyDescent="0.2">
      <c r="Q722" s="247" t="str">
        <f>Database!B720&amp;"-"&amp;Database!C720&amp;"-"&amp;Database!D720</f>
        <v>--</v>
      </c>
      <c r="R722" s="248">
        <f>Database!K720</f>
        <v>0</v>
      </c>
    </row>
    <row r="723" spans="17:18" x14ac:dyDescent="0.2">
      <c r="Q723" s="247" t="str">
        <f>Database!B721&amp;"-"&amp;Database!C721&amp;"-"&amp;Database!D721</f>
        <v>--</v>
      </c>
      <c r="R723" s="248">
        <f>Database!K721</f>
        <v>0</v>
      </c>
    </row>
    <row r="724" spans="17:18" x14ac:dyDescent="0.2">
      <c r="Q724" s="247" t="str">
        <f>Database!B722&amp;"-"&amp;Database!C722&amp;"-"&amp;Database!D722</f>
        <v>--</v>
      </c>
      <c r="R724" s="248">
        <f>Database!K722</f>
        <v>0</v>
      </c>
    </row>
    <row r="725" spans="17:18" x14ac:dyDescent="0.2">
      <c r="Q725" s="247" t="str">
        <f>Database!B723&amp;"-"&amp;Database!C723&amp;"-"&amp;Database!D723</f>
        <v>--</v>
      </c>
      <c r="R725" s="248">
        <f>Database!K723</f>
        <v>0</v>
      </c>
    </row>
    <row r="726" spans="17:18" x14ac:dyDescent="0.2">
      <c r="Q726" s="247" t="str">
        <f>Database!B724&amp;"-"&amp;Database!C724&amp;"-"&amp;Database!D724</f>
        <v>--</v>
      </c>
      <c r="R726" s="248">
        <f>Database!K724</f>
        <v>0</v>
      </c>
    </row>
    <row r="727" spans="17:18" x14ac:dyDescent="0.2">
      <c r="Q727" s="247" t="str">
        <f>Database!B725&amp;"-"&amp;Database!C725&amp;"-"&amp;Database!D725</f>
        <v>--</v>
      </c>
      <c r="R727" s="248">
        <f>Database!K725</f>
        <v>0</v>
      </c>
    </row>
    <row r="728" spans="17:18" x14ac:dyDescent="0.2">
      <c r="Q728" s="247" t="str">
        <f>Database!B726&amp;"-"&amp;Database!C726&amp;"-"&amp;Database!D726</f>
        <v>--</v>
      </c>
      <c r="R728" s="248">
        <f>Database!K726</f>
        <v>0</v>
      </c>
    </row>
    <row r="729" spans="17:18" x14ac:dyDescent="0.2">
      <c r="Q729" s="247" t="str">
        <f>Database!B727&amp;"-"&amp;Database!C727&amp;"-"&amp;Database!D727</f>
        <v>--</v>
      </c>
      <c r="R729" s="248">
        <f>Database!K727</f>
        <v>0</v>
      </c>
    </row>
    <row r="730" spans="17:18" x14ac:dyDescent="0.2">
      <c r="Q730" s="247" t="str">
        <f>Database!B728&amp;"-"&amp;Database!C728&amp;"-"&amp;Database!D728</f>
        <v>--</v>
      </c>
      <c r="R730" s="248">
        <f>Database!K728</f>
        <v>0</v>
      </c>
    </row>
    <row r="731" spans="17:18" x14ac:dyDescent="0.2">
      <c r="Q731" s="247" t="str">
        <f>Database!B729&amp;"-"&amp;Database!C729&amp;"-"&amp;Database!D729</f>
        <v>--</v>
      </c>
      <c r="R731" s="248">
        <f>Database!K729</f>
        <v>0</v>
      </c>
    </row>
    <row r="732" spans="17:18" x14ac:dyDescent="0.2">
      <c r="Q732" s="247" t="str">
        <f>Database!B730&amp;"-"&amp;Database!C730&amp;"-"&amp;Database!D730</f>
        <v>--</v>
      </c>
      <c r="R732" s="248">
        <f>Database!K730</f>
        <v>0</v>
      </c>
    </row>
    <row r="733" spans="17:18" x14ac:dyDescent="0.2">
      <c r="Q733" s="247" t="str">
        <f>Database!B731&amp;"-"&amp;Database!C731&amp;"-"&amp;Database!D731</f>
        <v>--</v>
      </c>
      <c r="R733" s="248">
        <f>Database!K731</f>
        <v>0</v>
      </c>
    </row>
    <row r="734" spans="17:18" x14ac:dyDescent="0.2">
      <c r="Q734" s="247" t="str">
        <f>Database!B732&amp;"-"&amp;Database!C732&amp;"-"&amp;Database!D732</f>
        <v>--</v>
      </c>
      <c r="R734" s="248">
        <f>Database!K732</f>
        <v>0</v>
      </c>
    </row>
    <row r="735" spans="17:18" x14ac:dyDescent="0.2">
      <c r="Q735" s="247" t="str">
        <f>Database!B733&amp;"-"&amp;Database!C733&amp;"-"&amp;Database!D733</f>
        <v>--</v>
      </c>
      <c r="R735" s="248">
        <f>Database!K733</f>
        <v>0</v>
      </c>
    </row>
    <row r="736" spans="17:18" x14ac:dyDescent="0.2">
      <c r="Q736" s="247" t="str">
        <f>Database!B734&amp;"-"&amp;Database!C734&amp;"-"&amp;Database!D734</f>
        <v>--</v>
      </c>
      <c r="R736" s="248">
        <f>Database!K734</f>
        <v>0</v>
      </c>
    </row>
    <row r="737" spans="17:18" x14ac:dyDescent="0.2">
      <c r="Q737" s="247" t="str">
        <f>Database!B735&amp;"-"&amp;Database!C735&amp;"-"&amp;Database!D735</f>
        <v>--</v>
      </c>
      <c r="R737" s="248">
        <f>Database!K735</f>
        <v>0</v>
      </c>
    </row>
    <row r="738" spans="17:18" x14ac:dyDescent="0.2">
      <c r="Q738" s="247" t="str">
        <f>Database!B736&amp;"-"&amp;Database!C736&amp;"-"&amp;Database!D736</f>
        <v>--</v>
      </c>
      <c r="R738" s="248">
        <f>Database!K736</f>
        <v>0</v>
      </c>
    </row>
    <row r="739" spans="17:18" x14ac:dyDescent="0.2">
      <c r="Q739" s="247" t="str">
        <f>Database!B737&amp;"-"&amp;Database!C737&amp;"-"&amp;Database!D737</f>
        <v>--</v>
      </c>
      <c r="R739" s="248">
        <f>Database!K737</f>
        <v>0</v>
      </c>
    </row>
    <row r="740" spans="17:18" x14ac:dyDescent="0.2">
      <c r="Q740" s="247" t="str">
        <f>Database!B738&amp;"-"&amp;Database!C738&amp;"-"&amp;Database!D738</f>
        <v>--</v>
      </c>
      <c r="R740" s="248">
        <f>Database!K738</f>
        <v>0</v>
      </c>
    </row>
    <row r="741" spans="17:18" x14ac:dyDescent="0.2">
      <c r="Q741" s="247" t="str">
        <f>Database!B739&amp;"-"&amp;Database!C739&amp;"-"&amp;Database!D739</f>
        <v>--</v>
      </c>
      <c r="R741" s="248">
        <f>Database!K739</f>
        <v>0</v>
      </c>
    </row>
    <row r="742" spans="17:18" x14ac:dyDescent="0.2">
      <c r="Q742" s="247" t="str">
        <f>Database!B740&amp;"-"&amp;Database!C740&amp;"-"&amp;Database!D740</f>
        <v>--</v>
      </c>
      <c r="R742" s="248">
        <f>Database!K740</f>
        <v>0</v>
      </c>
    </row>
    <row r="743" spans="17:18" x14ac:dyDescent="0.2">
      <c r="Q743" s="247" t="str">
        <f>Database!B741&amp;"-"&amp;Database!C741&amp;"-"&amp;Database!D741</f>
        <v>--</v>
      </c>
      <c r="R743" s="248">
        <f>Database!K741</f>
        <v>0</v>
      </c>
    </row>
    <row r="744" spans="17:18" x14ac:dyDescent="0.2">
      <c r="Q744" s="247" t="str">
        <f>Database!B742&amp;"-"&amp;Database!C742&amp;"-"&amp;Database!D742</f>
        <v>--</v>
      </c>
      <c r="R744" s="248">
        <f>Database!K742</f>
        <v>0</v>
      </c>
    </row>
    <row r="745" spans="17:18" x14ac:dyDescent="0.2">
      <c r="Q745" s="247" t="str">
        <f>Database!B743&amp;"-"&amp;Database!C743&amp;"-"&amp;Database!D743</f>
        <v>--</v>
      </c>
      <c r="R745" s="248">
        <f>Database!K743</f>
        <v>0</v>
      </c>
    </row>
    <row r="746" spans="17:18" x14ac:dyDescent="0.2">
      <c r="Q746" s="247" t="str">
        <f>Database!B744&amp;"-"&amp;Database!C744&amp;"-"&amp;Database!D744</f>
        <v>--</v>
      </c>
      <c r="R746" s="248">
        <f>Database!K744</f>
        <v>0</v>
      </c>
    </row>
    <row r="747" spans="17:18" x14ac:dyDescent="0.2">
      <c r="Q747" s="247" t="str">
        <f>Database!B745&amp;"-"&amp;Database!C745&amp;"-"&amp;Database!D745</f>
        <v>--</v>
      </c>
      <c r="R747" s="248">
        <f>Database!K745</f>
        <v>0</v>
      </c>
    </row>
    <row r="748" spans="17:18" x14ac:dyDescent="0.2">
      <c r="Q748" s="247" t="str">
        <f>Database!B746&amp;"-"&amp;Database!C746&amp;"-"&amp;Database!D746</f>
        <v>--</v>
      </c>
      <c r="R748" s="248">
        <f>Database!K746</f>
        <v>0</v>
      </c>
    </row>
    <row r="749" spans="17:18" x14ac:dyDescent="0.2">
      <c r="Q749" s="247" t="str">
        <f>Database!B747&amp;"-"&amp;Database!C747&amp;"-"&amp;Database!D747</f>
        <v>--</v>
      </c>
      <c r="R749" s="248">
        <f>Database!K747</f>
        <v>0</v>
      </c>
    </row>
    <row r="750" spans="17:18" x14ac:dyDescent="0.2">
      <c r="Q750" s="247" t="str">
        <f>Database!B748&amp;"-"&amp;Database!C748&amp;"-"&amp;Database!D748</f>
        <v>--</v>
      </c>
      <c r="R750" s="248">
        <f>Database!K748</f>
        <v>0</v>
      </c>
    </row>
    <row r="751" spans="17:18" x14ac:dyDescent="0.2">
      <c r="Q751" s="247" t="str">
        <f>Database!B749&amp;"-"&amp;Database!C749&amp;"-"&amp;Database!D749</f>
        <v>--</v>
      </c>
      <c r="R751" s="248">
        <f>Database!K749</f>
        <v>0</v>
      </c>
    </row>
    <row r="752" spans="17:18" x14ac:dyDescent="0.2">
      <c r="Q752" s="247" t="str">
        <f>Database!B750&amp;"-"&amp;Database!C750&amp;"-"&amp;Database!D750</f>
        <v>--</v>
      </c>
      <c r="R752" s="248">
        <f>Database!K750</f>
        <v>0</v>
      </c>
    </row>
    <row r="753" spans="17:18" x14ac:dyDescent="0.2">
      <c r="Q753" s="247" t="str">
        <f>Database!B751&amp;"-"&amp;Database!C751&amp;"-"&amp;Database!D751</f>
        <v>--</v>
      </c>
      <c r="R753" s="248">
        <f>Database!K751</f>
        <v>0</v>
      </c>
    </row>
    <row r="754" spans="17:18" x14ac:dyDescent="0.2">
      <c r="Q754" s="247" t="str">
        <f>Database!B752&amp;"-"&amp;Database!C752&amp;"-"&amp;Database!D752</f>
        <v>--</v>
      </c>
      <c r="R754" s="248">
        <f>Database!K752</f>
        <v>0</v>
      </c>
    </row>
    <row r="755" spans="17:18" x14ac:dyDescent="0.2">
      <c r="Q755" s="247" t="str">
        <f>Database!B753&amp;"-"&amp;Database!C753&amp;"-"&amp;Database!D753</f>
        <v>--</v>
      </c>
      <c r="R755" s="248">
        <f>Database!K753</f>
        <v>0</v>
      </c>
    </row>
    <row r="756" spans="17:18" x14ac:dyDescent="0.2">
      <c r="Q756" s="247" t="str">
        <f>Database!B754&amp;"-"&amp;Database!C754&amp;"-"&amp;Database!D754</f>
        <v>--</v>
      </c>
      <c r="R756" s="248">
        <f>Database!K754</f>
        <v>0</v>
      </c>
    </row>
    <row r="757" spans="17:18" x14ac:dyDescent="0.2">
      <c r="Q757" s="247" t="str">
        <f>Database!B755&amp;"-"&amp;Database!C755&amp;"-"&amp;Database!D755</f>
        <v>--</v>
      </c>
      <c r="R757" s="248">
        <f>Database!K755</f>
        <v>0</v>
      </c>
    </row>
    <row r="758" spans="17:18" x14ac:dyDescent="0.2">
      <c r="Q758" s="247" t="str">
        <f>Database!B756&amp;"-"&amp;Database!C756&amp;"-"&amp;Database!D756</f>
        <v>--</v>
      </c>
      <c r="R758" s="248">
        <f>Database!K756</f>
        <v>0</v>
      </c>
    </row>
    <row r="759" spans="17:18" x14ac:dyDescent="0.2">
      <c r="Q759" s="247" t="str">
        <f>Database!B757&amp;"-"&amp;Database!C757&amp;"-"&amp;Database!D757</f>
        <v>--</v>
      </c>
      <c r="R759" s="248">
        <f>Database!K757</f>
        <v>0</v>
      </c>
    </row>
    <row r="760" spans="17:18" x14ac:dyDescent="0.2">
      <c r="Q760" s="247" t="str">
        <f>Database!B758&amp;"-"&amp;Database!C758&amp;"-"&amp;Database!D758</f>
        <v>--</v>
      </c>
      <c r="R760" s="248">
        <f>Database!K758</f>
        <v>0</v>
      </c>
    </row>
    <row r="761" spans="17:18" x14ac:dyDescent="0.2">
      <c r="Q761" s="247" t="str">
        <f>Database!B759&amp;"-"&amp;Database!C759&amp;"-"&amp;Database!D759</f>
        <v>--</v>
      </c>
      <c r="R761" s="248">
        <f>Database!K759</f>
        <v>0</v>
      </c>
    </row>
    <row r="762" spans="17:18" x14ac:dyDescent="0.2">
      <c r="Q762" s="247" t="str">
        <f>Database!B760&amp;"-"&amp;Database!C760&amp;"-"&amp;Database!D760</f>
        <v>--</v>
      </c>
      <c r="R762" s="248">
        <f>Database!K760</f>
        <v>0</v>
      </c>
    </row>
    <row r="763" spans="17:18" x14ac:dyDescent="0.2">
      <c r="Q763" s="247" t="str">
        <f>Database!B761&amp;"-"&amp;Database!C761&amp;"-"&amp;Database!D761</f>
        <v>--</v>
      </c>
      <c r="R763" s="248">
        <f>Database!K761</f>
        <v>0</v>
      </c>
    </row>
    <row r="764" spans="17:18" x14ac:dyDescent="0.2">
      <c r="Q764" s="247" t="str">
        <f>Database!B762&amp;"-"&amp;Database!C762&amp;"-"&amp;Database!D762</f>
        <v>--</v>
      </c>
      <c r="R764" s="248">
        <f>Database!K762</f>
        <v>0</v>
      </c>
    </row>
    <row r="765" spans="17:18" x14ac:dyDescent="0.2">
      <c r="Q765" s="247" t="str">
        <f>Database!B763&amp;"-"&amp;Database!C763&amp;"-"&amp;Database!D763</f>
        <v>--</v>
      </c>
      <c r="R765" s="248">
        <f>Database!K763</f>
        <v>0</v>
      </c>
    </row>
    <row r="766" spans="17:18" x14ac:dyDescent="0.2">
      <c r="Q766" s="247" t="str">
        <f>Database!B764&amp;"-"&amp;Database!C764&amp;"-"&amp;Database!D764</f>
        <v>--</v>
      </c>
      <c r="R766" s="248">
        <f>Database!K764</f>
        <v>0</v>
      </c>
    </row>
    <row r="767" spans="17:18" x14ac:dyDescent="0.2">
      <c r="Q767" s="247" t="str">
        <f>Database!B765&amp;"-"&amp;Database!C765&amp;"-"&amp;Database!D765</f>
        <v>--</v>
      </c>
      <c r="R767" s="248">
        <f>Database!K765</f>
        <v>0</v>
      </c>
    </row>
    <row r="768" spans="17:18" x14ac:dyDescent="0.2">
      <c r="Q768" s="247" t="str">
        <f>Database!B766&amp;"-"&amp;Database!C766&amp;"-"&amp;Database!D766</f>
        <v>--</v>
      </c>
      <c r="R768" s="248">
        <f>Database!K766</f>
        <v>0</v>
      </c>
    </row>
    <row r="769" spans="17:18" x14ac:dyDescent="0.2">
      <c r="Q769" s="247" t="str">
        <f>Database!B767&amp;"-"&amp;Database!C767&amp;"-"&amp;Database!D767</f>
        <v>--</v>
      </c>
      <c r="R769" s="248">
        <f>Database!K767</f>
        <v>0</v>
      </c>
    </row>
    <row r="770" spans="17:18" x14ac:dyDescent="0.2">
      <c r="Q770" s="247" t="str">
        <f>Database!B768&amp;"-"&amp;Database!C768&amp;"-"&amp;Database!D768</f>
        <v>--</v>
      </c>
      <c r="R770" s="248">
        <f>Database!K768</f>
        <v>0</v>
      </c>
    </row>
    <row r="771" spans="17:18" x14ac:dyDescent="0.2">
      <c r="Q771" s="247" t="str">
        <f>Database!B769&amp;"-"&amp;Database!C769&amp;"-"&amp;Database!D769</f>
        <v>--</v>
      </c>
      <c r="R771" s="248">
        <f>Database!K769</f>
        <v>0</v>
      </c>
    </row>
    <row r="772" spans="17:18" x14ac:dyDescent="0.2">
      <c r="Q772" s="247" t="str">
        <f>Database!B770&amp;"-"&amp;Database!C770&amp;"-"&amp;Database!D770</f>
        <v>--</v>
      </c>
      <c r="R772" s="248">
        <f>Database!K770</f>
        <v>0</v>
      </c>
    </row>
    <row r="773" spans="17:18" x14ac:dyDescent="0.2">
      <c r="Q773" s="247" t="str">
        <f>Database!B771&amp;"-"&amp;Database!C771&amp;"-"&amp;Database!D771</f>
        <v>--</v>
      </c>
      <c r="R773" s="248">
        <f>Database!K771</f>
        <v>0</v>
      </c>
    </row>
    <row r="774" spans="17:18" x14ac:dyDescent="0.2">
      <c r="Q774" s="247" t="str">
        <f>Database!B772&amp;"-"&amp;Database!C772&amp;"-"&amp;Database!D772</f>
        <v>--</v>
      </c>
      <c r="R774" s="248">
        <f>Database!K772</f>
        <v>0</v>
      </c>
    </row>
    <row r="775" spans="17:18" x14ac:dyDescent="0.2">
      <c r="Q775" s="247" t="str">
        <f>Database!B773&amp;"-"&amp;Database!C773&amp;"-"&amp;Database!D773</f>
        <v>--</v>
      </c>
      <c r="R775" s="248">
        <f>Database!K773</f>
        <v>0</v>
      </c>
    </row>
    <row r="776" spans="17:18" x14ac:dyDescent="0.2">
      <c r="Q776" s="247" t="str">
        <f>Database!B774&amp;"-"&amp;Database!C774&amp;"-"&amp;Database!D774</f>
        <v>--</v>
      </c>
      <c r="R776" s="248">
        <f>Database!K774</f>
        <v>0</v>
      </c>
    </row>
    <row r="777" spans="17:18" x14ac:dyDescent="0.2">
      <c r="Q777" s="247" t="str">
        <f>Database!B775&amp;"-"&amp;Database!C775&amp;"-"&amp;Database!D775</f>
        <v>--</v>
      </c>
      <c r="R777" s="248">
        <f>Database!K775</f>
        <v>0</v>
      </c>
    </row>
    <row r="778" spans="17:18" x14ac:dyDescent="0.2">
      <c r="Q778" s="247" t="str">
        <f>Database!B776&amp;"-"&amp;Database!C776&amp;"-"&amp;Database!D776</f>
        <v>--</v>
      </c>
      <c r="R778" s="248">
        <f>Database!K776</f>
        <v>0</v>
      </c>
    </row>
    <row r="779" spans="17:18" x14ac:dyDescent="0.2">
      <c r="Q779" s="247" t="str">
        <f>Database!B777&amp;"-"&amp;Database!C777&amp;"-"&amp;Database!D777</f>
        <v>--</v>
      </c>
      <c r="R779" s="248">
        <f>Database!K777</f>
        <v>0</v>
      </c>
    </row>
    <row r="780" spans="17:18" x14ac:dyDescent="0.2">
      <c r="Q780" s="247" t="str">
        <f>Database!B778&amp;"-"&amp;Database!C778&amp;"-"&amp;Database!D778</f>
        <v>--</v>
      </c>
      <c r="R780" s="248">
        <f>Database!K778</f>
        <v>0</v>
      </c>
    </row>
    <row r="781" spans="17:18" x14ac:dyDescent="0.2">
      <c r="Q781" s="247" t="str">
        <f>Database!B779&amp;"-"&amp;Database!C779&amp;"-"&amp;Database!D779</f>
        <v>--</v>
      </c>
      <c r="R781" s="248">
        <f>Database!K779</f>
        <v>0</v>
      </c>
    </row>
    <row r="782" spans="17:18" x14ac:dyDescent="0.2">
      <c r="Q782" s="247" t="str">
        <f>Database!B780&amp;"-"&amp;Database!C780&amp;"-"&amp;Database!D780</f>
        <v>--</v>
      </c>
      <c r="R782" s="248">
        <f>Database!K780</f>
        <v>0</v>
      </c>
    </row>
    <row r="783" spans="17:18" x14ac:dyDescent="0.2">
      <c r="Q783" s="247" t="str">
        <f>Database!B781&amp;"-"&amp;Database!C781&amp;"-"&amp;Database!D781</f>
        <v>--</v>
      </c>
      <c r="R783" s="248">
        <f>Database!K781</f>
        <v>0</v>
      </c>
    </row>
    <row r="784" spans="17:18" x14ac:dyDescent="0.2">
      <c r="Q784" s="247" t="str">
        <f>Database!B782&amp;"-"&amp;Database!C782&amp;"-"&amp;Database!D782</f>
        <v>--</v>
      </c>
      <c r="R784" s="248">
        <f>Database!K782</f>
        <v>0</v>
      </c>
    </row>
    <row r="785" spans="17:18" x14ac:dyDescent="0.2">
      <c r="Q785" s="247" t="str">
        <f>Database!B783&amp;"-"&amp;Database!C783&amp;"-"&amp;Database!D783</f>
        <v>--</v>
      </c>
      <c r="R785" s="248">
        <f>Database!K783</f>
        <v>0</v>
      </c>
    </row>
    <row r="786" spans="17:18" x14ac:dyDescent="0.2">
      <c r="Q786" s="247" t="str">
        <f>Database!B784&amp;"-"&amp;Database!C784&amp;"-"&amp;Database!D784</f>
        <v>--</v>
      </c>
      <c r="R786" s="248">
        <f>Database!K784</f>
        <v>0</v>
      </c>
    </row>
    <row r="787" spans="17:18" x14ac:dyDescent="0.2">
      <c r="Q787" s="247" t="str">
        <f>Database!B785&amp;"-"&amp;Database!C785&amp;"-"&amp;Database!D785</f>
        <v>--</v>
      </c>
      <c r="R787" s="248">
        <f>Database!K785</f>
        <v>0</v>
      </c>
    </row>
    <row r="788" spans="17:18" x14ac:dyDescent="0.2">
      <c r="Q788" s="247" t="str">
        <f>Database!B786&amp;"-"&amp;Database!C786&amp;"-"&amp;Database!D786</f>
        <v>--</v>
      </c>
      <c r="R788" s="248">
        <f>Database!K786</f>
        <v>0</v>
      </c>
    </row>
    <row r="789" spans="17:18" x14ac:dyDescent="0.2">
      <c r="Q789" s="247" t="str">
        <f>Database!B787&amp;"-"&amp;Database!C787&amp;"-"&amp;Database!D787</f>
        <v>--</v>
      </c>
      <c r="R789" s="248">
        <f>Database!K787</f>
        <v>0</v>
      </c>
    </row>
    <row r="790" spans="17:18" x14ac:dyDescent="0.2">
      <c r="Q790" s="247" t="str">
        <f>Database!B788&amp;"-"&amp;Database!C788&amp;"-"&amp;Database!D788</f>
        <v>--</v>
      </c>
      <c r="R790" s="248">
        <f>Database!K788</f>
        <v>0</v>
      </c>
    </row>
    <row r="791" spans="17:18" x14ac:dyDescent="0.2">
      <c r="Q791" s="247" t="str">
        <f>Database!B789&amp;"-"&amp;Database!C789&amp;"-"&amp;Database!D789</f>
        <v>--</v>
      </c>
      <c r="R791" s="248">
        <f>Database!K789</f>
        <v>0</v>
      </c>
    </row>
    <row r="792" spans="17:18" x14ac:dyDescent="0.2">
      <c r="Q792" s="247" t="str">
        <f>Database!B790&amp;"-"&amp;Database!C790&amp;"-"&amp;Database!D790</f>
        <v>--</v>
      </c>
      <c r="R792" s="248">
        <f>Database!K790</f>
        <v>0</v>
      </c>
    </row>
    <row r="793" spans="17:18" x14ac:dyDescent="0.2">
      <c r="Q793" s="247" t="str">
        <f>Database!B791&amp;"-"&amp;Database!C791&amp;"-"&amp;Database!D791</f>
        <v>--</v>
      </c>
      <c r="R793" s="248">
        <f>Database!K791</f>
        <v>0</v>
      </c>
    </row>
    <row r="794" spans="17:18" x14ac:dyDescent="0.2">
      <c r="Q794" s="247" t="str">
        <f>Database!B792&amp;"-"&amp;Database!C792&amp;"-"&amp;Database!D792</f>
        <v>--</v>
      </c>
      <c r="R794" s="248">
        <f>Database!K792</f>
        <v>0</v>
      </c>
    </row>
    <row r="795" spans="17:18" x14ac:dyDescent="0.2">
      <c r="Q795" s="247" t="str">
        <f>Database!B793&amp;"-"&amp;Database!C793&amp;"-"&amp;Database!D793</f>
        <v>--</v>
      </c>
      <c r="R795" s="248">
        <f>Database!K793</f>
        <v>0</v>
      </c>
    </row>
    <row r="796" spans="17:18" x14ac:dyDescent="0.2">
      <c r="Q796" s="247" t="str">
        <f>Database!B794&amp;"-"&amp;Database!C794&amp;"-"&amp;Database!D794</f>
        <v>--</v>
      </c>
      <c r="R796" s="248">
        <f>Database!K794</f>
        <v>0</v>
      </c>
    </row>
    <row r="797" spans="17:18" x14ac:dyDescent="0.2">
      <c r="Q797" s="247" t="str">
        <f>Database!B795&amp;"-"&amp;Database!C795&amp;"-"&amp;Database!D795</f>
        <v>--</v>
      </c>
      <c r="R797" s="248">
        <f>Database!K795</f>
        <v>0</v>
      </c>
    </row>
    <row r="798" spans="17:18" x14ac:dyDescent="0.2">
      <c r="Q798" s="247" t="str">
        <f>Database!B796&amp;"-"&amp;Database!C796&amp;"-"&amp;Database!D796</f>
        <v>--</v>
      </c>
      <c r="R798" s="248">
        <f>Database!K796</f>
        <v>0</v>
      </c>
    </row>
    <row r="799" spans="17:18" x14ac:dyDescent="0.2">
      <c r="Q799" s="247" t="str">
        <f>Database!B797&amp;"-"&amp;Database!C797&amp;"-"&amp;Database!D797</f>
        <v>--</v>
      </c>
      <c r="R799" s="248">
        <f>Database!K797</f>
        <v>0</v>
      </c>
    </row>
    <row r="800" spans="17:18" x14ac:dyDescent="0.2">
      <c r="Q800" s="247" t="str">
        <f>Database!B798&amp;"-"&amp;Database!C798&amp;"-"&amp;Database!D798</f>
        <v>--</v>
      </c>
      <c r="R800" s="248">
        <f>Database!K798</f>
        <v>0</v>
      </c>
    </row>
    <row r="801" spans="17:18" x14ac:dyDescent="0.2">
      <c r="Q801" s="247" t="str">
        <f>Database!B799&amp;"-"&amp;Database!C799&amp;"-"&amp;Database!D799</f>
        <v>--</v>
      </c>
      <c r="R801" s="248">
        <f>Database!K799</f>
        <v>0</v>
      </c>
    </row>
    <row r="802" spans="17:18" x14ac:dyDescent="0.2">
      <c r="Q802" s="247" t="str">
        <f>Database!B800&amp;"-"&amp;Database!C800&amp;"-"&amp;Database!D800</f>
        <v>--</v>
      </c>
      <c r="R802" s="248">
        <f>Database!K800</f>
        <v>0</v>
      </c>
    </row>
    <row r="803" spans="17:18" x14ac:dyDescent="0.2">
      <c r="Q803" s="247" t="str">
        <f>Database!B801&amp;"-"&amp;Database!C801&amp;"-"&amp;Database!D801</f>
        <v>--</v>
      </c>
      <c r="R803" s="248">
        <f>Database!K801</f>
        <v>0</v>
      </c>
    </row>
    <row r="804" spans="17:18" x14ac:dyDescent="0.2">
      <c r="Q804" s="247" t="str">
        <f>Database!B802&amp;"-"&amp;Database!C802&amp;"-"&amp;Database!D802</f>
        <v>--</v>
      </c>
      <c r="R804" s="248">
        <f>Database!K802</f>
        <v>0</v>
      </c>
    </row>
    <row r="805" spans="17:18" x14ac:dyDescent="0.2">
      <c r="Q805" s="247" t="str">
        <f>Database!B803&amp;"-"&amp;Database!C803&amp;"-"&amp;Database!D803</f>
        <v>--</v>
      </c>
      <c r="R805" s="248">
        <f>Database!K803</f>
        <v>0</v>
      </c>
    </row>
    <row r="806" spans="17:18" x14ac:dyDescent="0.2">
      <c r="Q806" s="247" t="str">
        <f>Database!B804&amp;"-"&amp;Database!C804&amp;"-"&amp;Database!D804</f>
        <v>--</v>
      </c>
      <c r="R806" s="248">
        <f>Database!K804</f>
        <v>0</v>
      </c>
    </row>
    <row r="807" spans="17:18" x14ac:dyDescent="0.2">
      <c r="Q807" s="247" t="str">
        <f>Database!B805&amp;"-"&amp;Database!C805&amp;"-"&amp;Database!D805</f>
        <v>--</v>
      </c>
      <c r="R807" s="248">
        <f>Database!K805</f>
        <v>0</v>
      </c>
    </row>
    <row r="808" spans="17:18" x14ac:dyDescent="0.2">
      <c r="Q808" s="247" t="str">
        <f>Database!B806&amp;"-"&amp;Database!C806&amp;"-"&amp;Database!D806</f>
        <v>--</v>
      </c>
      <c r="R808" s="248">
        <f>Database!K806</f>
        <v>0</v>
      </c>
    </row>
    <row r="809" spans="17:18" x14ac:dyDescent="0.2">
      <c r="Q809" s="247" t="str">
        <f>Database!B807&amp;"-"&amp;Database!C807&amp;"-"&amp;Database!D807</f>
        <v>--</v>
      </c>
      <c r="R809" s="248">
        <f>Database!K807</f>
        <v>0</v>
      </c>
    </row>
    <row r="810" spans="17:18" x14ac:dyDescent="0.2">
      <c r="Q810" s="247" t="str">
        <f>Database!B808&amp;"-"&amp;Database!C808&amp;"-"&amp;Database!D808</f>
        <v>--</v>
      </c>
      <c r="R810" s="248">
        <f>Database!K808</f>
        <v>0</v>
      </c>
    </row>
    <row r="811" spans="17:18" x14ac:dyDescent="0.2">
      <c r="Q811" s="247" t="str">
        <f>Database!B809&amp;"-"&amp;Database!C809&amp;"-"&amp;Database!D809</f>
        <v>--</v>
      </c>
      <c r="R811" s="248">
        <f>Database!K809</f>
        <v>0</v>
      </c>
    </row>
    <row r="812" spans="17:18" x14ac:dyDescent="0.2">
      <c r="Q812" s="247" t="str">
        <f>Database!B810&amp;"-"&amp;Database!C810&amp;"-"&amp;Database!D810</f>
        <v>--</v>
      </c>
      <c r="R812" s="248">
        <f>Database!K810</f>
        <v>0</v>
      </c>
    </row>
    <row r="813" spans="17:18" x14ac:dyDescent="0.2">
      <c r="Q813" s="247" t="str">
        <f>Database!B811&amp;"-"&amp;Database!C811&amp;"-"&amp;Database!D811</f>
        <v>--</v>
      </c>
      <c r="R813" s="248">
        <f>Database!K811</f>
        <v>0</v>
      </c>
    </row>
    <row r="814" spans="17:18" x14ac:dyDescent="0.2">
      <c r="Q814" s="247" t="str">
        <f>Database!B812&amp;"-"&amp;Database!C812&amp;"-"&amp;Database!D812</f>
        <v>--</v>
      </c>
      <c r="R814" s="248">
        <f>Database!K812</f>
        <v>0</v>
      </c>
    </row>
    <row r="815" spans="17:18" x14ac:dyDescent="0.2">
      <c r="Q815" s="247" t="str">
        <f>Database!B813&amp;"-"&amp;Database!C813&amp;"-"&amp;Database!D813</f>
        <v>--</v>
      </c>
      <c r="R815" s="248">
        <f>Database!K813</f>
        <v>0</v>
      </c>
    </row>
    <row r="816" spans="17:18" x14ac:dyDescent="0.2">
      <c r="Q816" s="247" t="str">
        <f>Database!B814&amp;"-"&amp;Database!C814&amp;"-"&amp;Database!D814</f>
        <v>--</v>
      </c>
      <c r="R816" s="248">
        <f>Database!K814</f>
        <v>0</v>
      </c>
    </row>
    <row r="817" spans="17:18" x14ac:dyDescent="0.2">
      <c r="Q817" s="247" t="str">
        <f>Database!B815&amp;"-"&amp;Database!C815&amp;"-"&amp;Database!D815</f>
        <v>--</v>
      </c>
      <c r="R817" s="248">
        <f>Database!K815</f>
        <v>0</v>
      </c>
    </row>
    <row r="818" spans="17:18" x14ac:dyDescent="0.2">
      <c r="Q818" s="247" t="str">
        <f>Database!B816&amp;"-"&amp;Database!C816&amp;"-"&amp;Database!D816</f>
        <v>--</v>
      </c>
      <c r="R818" s="248">
        <f>Database!K816</f>
        <v>0</v>
      </c>
    </row>
    <row r="819" spans="17:18" x14ac:dyDescent="0.2">
      <c r="Q819" s="247" t="str">
        <f>Database!B817&amp;"-"&amp;Database!C817&amp;"-"&amp;Database!D817</f>
        <v>--</v>
      </c>
      <c r="R819" s="248">
        <f>Database!K817</f>
        <v>0</v>
      </c>
    </row>
    <row r="820" spans="17:18" x14ac:dyDescent="0.2">
      <c r="Q820" s="247" t="str">
        <f>Database!B818&amp;"-"&amp;Database!C818&amp;"-"&amp;Database!D818</f>
        <v>--</v>
      </c>
      <c r="R820" s="248">
        <f>Database!K818</f>
        <v>0</v>
      </c>
    </row>
    <row r="821" spans="17:18" x14ac:dyDescent="0.2">
      <c r="Q821" s="247" t="str">
        <f>Database!B819&amp;"-"&amp;Database!C819&amp;"-"&amp;Database!D819</f>
        <v>--</v>
      </c>
      <c r="R821" s="248">
        <f>Database!K819</f>
        <v>0</v>
      </c>
    </row>
    <row r="822" spans="17:18" x14ac:dyDescent="0.2">
      <c r="Q822" s="247" t="str">
        <f>Database!B820&amp;"-"&amp;Database!C820&amp;"-"&amp;Database!D820</f>
        <v>--</v>
      </c>
      <c r="R822" s="248">
        <f>Database!K820</f>
        <v>0</v>
      </c>
    </row>
    <row r="823" spans="17:18" x14ac:dyDescent="0.2">
      <c r="Q823" s="247" t="str">
        <f>Database!B821&amp;"-"&amp;Database!C821&amp;"-"&amp;Database!D821</f>
        <v>--</v>
      </c>
      <c r="R823" s="248">
        <f>Database!K821</f>
        <v>0</v>
      </c>
    </row>
    <row r="824" spans="17:18" x14ac:dyDescent="0.2">
      <c r="Q824" s="247" t="str">
        <f>Database!B822&amp;"-"&amp;Database!C822&amp;"-"&amp;Database!D822</f>
        <v>--</v>
      </c>
      <c r="R824" s="248">
        <f>Database!K822</f>
        <v>0</v>
      </c>
    </row>
    <row r="825" spans="17:18" x14ac:dyDescent="0.2">
      <c r="Q825" s="247" t="str">
        <f>Database!B823&amp;"-"&amp;Database!C823&amp;"-"&amp;Database!D823</f>
        <v>--</v>
      </c>
      <c r="R825" s="248">
        <f>Database!K823</f>
        <v>0</v>
      </c>
    </row>
    <row r="826" spans="17:18" x14ac:dyDescent="0.2">
      <c r="Q826" s="247" t="str">
        <f>Database!B824&amp;"-"&amp;Database!C824&amp;"-"&amp;Database!D824</f>
        <v>--</v>
      </c>
      <c r="R826" s="248">
        <f>Database!K824</f>
        <v>0</v>
      </c>
    </row>
    <row r="827" spans="17:18" x14ac:dyDescent="0.2">
      <c r="Q827" s="247" t="str">
        <f>Database!B825&amp;"-"&amp;Database!C825&amp;"-"&amp;Database!D825</f>
        <v>--</v>
      </c>
      <c r="R827" s="248">
        <f>Database!K825</f>
        <v>0</v>
      </c>
    </row>
    <row r="828" spans="17:18" x14ac:dyDescent="0.2">
      <c r="Q828" s="247" t="str">
        <f>Database!B826&amp;"-"&amp;Database!C826&amp;"-"&amp;Database!D826</f>
        <v>--</v>
      </c>
      <c r="R828" s="248">
        <f>Database!K826</f>
        <v>0</v>
      </c>
    </row>
    <row r="829" spans="17:18" x14ac:dyDescent="0.2">
      <c r="Q829" s="247" t="str">
        <f>Database!B827&amp;"-"&amp;Database!C827&amp;"-"&amp;Database!D827</f>
        <v>--</v>
      </c>
      <c r="R829" s="248">
        <f>Database!K827</f>
        <v>0</v>
      </c>
    </row>
    <row r="830" spans="17:18" x14ac:dyDescent="0.2">
      <c r="Q830" s="247" t="str">
        <f>Database!B828&amp;"-"&amp;Database!C828&amp;"-"&amp;Database!D828</f>
        <v>--</v>
      </c>
      <c r="R830" s="248">
        <f>Database!K828</f>
        <v>0</v>
      </c>
    </row>
    <row r="831" spans="17:18" x14ac:dyDescent="0.2">
      <c r="Q831" s="247" t="str">
        <f>Database!B829&amp;"-"&amp;Database!C829&amp;"-"&amp;Database!D829</f>
        <v>--</v>
      </c>
      <c r="R831" s="248">
        <f>Database!K829</f>
        <v>0</v>
      </c>
    </row>
    <row r="832" spans="17:18" x14ac:dyDescent="0.2">
      <c r="Q832" s="247" t="str">
        <f>Database!B830&amp;"-"&amp;Database!C830&amp;"-"&amp;Database!D830</f>
        <v>--</v>
      </c>
      <c r="R832" s="248">
        <f>Database!K830</f>
        <v>0</v>
      </c>
    </row>
    <row r="833" spans="17:18" x14ac:dyDescent="0.2">
      <c r="Q833" s="247" t="str">
        <f>Database!B831&amp;"-"&amp;Database!C831&amp;"-"&amp;Database!D831</f>
        <v>--</v>
      </c>
      <c r="R833" s="248">
        <f>Database!K831</f>
        <v>0</v>
      </c>
    </row>
    <row r="834" spans="17:18" x14ac:dyDescent="0.2">
      <c r="Q834" s="247" t="str">
        <f>Database!B832&amp;"-"&amp;Database!C832&amp;"-"&amp;Database!D832</f>
        <v>--</v>
      </c>
      <c r="R834" s="248">
        <f>Database!K832</f>
        <v>0</v>
      </c>
    </row>
    <row r="835" spans="17:18" x14ac:dyDescent="0.2">
      <c r="Q835" s="247" t="str">
        <f>Database!B833&amp;"-"&amp;Database!C833&amp;"-"&amp;Database!D833</f>
        <v>--</v>
      </c>
      <c r="R835" s="248">
        <f>Database!K833</f>
        <v>0</v>
      </c>
    </row>
    <row r="836" spans="17:18" x14ac:dyDescent="0.2">
      <c r="Q836" s="247" t="str">
        <f>Database!B834&amp;"-"&amp;Database!C834&amp;"-"&amp;Database!D834</f>
        <v>--</v>
      </c>
      <c r="R836" s="248">
        <f>Database!K834</f>
        <v>0</v>
      </c>
    </row>
    <row r="837" spans="17:18" x14ac:dyDescent="0.2">
      <c r="Q837" s="247" t="str">
        <f>Database!B835&amp;"-"&amp;Database!C835&amp;"-"&amp;Database!D835</f>
        <v>--</v>
      </c>
      <c r="R837" s="248">
        <f>Database!K835</f>
        <v>0</v>
      </c>
    </row>
    <row r="838" spans="17:18" x14ac:dyDescent="0.2">
      <c r="Q838" s="247" t="str">
        <f>Database!B836&amp;"-"&amp;Database!C836&amp;"-"&amp;Database!D836</f>
        <v>--</v>
      </c>
      <c r="R838" s="248">
        <f>Database!K836</f>
        <v>0</v>
      </c>
    </row>
    <row r="839" spans="17:18" x14ac:dyDescent="0.2">
      <c r="Q839" s="247" t="str">
        <f>Database!B837&amp;"-"&amp;Database!C837&amp;"-"&amp;Database!D837</f>
        <v>--</v>
      </c>
      <c r="R839" s="248">
        <f>Database!K837</f>
        <v>0</v>
      </c>
    </row>
    <row r="840" spans="17:18" x14ac:dyDescent="0.2">
      <c r="Q840" s="247" t="str">
        <f>Database!B838&amp;"-"&amp;Database!C838&amp;"-"&amp;Database!D838</f>
        <v>--</v>
      </c>
      <c r="R840" s="248">
        <f>Database!K838</f>
        <v>0</v>
      </c>
    </row>
    <row r="841" spans="17:18" x14ac:dyDescent="0.2">
      <c r="Q841" s="247" t="str">
        <f>Database!B839&amp;"-"&amp;Database!C839&amp;"-"&amp;Database!D839</f>
        <v>--</v>
      </c>
      <c r="R841" s="248">
        <f>Database!K839</f>
        <v>0</v>
      </c>
    </row>
    <row r="842" spans="17:18" x14ac:dyDescent="0.2">
      <c r="Q842" s="247" t="str">
        <f>Database!B840&amp;"-"&amp;Database!C840&amp;"-"&amp;Database!D840</f>
        <v>--</v>
      </c>
      <c r="R842" s="248">
        <f>Database!K840</f>
        <v>0</v>
      </c>
    </row>
    <row r="843" spans="17:18" x14ac:dyDescent="0.2">
      <c r="Q843" s="247" t="str">
        <f>Database!B841&amp;"-"&amp;Database!C841&amp;"-"&amp;Database!D841</f>
        <v>--</v>
      </c>
      <c r="R843" s="248">
        <f>Database!K841</f>
        <v>0</v>
      </c>
    </row>
    <row r="844" spans="17:18" x14ac:dyDescent="0.2">
      <c r="Q844" s="247" t="str">
        <f>Database!B842&amp;"-"&amp;Database!C842&amp;"-"&amp;Database!D842</f>
        <v>--</v>
      </c>
      <c r="R844" s="248">
        <f>Database!K842</f>
        <v>0</v>
      </c>
    </row>
    <row r="845" spans="17:18" x14ac:dyDescent="0.2">
      <c r="Q845" s="247" t="str">
        <f>Database!B843&amp;"-"&amp;Database!C843&amp;"-"&amp;Database!D843</f>
        <v>--</v>
      </c>
      <c r="R845" s="248">
        <f>Database!K843</f>
        <v>0</v>
      </c>
    </row>
    <row r="846" spans="17:18" x14ac:dyDescent="0.2">
      <c r="Q846" s="247" t="str">
        <f>Database!B844&amp;"-"&amp;Database!C844&amp;"-"&amp;Database!D844</f>
        <v>--</v>
      </c>
      <c r="R846" s="248">
        <f>Database!K844</f>
        <v>0</v>
      </c>
    </row>
    <row r="847" spans="17:18" x14ac:dyDescent="0.2">
      <c r="Q847" s="247" t="str">
        <f>Database!B845&amp;"-"&amp;Database!C845&amp;"-"&amp;Database!D845</f>
        <v>--</v>
      </c>
      <c r="R847" s="248">
        <f>Database!K845</f>
        <v>0</v>
      </c>
    </row>
    <row r="848" spans="17:18" x14ac:dyDescent="0.2">
      <c r="Q848" s="247" t="str">
        <f>Database!B846&amp;"-"&amp;Database!C846&amp;"-"&amp;Database!D846</f>
        <v>--</v>
      </c>
      <c r="R848" s="248">
        <f>Database!K846</f>
        <v>0</v>
      </c>
    </row>
    <row r="849" spans="17:18" x14ac:dyDescent="0.2">
      <c r="Q849" s="247" t="str">
        <f>Database!B847&amp;"-"&amp;Database!C847&amp;"-"&amp;Database!D847</f>
        <v>--</v>
      </c>
      <c r="R849" s="248">
        <f>Database!K847</f>
        <v>0</v>
      </c>
    </row>
    <row r="850" spans="17:18" x14ac:dyDescent="0.2">
      <c r="Q850" s="247" t="str">
        <f>Database!B848&amp;"-"&amp;Database!C848&amp;"-"&amp;Database!D848</f>
        <v>--</v>
      </c>
      <c r="R850" s="248">
        <f>Database!K848</f>
        <v>0</v>
      </c>
    </row>
    <row r="851" spans="17:18" x14ac:dyDescent="0.2">
      <c r="Q851" s="247" t="str">
        <f>Database!B849&amp;"-"&amp;Database!C849&amp;"-"&amp;Database!D849</f>
        <v>--</v>
      </c>
      <c r="R851" s="248">
        <f>Database!K849</f>
        <v>0</v>
      </c>
    </row>
    <row r="852" spans="17:18" x14ac:dyDescent="0.2">
      <c r="Q852" s="247" t="str">
        <f>Database!B850&amp;"-"&amp;Database!C850&amp;"-"&amp;Database!D850</f>
        <v>--</v>
      </c>
      <c r="R852" s="248">
        <f>Database!K850</f>
        <v>0</v>
      </c>
    </row>
    <row r="853" spans="17:18" x14ac:dyDescent="0.2">
      <c r="Q853" s="247" t="str">
        <f>Database!B851&amp;"-"&amp;Database!C851&amp;"-"&amp;Database!D851</f>
        <v>--</v>
      </c>
      <c r="R853" s="248">
        <f>Database!K851</f>
        <v>0</v>
      </c>
    </row>
    <row r="854" spans="17:18" x14ac:dyDescent="0.2">
      <c r="Q854" s="247" t="str">
        <f>Database!B852&amp;"-"&amp;Database!C852&amp;"-"&amp;Database!D852</f>
        <v>--</v>
      </c>
      <c r="R854" s="248">
        <f>Database!K852</f>
        <v>0</v>
      </c>
    </row>
    <row r="855" spans="17:18" x14ac:dyDescent="0.2">
      <c r="Q855" s="247" t="str">
        <f>Database!B853&amp;"-"&amp;Database!C853&amp;"-"&amp;Database!D853</f>
        <v>--</v>
      </c>
      <c r="R855" s="248">
        <f>Database!K853</f>
        <v>0</v>
      </c>
    </row>
    <row r="856" spans="17:18" x14ac:dyDescent="0.2">
      <c r="Q856" s="247" t="str">
        <f>Database!B854&amp;"-"&amp;Database!C854&amp;"-"&amp;Database!D854</f>
        <v>--</v>
      </c>
      <c r="R856" s="248">
        <f>Database!K854</f>
        <v>0</v>
      </c>
    </row>
    <row r="857" spans="17:18" x14ac:dyDescent="0.2">
      <c r="Q857" s="247" t="str">
        <f>Database!B855&amp;"-"&amp;Database!C855&amp;"-"&amp;Database!D855</f>
        <v>--</v>
      </c>
      <c r="R857" s="248">
        <f>Database!K855</f>
        <v>0</v>
      </c>
    </row>
    <row r="858" spans="17:18" x14ac:dyDescent="0.2">
      <c r="Q858" s="247" t="str">
        <f>Database!B856&amp;"-"&amp;Database!C856&amp;"-"&amp;Database!D856</f>
        <v>--</v>
      </c>
      <c r="R858" s="248">
        <f>Database!K856</f>
        <v>0</v>
      </c>
    </row>
    <row r="859" spans="17:18" x14ac:dyDescent="0.2">
      <c r="Q859" s="247" t="str">
        <f>Database!B857&amp;"-"&amp;Database!C857&amp;"-"&amp;Database!D857</f>
        <v>--</v>
      </c>
      <c r="R859" s="248">
        <f>Database!K857</f>
        <v>0</v>
      </c>
    </row>
    <row r="860" spans="17:18" x14ac:dyDescent="0.2">
      <c r="Q860" s="247" t="str">
        <f>Database!B858&amp;"-"&amp;Database!C858&amp;"-"&amp;Database!D858</f>
        <v>--</v>
      </c>
      <c r="R860" s="248">
        <f>Database!K858</f>
        <v>0</v>
      </c>
    </row>
    <row r="861" spans="17:18" x14ac:dyDescent="0.2">
      <c r="Q861" s="247" t="str">
        <f>Database!B859&amp;"-"&amp;Database!C859&amp;"-"&amp;Database!D859</f>
        <v>--</v>
      </c>
      <c r="R861" s="248">
        <f>Database!K859</f>
        <v>0</v>
      </c>
    </row>
    <row r="862" spans="17:18" x14ac:dyDescent="0.2">
      <c r="Q862" s="247" t="str">
        <f>Database!B860&amp;"-"&amp;Database!C860&amp;"-"&amp;Database!D860</f>
        <v>--</v>
      </c>
      <c r="R862" s="248">
        <f>Database!K860</f>
        <v>0</v>
      </c>
    </row>
    <row r="863" spans="17:18" x14ac:dyDescent="0.2">
      <c r="Q863" s="247" t="str">
        <f>Database!B861&amp;"-"&amp;Database!C861&amp;"-"&amp;Database!D861</f>
        <v>--</v>
      </c>
      <c r="R863" s="248">
        <f>Database!K861</f>
        <v>0</v>
      </c>
    </row>
    <row r="864" spans="17:18" x14ac:dyDescent="0.2">
      <c r="Q864" s="247" t="str">
        <f>Database!B862&amp;"-"&amp;Database!C862&amp;"-"&amp;Database!D862</f>
        <v>--</v>
      </c>
      <c r="R864" s="248">
        <f>Database!K862</f>
        <v>0</v>
      </c>
    </row>
    <row r="865" spans="17:18" x14ac:dyDescent="0.2">
      <c r="Q865" s="247" t="str">
        <f>Database!B863&amp;"-"&amp;Database!C863&amp;"-"&amp;Database!D863</f>
        <v>--</v>
      </c>
      <c r="R865" s="248">
        <f>Database!K863</f>
        <v>0</v>
      </c>
    </row>
    <row r="866" spans="17:18" x14ac:dyDescent="0.2">
      <c r="Q866" s="247" t="str">
        <f>Database!B864&amp;"-"&amp;Database!C864&amp;"-"&amp;Database!D864</f>
        <v>--</v>
      </c>
      <c r="R866" s="248">
        <f>Database!K864</f>
        <v>0</v>
      </c>
    </row>
    <row r="867" spans="17:18" x14ac:dyDescent="0.2">
      <c r="Q867" s="247" t="str">
        <f>Database!B865&amp;"-"&amp;Database!C865&amp;"-"&amp;Database!D865</f>
        <v>--</v>
      </c>
      <c r="R867" s="248">
        <f>Database!K865</f>
        <v>0</v>
      </c>
    </row>
    <row r="868" spans="17:18" x14ac:dyDescent="0.2">
      <c r="Q868" s="247" t="str">
        <f>Database!B866&amp;"-"&amp;Database!C866&amp;"-"&amp;Database!D866</f>
        <v>--</v>
      </c>
      <c r="R868" s="248">
        <f>Database!K866</f>
        <v>0</v>
      </c>
    </row>
    <row r="869" spans="17:18" x14ac:dyDescent="0.2">
      <c r="Q869" s="247" t="str">
        <f>Database!B867&amp;"-"&amp;Database!C867&amp;"-"&amp;Database!D867</f>
        <v>--</v>
      </c>
      <c r="R869" s="248">
        <f>Database!K867</f>
        <v>0</v>
      </c>
    </row>
    <row r="870" spans="17:18" x14ac:dyDescent="0.2">
      <c r="Q870" s="247" t="str">
        <f>Database!B868&amp;"-"&amp;Database!C868&amp;"-"&amp;Database!D868</f>
        <v>--</v>
      </c>
      <c r="R870" s="248">
        <f>Database!K868</f>
        <v>0</v>
      </c>
    </row>
    <row r="871" spans="17:18" x14ac:dyDescent="0.2">
      <c r="Q871" s="247" t="str">
        <f>Database!B869&amp;"-"&amp;Database!C869&amp;"-"&amp;Database!D869</f>
        <v>--</v>
      </c>
      <c r="R871" s="248">
        <f>Database!K869</f>
        <v>0</v>
      </c>
    </row>
    <row r="872" spans="17:18" x14ac:dyDescent="0.2">
      <c r="Q872" s="247" t="str">
        <f>Database!B870&amp;"-"&amp;Database!C870&amp;"-"&amp;Database!D870</f>
        <v>--</v>
      </c>
      <c r="R872" s="248">
        <f>Database!K870</f>
        <v>0</v>
      </c>
    </row>
    <row r="873" spans="17:18" x14ac:dyDescent="0.2">
      <c r="Q873" s="247" t="str">
        <f>Database!B871&amp;"-"&amp;Database!C871&amp;"-"&amp;Database!D871</f>
        <v>--</v>
      </c>
      <c r="R873" s="248">
        <f>Database!K871</f>
        <v>0</v>
      </c>
    </row>
    <row r="874" spans="17:18" x14ac:dyDescent="0.2">
      <c r="Q874" s="247" t="str">
        <f>Database!B872&amp;"-"&amp;Database!C872&amp;"-"&amp;Database!D872</f>
        <v>--</v>
      </c>
      <c r="R874" s="248">
        <f>Database!K872</f>
        <v>0</v>
      </c>
    </row>
    <row r="875" spans="17:18" x14ac:dyDescent="0.2">
      <c r="Q875" s="247" t="str">
        <f>Database!B873&amp;"-"&amp;Database!C873&amp;"-"&amp;Database!D873</f>
        <v>--</v>
      </c>
      <c r="R875" s="248">
        <f>Database!K873</f>
        <v>0</v>
      </c>
    </row>
    <row r="876" spans="17:18" x14ac:dyDescent="0.2">
      <c r="Q876" s="247" t="str">
        <f>Database!B874&amp;"-"&amp;Database!C874&amp;"-"&amp;Database!D874</f>
        <v>--</v>
      </c>
      <c r="R876" s="248">
        <f>Database!K874</f>
        <v>0</v>
      </c>
    </row>
    <row r="877" spans="17:18" x14ac:dyDescent="0.2">
      <c r="Q877" s="247" t="str">
        <f>Database!B875&amp;"-"&amp;Database!C875&amp;"-"&amp;Database!D875</f>
        <v>--</v>
      </c>
      <c r="R877" s="248">
        <f>Database!K875</f>
        <v>0</v>
      </c>
    </row>
    <row r="878" spans="17:18" x14ac:dyDescent="0.2">
      <c r="Q878" s="247" t="str">
        <f>Database!B876&amp;"-"&amp;Database!C876&amp;"-"&amp;Database!D876</f>
        <v>--</v>
      </c>
      <c r="R878" s="248">
        <f>Database!K876</f>
        <v>0</v>
      </c>
    </row>
    <row r="879" spans="17:18" x14ac:dyDescent="0.2">
      <c r="Q879" s="247" t="str">
        <f>Database!B877&amp;"-"&amp;Database!C877&amp;"-"&amp;Database!D877</f>
        <v>--</v>
      </c>
      <c r="R879" s="248">
        <f>Database!K877</f>
        <v>0</v>
      </c>
    </row>
    <row r="880" spans="17:18" x14ac:dyDescent="0.2">
      <c r="Q880" s="247" t="str">
        <f>Database!B878&amp;"-"&amp;Database!C878&amp;"-"&amp;Database!D878</f>
        <v>--</v>
      </c>
      <c r="R880" s="248">
        <f>Database!K878</f>
        <v>0</v>
      </c>
    </row>
    <row r="881" spans="17:18" x14ac:dyDescent="0.2">
      <c r="Q881" s="247" t="str">
        <f>Database!B879&amp;"-"&amp;Database!C879&amp;"-"&amp;Database!D879</f>
        <v>--</v>
      </c>
      <c r="R881" s="248">
        <f>Database!K879</f>
        <v>0</v>
      </c>
    </row>
    <row r="882" spans="17:18" x14ac:dyDescent="0.2">
      <c r="Q882" s="247" t="str">
        <f>Database!B880&amp;"-"&amp;Database!C880&amp;"-"&amp;Database!D880</f>
        <v>--</v>
      </c>
      <c r="R882" s="248">
        <f>Database!K880</f>
        <v>0</v>
      </c>
    </row>
    <row r="883" spans="17:18" x14ac:dyDescent="0.2">
      <c r="Q883" s="247" t="str">
        <f>Database!B881&amp;"-"&amp;Database!C881&amp;"-"&amp;Database!D881</f>
        <v>--</v>
      </c>
      <c r="R883" s="248">
        <f>Database!K881</f>
        <v>0</v>
      </c>
    </row>
    <row r="884" spans="17:18" x14ac:dyDescent="0.2">
      <c r="Q884" s="247" t="str">
        <f>Database!B882&amp;"-"&amp;Database!C882&amp;"-"&amp;Database!D882</f>
        <v>--</v>
      </c>
      <c r="R884" s="248">
        <f>Database!K882</f>
        <v>0</v>
      </c>
    </row>
    <row r="885" spans="17:18" x14ac:dyDescent="0.2">
      <c r="Q885" s="247" t="str">
        <f>Database!B883&amp;"-"&amp;Database!C883&amp;"-"&amp;Database!D883</f>
        <v>--</v>
      </c>
      <c r="R885" s="248">
        <f>Database!K883</f>
        <v>0</v>
      </c>
    </row>
    <row r="886" spans="17:18" x14ac:dyDescent="0.2">
      <c r="Q886" s="247" t="str">
        <f>Database!B884&amp;"-"&amp;Database!C884&amp;"-"&amp;Database!D884</f>
        <v>--</v>
      </c>
      <c r="R886" s="248">
        <f>Database!K884</f>
        <v>0</v>
      </c>
    </row>
    <row r="887" spans="17:18" x14ac:dyDescent="0.2">
      <c r="Q887" s="247" t="str">
        <f>Database!B885&amp;"-"&amp;Database!C885&amp;"-"&amp;Database!D885</f>
        <v>--</v>
      </c>
      <c r="R887" s="248">
        <f>Database!K885</f>
        <v>0</v>
      </c>
    </row>
    <row r="888" spans="17:18" x14ac:dyDescent="0.2">
      <c r="Q888" s="247" t="str">
        <f>Database!B886&amp;"-"&amp;Database!C886&amp;"-"&amp;Database!D886</f>
        <v>--</v>
      </c>
      <c r="R888" s="248">
        <f>Database!K886</f>
        <v>0</v>
      </c>
    </row>
    <row r="889" spans="17:18" x14ac:dyDescent="0.2">
      <c r="Q889" s="247" t="str">
        <f>Database!B887&amp;"-"&amp;Database!C887&amp;"-"&amp;Database!D887</f>
        <v>--</v>
      </c>
      <c r="R889" s="248">
        <f>Database!K887</f>
        <v>0</v>
      </c>
    </row>
    <row r="890" spans="17:18" x14ac:dyDescent="0.2">
      <c r="Q890" s="247" t="str">
        <f>Database!B888&amp;"-"&amp;Database!C888&amp;"-"&amp;Database!D888</f>
        <v>--</v>
      </c>
      <c r="R890" s="248">
        <f>Database!K888</f>
        <v>0</v>
      </c>
    </row>
    <row r="891" spans="17:18" x14ac:dyDescent="0.2">
      <c r="Q891" s="247" t="str">
        <f>Database!B889&amp;"-"&amp;Database!C889&amp;"-"&amp;Database!D889</f>
        <v>--</v>
      </c>
      <c r="R891" s="248">
        <f>Database!K889</f>
        <v>0</v>
      </c>
    </row>
    <row r="892" spans="17:18" x14ac:dyDescent="0.2">
      <c r="Q892" s="247" t="str">
        <f>Database!B890&amp;"-"&amp;Database!C890&amp;"-"&amp;Database!D890</f>
        <v>--</v>
      </c>
      <c r="R892" s="248">
        <f>Database!K890</f>
        <v>0</v>
      </c>
    </row>
    <row r="893" spans="17:18" x14ac:dyDescent="0.2">
      <c r="Q893" s="247" t="str">
        <f>Database!B891&amp;"-"&amp;Database!C891&amp;"-"&amp;Database!D891</f>
        <v>--</v>
      </c>
      <c r="R893" s="248">
        <f>Database!K891</f>
        <v>0</v>
      </c>
    </row>
    <row r="894" spans="17:18" x14ac:dyDescent="0.2">
      <c r="Q894" s="247" t="str">
        <f>Database!B892&amp;"-"&amp;Database!C892&amp;"-"&amp;Database!D892</f>
        <v>--</v>
      </c>
      <c r="R894" s="248">
        <f>Database!K892</f>
        <v>0</v>
      </c>
    </row>
    <row r="895" spans="17:18" x14ac:dyDescent="0.2">
      <c r="Q895" s="247" t="str">
        <f>Database!B893&amp;"-"&amp;Database!C893&amp;"-"&amp;Database!D893</f>
        <v>--</v>
      </c>
      <c r="R895" s="248">
        <f>Database!K893</f>
        <v>0</v>
      </c>
    </row>
    <row r="896" spans="17:18" x14ac:dyDescent="0.2">
      <c r="Q896" s="247" t="str">
        <f>Database!B894&amp;"-"&amp;Database!C894&amp;"-"&amp;Database!D894</f>
        <v>--</v>
      </c>
      <c r="R896" s="248">
        <f>Database!K894</f>
        <v>0</v>
      </c>
    </row>
    <row r="897" spans="17:18" x14ac:dyDescent="0.2">
      <c r="Q897" s="247" t="str">
        <f>Database!B895&amp;"-"&amp;Database!C895&amp;"-"&amp;Database!D895</f>
        <v>--</v>
      </c>
      <c r="R897" s="248">
        <f>Database!K895</f>
        <v>0</v>
      </c>
    </row>
    <row r="898" spans="17:18" x14ac:dyDescent="0.2">
      <c r="Q898" s="247" t="str">
        <f>Database!B896&amp;"-"&amp;Database!C896&amp;"-"&amp;Database!D896</f>
        <v>--</v>
      </c>
      <c r="R898" s="248">
        <f>Database!K896</f>
        <v>0</v>
      </c>
    </row>
    <row r="899" spans="17:18" x14ac:dyDescent="0.2">
      <c r="Q899" s="247" t="str">
        <f>Database!B897&amp;"-"&amp;Database!C897&amp;"-"&amp;Database!D897</f>
        <v>--</v>
      </c>
      <c r="R899" s="248">
        <f>Database!K897</f>
        <v>0</v>
      </c>
    </row>
    <row r="900" spans="17:18" x14ac:dyDescent="0.2">
      <c r="Q900" s="247" t="str">
        <f>Database!B898&amp;"-"&amp;Database!C898&amp;"-"&amp;Database!D898</f>
        <v>--</v>
      </c>
      <c r="R900" s="248">
        <f>Database!K898</f>
        <v>0</v>
      </c>
    </row>
    <row r="901" spans="17:18" x14ac:dyDescent="0.2">
      <c r="Q901" s="247" t="str">
        <f>Database!B899&amp;"-"&amp;Database!C899&amp;"-"&amp;Database!D899</f>
        <v>--</v>
      </c>
      <c r="R901" s="248">
        <f>Database!K899</f>
        <v>0</v>
      </c>
    </row>
    <row r="902" spans="17:18" x14ac:dyDescent="0.2">
      <c r="Q902" s="247" t="str">
        <f>Database!B900&amp;"-"&amp;Database!C900&amp;"-"&amp;Database!D900</f>
        <v>--</v>
      </c>
      <c r="R902" s="248">
        <f>Database!K900</f>
        <v>0</v>
      </c>
    </row>
    <row r="903" spans="17:18" x14ac:dyDescent="0.2">
      <c r="Q903" s="247" t="str">
        <f>Database!B901&amp;"-"&amp;Database!C901&amp;"-"&amp;Database!D901</f>
        <v>--</v>
      </c>
      <c r="R903" s="248">
        <f>Database!K901</f>
        <v>0</v>
      </c>
    </row>
    <row r="904" spans="17:18" x14ac:dyDescent="0.2">
      <c r="Q904" s="247" t="str">
        <f>Database!B902&amp;"-"&amp;Database!C902&amp;"-"&amp;Database!D902</f>
        <v>--</v>
      </c>
      <c r="R904" s="248">
        <f>Database!K902</f>
        <v>0</v>
      </c>
    </row>
    <row r="905" spans="17:18" x14ac:dyDescent="0.2">
      <c r="Q905" s="247" t="str">
        <f>Database!B903&amp;"-"&amp;Database!C903&amp;"-"&amp;Database!D903</f>
        <v>--</v>
      </c>
      <c r="R905" s="248">
        <f>Database!K903</f>
        <v>0</v>
      </c>
    </row>
    <row r="906" spans="17:18" x14ac:dyDescent="0.2">
      <c r="Q906" s="247" t="str">
        <f>Database!B904&amp;"-"&amp;Database!C904&amp;"-"&amp;Database!D904</f>
        <v>--</v>
      </c>
      <c r="R906" s="248">
        <f>Database!K904</f>
        <v>0</v>
      </c>
    </row>
    <row r="907" spans="17:18" x14ac:dyDescent="0.2">
      <c r="Q907" s="247" t="str">
        <f>Database!B905&amp;"-"&amp;Database!C905&amp;"-"&amp;Database!D905</f>
        <v>--</v>
      </c>
      <c r="R907" s="248">
        <f>Database!K905</f>
        <v>0</v>
      </c>
    </row>
    <row r="908" spans="17:18" x14ac:dyDescent="0.2">
      <c r="Q908" s="247" t="str">
        <f>Database!B906&amp;"-"&amp;Database!C906&amp;"-"&amp;Database!D906</f>
        <v>--</v>
      </c>
      <c r="R908" s="248">
        <f>Database!K906</f>
        <v>0</v>
      </c>
    </row>
    <row r="909" spans="17:18" x14ac:dyDescent="0.2">
      <c r="Q909" s="247" t="str">
        <f>Database!B907&amp;"-"&amp;Database!C907&amp;"-"&amp;Database!D907</f>
        <v>--</v>
      </c>
      <c r="R909" s="248">
        <f>Database!K907</f>
        <v>0</v>
      </c>
    </row>
    <row r="910" spans="17:18" x14ac:dyDescent="0.2">
      <c r="Q910" s="247" t="str">
        <f>Database!B908&amp;"-"&amp;Database!C908&amp;"-"&amp;Database!D908</f>
        <v>--</v>
      </c>
      <c r="R910" s="248">
        <f>Database!K908</f>
        <v>0</v>
      </c>
    </row>
    <row r="911" spans="17:18" x14ac:dyDescent="0.2">
      <c r="Q911" s="247" t="str">
        <f>Database!B909&amp;"-"&amp;Database!C909&amp;"-"&amp;Database!D909</f>
        <v>--</v>
      </c>
      <c r="R911" s="248">
        <f>Database!K909</f>
        <v>0</v>
      </c>
    </row>
    <row r="912" spans="17:18" x14ac:dyDescent="0.2">
      <c r="Q912" s="247" t="str">
        <f>Database!B910&amp;"-"&amp;Database!C910&amp;"-"&amp;Database!D910</f>
        <v>--</v>
      </c>
      <c r="R912" s="248">
        <f>Database!K910</f>
        <v>0</v>
      </c>
    </row>
    <row r="913" spans="17:18" x14ac:dyDescent="0.2">
      <c r="Q913" s="247" t="str">
        <f>Database!B911&amp;"-"&amp;Database!C911&amp;"-"&amp;Database!D911</f>
        <v>--</v>
      </c>
      <c r="R913" s="248">
        <f>Database!K911</f>
        <v>0</v>
      </c>
    </row>
    <row r="914" spans="17:18" x14ac:dyDescent="0.2">
      <c r="Q914" s="247" t="str">
        <f>Database!B912&amp;"-"&amp;Database!C912&amp;"-"&amp;Database!D912</f>
        <v>--</v>
      </c>
      <c r="R914" s="248">
        <f>Database!K912</f>
        <v>0</v>
      </c>
    </row>
    <row r="915" spans="17:18" x14ac:dyDescent="0.2">
      <c r="Q915" s="247" t="str">
        <f>Database!B913&amp;"-"&amp;Database!C913&amp;"-"&amp;Database!D913</f>
        <v>--</v>
      </c>
      <c r="R915" s="248">
        <f>Database!K913</f>
        <v>0</v>
      </c>
    </row>
    <row r="916" spans="17:18" x14ac:dyDescent="0.2">
      <c r="Q916" s="247" t="str">
        <f>Database!B914&amp;"-"&amp;Database!C914&amp;"-"&amp;Database!D914</f>
        <v>--</v>
      </c>
      <c r="R916" s="248">
        <f>Database!K914</f>
        <v>0</v>
      </c>
    </row>
    <row r="917" spans="17:18" x14ac:dyDescent="0.2">
      <c r="Q917" s="247" t="str">
        <f>Database!B915&amp;"-"&amp;Database!C915&amp;"-"&amp;Database!D915</f>
        <v>--</v>
      </c>
      <c r="R917" s="248">
        <f>Database!K915</f>
        <v>0</v>
      </c>
    </row>
    <row r="918" spans="17:18" x14ac:dyDescent="0.2">
      <c r="Q918" s="247" t="str">
        <f>Database!B916&amp;"-"&amp;Database!C916&amp;"-"&amp;Database!D916</f>
        <v>--</v>
      </c>
      <c r="R918" s="248">
        <f>Database!K916</f>
        <v>0</v>
      </c>
    </row>
    <row r="919" spans="17:18" x14ac:dyDescent="0.2">
      <c r="Q919" s="247" t="str">
        <f>Database!B917&amp;"-"&amp;Database!C917&amp;"-"&amp;Database!D917</f>
        <v>--</v>
      </c>
      <c r="R919" s="248">
        <f>Database!K917</f>
        <v>0</v>
      </c>
    </row>
    <row r="920" spans="17:18" x14ac:dyDescent="0.2">
      <c r="Q920" s="247" t="str">
        <f>Database!B918&amp;"-"&amp;Database!C918&amp;"-"&amp;Database!D918</f>
        <v>--</v>
      </c>
      <c r="R920" s="248">
        <f>Database!K918</f>
        <v>0</v>
      </c>
    </row>
    <row r="921" spans="17:18" x14ac:dyDescent="0.2">
      <c r="Q921" s="247" t="str">
        <f>Database!B919&amp;"-"&amp;Database!C919&amp;"-"&amp;Database!D919</f>
        <v>--</v>
      </c>
      <c r="R921" s="248">
        <f>Database!K919</f>
        <v>0</v>
      </c>
    </row>
    <row r="922" spans="17:18" x14ac:dyDescent="0.2">
      <c r="Q922" s="247" t="str">
        <f>Database!B920&amp;"-"&amp;Database!C920&amp;"-"&amp;Database!D920</f>
        <v>--</v>
      </c>
      <c r="R922" s="248">
        <f>Database!K920</f>
        <v>0</v>
      </c>
    </row>
    <row r="923" spans="17:18" x14ac:dyDescent="0.2">
      <c r="Q923" s="247" t="str">
        <f>Database!B921&amp;"-"&amp;Database!C921&amp;"-"&amp;Database!D921</f>
        <v>--</v>
      </c>
      <c r="R923" s="248">
        <f>Database!K921</f>
        <v>0</v>
      </c>
    </row>
    <row r="924" spans="17:18" x14ac:dyDescent="0.2">
      <c r="Q924" s="247" t="str">
        <f>Database!B922&amp;"-"&amp;Database!C922&amp;"-"&amp;Database!D922</f>
        <v>--</v>
      </c>
      <c r="R924" s="248">
        <f>Database!K922</f>
        <v>0</v>
      </c>
    </row>
    <row r="925" spans="17:18" x14ac:dyDescent="0.2">
      <c r="Q925" s="247" t="str">
        <f>Database!B923&amp;"-"&amp;Database!C923&amp;"-"&amp;Database!D923</f>
        <v>--</v>
      </c>
      <c r="R925" s="248">
        <f>Database!K923</f>
        <v>0</v>
      </c>
    </row>
    <row r="926" spans="17:18" x14ac:dyDescent="0.2">
      <c r="Q926" s="247" t="str">
        <f>Database!B924&amp;"-"&amp;Database!C924&amp;"-"&amp;Database!D924</f>
        <v>--</v>
      </c>
      <c r="R926" s="248">
        <f>Database!K924</f>
        <v>0</v>
      </c>
    </row>
    <row r="927" spans="17:18" x14ac:dyDescent="0.2">
      <c r="Q927" s="247" t="str">
        <f>Database!B925&amp;"-"&amp;Database!C925&amp;"-"&amp;Database!D925</f>
        <v>--</v>
      </c>
      <c r="R927" s="248">
        <f>Database!K925</f>
        <v>0</v>
      </c>
    </row>
    <row r="928" spans="17:18" x14ac:dyDescent="0.2">
      <c r="Q928" s="247" t="str">
        <f>Database!B926&amp;"-"&amp;Database!C926&amp;"-"&amp;Database!D926</f>
        <v>--</v>
      </c>
      <c r="R928" s="248">
        <f>Database!K926</f>
        <v>0</v>
      </c>
    </row>
    <row r="929" spans="17:18" x14ac:dyDescent="0.2">
      <c r="Q929" s="247" t="str">
        <f>Database!B927&amp;"-"&amp;Database!C927&amp;"-"&amp;Database!D927</f>
        <v>--</v>
      </c>
      <c r="R929" s="248">
        <f>Database!K927</f>
        <v>0</v>
      </c>
    </row>
    <row r="930" spans="17:18" x14ac:dyDescent="0.2">
      <c r="Q930" s="247" t="str">
        <f>Database!B928&amp;"-"&amp;Database!C928&amp;"-"&amp;Database!D928</f>
        <v>--</v>
      </c>
      <c r="R930" s="248">
        <f>Database!K928</f>
        <v>0</v>
      </c>
    </row>
    <row r="931" spans="17:18" x14ac:dyDescent="0.2">
      <c r="Q931" s="247" t="str">
        <f>Database!B929&amp;"-"&amp;Database!C929&amp;"-"&amp;Database!D929</f>
        <v>--</v>
      </c>
      <c r="R931" s="248">
        <f>Database!K929</f>
        <v>0</v>
      </c>
    </row>
    <row r="932" spans="17:18" x14ac:dyDescent="0.2">
      <c r="Q932" s="247" t="str">
        <f>Database!B930&amp;"-"&amp;Database!C930&amp;"-"&amp;Database!D930</f>
        <v>--</v>
      </c>
      <c r="R932" s="248">
        <f>Database!K930</f>
        <v>0</v>
      </c>
    </row>
    <row r="933" spans="17:18" x14ac:dyDescent="0.2">
      <c r="Q933" s="247" t="str">
        <f>Database!B931&amp;"-"&amp;Database!C931&amp;"-"&amp;Database!D931</f>
        <v>--</v>
      </c>
      <c r="R933" s="248">
        <f>Database!K931</f>
        <v>0</v>
      </c>
    </row>
    <row r="934" spans="17:18" x14ac:dyDescent="0.2">
      <c r="Q934" s="247" t="str">
        <f>Database!B932&amp;"-"&amp;Database!C932&amp;"-"&amp;Database!D932</f>
        <v>--</v>
      </c>
      <c r="R934" s="248">
        <f>Database!K932</f>
        <v>0</v>
      </c>
    </row>
    <row r="935" spans="17:18" x14ac:dyDescent="0.2">
      <c r="Q935" s="247" t="str">
        <f>Database!B933&amp;"-"&amp;Database!C933&amp;"-"&amp;Database!D933</f>
        <v>--</v>
      </c>
      <c r="R935" s="248">
        <f>Database!K933</f>
        <v>0</v>
      </c>
    </row>
    <row r="936" spans="17:18" x14ac:dyDescent="0.2">
      <c r="Q936" s="247" t="str">
        <f>Database!B934&amp;"-"&amp;Database!C934&amp;"-"&amp;Database!D934</f>
        <v>--</v>
      </c>
      <c r="R936" s="248">
        <f>Database!K934</f>
        <v>0</v>
      </c>
    </row>
    <row r="937" spans="17:18" x14ac:dyDescent="0.2">
      <c r="Q937" s="247" t="str">
        <f>Database!B935&amp;"-"&amp;Database!C935&amp;"-"&amp;Database!D935</f>
        <v>--</v>
      </c>
      <c r="R937" s="248">
        <f>Database!K935</f>
        <v>0</v>
      </c>
    </row>
    <row r="938" spans="17:18" x14ac:dyDescent="0.2">
      <c r="Q938" s="247" t="str">
        <f>Database!B936&amp;"-"&amp;Database!C936&amp;"-"&amp;Database!D936</f>
        <v>--</v>
      </c>
      <c r="R938" s="248">
        <f>Database!K936</f>
        <v>0</v>
      </c>
    </row>
    <row r="939" spans="17:18" x14ac:dyDescent="0.2">
      <c r="Q939" s="247" t="str">
        <f>Database!B937&amp;"-"&amp;Database!C937&amp;"-"&amp;Database!D937</f>
        <v>--</v>
      </c>
      <c r="R939" s="248">
        <f>Database!K937</f>
        <v>0</v>
      </c>
    </row>
    <row r="940" spans="17:18" x14ac:dyDescent="0.2">
      <c r="Q940" s="247" t="str">
        <f>Database!B938&amp;"-"&amp;Database!C938&amp;"-"&amp;Database!D938</f>
        <v>--</v>
      </c>
      <c r="R940" s="248">
        <f>Database!K938</f>
        <v>0</v>
      </c>
    </row>
    <row r="941" spans="17:18" x14ac:dyDescent="0.2">
      <c r="Q941" s="247" t="str">
        <f>Database!B939&amp;"-"&amp;Database!C939&amp;"-"&amp;Database!D939</f>
        <v>--</v>
      </c>
      <c r="R941" s="248">
        <f>Database!K939</f>
        <v>0</v>
      </c>
    </row>
    <row r="942" spans="17:18" x14ac:dyDescent="0.2">
      <c r="Q942" s="247" t="str">
        <f>Database!B940&amp;"-"&amp;Database!C940&amp;"-"&amp;Database!D940</f>
        <v>--</v>
      </c>
      <c r="R942" s="248">
        <f>Database!K940</f>
        <v>0</v>
      </c>
    </row>
    <row r="943" spans="17:18" x14ac:dyDescent="0.2">
      <c r="Q943" s="247" t="str">
        <f>Database!B941&amp;"-"&amp;Database!C941&amp;"-"&amp;Database!D941</f>
        <v>--</v>
      </c>
      <c r="R943" s="248">
        <f>Database!K941</f>
        <v>0</v>
      </c>
    </row>
    <row r="944" spans="17:18" x14ac:dyDescent="0.2">
      <c r="Q944" s="247" t="str">
        <f>Database!B942&amp;"-"&amp;Database!C942&amp;"-"&amp;Database!D942</f>
        <v>--</v>
      </c>
      <c r="R944" s="248">
        <f>Database!K942</f>
        <v>0</v>
      </c>
    </row>
    <row r="945" spans="17:18" x14ac:dyDescent="0.2">
      <c r="Q945" s="247" t="str">
        <f>Database!B943&amp;"-"&amp;Database!C943&amp;"-"&amp;Database!D943</f>
        <v>--</v>
      </c>
      <c r="R945" s="248">
        <f>Database!K943</f>
        <v>0</v>
      </c>
    </row>
    <row r="946" spans="17:18" x14ac:dyDescent="0.2">
      <c r="Q946" s="247" t="str">
        <f>Database!B944&amp;"-"&amp;Database!C944&amp;"-"&amp;Database!D944</f>
        <v>--</v>
      </c>
      <c r="R946" s="248">
        <f>Database!K944</f>
        <v>0</v>
      </c>
    </row>
    <row r="947" spans="17:18" x14ac:dyDescent="0.2">
      <c r="Q947" s="247" t="str">
        <f>Database!B945&amp;"-"&amp;Database!C945&amp;"-"&amp;Database!D945</f>
        <v>--</v>
      </c>
      <c r="R947" s="248">
        <f>Database!K945</f>
        <v>0</v>
      </c>
    </row>
    <row r="948" spans="17:18" x14ac:dyDescent="0.2">
      <c r="Q948" s="247" t="str">
        <f>Database!B946&amp;"-"&amp;Database!C946&amp;"-"&amp;Database!D946</f>
        <v>--</v>
      </c>
      <c r="R948" s="248">
        <f>Database!K946</f>
        <v>0</v>
      </c>
    </row>
    <row r="949" spans="17:18" x14ac:dyDescent="0.2">
      <c r="Q949" s="247" t="str">
        <f>Database!B947&amp;"-"&amp;Database!C947&amp;"-"&amp;Database!D947</f>
        <v>--</v>
      </c>
      <c r="R949" s="248">
        <f>Database!K947</f>
        <v>0</v>
      </c>
    </row>
    <row r="950" spans="17:18" x14ac:dyDescent="0.2">
      <c r="Q950" s="247" t="str">
        <f>Database!B948&amp;"-"&amp;Database!C948&amp;"-"&amp;Database!D948</f>
        <v>--</v>
      </c>
      <c r="R950" s="248">
        <f>Database!K948</f>
        <v>0</v>
      </c>
    </row>
    <row r="951" spans="17:18" x14ac:dyDescent="0.2">
      <c r="Q951" s="247" t="str">
        <f>Database!B949&amp;"-"&amp;Database!C949&amp;"-"&amp;Database!D949</f>
        <v>--</v>
      </c>
      <c r="R951" s="248">
        <f>Database!K949</f>
        <v>0</v>
      </c>
    </row>
    <row r="952" spans="17:18" x14ac:dyDescent="0.2">
      <c r="Q952" s="247" t="str">
        <f>Database!B950&amp;"-"&amp;Database!C950&amp;"-"&amp;Database!D950</f>
        <v>--</v>
      </c>
      <c r="R952" s="248">
        <f>Database!K950</f>
        <v>0</v>
      </c>
    </row>
    <row r="953" spans="17:18" x14ac:dyDescent="0.2">
      <c r="Q953" s="247" t="str">
        <f>Database!B951&amp;"-"&amp;Database!C951&amp;"-"&amp;Database!D951</f>
        <v>--</v>
      </c>
      <c r="R953" s="248">
        <f>Database!K951</f>
        <v>0</v>
      </c>
    </row>
    <row r="954" spans="17:18" x14ac:dyDescent="0.2">
      <c r="Q954" s="247" t="str">
        <f>Database!B952&amp;"-"&amp;Database!C952&amp;"-"&amp;Database!D952</f>
        <v>--</v>
      </c>
      <c r="R954" s="248">
        <f>Database!K952</f>
        <v>0</v>
      </c>
    </row>
    <row r="955" spans="17:18" x14ac:dyDescent="0.2">
      <c r="Q955" s="247" t="str">
        <f>Database!B953&amp;"-"&amp;Database!C953&amp;"-"&amp;Database!D953</f>
        <v>--</v>
      </c>
      <c r="R955" s="248">
        <f>Database!K953</f>
        <v>0</v>
      </c>
    </row>
    <row r="956" spans="17:18" x14ac:dyDescent="0.2">
      <c r="Q956" s="247" t="str">
        <f>Database!B954&amp;"-"&amp;Database!C954&amp;"-"&amp;Database!D954</f>
        <v>--</v>
      </c>
      <c r="R956" s="248">
        <f>Database!K954</f>
        <v>0</v>
      </c>
    </row>
    <row r="957" spans="17:18" x14ac:dyDescent="0.2">
      <c r="Q957" s="247" t="str">
        <f>Database!B955&amp;"-"&amp;Database!C955&amp;"-"&amp;Database!D955</f>
        <v>--</v>
      </c>
      <c r="R957" s="248">
        <f>Database!K955</f>
        <v>0</v>
      </c>
    </row>
    <row r="958" spans="17:18" x14ac:dyDescent="0.2">
      <c r="Q958" s="247" t="str">
        <f>Database!B956&amp;"-"&amp;Database!C956&amp;"-"&amp;Database!D956</f>
        <v>--</v>
      </c>
      <c r="R958" s="248">
        <f>Database!K956</f>
        <v>0</v>
      </c>
    </row>
    <row r="959" spans="17:18" x14ac:dyDescent="0.2">
      <c r="Q959" s="247" t="str">
        <f>Database!B957&amp;"-"&amp;Database!C957&amp;"-"&amp;Database!D957</f>
        <v>--</v>
      </c>
      <c r="R959" s="248">
        <f>Database!K957</f>
        <v>0</v>
      </c>
    </row>
    <row r="960" spans="17:18" x14ac:dyDescent="0.2">
      <c r="Q960" s="247" t="str">
        <f>Database!B958&amp;"-"&amp;Database!C958&amp;"-"&amp;Database!D958</f>
        <v>--</v>
      </c>
      <c r="R960" s="248">
        <f>Database!K958</f>
        <v>0</v>
      </c>
    </row>
    <row r="961" spans="17:18" x14ac:dyDescent="0.2">
      <c r="Q961" s="247" t="str">
        <f>Database!B959&amp;"-"&amp;Database!C959&amp;"-"&amp;Database!D959</f>
        <v>--</v>
      </c>
      <c r="R961" s="248">
        <f>Database!K959</f>
        <v>0</v>
      </c>
    </row>
    <row r="962" spans="17:18" x14ac:dyDescent="0.2">
      <c r="Q962" s="247" t="str">
        <f>Database!B960&amp;"-"&amp;Database!C960&amp;"-"&amp;Database!D960</f>
        <v>--</v>
      </c>
      <c r="R962" s="248">
        <f>Database!K960</f>
        <v>0</v>
      </c>
    </row>
    <row r="963" spans="17:18" x14ac:dyDescent="0.2">
      <c r="Q963" s="247" t="str">
        <f>Database!B961&amp;"-"&amp;Database!C961&amp;"-"&amp;Database!D961</f>
        <v>--</v>
      </c>
      <c r="R963" s="248">
        <f>Database!K961</f>
        <v>0</v>
      </c>
    </row>
    <row r="964" spans="17:18" x14ac:dyDescent="0.2">
      <c r="Q964" s="247" t="str">
        <f>Database!B962&amp;"-"&amp;Database!C962&amp;"-"&amp;Database!D962</f>
        <v>--</v>
      </c>
      <c r="R964" s="248">
        <f>Database!K962</f>
        <v>0</v>
      </c>
    </row>
    <row r="965" spans="17:18" x14ac:dyDescent="0.2">
      <c r="Q965" s="247" t="str">
        <f>Database!B963&amp;"-"&amp;Database!C963&amp;"-"&amp;Database!D963</f>
        <v>--</v>
      </c>
      <c r="R965" s="248">
        <f>Database!K963</f>
        <v>0</v>
      </c>
    </row>
    <row r="966" spans="17:18" x14ac:dyDescent="0.2">
      <c r="Q966" s="247" t="str">
        <f>Database!B964&amp;"-"&amp;Database!C964&amp;"-"&amp;Database!D964</f>
        <v>--</v>
      </c>
      <c r="R966" s="248">
        <f>Database!K964</f>
        <v>0</v>
      </c>
    </row>
    <row r="967" spans="17:18" x14ac:dyDescent="0.2">
      <c r="Q967" s="247" t="str">
        <f>Database!B965&amp;"-"&amp;Database!C965&amp;"-"&amp;Database!D965</f>
        <v>--</v>
      </c>
      <c r="R967" s="248">
        <f>Database!K965</f>
        <v>0</v>
      </c>
    </row>
    <row r="968" spans="17:18" x14ac:dyDescent="0.2">
      <c r="Q968" s="247" t="str">
        <f>Database!B966&amp;"-"&amp;Database!C966&amp;"-"&amp;Database!D966</f>
        <v>--</v>
      </c>
      <c r="R968" s="248">
        <f>Database!K966</f>
        <v>0</v>
      </c>
    </row>
    <row r="969" spans="17:18" x14ac:dyDescent="0.2">
      <c r="Q969" s="247" t="str">
        <f>Database!B967&amp;"-"&amp;Database!C967&amp;"-"&amp;Database!D967</f>
        <v>--</v>
      </c>
      <c r="R969" s="248">
        <f>Database!K967</f>
        <v>0</v>
      </c>
    </row>
    <row r="970" spans="17:18" x14ac:dyDescent="0.2">
      <c r="Q970" s="247" t="str">
        <f>Database!B968&amp;"-"&amp;Database!C968&amp;"-"&amp;Database!D968</f>
        <v>--</v>
      </c>
      <c r="R970" s="248">
        <f>Database!K968</f>
        <v>0</v>
      </c>
    </row>
    <row r="971" spans="17:18" x14ac:dyDescent="0.2">
      <c r="Q971" s="247" t="str">
        <f>Database!B969&amp;"-"&amp;Database!C969&amp;"-"&amp;Database!D969</f>
        <v>--</v>
      </c>
      <c r="R971" s="248">
        <f>Database!K969</f>
        <v>0</v>
      </c>
    </row>
    <row r="972" spans="17:18" x14ac:dyDescent="0.2">
      <c r="Q972" s="247" t="str">
        <f>Database!B970&amp;"-"&amp;Database!C970&amp;"-"&amp;Database!D970</f>
        <v>--</v>
      </c>
      <c r="R972" s="248">
        <f>Database!K970</f>
        <v>0</v>
      </c>
    </row>
    <row r="973" spans="17:18" x14ac:dyDescent="0.2">
      <c r="Q973" s="247" t="str">
        <f>Database!B971&amp;"-"&amp;Database!C971&amp;"-"&amp;Database!D971</f>
        <v>--</v>
      </c>
      <c r="R973" s="248">
        <f>Database!K971</f>
        <v>0</v>
      </c>
    </row>
    <row r="974" spans="17:18" x14ac:dyDescent="0.2">
      <c r="Q974" s="247" t="str">
        <f>Database!B972&amp;"-"&amp;Database!C972&amp;"-"&amp;Database!D972</f>
        <v>--</v>
      </c>
      <c r="R974" s="248">
        <f>Database!K972</f>
        <v>0</v>
      </c>
    </row>
    <row r="975" spans="17:18" x14ac:dyDescent="0.2">
      <c r="Q975" s="247" t="str">
        <f>Database!B973&amp;"-"&amp;Database!C973&amp;"-"&amp;Database!D973</f>
        <v>--</v>
      </c>
      <c r="R975" s="248">
        <f>Database!K973</f>
        <v>0</v>
      </c>
    </row>
    <row r="976" spans="17:18" x14ac:dyDescent="0.2">
      <c r="Q976" s="247" t="str">
        <f>Database!B974&amp;"-"&amp;Database!C974&amp;"-"&amp;Database!D974</f>
        <v>--</v>
      </c>
      <c r="R976" s="248">
        <f>Database!K974</f>
        <v>0</v>
      </c>
    </row>
    <row r="977" spans="17:18" x14ac:dyDescent="0.2">
      <c r="Q977" s="247" t="str">
        <f>Database!B975&amp;"-"&amp;Database!C975&amp;"-"&amp;Database!D975</f>
        <v>--</v>
      </c>
      <c r="R977" s="248">
        <f>Database!K975</f>
        <v>0</v>
      </c>
    </row>
    <row r="978" spans="17:18" x14ac:dyDescent="0.2">
      <c r="Q978" s="247" t="str">
        <f>Database!B976&amp;"-"&amp;Database!C976&amp;"-"&amp;Database!D976</f>
        <v>--</v>
      </c>
      <c r="R978" s="248">
        <f>Database!K976</f>
        <v>0</v>
      </c>
    </row>
    <row r="979" spans="17:18" x14ac:dyDescent="0.2">
      <c r="Q979" s="247" t="str">
        <f>Database!B977&amp;"-"&amp;Database!C977&amp;"-"&amp;Database!D977</f>
        <v>--</v>
      </c>
      <c r="R979" s="248">
        <f>Database!K977</f>
        <v>0</v>
      </c>
    </row>
    <row r="980" spans="17:18" x14ac:dyDescent="0.2">
      <c r="Q980" s="247" t="str">
        <f>Database!B978&amp;"-"&amp;Database!C978&amp;"-"&amp;Database!D978</f>
        <v>--</v>
      </c>
      <c r="R980" s="248">
        <f>Database!K978</f>
        <v>0</v>
      </c>
    </row>
    <row r="981" spans="17:18" x14ac:dyDescent="0.2">
      <c r="Q981" s="247" t="str">
        <f>Database!B979&amp;"-"&amp;Database!C979&amp;"-"&amp;Database!D979</f>
        <v>--</v>
      </c>
      <c r="R981" s="248">
        <f>Database!K979</f>
        <v>0</v>
      </c>
    </row>
    <row r="982" spans="17:18" x14ac:dyDescent="0.2">
      <c r="Q982" s="247" t="str">
        <f>Database!B980&amp;"-"&amp;Database!C980&amp;"-"&amp;Database!D980</f>
        <v>--</v>
      </c>
      <c r="R982" s="248">
        <f>Database!K980</f>
        <v>0</v>
      </c>
    </row>
    <row r="983" spans="17:18" x14ac:dyDescent="0.2">
      <c r="Q983" s="247" t="str">
        <f>Database!B981&amp;"-"&amp;Database!C981&amp;"-"&amp;Database!D981</f>
        <v>--</v>
      </c>
      <c r="R983" s="248">
        <f>Database!K981</f>
        <v>0</v>
      </c>
    </row>
    <row r="984" spans="17:18" x14ac:dyDescent="0.2">
      <c r="Q984" s="247" t="str">
        <f>Database!B982&amp;"-"&amp;Database!C982&amp;"-"&amp;Database!D982</f>
        <v>--</v>
      </c>
      <c r="R984" s="248">
        <f>Database!K982</f>
        <v>0</v>
      </c>
    </row>
    <row r="985" spans="17:18" x14ac:dyDescent="0.2">
      <c r="Q985" s="247" t="str">
        <f>Database!B983&amp;"-"&amp;Database!C983&amp;"-"&amp;Database!D983</f>
        <v>--</v>
      </c>
      <c r="R985" s="248">
        <f>Database!K983</f>
        <v>0</v>
      </c>
    </row>
    <row r="986" spans="17:18" x14ac:dyDescent="0.2">
      <c r="Q986" s="247" t="str">
        <f>Database!B984&amp;"-"&amp;Database!C984&amp;"-"&amp;Database!D984</f>
        <v>--</v>
      </c>
      <c r="R986" s="248">
        <f>Database!K984</f>
        <v>0</v>
      </c>
    </row>
    <row r="987" spans="17:18" x14ac:dyDescent="0.2">
      <c r="Q987" s="247" t="str">
        <f>Database!B985&amp;"-"&amp;Database!C985&amp;"-"&amp;Database!D985</f>
        <v>--</v>
      </c>
      <c r="R987" s="248">
        <f>Database!K985</f>
        <v>0</v>
      </c>
    </row>
    <row r="988" spans="17:18" x14ac:dyDescent="0.2">
      <c r="Q988" s="247" t="str">
        <f>Database!B986&amp;"-"&amp;Database!C986&amp;"-"&amp;Database!D986</f>
        <v>--</v>
      </c>
      <c r="R988" s="248">
        <f>Database!K986</f>
        <v>0</v>
      </c>
    </row>
    <row r="989" spans="17:18" x14ac:dyDescent="0.2">
      <c r="Q989" s="247" t="str">
        <f>Database!B987&amp;"-"&amp;Database!C987&amp;"-"&amp;Database!D987</f>
        <v>--</v>
      </c>
      <c r="R989" s="248">
        <f>Database!K987</f>
        <v>0</v>
      </c>
    </row>
    <row r="990" spans="17:18" x14ac:dyDescent="0.2">
      <c r="Q990" s="247" t="str">
        <f>Database!B988&amp;"-"&amp;Database!C988&amp;"-"&amp;Database!D988</f>
        <v>--</v>
      </c>
      <c r="R990" s="248">
        <f>Database!K988</f>
        <v>0</v>
      </c>
    </row>
    <row r="991" spans="17:18" x14ac:dyDescent="0.2">
      <c r="Q991" s="247" t="str">
        <f>Database!B989&amp;"-"&amp;Database!C989&amp;"-"&amp;Database!D989</f>
        <v>--</v>
      </c>
      <c r="R991" s="248">
        <f>Database!K989</f>
        <v>0</v>
      </c>
    </row>
    <row r="992" spans="17:18" x14ac:dyDescent="0.2">
      <c r="Q992" s="247" t="str">
        <f>Database!B990&amp;"-"&amp;Database!C990&amp;"-"&amp;Database!D990</f>
        <v>--</v>
      </c>
      <c r="R992" s="248">
        <f>Database!K990</f>
        <v>0</v>
      </c>
    </row>
    <row r="993" spans="17:18" x14ac:dyDescent="0.2">
      <c r="Q993" s="247" t="str">
        <f>Database!B991&amp;"-"&amp;Database!C991&amp;"-"&amp;Database!D991</f>
        <v>--</v>
      </c>
      <c r="R993" s="248">
        <f>Database!K991</f>
        <v>0</v>
      </c>
    </row>
    <row r="994" spans="17:18" x14ac:dyDescent="0.2">
      <c r="Q994" s="247" t="str">
        <f>Database!B992&amp;"-"&amp;Database!C992&amp;"-"&amp;Database!D992</f>
        <v>--</v>
      </c>
      <c r="R994" s="248">
        <f>Database!K992</f>
        <v>0</v>
      </c>
    </row>
    <row r="995" spans="17:18" x14ac:dyDescent="0.2">
      <c r="Q995" s="247" t="str">
        <f>Database!B993&amp;"-"&amp;Database!C993&amp;"-"&amp;Database!D993</f>
        <v>--</v>
      </c>
      <c r="R995" s="248">
        <f>Database!K993</f>
        <v>0</v>
      </c>
    </row>
    <row r="996" spans="17:18" x14ac:dyDescent="0.2">
      <c r="Q996" s="247" t="str">
        <f>Database!B994&amp;"-"&amp;Database!C994&amp;"-"&amp;Database!D994</f>
        <v>--</v>
      </c>
      <c r="R996" s="248">
        <f>Database!K994</f>
        <v>0</v>
      </c>
    </row>
    <row r="997" spans="17:18" x14ac:dyDescent="0.2">
      <c r="Q997" s="247" t="str">
        <f>Database!B995&amp;"-"&amp;Database!C995&amp;"-"&amp;Database!D995</f>
        <v>--</v>
      </c>
      <c r="R997" s="248">
        <f>Database!K995</f>
        <v>0</v>
      </c>
    </row>
    <row r="998" spans="17:18" x14ac:dyDescent="0.2">
      <c r="Q998" s="247" t="str">
        <f>Database!B996&amp;"-"&amp;Database!C996&amp;"-"&amp;Database!D996</f>
        <v>--</v>
      </c>
      <c r="R998" s="248">
        <f>Database!K996</f>
        <v>0</v>
      </c>
    </row>
    <row r="999" spans="17:18" x14ac:dyDescent="0.2">
      <c r="Q999" s="247" t="str">
        <f>Database!B997&amp;"-"&amp;Database!C997&amp;"-"&amp;Database!D997</f>
        <v>--</v>
      </c>
      <c r="R999" s="248">
        <f>Database!K997</f>
        <v>0</v>
      </c>
    </row>
    <row r="1000" spans="17:18" x14ac:dyDescent="0.2">
      <c r="Q1000" s="247" t="str">
        <f>Database!B998&amp;"-"&amp;Database!C998&amp;"-"&amp;Database!D998</f>
        <v>--</v>
      </c>
      <c r="R1000" s="248">
        <f>Database!K998</f>
        <v>0</v>
      </c>
    </row>
    <row r="1001" spans="17:18" x14ac:dyDescent="0.2">
      <c r="Q1001" s="247" t="str">
        <f>Database!B999&amp;"-"&amp;Database!C999&amp;"-"&amp;Database!D999</f>
        <v>--</v>
      </c>
      <c r="R1001" s="248">
        <f>Database!K999</f>
        <v>0</v>
      </c>
    </row>
    <row r="1002" spans="17:18" x14ac:dyDescent="0.2">
      <c r="Q1002" s="247" t="str">
        <f>Database!B1000&amp;"-"&amp;Database!C1000&amp;"-"&amp;Database!D1000</f>
        <v>--</v>
      </c>
      <c r="R1002" s="248">
        <f>Database!K1000</f>
        <v>0</v>
      </c>
    </row>
    <row r="1003" spans="17:18" x14ac:dyDescent="0.2">
      <c r="Q1003" s="247" t="str">
        <f>Database!B1001&amp;"-"&amp;Database!C1001&amp;"-"&amp;Database!D1001</f>
        <v>--</v>
      </c>
      <c r="R1003" s="248">
        <f>Database!K1001</f>
        <v>0</v>
      </c>
    </row>
    <row r="1004" spans="17:18" x14ac:dyDescent="0.2">
      <c r="Q1004" s="247" t="str">
        <f>Database!B1002&amp;"-"&amp;Database!C1002&amp;"-"&amp;Database!D1002</f>
        <v>--</v>
      </c>
      <c r="R1004" s="248">
        <f>Database!K1002</f>
        <v>0</v>
      </c>
    </row>
    <row r="1005" spans="17:18" x14ac:dyDescent="0.2">
      <c r="Q1005" s="247" t="str">
        <f>Database!B1003&amp;"-"&amp;Database!C1003&amp;"-"&amp;Database!D1003</f>
        <v>--</v>
      </c>
      <c r="R1005" s="248">
        <f>Database!K1003</f>
        <v>0</v>
      </c>
    </row>
    <row r="1006" spans="17:18" x14ac:dyDescent="0.2">
      <c r="Q1006" s="247" t="str">
        <f>Database!B1004&amp;"-"&amp;Database!C1004&amp;"-"&amp;Database!D1004</f>
        <v>--</v>
      </c>
      <c r="R1006" s="248">
        <f>Database!K1004</f>
        <v>0</v>
      </c>
    </row>
    <row r="1007" spans="17:18" x14ac:dyDescent="0.2">
      <c r="Q1007" s="247" t="str">
        <f>Database!B1005&amp;"-"&amp;Database!C1005&amp;"-"&amp;Database!D1005</f>
        <v>--</v>
      </c>
      <c r="R1007" s="248">
        <f>Database!K1005</f>
        <v>0</v>
      </c>
    </row>
    <row r="1008" spans="17:18" x14ac:dyDescent="0.2">
      <c r="Q1008" s="247" t="str">
        <f>Database!B1006&amp;"-"&amp;Database!C1006&amp;"-"&amp;Database!D1006</f>
        <v>--</v>
      </c>
      <c r="R1008" s="248">
        <f>Database!K1006</f>
        <v>0</v>
      </c>
    </row>
    <row r="1009" spans="17:18" x14ac:dyDescent="0.2">
      <c r="Q1009" s="247" t="str">
        <f>Database!B1007&amp;"-"&amp;Database!C1007&amp;"-"&amp;Database!D1007</f>
        <v>--</v>
      </c>
      <c r="R1009" s="248">
        <f>Database!K1007</f>
        <v>0</v>
      </c>
    </row>
    <row r="1010" spans="17:18" x14ac:dyDescent="0.2">
      <c r="Q1010" s="247" t="str">
        <f>Database!B1008&amp;"-"&amp;Database!C1008&amp;"-"&amp;Database!D1008</f>
        <v>--</v>
      </c>
      <c r="R1010" s="248">
        <f>Database!K1008</f>
        <v>0</v>
      </c>
    </row>
    <row r="1011" spans="17:18" x14ac:dyDescent="0.2">
      <c r="Q1011" s="247" t="str">
        <f>Database!B1009&amp;"-"&amp;Database!C1009&amp;"-"&amp;Database!D1009</f>
        <v>--</v>
      </c>
      <c r="R1011" s="248">
        <f>Database!K1009</f>
        <v>0</v>
      </c>
    </row>
    <row r="1012" spans="17:18" x14ac:dyDescent="0.2">
      <c r="Q1012" s="247" t="str">
        <f>Database!B1010&amp;"-"&amp;Database!C1010&amp;"-"&amp;Database!D1010</f>
        <v>--</v>
      </c>
      <c r="R1012" s="248">
        <f>Database!K1010</f>
        <v>0</v>
      </c>
    </row>
    <row r="1013" spans="17:18" x14ac:dyDescent="0.2">
      <c r="Q1013" s="247" t="str">
        <f>Database!B1011&amp;"-"&amp;Database!C1011&amp;"-"&amp;Database!D1011</f>
        <v>--</v>
      </c>
      <c r="R1013" s="248">
        <f>Database!K1011</f>
        <v>0</v>
      </c>
    </row>
    <row r="1014" spans="17:18" x14ac:dyDescent="0.2">
      <c r="Q1014" s="247" t="str">
        <f>Database!B1012&amp;"-"&amp;Database!C1012&amp;"-"&amp;Database!D1012</f>
        <v>--</v>
      </c>
      <c r="R1014" s="248">
        <f>Database!K1012</f>
        <v>0</v>
      </c>
    </row>
    <row r="1015" spans="17:18" x14ac:dyDescent="0.2">
      <c r="Q1015" s="247" t="str">
        <f>Database!B1013&amp;"-"&amp;Database!C1013&amp;"-"&amp;Database!D1013</f>
        <v>--</v>
      </c>
      <c r="R1015" s="248">
        <f>Database!K1013</f>
        <v>0</v>
      </c>
    </row>
    <row r="1016" spans="17:18" x14ac:dyDescent="0.2">
      <c r="Q1016" s="247" t="str">
        <f>Database!B1014&amp;"-"&amp;Database!C1014&amp;"-"&amp;Database!D1014</f>
        <v>--</v>
      </c>
      <c r="R1016" s="248">
        <f>Database!K1014</f>
        <v>0</v>
      </c>
    </row>
    <row r="1017" spans="17:18" x14ac:dyDescent="0.2">
      <c r="Q1017" s="247" t="str">
        <f>Database!B1015&amp;"-"&amp;Database!C1015&amp;"-"&amp;Database!D1015</f>
        <v>--</v>
      </c>
      <c r="R1017" s="248">
        <f>Database!K1015</f>
        <v>0</v>
      </c>
    </row>
    <row r="1018" spans="17:18" x14ac:dyDescent="0.2">
      <c r="Q1018" s="247" t="str">
        <f>Database!B1016&amp;"-"&amp;Database!C1016&amp;"-"&amp;Database!D1016</f>
        <v>--</v>
      </c>
      <c r="R1018" s="248">
        <f>Database!K1016</f>
        <v>0</v>
      </c>
    </row>
    <row r="1019" spans="17:18" x14ac:dyDescent="0.2">
      <c r="Q1019" s="247" t="str">
        <f>Database!B1017&amp;"-"&amp;Database!C1017&amp;"-"&amp;Database!D1017</f>
        <v>--</v>
      </c>
      <c r="R1019" s="248">
        <f>Database!K1017</f>
        <v>0</v>
      </c>
    </row>
    <row r="1020" spans="17:18" x14ac:dyDescent="0.2">
      <c r="Q1020" s="247" t="str">
        <f>Database!B1018&amp;"-"&amp;Database!C1018&amp;"-"&amp;Database!D1018</f>
        <v>--</v>
      </c>
      <c r="R1020" s="248">
        <f>Database!K1018</f>
        <v>0</v>
      </c>
    </row>
    <row r="1021" spans="17:18" x14ac:dyDescent="0.2">
      <c r="Q1021" s="247" t="str">
        <f>Database!B1019&amp;"-"&amp;Database!C1019&amp;"-"&amp;Database!D1019</f>
        <v>--</v>
      </c>
      <c r="R1021" s="248">
        <f>Database!K1019</f>
        <v>0</v>
      </c>
    </row>
    <row r="1022" spans="17:18" x14ac:dyDescent="0.2">
      <c r="Q1022" s="247" t="str">
        <f>Database!B1020&amp;"-"&amp;Database!C1020&amp;"-"&amp;Database!D1020</f>
        <v>--</v>
      </c>
      <c r="R1022" s="248">
        <f>Database!K1020</f>
        <v>0</v>
      </c>
    </row>
    <row r="1023" spans="17:18" x14ac:dyDescent="0.2">
      <c r="Q1023" s="247" t="str">
        <f>Database!B1021&amp;"-"&amp;Database!C1021&amp;"-"&amp;Database!D1021</f>
        <v>--</v>
      </c>
      <c r="R1023" s="248">
        <f>Database!K1021</f>
        <v>0</v>
      </c>
    </row>
    <row r="1024" spans="17:18" x14ac:dyDescent="0.2">
      <c r="Q1024" s="247" t="str">
        <f>Database!B1022&amp;"-"&amp;Database!C1022&amp;"-"&amp;Database!D1022</f>
        <v>--</v>
      </c>
      <c r="R1024" s="248">
        <f>Database!K1022</f>
        <v>0</v>
      </c>
    </row>
    <row r="1025" spans="17:18" x14ac:dyDescent="0.2">
      <c r="Q1025" s="247" t="str">
        <f>Database!B1023&amp;"-"&amp;Database!C1023&amp;"-"&amp;Database!D1023</f>
        <v>--</v>
      </c>
      <c r="R1025" s="248">
        <f>Database!K1023</f>
        <v>0</v>
      </c>
    </row>
    <row r="1026" spans="17:18" x14ac:dyDescent="0.2">
      <c r="Q1026" s="247" t="str">
        <f>Database!B1024&amp;"-"&amp;Database!C1024&amp;"-"&amp;Database!D1024</f>
        <v>--</v>
      </c>
      <c r="R1026" s="248">
        <f>Database!K1024</f>
        <v>0</v>
      </c>
    </row>
    <row r="1027" spans="17:18" x14ac:dyDescent="0.2">
      <c r="Q1027" s="247" t="str">
        <f>Database!B1025&amp;"-"&amp;Database!C1025&amp;"-"&amp;Database!D1025</f>
        <v>--</v>
      </c>
      <c r="R1027" s="248">
        <f>Database!K1025</f>
        <v>0</v>
      </c>
    </row>
    <row r="1028" spans="17:18" x14ac:dyDescent="0.2">
      <c r="Q1028" s="247" t="str">
        <f>Database!B1026&amp;"-"&amp;Database!C1026&amp;"-"&amp;Database!D1026</f>
        <v>--</v>
      </c>
      <c r="R1028" s="248">
        <f>Database!K1026</f>
        <v>0</v>
      </c>
    </row>
    <row r="1029" spans="17:18" x14ac:dyDescent="0.2">
      <c r="Q1029" s="247" t="str">
        <f>Database!B1027&amp;"-"&amp;Database!C1027&amp;"-"&amp;Database!D1027</f>
        <v>--</v>
      </c>
      <c r="R1029" s="248">
        <f>Database!K1027</f>
        <v>0</v>
      </c>
    </row>
    <row r="1030" spans="17:18" x14ac:dyDescent="0.2">
      <c r="Q1030" s="247" t="str">
        <f>Database!B1028&amp;"-"&amp;Database!C1028&amp;"-"&amp;Database!D1028</f>
        <v>--</v>
      </c>
      <c r="R1030" s="248">
        <f>Database!K1028</f>
        <v>0</v>
      </c>
    </row>
    <row r="1031" spans="17:18" x14ac:dyDescent="0.2">
      <c r="Q1031" s="247" t="str">
        <f>Database!B1029&amp;"-"&amp;Database!C1029&amp;"-"&amp;Database!D1029</f>
        <v>--</v>
      </c>
      <c r="R1031" s="248">
        <f>Database!K1029</f>
        <v>0</v>
      </c>
    </row>
    <row r="1032" spans="17:18" x14ac:dyDescent="0.2">
      <c r="Q1032" s="247" t="str">
        <f>Database!B1030&amp;"-"&amp;Database!C1030&amp;"-"&amp;Database!D1030</f>
        <v>--</v>
      </c>
      <c r="R1032" s="248">
        <f>Database!K1030</f>
        <v>0</v>
      </c>
    </row>
    <row r="1033" spans="17:18" x14ac:dyDescent="0.2">
      <c r="Q1033" s="247" t="str">
        <f>Database!B1031&amp;"-"&amp;Database!C1031&amp;"-"&amp;Database!D1031</f>
        <v>--</v>
      </c>
      <c r="R1033" s="248">
        <f>Database!K1031</f>
        <v>0</v>
      </c>
    </row>
    <row r="1034" spans="17:18" x14ac:dyDescent="0.2">
      <c r="Q1034" s="247" t="str">
        <f>Database!B1032&amp;"-"&amp;Database!C1032&amp;"-"&amp;Database!D1032</f>
        <v>--</v>
      </c>
      <c r="R1034" s="248">
        <f>Database!K1032</f>
        <v>0</v>
      </c>
    </row>
    <row r="1035" spans="17:18" x14ac:dyDescent="0.2">
      <c r="Q1035" s="247" t="str">
        <f>Database!B1033&amp;"-"&amp;Database!C1033&amp;"-"&amp;Database!D1033</f>
        <v>--</v>
      </c>
      <c r="R1035" s="248">
        <f>Database!K1033</f>
        <v>0</v>
      </c>
    </row>
    <row r="1036" spans="17:18" x14ac:dyDescent="0.2">
      <c r="Q1036" s="247" t="str">
        <f>Database!B1034&amp;"-"&amp;Database!C1034&amp;"-"&amp;Database!D1034</f>
        <v>--</v>
      </c>
      <c r="R1036" s="248">
        <f>Database!K1034</f>
        <v>0</v>
      </c>
    </row>
    <row r="1037" spans="17:18" x14ac:dyDescent="0.2">
      <c r="Q1037" s="247" t="str">
        <f>Database!B1035&amp;"-"&amp;Database!C1035&amp;"-"&amp;Database!D1035</f>
        <v>--</v>
      </c>
      <c r="R1037" s="248">
        <f>Database!K1035</f>
        <v>0</v>
      </c>
    </row>
    <row r="1038" spans="17:18" x14ac:dyDescent="0.2">
      <c r="Q1038" s="247" t="str">
        <f>Database!B1036&amp;"-"&amp;Database!C1036&amp;"-"&amp;Database!D1036</f>
        <v>--</v>
      </c>
      <c r="R1038" s="248">
        <f>Database!K1036</f>
        <v>0</v>
      </c>
    </row>
    <row r="1039" spans="17:18" x14ac:dyDescent="0.2">
      <c r="Q1039" s="247" t="str">
        <f>Database!B1037&amp;"-"&amp;Database!C1037&amp;"-"&amp;Database!D1037</f>
        <v>--</v>
      </c>
      <c r="R1039" s="248">
        <f>Database!K1037</f>
        <v>0</v>
      </c>
    </row>
    <row r="1040" spans="17:18" x14ac:dyDescent="0.2">
      <c r="Q1040" s="247" t="str">
        <f>Database!B1038&amp;"-"&amp;Database!C1038&amp;"-"&amp;Database!D1038</f>
        <v>--</v>
      </c>
      <c r="R1040" s="248">
        <f>Database!K1038</f>
        <v>0</v>
      </c>
    </row>
    <row r="1041" spans="17:18" x14ac:dyDescent="0.2">
      <c r="Q1041" s="247" t="str">
        <f>Database!B1039&amp;"-"&amp;Database!C1039&amp;"-"&amp;Database!D1039</f>
        <v>--</v>
      </c>
      <c r="R1041" s="248">
        <f>Database!K1039</f>
        <v>0</v>
      </c>
    </row>
    <row r="1042" spans="17:18" x14ac:dyDescent="0.2">
      <c r="Q1042" s="247" t="str">
        <f>Database!B1040&amp;"-"&amp;Database!C1040&amp;"-"&amp;Database!D1040</f>
        <v>--</v>
      </c>
      <c r="R1042" s="248">
        <f>Database!K1040</f>
        <v>0</v>
      </c>
    </row>
    <row r="1043" spans="17:18" x14ac:dyDescent="0.2">
      <c r="Q1043" s="247" t="str">
        <f>Database!B1041&amp;"-"&amp;Database!C1041&amp;"-"&amp;Database!D1041</f>
        <v>--</v>
      </c>
      <c r="R1043" s="248">
        <f>Database!K1041</f>
        <v>0</v>
      </c>
    </row>
    <row r="1044" spans="17:18" x14ac:dyDescent="0.2">
      <c r="Q1044" s="247" t="str">
        <f>Database!B1042&amp;"-"&amp;Database!C1042&amp;"-"&amp;Database!D1042</f>
        <v>--</v>
      </c>
      <c r="R1044" s="248">
        <f>Database!K1042</f>
        <v>0</v>
      </c>
    </row>
    <row r="1045" spans="17:18" x14ac:dyDescent="0.2">
      <c r="Q1045" s="247" t="str">
        <f>Database!B1043&amp;"-"&amp;Database!C1043&amp;"-"&amp;Database!D1043</f>
        <v>--</v>
      </c>
      <c r="R1045" s="248">
        <f>Database!K1043</f>
        <v>0</v>
      </c>
    </row>
    <row r="1046" spans="17:18" x14ac:dyDescent="0.2">
      <c r="Q1046" s="247" t="str">
        <f>Database!B1044&amp;"-"&amp;Database!C1044&amp;"-"&amp;Database!D1044</f>
        <v>--</v>
      </c>
      <c r="R1046" s="248">
        <f>Database!K1044</f>
        <v>0</v>
      </c>
    </row>
    <row r="1047" spans="17:18" x14ac:dyDescent="0.2">
      <c r="Q1047" s="247" t="str">
        <f>Database!B1045&amp;"-"&amp;Database!C1045&amp;"-"&amp;Database!D1045</f>
        <v>--</v>
      </c>
      <c r="R1047" s="248">
        <f>Database!K1045</f>
        <v>0</v>
      </c>
    </row>
    <row r="1048" spans="17:18" x14ac:dyDescent="0.2">
      <c r="Q1048" s="247" t="str">
        <f>Database!B1046&amp;"-"&amp;Database!C1046&amp;"-"&amp;Database!D1046</f>
        <v>--</v>
      </c>
      <c r="R1048" s="248">
        <f>Database!K1046</f>
        <v>0</v>
      </c>
    </row>
    <row r="1049" spans="17:18" x14ac:dyDescent="0.2">
      <c r="Q1049" s="247" t="str">
        <f>Database!B1047&amp;"-"&amp;Database!C1047&amp;"-"&amp;Database!D1047</f>
        <v>--</v>
      </c>
      <c r="R1049" s="248">
        <f>Database!K1047</f>
        <v>0</v>
      </c>
    </row>
    <row r="1050" spans="17:18" x14ac:dyDescent="0.2">
      <c r="Q1050" s="247" t="str">
        <f>Database!B1048&amp;"-"&amp;Database!C1048&amp;"-"&amp;Database!D1048</f>
        <v>--</v>
      </c>
      <c r="R1050" s="248">
        <f>Database!K1048</f>
        <v>0</v>
      </c>
    </row>
    <row r="1051" spans="17:18" x14ac:dyDescent="0.2">
      <c r="Q1051" s="247" t="str">
        <f>Database!B1049&amp;"-"&amp;Database!C1049&amp;"-"&amp;Database!D1049</f>
        <v>--</v>
      </c>
      <c r="R1051" s="248">
        <f>Database!K1049</f>
        <v>0</v>
      </c>
    </row>
    <row r="1052" spans="17:18" x14ac:dyDescent="0.2">
      <c r="Q1052" s="247" t="str">
        <f>Database!B1050&amp;"-"&amp;Database!C1050&amp;"-"&amp;Database!D1050</f>
        <v>--</v>
      </c>
      <c r="R1052" s="248">
        <f>Database!K1050</f>
        <v>0</v>
      </c>
    </row>
    <row r="1053" spans="17:18" x14ac:dyDescent="0.2">
      <c r="Q1053" s="247" t="str">
        <f>Database!B1051&amp;"-"&amp;Database!C1051&amp;"-"&amp;Database!D1051</f>
        <v>--</v>
      </c>
      <c r="R1053" s="248">
        <f>Database!K1051</f>
        <v>0</v>
      </c>
    </row>
    <row r="1054" spans="17:18" x14ac:dyDescent="0.2">
      <c r="Q1054" s="247" t="str">
        <f>Database!B1052&amp;"-"&amp;Database!C1052&amp;"-"&amp;Database!D1052</f>
        <v>--</v>
      </c>
      <c r="R1054" s="248">
        <f>Database!K1052</f>
        <v>0</v>
      </c>
    </row>
    <row r="1055" spans="17:18" x14ac:dyDescent="0.2">
      <c r="Q1055" s="247" t="str">
        <f>Database!B1053&amp;"-"&amp;Database!C1053&amp;"-"&amp;Database!D1053</f>
        <v>--</v>
      </c>
      <c r="R1055" s="248">
        <f>Database!K1053</f>
        <v>0</v>
      </c>
    </row>
    <row r="1056" spans="17:18" x14ac:dyDescent="0.2">
      <c r="Q1056" s="247" t="str">
        <f>Database!B1054&amp;"-"&amp;Database!C1054&amp;"-"&amp;Database!D1054</f>
        <v>--</v>
      </c>
      <c r="R1056" s="248">
        <f>Database!K1054</f>
        <v>0</v>
      </c>
    </row>
    <row r="1057" spans="17:18" x14ac:dyDescent="0.2">
      <c r="Q1057" s="247" t="str">
        <f>Database!B1055&amp;"-"&amp;Database!C1055&amp;"-"&amp;Database!D1055</f>
        <v>--</v>
      </c>
      <c r="R1057" s="248">
        <f>Database!K1055</f>
        <v>0</v>
      </c>
    </row>
    <row r="1058" spans="17:18" x14ac:dyDescent="0.2">
      <c r="Q1058" s="247" t="str">
        <f>Database!B1056&amp;"-"&amp;Database!C1056&amp;"-"&amp;Database!D1056</f>
        <v>--</v>
      </c>
      <c r="R1058" s="248">
        <f>Database!K1056</f>
        <v>0</v>
      </c>
    </row>
    <row r="1059" spans="17:18" x14ac:dyDescent="0.2">
      <c r="Q1059" s="247" t="str">
        <f>Database!B1057&amp;"-"&amp;Database!C1057&amp;"-"&amp;Database!D1057</f>
        <v>--</v>
      </c>
      <c r="R1059" s="248">
        <f>Database!K1057</f>
        <v>0</v>
      </c>
    </row>
    <row r="1060" spans="17:18" x14ac:dyDescent="0.2">
      <c r="Q1060" s="247" t="str">
        <f>Database!B1058&amp;"-"&amp;Database!C1058&amp;"-"&amp;Database!D1058</f>
        <v>--</v>
      </c>
      <c r="R1060" s="248">
        <f>Database!K1058</f>
        <v>0</v>
      </c>
    </row>
    <row r="1061" spans="17:18" x14ac:dyDescent="0.2">
      <c r="Q1061" s="247" t="str">
        <f>Database!B1059&amp;"-"&amp;Database!C1059&amp;"-"&amp;Database!D1059</f>
        <v>--</v>
      </c>
      <c r="R1061" s="248">
        <f>Database!K1059</f>
        <v>0</v>
      </c>
    </row>
    <row r="1062" spans="17:18" x14ac:dyDescent="0.2">
      <c r="Q1062" s="247" t="str">
        <f>Database!B1060&amp;"-"&amp;Database!C1060&amp;"-"&amp;Database!D1060</f>
        <v>--</v>
      </c>
      <c r="R1062" s="248">
        <f>Database!K1060</f>
        <v>0</v>
      </c>
    </row>
    <row r="1063" spans="17:18" x14ac:dyDescent="0.2">
      <c r="Q1063" s="247" t="str">
        <f>Database!B1061&amp;"-"&amp;Database!C1061&amp;"-"&amp;Database!D1061</f>
        <v>--</v>
      </c>
      <c r="R1063" s="248">
        <f>Database!K1061</f>
        <v>0</v>
      </c>
    </row>
    <row r="1064" spans="17:18" x14ac:dyDescent="0.2">
      <c r="Q1064" s="247" t="str">
        <f>Database!B1062&amp;"-"&amp;Database!C1062&amp;"-"&amp;Database!D1062</f>
        <v>--</v>
      </c>
      <c r="R1064" s="248">
        <f>Database!K1062</f>
        <v>0</v>
      </c>
    </row>
    <row r="1065" spans="17:18" x14ac:dyDescent="0.2">
      <c r="Q1065" s="247" t="str">
        <f>Database!B1063&amp;"-"&amp;Database!C1063&amp;"-"&amp;Database!D1063</f>
        <v>--</v>
      </c>
      <c r="R1065" s="248">
        <f>Database!K1063</f>
        <v>0</v>
      </c>
    </row>
    <row r="1066" spans="17:18" x14ac:dyDescent="0.2">
      <c r="Q1066" s="247" t="str">
        <f>Database!B1064&amp;"-"&amp;Database!C1064&amp;"-"&amp;Database!D1064</f>
        <v>--</v>
      </c>
      <c r="R1066" s="248">
        <f>Database!K1064</f>
        <v>0</v>
      </c>
    </row>
    <row r="1067" spans="17:18" x14ac:dyDescent="0.2">
      <c r="Q1067" s="247" t="str">
        <f>Database!B1065&amp;"-"&amp;Database!C1065&amp;"-"&amp;Database!D1065</f>
        <v>--</v>
      </c>
      <c r="R1067" s="248">
        <f>Database!K1065</f>
        <v>0</v>
      </c>
    </row>
    <row r="1068" spans="17:18" x14ac:dyDescent="0.2">
      <c r="Q1068" s="247" t="str">
        <f>Database!B1066&amp;"-"&amp;Database!C1066&amp;"-"&amp;Database!D1066</f>
        <v>--</v>
      </c>
      <c r="R1068" s="248">
        <f>Database!K1066</f>
        <v>0</v>
      </c>
    </row>
    <row r="1069" spans="17:18" x14ac:dyDescent="0.2">
      <c r="Q1069" s="247" t="str">
        <f>Database!B1067&amp;"-"&amp;Database!C1067&amp;"-"&amp;Database!D1067</f>
        <v>--</v>
      </c>
      <c r="R1069" s="248">
        <f>Database!K1067</f>
        <v>0</v>
      </c>
    </row>
    <row r="1070" spans="17:18" x14ac:dyDescent="0.2">
      <c r="Q1070" s="247" t="str">
        <f>Database!B1068&amp;"-"&amp;Database!C1068&amp;"-"&amp;Database!D1068</f>
        <v>--</v>
      </c>
      <c r="R1070" s="248">
        <f>Database!K1068</f>
        <v>0</v>
      </c>
    </row>
    <row r="1071" spans="17:18" x14ac:dyDescent="0.2">
      <c r="Q1071" s="247" t="str">
        <f>Database!B1069&amp;"-"&amp;Database!C1069&amp;"-"&amp;Database!D1069</f>
        <v>--</v>
      </c>
      <c r="R1071" s="248">
        <f>Database!K1069</f>
        <v>0</v>
      </c>
    </row>
    <row r="1072" spans="17:18" x14ac:dyDescent="0.2">
      <c r="Q1072" s="247" t="str">
        <f>Database!B1070&amp;"-"&amp;Database!C1070&amp;"-"&amp;Database!D1070</f>
        <v>--</v>
      </c>
      <c r="R1072" s="248">
        <f>Database!K1070</f>
        <v>0</v>
      </c>
    </row>
    <row r="1073" spans="17:18" x14ac:dyDescent="0.2">
      <c r="Q1073" s="247" t="str">
        <f>Database!B1071&amp;"-"&amp;Database!C1071&amp;"-"&amp;Database!D1071</f>
        <v>--</v>
      </c>
      <c r="R1073" s="248">
        <f>Database!K1071</f>
        <v>0</v>
      </c>
    </row>
    <row r="1074" spans="17:18" x14ac:dyDescent="0.2">
      <c r="Q1074" s="247" t="str">
        <f>Database!B1072&amp;"-"&amp;Database!C1072&amp;"-"&amp;Database!D1072</f>
        <v>--</v>
      </c>
      <c r="R1074" s="248">
        <f>Database!K1072</f>
        <v>0</v>
      </c>
    </row>
    <row r="1075" spans="17:18" x14ac:dyDescent="0.2">
      <c r="Q1075" s="247" t="str">
        <f>Database!B1073&amp;"-"&amp;Database!C1073&amp;"-"&amp;Database!D1073</f>
        <v>--</v>
      </c>
      <c r="R1075" s="248">
        <f>Database!K1073</f>
        <v>0</v>
      </c>
    </row>
    <row r="1076" spans="17:18" x14ac:dyDescent="0.2">
      <c r="Q1076" s="247" t="str">
        <f>Database!B1074&amp;"-"&amp;Database!C1074&amp;"-"&amp;Database!D1074</f>
        <v>--</v>
      </c>
      <c r="R1076" s="248">
        <f>Database!K1074</f>
        <v>0</v>
      </c>
    </row>
    <row r="1077" spans="17:18" x14ac:dyDescent="0.2">
      <c r="Q1077" s="247" t="str">
        <f>Database!B1075&amp;"-"&amp;Database!C1075&amp;"-"&amp;Database!D1075</f>
        <v>--</v>
      </c>
      <c r="R1077" s="248">
        <f>Database!K1075</f>
        <v>0</v>
      </c>
    </row>
    <row r="1078" spans="17:18" x14ac:dyDescent="0.2">
      <c r="Q1078" s="247" t="str">
        <f>Database!B1076&amp;"-"&amp;Database!C1076&amp;"-"&amp;Database!D1076</f>
        <v>--</v>
      </c>
      <c r="R1078" s="248">
        <f>Database!K1076</f>
        <v>0</v>
      </c>
    </row>
    <row r="1079" spans="17:18" x14ac:dyDescent="0.2">
      <c r="Q1079" s="247" t="str">
        <f>Database!B1077&amp;"-"&amp;Database!C1077&amp;"-"&amp;Database!D1077</f>
        <v>--</v>
      </c>
      <c r="R1079" s="248">
        <f>Database!K1077</f>
        <v>0</v>
      </c>
    </row>
    <row r="1080" spans="17:18" x14ac:dyDescent="0.2">
      <c r="Q1080" s="247" t="str">
        <f>Database!B1078&amp;"-"&amp;Database!C1078&amp;"-"&amp;Database!D1078</f>
        <v>--</v>
      </c>
      <c r="R1080" s="248">
        <f>Database!K1078</f>
        <v>0</v>
      </c>
    </row>
    <row r="1081" spans="17:18" x14ac:dyDescent="0.2">
      <c r="Q1081" s="247" t="str">
        <f>Database!B1079&amp;"-"&amp;Database!C1079&amp;"-"&amp;Database!D1079</f>
        <v>--</v>
      </c>
      <c r="R1081" s="248">
        <f>Database!K1079</f>
        <v>0</v>
      </c>
    </row>
    <row r="1082" spans="17:18" x14ac:dyDescent="0.2">
      <c r="Q1082" s="247" t="str">
        <f>Database!B1080&amp;"-"&amp;Database!C1080&amp;"-"&amp;Database!D1080</f>
        <v>--</v>
      </c>
      <c r="R1082" s="248">
        <f>Database!K1080</f>
        <v>0</v>
      </c>
    </row>
    <row r="1083" spans="17:18" x14ac:dyDescent="0.2">
      <c r="Q1083" s="247" t="str">
        <f>Database!B1081&amp;"-"&amp;Database!C1081&amp;"-"&amp;Database!D1081</f>
        <v>--</v>
      </c>
      <c r="R1083" s="248">
        <f>Database!K1081</f>
        <v>0</v>
      </c>
    </row>
    <row r="1084" spans="17:18" x14ac:dyDescent="0.2">
      <c r="Q1084" s="247" t="str">
        <f>Database!B1082&amp;"-"&amp;Database!C1082&amp;"-"&amp;Database!D1082</f>
        <v>--</v>
      </c>
      <c r="R1084" s="248">
        <f>Database!K1082</f>
        <v>0</v>
      </c>
    </row>
    <row r="1085" spans="17:18" x14ac:dyDescent="0.2">
      <c r="Q1085" s="247" t="str">
        <f>Database!B1083&amp;"-"&amp;Database!C1083&amp;"-"&amp;Database!D1083</f>
        <v>--</v>
      </c>
      <c r="R1085" s="248">
        <f>Database!K1083</f>
        <v>0</v>
      </c>
    </row>
    <row r="1086" spans="17:18" x14ac:dyDescent="0.2">
      <c r="Q1086" s="247" t="str">
        <f>Database!B1084&amp;"-"&amp;Database!C1084&amp;"-"&amp;Database!D1084</f>
        <v>--</v>
      </c>
      <c r="R1086" s="248">
        <f>Database!K1084</f>
        <v>0</v>
      </c>
    </row>
    <row r="1087" spans="17:18" x14ac:dyDescent="0.2">
      <c r="Q1087" s="247" t="str">
        <f>Database!B1085&amp;"-"&amp;Database!C1085&amp;"-"&amp;Database!D1085</f>
        <v>--</v>
      </c>
      <c r="R1087" s="248">
        <f>Database!K1085</f>
        <v>0</v>
      </c>
    </row>
    <row r="1088" spans="17:18" x14ac:dyDescent="0.2">
      <c r="Q1088" s="247" t="str">
        <f>Database!B1086&amp;"-"&amp;Database!C1086&amp;"-"&amp;Database!D1086</f>
        <v>--</v>
      </c>
      <c r="R1088" s="248">
        <f>Database!K1086</f>
        <v>0</v>
      </c>
    </row>
    <row r="1089" spans="17:18" x14ac:dyDescent="0.2">
      <c r="Q1089" s="247" t="str">
        <f>Database!B1087&amp;"-"&amp;Database!C1087&amp;"-"&amp;Database!D1087</f>
        <v>--</v>
      </c>
      <c r="R1089" s="248">
        <f>Database!K1087</f>
        <v>0</v>
      </c>
    </row>
    <row r="1090" spans="17:18" x14ac:dyDescent="0.2">
      <c r="Q1090" s="247" t="str">
        <f>Database!B1088&amp;"-"&amp;Database!C1088&amp;"-"&amp;Database!D1088</f>
        <v>--</v>
      </c>
      <c r="R1090" s="248">
        <f>Database!K1088</f>
        <v>0</v>
      </c>
    </row>
    <row r="1091" spans="17:18" x14ac:dyDescent="0.2">
      <c r="Q1091" s="247" t="str">
        <f>Database!B1089&amp;"-"&amp;Database!C1089&amp;"-"&amp;Database!D1089</f>
        <v>--</v>
      </c>
      <c r="R1091" s="248">
        <f>Database!K1089</f>
        <v>0</v>
      </c>
    </row>
    <row r="1092" spans="17:18" x14ac:dyDescent="0.2">
      <c r="Q1092" s="247" t="str">
        <f>Database!B1090&amp;"-"&amp;Database!C1090&amp;"-"&amp;Database!D1090</f>
        <v>--</v>
      </c>
      <c r="R1092" s="248">
        <f>Database!K1090</f>
        <v>0</v>
      </c>
    </row>
    <row r="1093" spans="17:18" x14ac:dyDescent="0.2">
      <c r="Q1093" s="247" t="str">
        <f>Database!B1091&amp;"-"&amp;Database!C1091&amp;"-"&amp;Database!D1091</f>
        <v>--</v>
      </c>
      <c r="R1093" s="248">
        <f>Database!K1091</f>
        <v>0</v>
      </c>
    </row>
    <row r="1094" spans="17:18" x14ac:dyDescent="0.2">
      <c r="Q1094" s="247" t="str">
        <f>Database!B1092&amp;"-"&amp;Database!C1092&amp;"-"&amp;Database!D1092</f>
        <v>--</v>
      </c>
      <c r="R1094" s="248">
        <f>Database!K1092</f>
        <v>0</v>
      </c>
    </row>
    <row r="1095" spans="17:18" x14ac:dyDescent="0.2">
      <c r="Q1095" s="247" t="str">
        <f>Database!B1093&amp;"-"&amp;Database!C1093&amp;"-"&amp;Database!D1093</f>
        <v>--</v>
      </c>
      <c r="R1095" s="248">
        <f>Database!K1093</f>
        <v>0</v>
      </c>
    </row>
    <row r="1096" spans="17:18" x14ac:dyDescent="0.2">
      <c r="Q1096" s="247" t="str">
        <f>Database!B1094&amp;"-"&amp;Database!C1094&amp;"-"&amp;Database!D1094</f>
        <v>--</v>
      </c>
      <c r="R1096" s="248">
        <f>Database!K1094</f>
        <v>0</v>
      </c>
    </row>
    <row r="1097" spans="17:18" x14ac:dyDescent="0.2">
      <c r="Q1097" s="247" t="str">
        <f>Database!B1095&amp;"-"&amp;Database!C1095&amp;"-"&amp;Database!D1095</f>
        <v>--</v>
      </c>
      <c r="R1097" s="248">
        <f>Database!K1095</f>
        <v>0</v>
      </c>
    </row>
    <row r="1098" spans="17:18" x14ac:dyDescent="0.2">
      <c r="Q1098" s="247" t="str">
        <f>Database!B1096&amp;"-"&amp;Database!C1096&amp;"-"&amp;Database!D1096</f>
        <v>--</v>
      </c>
      <c r="R1098" s="248">
        <f>Database!K1096</f>
        <v>0</v>
      </c>
    </row>
    <row r="1099" spans="17:18" x14ac:dyDescent="0.2">
      <c r="Q1099" s="247" t="str">
        <f>Database!B1097&amp;"-"&amp;Database!C1097&amp;"-"&amp;Database!D1097</f>
        <v>--</v>
      </c>
      <c r="R1099" s="248">
        <f>Database!K1097</f>
        <v>0</v>
      </c>
    </row>
    <row r="1100" spans="17:18" x14ac:dyDescent="0.2">
      <c r="Q1100" s="247" t="str">
        <f>Database!B1098&amp;"-"&amp;Database!C1098&amp;"-"&amp;Database!D1098</f>
        <v>--</v>
      </c>
      <c r="R1100" s="248">
        <f>Database!K1098</f>
        <v>0</v>
      </c>
    </row>
    <row r="1101" spans="17:18" x14ac:dyDescent="0.2">
      <c r="Q1101" s="247" t="str">
        <f>Database!B1099&amp;"-"&amp;Database!C1099&amp;"-"&amp;Database!D1099</f>
        <v>--</v>
      </c>
      <c r="R1101" s="248">
        <f>Database!K1099</f>
        <v>0</v>
      </c>
    </row>
    <row r="1102" spans="17:18" x14ac:dyDescent="0.2">
      <c r="Q1102" s="247" t="str">
        <f>Database!B1100&amp;"-"&amp;Database!C1100&amp;"-"&amp;Database!D1100</f>
        <v>--</v>
      </c>
      <c r="R1102" s="248">
        <f>Database!K1100</f>
        <v>0</v>
      </c>
    </row>
    <row r="1103" spans="17:18" x14ac:dyDescent="0.2">
      <c r="Q1103" s="247" t="str">
        <f>Database!B1101&amp;"-"&amp;Database!C1101&amp;"-"&amp;Database!D1101</f>
        <v>--</v>
      </c>
      <c r="R1103" s="248">
        <f>Database!K1101</f>
        <v>0</v>
      </c>
    </row>
    <row r="1104" spans="17:18" x14ac:dyDescent="0.2">
      <c r="Q1104" s="247" t="str">
        <f>Database!B1102&amp;"-"&amp;Database!C1102&amp;"-"&amp;Database!D1102</f>
        <v>--</v>
      </c>
      <c r="R1104" s="248">
        <f>Database!K1102</f>
        <v>0</v>
      </c>
    </row>
    <row r="1105" spans="17:18" x14ac:dyDescent="0.2">
      <c r="Q1105" s="247" t="str">
        <f>Database!B1103&amp;"-"&amp;Database!C1103&amp;"-"&amp;Database!D1103</f>
        <v>--</v>
      </c>
      <c r="R1105" s="248">
        <f>Database!K1103</f>
        <v>0</v>
      </c>
    </row>
    <row r="1106" spans="17:18" x14ac:dyDescent="0.2">
      <c r="Q1106" s="247" t="str">
        <f>Database!B1104&amp;"-"&amp;Database!C1104&amp;"-"&amp;Database!D1104</f>
        <v>--</v>
      </c>
      <c r="R1106" s="248">
        <f>Database!K1104</f>
        <v>0</v>
      </c>
    </row>
    <row r="1107" spans="17:18" x14ac:dyDescent="0.2">
      <c r="Q1107" s="247" t="str">
        <f>Database!B1105&amp;"-"&amp;Database!C1105&amp;"-"&amp;Database!D1105</f>
        <v>--</v>
      </c>
      <c r="R1107" s="248">
        <f>Database!K1105</f>
        <v>0</v>
      </c>
    </row>
    <row r="1108" spans="17:18" x14ac:dyDescent="0.2">
      <c r="Q1108" s="247" t="str">
        <f>Database!B1106&amp;"-"&amp;Database!C1106&amp;"-"&amp;Database!D1106</f>
        <v>--</v>
      </c>
      <c r="R1108" s="248">
        <f>Database!K1106</f>
        <v>0</v>
      </c>
    </row>
    <row r="1109" spans="17:18" x14ac:dyDescent="0.2">
      <c r="Q1109" s="247" t="str">
        <f>Database!B1107&amp;"-"&amp;Database!C1107&amp;"-"&amp;Database!D1107</f>
        <v>--</v>
      </c>
      <c r="R1109" s="248">
        <f>Database!K1107</f>
        <v>0</v>
      </c>
    </row>
    <row r="1110" spans="17:18" x14ac:dyDescent="0.2">
      <c r="Q1110" s="247" t="str">
        <f>Database!B1108&amp;"-"&amp;Database!C1108&amp;"-"&amp;Database!D1108</f>
        <v>--</v>
      </c>
      <c r="R1110" s="248">
        <f>Database!K1108</f>
        <v>0</v>
      </c>
    </row>
    <row r="1111" spans="17:18" x14ac:dyDescent="0.2">
      <c r="Q1111" s="247" t="str">
        <f>Database!B1109&amp;"-"&amp;Database!C1109&amp;"-"&amp;Database!D1109</f>
        <v>--</v>
      </c>
      <c r="R1111" s="248">
        <f>Database!K1109</f>
        <v>0</v>
      </c>
    </row>
    <row r="1112" spans="17:18" x14ac:dyDescent="0.2">
      <c r="Q1112" s="247" t="str">
        <f>Database!B1110&amp;"-"&amp;Database!C1110&amp;"-"&amp;Database!D1110</f>
        <v>--</v>
      </c>
      <c r="R1112" s="248">
        <f>Database!K1110</f>
        <v>0</v>
      </c>
    </row>
    <row r="1113" spans="17:18" x14ac:dyDescent="0.2">
      <c r="Q1113" s="247" t="str">
        <f>Database!B1111&amp;"-"&amp;Database!C1111&amp;"-"&amp;Database!D1111</f>
        <v>--</v>
      </c>
      <c r="R1113" s="248">
        <f>Database!K1111</f>
        <v>0</v>
      </c>
    </row>
    <row r="1114" spans="17:18" x14ac:dyDescent="0.2">
      <c r="Q1114" s="247" t="str">
        <f>Database!B1112&amp;"-"&amp;Database!C1112&amp;"-"&amp;Database!D1112</f>
        <v>--</v>
      </c>
      <c r="R1114" s="248">
        <f>Database!K1112</f>
        <v>0</v>
      </c>
    </row>
    <row r="1115" spans="17:18" x14ac:dyDescent="0.2">
      <c r="Q1115" s="247" t="str">
        <f>Database!B1113&amp;"-"&amp;Database!C1113&amp;"-"&amp;Database!D1113</f>
        <v>--</v>
      </c>
      <c r="R1115" s="248">
        <f>Database!K1113</f>
        <v>0</v>
      </c>
    </row>
    <row r="1116" spans="17:18" x14ac:dyDescent="0.2">
      <c r="Q1116" s="247" t="str">
        <f>Database!B1114&amp;"-"&amp;Database!C1114&amp;"-"&amp;Database!D1114</f>
        <v>--</v>
      </c>
      <c r="R1116" s="248">
        <f>Database!K1114</f>
        <v>0</v>
      </c>
    </row>
    <row r="1117" spans="17:18" x14ac:dyDescent="0.2">
      <c r="Q1117" s="247" t="str">
        <f>Database!B1115&amp;"-"&amp;Database!C1115&amp;"-"&amp;Database!D1115</f>
        <v>--</v>
      </c>
      <c r="R1117" s="248">
        <f>Database!K1115</f>
        <v>0</v>
      </c>
    </row>
    <row r="1118" spans="17:18" x14ac:dyDescent="0.2">
      <c r="Q1118" s="247" t="str">
        <f>Database!B1116&amp;"-"&amp;Database!C1116&amp;"-"&amp;Database!D1116</f>
        <v>--</v>
      </c>
      <c r="R1118" s="248">
        <f>Database!K1116</f>
        <v>0</v>
      </c>
    </row>
    <row r="1119" spans="17:18" x14ac:dyDescent="0.2">
      <c r="Q1119" s="247" t="str">
        <f>Database!B1117&amp;"-"&amp;Database!C1117&amp;"-"&amp;Database!D1117</f>
        <v>--</v>
      </c>
      <c r="R1119" s="248">
        <f>Database!K1117</f>
        <v>0</v>
      </c>
    </row>
    <row r="1120" spans="17:18" x14ac:dyDescent="0.2">
      <c r="Q1120" s="247" t="str">
        <f>Database!B1118&amp;"-"&amp;Database!C1118&amp;"-"&amp;Database!D1118</f>
        <v>--</v>
      </c>
      <c r="R1120" s="248">
        <f>Database!K1118</f>
        <v>0</v>
      </c>
    </row>
    <row r="1121" spans="17:18" x14ac:dyDescent="0.2">
      <c r="Q1121" s="247" t="str">
        <f>Database!B1119&amp;"-"&amp;Database!C1119&amp;"-"&amp;Database!D1119</f>
        <v>--</v>
      </c>
      <c r="R1121" s="248">
        <f>Database!K1119</f>
        <v>0</v>
      </c>
    </row>
    <row r="1122" spans="17:18" x14ac:dyDescent="0.2">
      <c r="Q1122" s="247" t="str">
        <f>Database!B1120&amp;"-"&amp;Database!C1120&amp;"-"&amp;Database!D1120</f>
        <v>--</v>
      </c>
      <c r="R1122" s="248">
        <f>Database!K1120</f>
        <v>0</v>
      </c>
    </row>
    <row r="1123" spans="17:18" x14ac:dyDescent="0.2">
      <c r="Q1123" s="247" t="str">
        <f>Database!B1121&amp;"-"&amp;Database!C1121&amp;"-"&amp;Database!D1121</f>
        <v>--</v>
      </c>
      <c r="R1123" s="248">
        <f>Database!K1121</f>
        <v>0</v>
      </c>
    </row>
    <row r="1124" spans="17:18" x14ac:dyDescent="0.2">
      <c r="Q1124" s="247" t="str">
        <f>Database!B1122&amp;"-"&amp;Database!C1122&amp;"-"&amp;Database!D1122</f>
        <v>--</v>
      </c>
      <c r="R1124" s="248">
        <f>Database!K1122</f>
        <v>0</v>
      </c>
    </row>
    <row r="1125" spans="17:18" x14ac:dyDescent="0.2">
      <c r="Q1125" s="247" t="str">
        <f>Database!B1123&amp;"-"&amp;Database!C1123&amp;"-"&amp;Database!D1123</f>
        <v>--</v>
      </c>
      <c r="R1125" s="248">
        <f>Database!K1123</f>
        <v>0</v>
      </c>
    </row>
    <row r="1126" spans="17:18" x14ac:dyDescent="0.2">
      <c r="Q1126" s="247" t="str">
        <f>Database!B1124&amp;"-"&amp;Database!C1124&amp;"-"&amp;Database!D1124</f>
        <v>--</v>
      </c>
      <c r="R1126" s="248">
        <f>Database!K1124</f>
        <v>0</v>
      </c>
    </row>
    <row r="1127" spans="17:18" x14ac:dyDescent="0.2">
      <c r="Q1127" s="247" t="str">
        <f>Database!B1125&amp;"-"&amp;Database!C1125&amp;"-"&amp;Database!D1125</f>
        <v>--</v>
      </c>
      <c r="R1127" s="248">
        <f>Database!K1125</f>
        <v>0</v>
      </c>
    </row>
    <row r="1128" spans="17:18" x14ac:dyDescent="0.2">
      <c r="Q1128" s="247" t="str">
        <f>Database!B1126&amp;"-"&amp;Database!C1126&amp;"-"&amp;Database!D1126</f>
        <v>--</v>
      </c>
      <c r="R1128" s="248">
        <f>Database!K1126</f>
        <v>0</v>
      </c>
    </row>
    <row r="1129" spans="17:18" x14ac:dyDescent="0.2">
      <c r="Q1129" s="247" t="str">
        <f>Database!B1127&amp;"-"&amp;Database!C1127&amp;"-"&amp;Database!D1127</f>
        <v>--</v>
      </c>
      <c r="R1129" s="248">
        <f>Database!K1127</f>
        <v>0</v>
      </c>
    </row>
    <row r="1130" spans="17:18" x14ac:dyDescent="0.2">
      <c r="Q1130" s="247" t="str">
        <f>Database!B1128&amp;"-"&amp;Database!C1128&amp;"-"&amp;Database!D1128</f>
        <v>--</v>
      </c>
      <c r="R1130" s="248">
        <f>Database!K1128</f>
        <v>0</v>
      </c>
    </row>
    <row r="1131" spans="17:18" x14ac:dyDescent="0.2">
      <c r="Q1131" s="247" t="str">
        <f>Database!B1129&amp;"-"&amp;Database!C1129&amp;"-"&amp;Database!D1129</f>
        <v>--</v>
      </c>
      <c r="R1131" s="248">
        <f>Database!K1129</f>
        <v>0</v>
      </c>
    </row>
    <row r="1132" spans="17:18" x14ac:dyDescent="0.2">
      <c r="Q1132" s="247" t="str">
        <f>Database!B1130&amp;"-"&amp;Database!C1130&amp;"-"&amp;Database!D1130</f>
        <v>--</v>
      </c>
      <c r="R1132" s="248">
        <f>Database!K1130</f>
        <v>0</v>
      </c>
    </row>
    <row r="1133" spans="17:18" x14ac:dyDescent="0.2">
      <c r="Q1133" s="247" t="str">
        <f>Database!B1131&amp;"-"&amp;Database!C1131&amp;"-"&amp;Database!D1131</f>
        <v>--</v>
      </c>
      <c r="R1133" s="248">
        <f>Database!K1131</f>
        <v>0</v>
      </c>
    </row>
    <row r="1134" spans="17:18" x14ac:dyDescent="0.2">
      <c r="Q1134" s="247" t="str">
        <f>Database!B1132&amp;"-"&amp;Database!C1132&amp;"-"&amp;Database!D1132</f>
        <v>--</v>
      </c>
      <c r="R1134" s="248">
        <f>Database!K1132</f>
        <v>0</v>
      </c>
    </row>
    <row r="1135" spans="17:18" x14ac:dyDescent="0.2">
      <c r="Q1135" s="247" t="str">
        <f>Database!B1133&amp;"-"&amp;Database!C1133&amp;"-"&amp;Database!D1133</f>
        <v>--</v>
      </c>
      <c r="R1135" s="248">
        <f>Database!K1133</f>
        <v>0</v>
      </c>
    </row>
    <row r="1136" spans="17:18" x14ac:dyDescent="0.2">
      <c r="Q1136" s="247" t="str">
        <f>Database!B1134&amp;"-"&amp;Database!C1134&amp;"-"&amp;Database!D1134</f>
        <v>--</v>
      </c>
      <c r="R1136" s="248">
        <f>Database!K1134</f>
        <v>0</v>
      </c>
    </row>
    <row r="1137" spans="17:18" x14ac:dyDescent="0.2">
      <c r="Q1137" s="247" t="str">
        <f>Database!B1135&amp;"-"&amp;Database!C1135&amp;"-"&amp;Database!D1135</f>
        <v>--</v>
      </c>
      <c r="R1137" s="248">
        <f>Database!K1135</f>
        <v>0</v>
      </c>
    </row>
    <row r="1138" spans="17:18" x14ac:dyDescent="0.2">
      <c r="Q1138" s="247" t="str">
        <f>Database!B1136&amp;"-"&amp;Database!C1136&amp;"-"&amp;Database!D1136</f>
        <v>--</v>
      </c>
      <c r="R1138" s="248">
        <f>Database!K1136</f>
        <v>0</v>
      </c>
    </row>
    <row r="1139" spans="17:18" x14ac:dyDescent="0.2">
      <c r="Q1139" s="247" t="str">
        <f>Database!B1137&amp;"-"&amp;Database!C1137&amp;"-"&amp;Database!D1137</f>
        <v>--</v>
      </c>
      <c r="R1139" s="248">
        <f>Database!K1137</f>
        <v>0</v>
      </c>
    </row>
    <row r="1140" spans="17:18" x14ac:dyDescent="0.2">
      <c r="Q1140" s="247" t="str">
        <f>Database!B1138&amp;"-"&amp;Database!C1138&amp;"-"&amp;Database!D1138</f>
        <v>--</v>
      </c>
      <c r="R1140" s="248">
        <f>Database!K1138</f>
        <v>0</v>
      </c>
    </row>
    <row r="1141" spans="17:18" x14ac:dyDescent="0.2">
      <c r="Q1141" s="247" t="str">
        <f>Database!B1139&amp;"-"&amp;Database!C1139&amp;"-"&amp;Database!D1139</f>
        <v>--</v>
      </c>
      <c r="R1141" s="248">
        <f>Database!K1139</f>
        <v>0</v>
      </c>
    </row>
    <row r="1142" spans="17:18" x14ac:dyDescent="0.2">
      <c r="Q1142" s="247" t="str">
        <f>Database!B1140&amp;"-"&amp;Database!C1140&amp;"-"&amp;Database!D1140</f>
        <v>--</v>
      </c>
      <c r="R1142" s="248">
        <f>Database!K1140</f>
        <v>0</v>
      </c>
    </row>
    <row r="1143" spans="17:18" x14ac:dyDescent="0.2">
      <c r="Q1143" s="247" t="str">
        <f>Database!B1141&amp;"-"&amp;Database!C1141&amp;"-"&amp;Database!D1141</f>
        <v>--</v>
      </c>
      <c r="R1143" s="248">
        <f>Database!K1141</f>
        <v>0</v>
      </c>
    </row>
    <row r="1144" spans="17:18" x14ac:dyDescent="0.2">
      <c r="Q1144" s="247" t="str">
        <f>Database!B1142&amp;"-"&amp;Database!C1142&amp;"-"&amp;Database!D1142</f>
        <v>--</v>
      </c>
      <c r="R1144" s="248">
        <f>Database!K1142</f>
        <v>0</v>
      </c>
    </row>
    <row r="1145" spans="17:18" x14ac:dyDescent="0.2">
      <c r="Q1145" s="247" t="str">
        <f>Database!B1143&amp;"-"&amp;Database!C1143&amp;"-"&amp;Database!D1143</f>
        <v>--</v>
      </c>
      <c r="R1145" s="248">
        <f>Database!K1143</f>
        <v>0</v>
      </c>
    </row>
    <row r="1146" spans="17:18" x14ac:dyDescent="0.2">
      <c r="Q1146" s="247" t="str">
        <f>Database!B1144&amp;"-"&amp;Database!C1144&amp;"-"&amp;Database!D1144</f>
        <v>--</v>
      </c>
      <c r="R1146" s="248">
        <f>Database!K1144</f>
        <v>0</v>
      </c>
    </row>
    <row r="1147" spans="17:18" x14ac:dyDescent="0.2">
      <c r="Q1147" s="247" t="str">
        <f>Database!B1145&amp;"-"&amp;Database!C1145&amp;"-"&amp;Database!D1145</f>
        <v>--</v>
      </c>
      <c r="R1147" s="248">
        <f>Database!K1145</f>
        <v>0</v>
      </c>
    </row>
    <row r="1148" spans="17:18" x14ac:dyDescent="0.2">
      <c r="Q1148" s="247" t="str">
        <f>Database!B1146&amp;"-"&amp;Database!C1146&amp;"-"&amp;Database!D1146</f>
        <v>--</v>
      </c>
      <c r="R1148" s="248">
        <f>Database!K1146</f>
        <v>0</v>
      </c>
    </row>
    <row r="1149" spans="17:18" x14ac:dyDescent="0.2">
      <c r="Q1149" s="247" t="str">
        <f>Database!B1147&amp;"-"&amp;Database!C1147&amp;"-"&amp;Database!D1147</f>
        <v>--</v>
      </c>
      <c r="R1149" s="248">
        <f>Database!K1147</f>
        <v>0</v>
      </c>
    </row>
    <row r="1150" spans="17:18" x14ac:dyDescent="0.2">
      <c r="Q1150" s="247" t="str">
        <f>Database!B1148&amp;"-"&amp;Database!C1148&amp;"-"&amp;Database!D1148</f>
        <v>--</v>
      </c>
      <c r="R1150" s="248">
        <f>Database!K1148</f>
        <v>0</v>
      </c>
    </row>
    <row r="1151" spans="17:18" x14ac:dyDescent="0.2">
      <c r="Q1151" s="247" t="str">
        <f>Database!B1149&amp;"-"&amp;Database!C1149&amp;"-"&amp;Database!D1149</f>
        <v>--</v>
      </c>
      <c r="R1151" s="248">
        <f>Database!K1149</f>
        <v>0</v>
      </c>
    </row>
    <row r="1152" spans="17:18" x14ac:dyDescent="0.2">
      <c r="Q1152" s="247" t="str">
        <f>Database!B1150&amp;"-"&amp;Database!C1150&amp;"-"&amp;Database!D1150</f>
        <v>--</v>
      </c>
      <c r="R1152" s="248">
        <f>Database!K1150</f>
        <v>0</v>
      </c>
    </row>
    <row r="1153" spans="17:18" x14ac:dyDescent="0.2">
      <c r="Q1153" s="247" t="str">
        <f>Database!B1151&amp;"-"&amp;Database!C1151&amp;"-"&amp;Database!D1151</f>
        <v>--</v>
      </c>
      <c r="R1153" s="248">
        <f>Database!K1151</f>
        <v>0</v>
      </c>
    </row>
    <row r="1154" spans="17:18" x14ac:dyDescent="0.2">
      <c r="Q1154" s="247" t="str">
        <f>Database!B1152&amp;"-"&amp;Database!C1152&amp;"-"&amp;Database!D1152</f>
        <v>--</v>
      </c>
      <c r="R1154" s="248">
        <f>Database!K1152</f>
        <v>0</v>
      </c>
    </row>
    <row r="1155" spans="17:18" x14ac:dyDescent="0.2">
      <c r="Q1155" s="247" t="str">
        <f>Database!B1153&amp;"-"&amp;Database!C1153&amp;"-"&amp;Database!D1153</f>
        <v>--</v>
      </c>
      <c r="R1155" s="248">
        <f>Database!K1153</f>
        <v>0</v>
      </c>
    </row>
    <row r="1156" spans="17:18" x14ac:dyDescent="0.2">
      <c r="Q1156" s="247" t="str">
        <f>Database!B1154&amp;"-"&amp;Database!C1154&amp;"-"&amp;Database!D1154</f>
        <v>--</v>
      </c>
      <c r="R1156" s="248">
        <f>Database!K1154</f>
        <v>0</v>
      </c>
    </row>
    <row r="1157" spans="17:18" x14ac:dyDescent="0.2">
      <c r="Q1157" s="247" t="str">
        <f>Database!B1155&amp;"-"&amp;Database!C1155&amp;"-"&amp;Database!D1155</f>
        <v>--</v>
      </c>
      <c r="R1157" s="248">
        <f>Database!K1155</f>
        <v>0</v>
      </c>
    </row>
    <row r="1158" spans="17:18" x14ac:dyDescent="0.2">
      <c r="Q1158" s="247" t="str">
        <f>Database!B1156&amp;"-"&amp;Database!C1156&amp;"-"&amp;Database!D1156</f>
        <v>--</v>
      </c>
      <c r="R1158" s="248">
        <f>Database!K1156</f>
        <v>0</v>
      </c>
    </row>
    <row r="1159" spans="17:18" x14ac:dyDescent="0.2">
      <c r="Q1159" s="247" t="str">
        <f>Database!B1157&amp;"-"&amp;Database!C1157&amp;"-"&amp;Database!D1157</f>
        <v>--</v>
      </c>
      <c r="R1159" s="248">
        <f>Database!K1157</f>
        <v>0</v>
      </c>
    </row>
    <row r="1160" spans="17:18" x14ac:dyDescent="0.2">
      <c r="Q1160" s="247" t="str">
        <f>Database!B1158&amp;"-"&amp;Database!C1158&amp;"-"&amp;Database!D1158</f>
        <v>--</v>
      </c>
      <c r="R1160" s="248">
        <f>Database!K1158</f>
        <v>0</v>
      </c>
    </row>
    <row r="1161" spans="17:18" x14ac:dyDescent="0.2">
      <c r="Q1161" s="247" t="str">
        <f>Database!B1159&amp;"-"&amp;Database!C1159&amp;"-"&amp;Database!D1159</f>
        <v>--</v>
      </c>
      <c r="R1161" s="248">
        <f>Database!K1159</f>
        <v>0</v>
      </c>
    </row>
    <row r="1162" spans="17:18" x14ac:dyDescent="0.2">
      <c r="Q1162" s="247" t="str">
        <f>Database!B1160&amp;"-"&amp;Database!C1160&amp;"-"&amp;Database!D1160</f>
        <v>--</v>
      </c>
      <c r="R1162" s="248">
        <f>Database!K1160</f>
        <v>0</v>
      </c>
    </row>
    <row r="1163" spans="17:18" x14ac:dyDescent="0.2">
      <c r="Q1163" s="247" t="str">
        <f>Database!B1161&amp;"-"&amp;Database!C1161&amp;"-"&amp;Database!D1161</f>
        <v>--</v>
      </c>
      <c r="R1163" s="248">
        <f>Database!K1161</f>
        <v>0</v>
      </c>
    </row>
    <row r="1164" spans="17:18" x14ac:dyDescent="0.2">
      <c r="Q1164" s="247" t="str">
        <f>Database!B1162&amp;"-"&amp;Database!C1162&amp;"-"&amp;Database!D1162</f>
        <v>--</v>
      </c>
      <c r="R1164" s="248">
        <f>Database!K1162</f>
        <v>0</v>
      </c>
    </row>
    <row r="1165" spans="17:18" x14ac:dyDescent="0.2">
      <c r="Q1165" s="247" t="str">
        <f>Database!B1163&amp;"-"&amp;Database!C1163&amp;"-"&amp;Database!D1163</f>
        <v>--</v>
      </c>
      <c r="R1165" s="248">
        <f>Database!K1163</f>
        <v>0</v>
      </c>
    </row>
    <row r="1166" spans="17:18" x14ac:dyDescent="0.2">
      <c r="Q1166" s="247" t="str">
        <f>Database!B1164&amp;"-"&amp;Database!C1164&amp;"-"&amp;Database!D1164</f>
        <v>--</v>
      </c>
      <c r="R1166" s="248">
        <f>Database!K1164</f>
        <v>0</v>
      </c>
    </row>
    <row r="1167" spans="17:18" x14ac:dyDescent="0.2">
      <c r="Q1167" s="247" t="str">
        <f>Database!B1165&amp;"-"&amp;Database!C1165&amp;"-"&amp;Database!D1165</f>
        <v>--</v>
      </c>
      <c r="R1167" s="248">
        <f>Database!K1165</f>
        <v>0</v>
      </c>
    </row>
    <row r="1168" spans="17:18" x14ac:dyDescent="0.2">
      <c r="Q1168" s="247" t="str">
        <f>Database!B1166&amp;"-"&amp;Database!C1166&amp;"-"&amp;Database!D1166</f>
        <v>--</v>
      </c>
      <c r="R1168" s="248">
        <f>Database!K1166</f>
        <v>0</v>
      </c>
    </row>
    <row r="1169" spans="17:18" x14ac:dyDescent="0.2">
      <c r="Q1169" s="247" t="str">
        <f>Database!B1167&amp;"-"&amp;Database!C1167&amp;"-"&amp;Database!D1167</f>
        <v>--</v>
      </c>
      <c r="R1169" s="248">
        <f>Database!K1167</f>
        <v>0</v>
      </c>
    </row>
    <row r="1170" spans="17:18" x14ac:dyDescent="0.2">
      <c r="Q1170" s="247" t="str">
        <f>Database!B1168&amp;"-"&amp;Database!C1168&amp;"-"&amp;Database!D1168</f>
        <v>--</v>
      </c>
      <c r="R1170" s="248">
        <f>Database!K1168</f>
        <v>0</v>
      </c>
    </row>
    <row r="1171" spans="17:18" x14ac:dyDescent="0.2">
      <c r="Q1171" s="247" t="str">
        <f>Database!B1169&amp;"-"&amp;Database!C1169&amp;"-"&amp;Database!D1169</f>
        <v>--</v>
      </c>
      <c r="R1171" s="248">
        <f>Database!K1169</f>
        <v>0</v>
      </c>
    </row>
    <row r="1172" spans="17:18" x14ac:dyDescent="0.2">
      <c r="Q1172" s="247" t="str">
        <f>Database!B1170&amp;"-"&amp;Database!C1170&amp;"-"&amp;Database!D1170</f>
        <v>--</v>
      </c>
      <c r="R1172" s="248">
        <f>Database!K1170</f>
        <v>0</v>
      </c>
    </row>
    <row r="1173" spans="17:18" x14ac:dyDescent="0.2">
      <c r="Q1173" s="247" t="str">
        <f>Database!B1171&amp;"-"&amp;Database!C1171&amp;"-"&amp;Database!D1171</f>
        <v>--</v>
      </c>
      <c r="R1173" s="248">
        <f>Database!K1171</f>
        <v>0</v>
      </c>
    </row>
    <row r="1174" spans="17:18" x14ac:dyDescent="0.2">
      <c r="Q1174" s="247" t="str">
        <f>Database!B1172&amp;"-"&amp;Database!C1172&amp;"-"&amp;Database!D1172</f>
        <v>--</v>
      </c>
      <c r="R1174" s="248">
        <f>Database!K1172</f>
        <v>0</v>
      </c>
    </row>
    <row r="1175" spans="17:18" x14ac:dyDescent="0.2">
      <c r="Q1175" s="247" t="str">
        <f>Database!B1173&amp;"-"&amp;Database!C1173&amp;"-"&amp;Database!D1173</f>
        <v>--</v>
      </c>
      <c r="R1175" s="248">
        <f>Database!K1173</f>
        <v>0</v>
      </c>
    </row>
    <row r="1176" spans="17:18" x14ac:dyDescent="0.2">
      <c r="Q1176" s="247" t="str">
        <f>Database!B1174&amp;"-"&amp;Database!C1174&amp;"-"&amp;Database!D1174</f>
        <v>--</v>
      </c>
      <c r="R1176" s="248">
        <f>Database!K1174</f>
        <v>0</v>
      </c>
    </row>
    <row r="1177" spans="17:18" x14ac:dyDescent="0.2">
      <c r="Q1177" s="247" t="str">
        <f>Database!B1175&amp;"-"&amp;Database!C1175&amp;"-"&amp;Database!D1175</f>
        <v>--</v>
      </c>
      <c r="R1177" s="248">
        <f>Database!K1175</f>
        <v>0</v>
      </c>
    </row>
    <row r="1178" spans="17:18" x14ac:dyDescent="0.2">
      <c r="Q1178" s="247" t="str">
        <f>Database!B1176&amp;"-"&amp;Database!C1176&amp;"-"&amp;Database!D1176</f>
        <v>--</v>
      </c>
      <c r="R1178" s="248">
        <f>Database!K1176</f>
        <v>0</v>
      </c>
    </row>
    <row r="1179" spans="17:18" x14ac:dyDescent="0.2">
      <c r="Q1179" s="247" t="str">
        <f>Database!B1177&amp;"-"&amp;Database!C1177&amp;"-"&amp;Database!D1177</f>
        <v>--</v>
      </c>
      <c r="R1179" s="248">
        <f>Database!K1177</f>
        <v>0</v>
      </c>
    </row>
    <row r="1180" spans="17:18" x14ac:dyDescent="0.2">
      <c r="Q1180" s="247" t="str">
        <f>Database!B1178&amp;"-"&amp;Database!C1178&amp;"-"&amp;Database!D1178</f>
        <v>--</v>
      </c>
      <c r="R1180" s="248">
        <f>Database!K1178</f>
        <v>0</v>
      </c>
    </row>
    <row r="1181" spans="17:18" x14ac:dyDescent="0.2">
      <c r="Q1181" s="247" t="str">
        <f>Database!B1179&amp;"-"&amp;Database!C1179&amp;"-"&amp;Database!D1179</f>
        <v>--</v>
      </c>
      <c r="R1181" s="248">
        <f>Database!K1179</f>
        <v>0</v>
      </c>
    </row>
    <row r="1182" spans="17:18" x14ac:dyDescent="0.2">
      <c r="Q1182" s="247" t="str">
        <f>Database!B1180&amp;"-"&amp;Database!C1180&amp;"-"&amp;Database!D1180</f>
        <v>--</v>
      </c>
      <c r="R1182" s="248">
        <f>Database!K1180</f>
        <v>0</v>
      </c>
    </row>
    <row r="1183" spans="17:18" x14ac:dyDescent="0.2">
      <c r="Q1183" s="247" t="str">
        <f>Database!B1181&amp;"-"&amp;Database!C1181&amp;"-"&amp;Database!D1181</f>
        <v>--</v>
      </c>
      <c r="R1183" s="248">
        <f>Database!K1181</f>
        <v>0</v>
      </c>
    </row>
    <row r="1184" spans="17:18" x14ac:dyDescent="0.2">
      <c r="Q1184" s="247" t="str">
        <f>Database!B1182&amp;"-"&amp;Database!C1182&amp;"-"&amp;Database!D1182</f>
        <v>--</v>
      </c>
      <c r="R1184" s="248">
        <f>Database!K1182</f>
        <v>0</v>
      </c>
    </row>
    <row r="1185" spans="17:18" x14ac:dyDescent="0.2">
      <c r="Q1185" s="247" t="str">
        <f>Database!B1183&amp;"-"&amp;Database!C1183&amp;"-"&amp;Database!D1183</f>
        <v>--</v>
      </c>
      <c r="R1185" s="248">
        <f>Database!K1183</f>
        <v>0</v>
      </c>
    </row>
    <row r="1186" spans="17:18" x14ac:dyDescent="0.2">
      <c r="Q1186" s="247" t="str">
        <f>Database!B1184&amp;"-"&amp;Database!C1184&amp;"-"&amp;Database!D1184</f>
        <v>--</v>
      </c>
      <c r="R1186" s="248">
        <f>Database!K1184</f>
        <v>0</v>
      </c>
    </row>
    <row r="1187" spans="17:18" x14ac:dyDescent="0.2">
      <c r="Q1187" s="247" t="str">
        <f>Database!B1185&amp;"-"&amp;Database!C1185&amp;"-"&amp;Database!D1185</f>
        <v>--</v>
      </c>
      <c r="R1187" s="248">
        <f>Database!K1185</f>
        <v>0</v>
      </c>
    </row>
    <row r="1188" spans="17:18" x14ac:dyDescent="0.2">
      <c r="Q1188" s="247" t="str">
        <f>Database!B1186&amp;"-"&amp;Database!C1186&amp;"-"&amp;Database!D1186</f>
        <v>--</v>
      </c>
      <c r="R1188" s="248">
        <f>Database!K1186</f>
        <v>0</v>
      </c>
    </row>
    <row r="1189" spans="17:18" x14ac:dyDescent="0.2">
      <c r="Q1189" s="247" t="str">
        <f>Database!B1187&amp;"-"&amp;Database!C1187&amp;"-"&amp;Database!D1187</f>
        <v>--</v>
      </c>
      <c r="R1189" s="248">
        <f>Database!K1187</f>
        <v>0</v>
      </c>
    </row>
    <row r="1190" spans="17:18" x14ac:dyDescent="0.2">
      <c r="Q1190" s="247" t="str">
        <f>Database!B1188&amp;"-"&amp;Database!C1188&amp;"-"&amp;Database!D1188</f>
        <v>--</v>
      </c>
      <c r="R1190" s="248">
        <f>Database!K1188</f>
        <v>0</v>
      </c>
    </row>
    <row r="1191" spans="17:18" x14ac:dyDescent="0.2">
      <c r="Q1191" s="247" t="str">
        <f>Database!B1189&amp;"-"&amp;Database!C1189&amp;"-"&amp;Database!D1189</f>
        <v>--</v>
      </c>
      <c r="R1191" s="248">
        <f>Database!K1189</f>
        <v>0</v>
      </c>
    </row>
    <row r="1192" spans="17:18" x14ac:dyDescent="0.2">
      <c r="Q1192" s="247" t="str">
        <f>Database!B1190&amp;"-"&amp;Database!C1190&amp;"-"&amp;Database!D1190</f>
        <v>--</v>
      </c>
      <c r="R1192" s="248">
        <f>Database!K1190</f>
        <v>0</v>
      </c>
    </row>
    <row r="1193" spans="17:18" x14ac:dyDescent="0.2">
      <c r="Q1193" s="247" t="str">
        <f>Database!B1191&amp;"-"&amp;Database!C1191&amp;"-"&amp;Database!D1191</f>
        <v>--</v>
      </c>
      <c r="R1193" s="248">
        <f>Database!K1191</f>
        <v>0</v>
      </c>
    </row>
    <row r="1194" spans="17:18" x14ac:dyDescent="0.2">
      <c r="Q1194" s="247" t="str">
        <f>Database!B1192&amp;"-"&amp;Database!C1192&amp;"-"&amp;Database!D1192</f>
        <v>--</v>
      </c>
      <c r="R1194" s="248">
        <f>Database!K1192</f>
        <v>0</v>
      </c>
    </row>
    <row r="1195" spans="17:18" x14ac:dyDescent="0.2">
      <c r="Q1195" s="247" t="str">
        <f>Database!B1193&amp;"-"&amp;Database!C1193&amp;"-"&amp;Database!D1193</f>
        <v>--</v>
      </c>
      <c r="R1195" s="248">
        <f>Database!K1193</f>
        <v>0</v>
      </c>
    </row>
    <row r="1196" spans="17:18" x14ac:dyDescent="0.2">
      <c r="Q1196" s="247" t="str">
        <f>Database!B1194&amp;"-"&amp;Database!C1194&amp;"-"&amp;Database!D1194</f>
        <v>--</v>
      </c>
      <c r="R1196" s="248">
        <f>Database!K1194</f>
        <v>0</v>
      </c>
    </row>
    <row r="1197" spans="17:18" x14ac:dyDescent="0.2">
      <c r="Q1197" s="247" t="str">
        <f>Database!B1195&amp;"-"&amp;Database!C1195&amp;"-"&amp;Database!D1195</f>
        <v>--</v>
      </c>
      <c r="R1197" s="248">
        <f>Database!K1195</f>
        <v>0</v>
      </c>
    </row>
    <row r="1198" spans="17:18" x14ac:dyDescent="0.2">
      <c r="Q1198" s="247" t="str">
        <f>Database!B1196&amp;"-"&amp;Database!C1196&amp;"-"&amp;Database!D1196</f>
        <v>--</v>
      </c>
      <c r="R1198" s="248">
        <f>Database!K1196</f>
        <v>0</v>
      </c>
    </row>
    <row r="1199" spans="17:18" x14ac:dyDescent="0.2">
      <c r="Q1199" s="247" t="str">
        <f>Database!B1197&amp;"-"&amp;Database!C1197&amp;"-"&amp;Database!D1197</f>
        <v>--</v>
      </c>
      <c r="R1199" s="248">
        <f>Database!K1197</f>
        <v>0</v>
      </c>
    </row>
    <row r="1200" spans="17:18" x14ac:dyDescent="0.2">
      <c r="Q1200" s="247" t="str">
        <f>Database!B1198&amp;"-"&amp;Database!C1198&amp;"-"&amp;Database!D1198</f>
        <v>--</v>
      </c>
      <c r="R1200" s="248">
        <f>Database!K1198</f>
        <v>0</v>
      </c>
    </row>
    <row r="1201" spans="17:18" x14ac:dyDescent="0.2">
      <c r="Q1201" s="247" t="str">
        <f>Database!B1199&amp;"-"&amp;Database!C1199&amp;"-"&amp;Database!D1199</f>
        <v>--</v>
      </c>
      <c r="R1201" s="248">
        <f>Database!K1199</f>
        <v>0</v>
      </c>
    </row>
    <row r="1202" spans="17:18" x14ac:dyDescent="0.2">
      <c r="Q1202" s="247" t="str">
        <f>Database!B1200&amp;"-"&amp;Database!C1200&amp;"-"&amp;Database!D1200</f>
        <v>--</v>
      </c>
      <c r="R1202" s="248">
        <f>Database!K1200</f>
        <v>0</v>
      </c>
    </row>
    <row r="1203" spans="17:18" x14ac:dyDescent="0.2">
      <c r="Q1203" s="247" t="str">
        <f>Database!B1201&amp;"-"&amp;Database!C1201&amp;"-"&amp;Database!D1201</f>
        <v>--</v>
      </c>
      <c r="R1203" s="248">
        <f>Database!K1201</f>
        <v>0</v>
      </c>
    </row>
    <row r="1204" spans="17:18" x14ac:dyDescent="0.2">
      <c r="Q1204" s="247" t="str">
        <f>Database!B1202&amp;"-"&amp;Database!C1202&amp;"-"&amp;Database!D1202</f>
        <v>--</v>
      </c>
      <c r="R1204" s="248">
        <f>Database!K1202</f>
        <v>0</v>
      </c>
    </row>
    <row r="1205" spans="17:18" x14ac:dyDescent="0.2">
      <c r="Q1205" s="247" t="str">
        <f>Database!B1203&amp;"-"&amp;Database!C1203&amp;"-"&amp;Database!D1203</f>
        <v>--</v>
      </c>
      <c r="R1205" s="248">
        <f>Database!K1203</f>
        <v>0</v>
      </c>
    </row>
    <row r="1206" spans="17:18" x14ac:dyDescent="0.2">
      <c r="Q1206" s="247" t="str">
        <f>Database!B1204&amp;"-"&amp;Database!C1204&amp;"-"&amp;Database!D1204</f>
        <v>--</v>
      </c>
      <c r="R1206" s="248">
        <f>Database!K1204</f>
        <v>0</v>
      </c>
    </row>
    <row r="1207" spans="17:18" x14ac:dyDescent="0.2">
      <c r="Q1207" s="247" t="str">
        <f>Database!B1205&amp;"-"&amp;Database!C1205&amp;"-"&amp;Database!D1205</f>
        <v>--</v>
      </c>
      <c r="R1207" s="248">
        <f>Database!K1205</f>
        <v>0</v>
      </c>
    </row>
    <row r="1208" spans="17:18" x14ac:dyDescent="0.2">
      <c r="Q1208" s="247" t="str">
        <f>Database!B1206&amp;"-"&amp;Database!C1206&amp;"-"&amp;Database!D1206</f>
        <v>--</v>
      </c>
      <c r="R1208" s="248">
        <f>Database!K1206</f>
        <v>0</v>
      </c>
    </row>
    <row r="1209" spans="17:18" x14ac:dyDescent="0.2">
      <c r="Q1209" s="247" t="str">
        <f>Database!B1207&amp;"-"&amp;Database!C1207&amp;"-"&amp;Database!D1207</f>
        <v>--</v>
      </c>
      <c r="R1209" s="248">
        <f>Database!K1207</f>
        <v>0</v>
      </c>
    </row>
    <row r="1210" spans="17:18" x14ac:dyDescent="0.2">
      <c r="Q1210" s="247" t="str">
        <f>Database!B1208&amp;"-"&amp;Database!C1208&amp;"-"&amp;Database!D1208</f>
        <v>--</v>
      </c>
      <c r="R1210" s="248">
        <f>Database!K1208</f>
        <v>0</v>
      </c>
    </row>
    <row r="1211" spans="17:18" x14ac:dyDescent="0.2">
      <c r="Q1211" s="247" t="str">
        <f>Database!B1209&amp;"-"&amp;Database!C1209&amp;"-"&amp;Database!D1209</f>
        <v>--</v>
      </c>
      <c r="R1211" s="248">
        <f>Database!K1209</f>
        <v>0</v>
      </c>
    </row>
    <row r="1212" spans="17:18" x14ac:dyDescent="0.2">
      <c r="Q1212" s="247" t="str">
        <f>Database!B1210&amp;"-"&amp;Database!C1210&amp;"-"&amp;Database!D1210</f>
        <v>--</v>
      </c>
      <c r="R1212" s="248">
        <f>Database!K1210</f>
        <v>0</v>
      </c>
    </row>
    <row r="1213" spans="17:18" x14ac:dyDescent="0.2">
      <c r="Q1213" s="247" t="str">
        <f>Database!B1211&amp;"-"&amp;Database!C1211&amp;"-"&amp;Database!D1211</f>
        <v>--</v>
      </c>
      <c r="R1213" s="248">
        <f>Database!K1211</f>
        <v>0</v>
      </c>
    </row>
    <row r="1214" spans="17:18" x14ac:dyDescent="0.2">
      <c r="Q1214" s="247" t="str">
        <f>Database!B1212&amp;"-"&amp;Database!C1212&amp;"-"&amp;Database!D1212</f>
        <v>--</v>
      </c>
      <c r="R1214" s="248">
        <f>Database!K1212</f>
        <v>0</v>
      </c>
    </row>
    <row r="1215" spans="17:18" x14ac:dyDescent="0.2">
      <c r="Q1215" s="247" t="str">
        <f>Database!B1213&amp;"-"&amp;Database!C1213&amp;"-"&amp;Database!D1213</f>
        <v>--</v>
      </c>
      <c r="R1215" s="248">
        <f>Database!K1213</f>
        <v>0</v>
      </c>
    </row>
    <row r="1216" spans="17:18" x14ac:dyDescent="0.2">
      <c r="Q1216" s="247" t="str">
        <f>Database!B1214&amp;"-"&amp;Database!C1214&amp;"-"&amp;Database!D1214</f>
        <v>--</v>
      </c>
      <c r="R1216" s="248">
        <f>Database!K1214</f>
        <v>0</v>
      </c>
    </row>
    <row r="1217" spans="17:18" x14ac:dyDescent="0.2">
      <c r="Q1217" s="247" t="str">
        <f>Database!B1215&amp;"-"&amp;Database!C1215&amp;"-"&amp;Database!D1215</f>
        <v>--</v>
      </c>
      <c r="R1217" s="248">
        <f>Database!K1215</f>
        <v>0</v>
      </c>
    </row>
    <row r="1218" spans="17:18" x14ac:dyDescent="0.2">
      <c r="Q1218" s="247" t="str">
        <f>Database!B1216&amp;"-"&amp;Database!C1216&amp;"-"&amp;Database!D1216</f>
        <v>--</v>
      </c>
      <c r="R1218" s="248">
        <f>Database!K1216</f>
        <v>0</v>
      </c>
    </row>
    <row r="1219" spans="17:18" x14ac:dyDescent="0.2">
      <c r="Q1219" s="247" t="str">
        <f>Database!B1217&amp;"-"&amp;Database!C1217&amp;"-"&amp;Database!D1217</f>
        <v>--</v>
      </c>
      <c r="R1219" s="248">
        <f>Database!K1217</f>
        <v>0</v>
      </c>
    </row>
    <row r="1220" spans="17:18" x14ac:dyDescent="0.2">
      <c r="Q1220" s="247" t="str">
        <f>Database!B1218&amp;"-"&amp;Database!C1218&amp;"-"&amp;Database!D1218</f>
        <v>--</v>
      </c>
      <c r="R1220" s="248">
        <f>Database!K1218</f>
        <v>0</v>
      </c>
    </row>
    <row r="1221" spans="17:18" x14ac:dyDescent="0.2">
      <c r="Q1221" s="247" t="str">
        <f>Database!B1219&amp;"-"&amp;Database!C1219&amp;"-"&amp;Database!D1219</f>
        <v>--</v>
      </c>
      <c r="R1221" s="248">
        <f>Database!K1219</f>
        <v>0</v>
      </c>
    </row>
    <row r="1222" spans="17:18" x14ac:dyDescent="0.2">
      <c r="Q1222" s="247" t="str">
        <f>Database!B1220&amp;"-"&amp;Database!C1220&amp;"-"&amp;Database!D1220</f>
        <v>--</v>
      </c>
      <c r="R1222" s="248">
        <f>Database!K1220</f>
        <v>0</v>
      </c>
    </row>
    <row r="1223" spans="17:18" x14ac:dyDescent="0.2">
      <c r="Q1223" s="247" t="str">
        <f>Database!B1221&amp;"-"&amp;Database!C1221&amp;"-"&amp;Database!D1221</f>
        <v>--</v>
      </c>
      <c r="R1223" s="248">
        <f>Database!K1221</f>
        <v>0</v>
      </c>
    </row>
    <row r="1224" spans="17:18" x14ac:dyDescent="0.2">
      <c r="Q1224" s="247" t="str">
        <f>Database!B1222&amp;"-"&amp;Database!C1222&amp;"-"&amp;Database!D1222</f>
        <v>--</v>
      </c>
      <c r="R1224" s="248">
        <f>Database!K1222</f>
        <v>0</v>
      </c>
    </row>
    <row r="1225" spans="17:18" x14ac:dyDescent="0.2">
      <c r="Q1225" s="247" t="str">
        <f>Database!B1223&amp;"-"&amp;Database!C1223&amp;"-"&amp;Database!D1223</f>
        <v>--</v>
      </c>
      <c r="R1225" s="248">
        <f>Database!K1223</f>
        <v>0</v>
      </c>
    </row>
    <row r="1226" spans="17:18" x14ac:dyDescent="0.2">
      <c r="Q1226" s="247" t="str">
        <f>Database!B1224&amp;"-"&amp;Database!C1224&amp;"-"&amp;Database!D1224</f>
        <v>--</v>
      </c>
      <c r="R1226" s="248">
        <f>Database!K1224</f>
        <v>0</v>
      </c>
    </row>
    <row r="1227" spans="17:18" x14ac:dyDescent="0.2">
      <c r="Q1227" s="247" t="str">
        <f>Database!B1225&amp;"-"&amp;Database!C1225&amp;"-"&amp;Database!D1225</f>
        <v>--</v>
      </c>
      <c r="R1227" s="248">
        <f>Database!K1225</f>
        <v>0</v>
      </c>
    </row>
    <row r="1228" spans="17:18" x14ac:dyDescent="0.2">
      <c r="Q1228" s="247" t="str">
        <f>Database!B1226&amp;"-"&amp;Database!C1226&amp;"-"&amp;Database!D1226</f>
        <v>--</v>
      </c>
      <c r="R1228" s="248">
        <f>Database!K1226</f>
        <v>0</v>
      </c>
    </row>
    <row r="1229" spans="17:18" x14ac:dyDescent="0.2">
      <c r="Q1229" s="247" t="str">
        <f>Database!B1227&amp;"-"&amp;Database!C1227&amp;"-"&amp;Database!D1227</f>
        <v>--</v>
      </c>
      <c r="R1229" s="248">
        <f>Database!K1227</f>
        <v>0</v>
      </c>
    </row>
    <row r="1230" spans="17:18" x14ac:dyDescent="0.2">
      <c r="Q1230" s="247" t="str">
        <f>Database!B1228&amp;"-"&amp;Database!C1228&amp;"-"&amp;Database!D1228</f>
        <v>--</v>
      </c>
      <c r="R1230" s="248">
        <f>Database!K1228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5"/>
  <sheetViews>
    <sheetView showGridLines="0" topLeftCell="G6" zoomScale="85" workbookViewId="0">
      <selection activeCell="K14" sqref="K14"/>
    </sheetView>
  </sheetViews>
  <sheetFormatPr defaultRowHeight="12.75" x14ac:dyDescent="0.2"/>
  <cols>
    <col min="1" max="1" width="2.85546875" customWidth="1"/>
    <col min="2" max="2" width="12.7109375" style="3" customWidth="1"/>
    <col min="3" max="3" width="15.7109375" style="2" customWidth="1"/>
    <col min="4" max="4" width="12.7109375" style="3" customWidth="1"/>
    <col min="5" max="5" width="15.7109375" style="2" customWidth="1"/>
    <col min="6" max="6" width="12.7109375" style="3" customWidth="1"/>
    <col min="7" max="7" width="15.7109375" style="2" customWidth="1"/>
    <col min="8" max="8" width="12.7109375" style="3" customWidth="1"/>
    <col min="9" max="9" width="15.7109375" style="2" customWidth="1"/>
    <col min="10" max="10" width="12.7109375" style="3" customWidth="1"/>
    <col min="11" max="11" width="15.7109375" style="2" customWidth="1"/>
    <col min="12" max="12" width="12.7109375" style="3" customWidth="1"/>
    <col min="13" max="13" width="17.5703125" style="2" customWidth="1"/>
    <col min="14" max="14" width="12.7109375" style="3" customWidth="1"/>
    <col min="15" max="15" width="13.42578125" style="2" customWidth="1"/>
    <col min="16" max="16" width="12.7109375" style="3" customWidth="1"/>
    <col min="17" max="17" width="13.42578125" style="2" customWidth="1"/>
    <col min="18" max="18" width="12.7109375" style="3" customWidth="1"/>
    <col min="19" max="19" width="14.42578125" style="2" customWidth="1"/>
    <col min="20" max="20" width="12.7109375" style="3" customWidth="1"/>
    <col min="21" max="21" width="14.140625" style="2" customWidth="1"/>
    <col min="22" max="22" width="12.7109375" style="3" customWidth="1"/>
    <col min="23" max="23" width="15" style="2" customWidth="1"/>
    <col min="24" max="24" width="12.7109375" style="3" customWidth="1"/>
    <col min="25" max="25" width="14.140625" style="2" customWidth="1"/>
    <col min="26" max="26" width="12.7109375" style="3" customWidth="1"/>
    <col min="27" max="27" width="13.42578125" style="2" customWidth="1"/>
    <col min="28" max="28" width="12.7109375" style="3" customWidth="1"/>
    <col min="29" max="29" width="13.42578125" style="2" customWidth="1"/>
    <col min="30" max="30" width="12.7109375" style="3" customWidth="1"/>
    <col min="31" max="31" width="15.7109375" style="2" customWidth="1"/>
    <col min="32" max="32" width="12.7109375" style="3" customWidth="1"/>
    <col min="33" max="33" width="18.5703125" style="2" customWidth="1"/>
    <col min="34" max="34" width="12.7109375" style="3" customWidth="1"/>
    <col min="35" max="35" width="15.140625" style="2" customWidth="1"/>
    <col min="36" max="36" width="12.7109375" style="3" customWidth="1"/>
    <col min="37" max="37" width="17.28515625" style="2" customWidth="1"/>
    <col min="38" max="38" width="12.7109375" style="3" customWidth="1"/>
    <col min="39" max="39" width="17.28515625" style="2" customWidth="1"/>
    <col min="40" max="40" width="12.7109375" style="3" customWidth="1"/>
    <col min="41" max="41" width="17.28515625" style="2" customWidth="1"/>
    <col min="42" max="42" width="12.7109375" style="3" customWidth="1"/>
    <col min="43" max="43" width="15.7109375" style="2" customWidth="1"/>
    <col min="44" max="44" width="12.7109375" style="3" customWidth="1"/>
    <col min="45" max="45" width="15.7109375" style="2" customWidth="1"/>
    <col min="46" max="46" width="12.7109375" style="3" customWidth="1"/>
    <col min="47" max="47" width="15.7109375" style="2" customWidth="1"/>
    <col min="48" max="48" width="12.7109375" style="3" customWidth="1"/>
    <col min="49" max="49" width="18" style="2" customWidth="1"/>
    <col min="50" max="50" width="9.140625" style="3"/>
    <col min="51" max="51" width="9.140625" style="2"/>
    <col min="52" max="52" width="9.140625" style="3"/>
    <col min="53" max="53" width="9.140625" style="2"/>
    <col min="54" max="54" width="9.140625" style="3"/>
    <col min="55" max="55" width="9.140625" style="2"/>
    <col min="56" max="56" width="9.140625" style="3"/>
    <col min="57" max="57" width="9.140625" style="2"/>
    <col min="58" max="58" width="9.140625" style="3"/>
    <col min="59" max="59" width="9.140625" style="2"/>
    <col min="60" max="60" width="9.140625" style="3"/>
    <col min="61" max="61" width="9.140625" style="2"/>
    <col min="62" max="62" width="9.140625" style="3"/>
    <col min="63" max="63" width="9.140625" style="2"/>
    <col min="64" max="64" width="9.140625" style="3"/>
    <col min="65" max="65" width="9.140625" style="2"/>
    <col min="66" max="66" width="9.140625" style="3"/>
    <col min="67" max="67" width="9.140625" style="2"/>
    <col min="68" max="68" width="9.140625" style="3"/>
    <col min="69" max="69" width="9.140625" style="2"/>
    <col min="70" max="70" width="9.140625" style="3"/>
    <col min="71" max="71" width="9.140625" style="2"/>
    <col min="72" max="72" width="9.140625" style="3"/>
    <col min="73" max="73" width="9.140625" style="2"/>
    <col min="74" max="74" width="9.140625" style="3"/>
    <col min="75" max="75" width="9.140625" style="2"/>
    <col min="76" max="76" width="9.140625" style="3"/>
    <col min="77" max="77" width="9.140625" style="2"/>
    <col min="78" max="78" width="9.140625" style="3"/>
  </cols>
  <sheetData>
    <row r="1" spans="1:78" ht="23.25" x14ac:dyDescent="0.35">
      <c r="A1" s="1" t="s">
        <v>569</v>
      </c>
      <c r="B1" s="12"/>
      <c r="G1" s="26"/>
      <c r="H1" s="18"/>
      <c r="I1" s="26"/>
      <c r="J1" s="18"/>
    </row>
    <row r="2" spans="1:78" x14ac:dyDescent="0.2">
      <c r="B2" s="13"/>
      <c r="C2" s="20"/>
      <c r="D2" s="15"/>
      <c r="E2" s="20"/>
      <c r="F2" s="15"/>
      <c r="G2" s="20"/>
      <c r="H2" s="15"/>
      <c r="I2" s="20"/>
      <c r="J2" s="15"/>
      <c r="K2" s="20"/>
      <c r="L2" s="15"/>
      <c r="M2" s="20"/>
      <c r="N2" s="15"/>
    </row>
    <row r="3" spans="1:78" x14ac:dyDescent="0.2">
      <c r="B3" s="13"/>
      <c r="G3" s="26"/>
      <c r="H3" s="18"/>
      <c r="I3" s="26"/>
      <c r="J3" s="18"/>
    </row>
    <row r="4" spans="1:78" s="11" customFormat="1" x14ac:dyDescent="0.2">
      <c r="B4" s="27" t="s">
        <v>570</v>
      </c>
      <c r="C4" s="28">
        <f ca="1">IF(WEEKDAY(TODAY())=2,TODAY()-3,TODAY()-1)</f>
        <v>36004</v>
      </c>
      <c r="D4" s="29"/>
      <c r="E4" s="30"/>
      <c r="F4" s="31"/>
      <c r="G4" s="31"/>
      <c r="H4" s="32"/>
      <c r="I4" s="32"/>
      <c r="J4" s="32"/>
    </row>
    <row r="5" spans="1:78" x14ac:dyDescent="0.2">
      <c r="B5" s="5"/>
      <c r="C5" s="6"/>
      <c r="D5" s="5"/>
      <c r="E5" s="24"/>
      <c r="F5" s="5"/>
      <c r="G5" s="6"/>
      <c r="H5" s="17"/>
      <c r="I5" s="25"/>
      <c r="J5" s="17"/>
    </row>
    <row r="6" spans="1:78" x14ac:dyDescent="0.2">
      <c r="B6" s="5"/>
      <c r="C6" s="6"/>
      <c r="D6" s="44"/>
      <c r="E6" s="25"/>
      <c r="F6" s="17"/>
      <c r="G6" s="25"/>
      <c r="H6" s="17"/>
      <c r="I6" s="25"/>
      <c r="J6" s="17"/>
    </row>
    <row r="7" spans="1:78" x14ac:dyDescent="0.2">
      <c r="B7" s="13"/>
      <c r="C7" s="21"/>
      <c r="D7" s="16"/>
      <c r="E7" s="21"/>
      <c r="F7" s="16"/>
      <c r="G7" s="21"/>
      <c r="H7" s="16"/>
      <c r="I7" s="21"/>
      <c r="J7" s="16"/>
      <c r="K7" s="21"/>
      <c r="L7" s="16"/>
      <c r="M7" s="21"/>
      <c r="N7" s="16"/>
      <c r="O7" s="21"/>
      <c r="P7" s="4"/>
    </row>
    <row r="8" spans="1:78" s="33" customFormat="1" x14ac:dyDescent="0.2">
      <c r="B8" s="34" t="s">
        <v>571</v>
      </c>
      <c r="C8" s="35">
        <v>1</v>
      </c>
      <c r="D8" s="34" t="s">
        <v>571</v>
      </c>
      <c r="E8" s="35">
        <v>2</v>
      </c>
      <c r="F8" s="34" t="s">
        <v>571</v>
      </c>
      <c r="G8" s="35">
        <v>3</v>
      </c>
      <c r="H8" s="34" t="s">
        <v>571</v>
      </c>
      <c r="I8" s="35">
        <v>4</v>
      </c>
      <c r="J8" s="34" t="s">
        <v>571</v>
      </c>
      <c r="K8" s="35">
        <v>5</v>
      </c>
      <c r="L8" s="34" t="s">
        <v>571</v>
      </c>
      <c r="M8" s="35">
        <v>6</v>
      </c>
      <c r="N8" s="34" t="s">
        <v>571</v>
      </c>
      <c r="O8" s="35">
        <v>7</v>
      </c>
      <c r="P8" s="34" t="s">
        <v>571</v>
      </c>
      <c r="Q8" s="35">
        <v>8</v>
      </c>
      <c r="R8" s="34" t="s">
        <v>571</v>
      </c>
      <c r="S8" s="35">
        <v>9</v>
      </c>
      <c r="T8" s="34" t="s">
        <v>571</v>
      </c>
      <c r="U8" s="35">
        <v>10</v>
      </c>
      <c r="V8" s="34" t="s">
        <v>571</v>
      </c>
      <c r="W8" s="35">
        <v>11</v>
      </c>
      <c r="X8" s="34" t="s">
        <v>571</v>
      </c>
      <c r="Y8" s="35">
        <v>12</v>
      </c>
      <c r="Z8" s="34" t="s">
        <v>571</v>
      </c>
      <c r="AA8" s="35">
        <v>13</v>
      </c>
      <c r="AB8" s="34" t="s">
        <v>571</v>
      </c>
      <c r="AC8" s="35">
        <v>14</v>
      </c>
      <c r="AD8" s="34" t="s">
        <v>571</v>
      </c>
      <c r="AE8" s="35">
        <v>15</v>
      </c>
      <c r="AF8" s="34" t="s">
        <v>571</v>
      </c>
      <c r="AG8" s="35">
        <v>16</v>
      </c>
      <c r="AH8" s="34" t="s">
        <v>571</v>
      </c>
      <c r="AI8" s="35">
        <v>17</v>
      </c>
      <c r="AJ8" s="34" t="s">
        <v>571</v>
      </c>
      <c r="AK8" s="35">
        <v>18</v>
      </c>
      <c r="AL8" s="34" t="s">
        <v>571</v>
      </c>
      <c r="AM8" s="35">
        <v>19</v>
      </c>
      <c r="AN8" s="34" t="s">
        <v>571</v>
      </c>
      <c r="AO8" s="35">
        <v>20</v>
      </c>
      <c r="AP8" s="34" t="s">
        <v>571</v>
      </c>
      <c r="AQ8" s="35">
        <v>21</v>
      </c>
      <c r="AR8" s="34" t="s">
        <v>571</v>
      </c>
      <c r="AS8" s="35">
        <v>22</v>
      </c>
      <c r="AT8" s="34" t="s">
        <v>571</v>
      </c>
      <c r="AU8" s="35">
        <v>23</v>
      </c>
      <c r="AV8" s="34" t="s">
        <v>571</v>
      </c>
      <c r="AW8" s="35">
        <v>24</v>
      </c>
    </row>
    <row r="9" spans="1:78" x14ac:dyDescent="0.2">
      <c r="B9" s="14" t="s">
        <v>572</v>
      </c>
      <c r="C9" s="22" t="str">
        <f>VLOOKUP(C8,GasDaily2,3)</f>
        <v>GD-CNG/NORTH</v>
      </c>
      <c r="D9" s="14" t="s">
        <v>572</v>
      </c>
      <c r="E9" s="22" t="str">
        <f>VLOOKUP(E8,GasDaily2,3)</f>
        <v>GD-CNG/SOUTH</v>
      </c>
      <c r="F9" s="14" t="s">
        <v>572</v>
      </c>
      <c r="G9" s="22" t="str">
        <f>VLOOKUP(G8,GasDaily2,3)</f>
        <v>GD-COLGULF/RAYN</v>
      </c>
      <c r="H9" s="14" t="s">
        <v>572</v>
      </c>
      <c r="I9" s="22" t="str">
        <f>VLOOKUP(I8,GasDaily2,3)</f>
        <v>GD-COLGULF/LA</v>
      </c>
      <c r="J9" s="14" t="s">
        <v>572</v>
      </c>
      <c r="K9" s="22" t="str">
        <f>VLOOKUP(K8,GasDaily2,3)</f>
        <v>GD-CGT/APPALAC</v>
      </c>
      <c r="L9" s="14" t="s">
        <v>572</v>
      </c>
      <c r="M9" s="22" t="str">
        <f>VLOOKUP(M8,GasDaily2,3)</f>
        <v>GD-TENN/CORPUS</v>
      </c>
      <c r="N9" s="14" t="s">
        <v>572</v>
      </c>
      <c r="O9" s="22" t="str">
        <f>VLOOKUP(O8,GasDaily2,3)</f>
        <v>IF-TENN/Z5</v>
      </c>
      <c r="P9" s="14" t="s">
        <v>572</v>
      </c>
      <c r="Q9" s="22" t="str">
        <f>VLOOKUP(Q8,GasDaily2,3)</f>
        <v>GD-TENN/500</v>
      </c>
      <c r="R9" s="14" t="s">
        <v>572</v>
      </c>
      <c r="S9" s="22" t="str">
        <f>VLOOKUP(S8,GasDaily2,3)</f>
        <v>GD-TENN/800</v>
      </c>
      <c r="T9" s="14" t="s">
        <v>572</v>
      </c>
      <c r="U9" s="22" t="str">
        <f>VLOOKUP(U8,GasDaily2,3)</f>
        <v>GD-TETCO/STX</v>
      </c>
      <c r="V9" s="14" t="s">
        <v>572</v>
      </c>
      <c r="W9" s="22" t="str">
        <f>VLOOKUP(W8,GasDaily2,3)</f>
        <v>GD-TETCO/ETX/CR</v>
      </c>
      <c r="X9" s="14" t="s">
        <v>572</v>
      </c>
      <c r="Y9" s="22" t="str">
        <f>VLOOKUP(Y8,GasDaily2,3)</f>
        <v>GD-TETCO/WLA</v>
      </c>
      <c r="Z9" s="14" t="s">
        <v>572</v>
      </c>
      <c r="AA9" s="22" t="str">
        <f>VLOOKUP(AA8,GasDaily2,3)</f>
        <v>GD-TETCO/ELA</v>
      </c>
      <c r="AB9" s="14" t="s">
        <v>572</v>
      </c>
      <c r="AC9" s="22" t="str">
        <f>VLOOKUP(AC8,GasDaily2,3)</f>
        <v>GD-TETCO/M1</v>
      </c>
      <c r="AD9" s="14" t="s">
        <v>572</v>
      </c>
      <c r="AE9" s="22" t="str">
        <f>VLOOKUP(AE8,GasDaily2,3)</f>
        <v>IF-TETCO/M2</v>
      </c>
      <c r="AF9" s="14" t="s">
        <v>572</v>
      </c>
      <c r="AG9" s="22" t="str">
        <f>VLOOKUP(AG8,GasDaily2,3)</f>
        <v>GD-TETCO/M3</v>
      </c>
      <c r="AH9" s="14" t="s">
        <v>572</v>
      </c>
      <c r="AI9" s="22" t="str">
        <f>VLOOKUP(AI8,GasDaily2,3)</f>
        <v>GD-TGT/Z1</v>
      </c>
      <c r="AJ9" s="14" t="s">
        <v>572</v>
      </c>
      <c r="AK9" s="22" t="str">
        <f>VLOOKUP(AK8,GasDaily2,3)</f>
        <v>GD-TGT/ZSL</v>
      </c>
      <c r="AL9" s="14" t="s">
        <v>572</v>
      </c>
      <c r="AM9" s="22" t="str">
        <f>VLOOKUP(AM8,GasDaily2,3)</f>
        <v>GD-TRANSCO/Z1</v>
      </c>
      <c r="AN9" s="14" t="s">
        <v>572</v>
      </c>
      <c r="AO9" s="22" t="str">
        <f>VLOOKUP(AO8,GasDaily2,3)</f>
        <v>GD-TRANSCO/Z2</v>
      </c>
      <c r="AP9" s="14" t="s">
        <v>572</v>
      </c>
      <c r="AQ9" s="22" t="str">
        <f>VLOOKUP(AQ8,GasDaily2,3)</f>
        <v>GD-TRANSCO/Z3</v>
      </c>
      <c r="AR9" s="14" t="s">
        <v>572</v>
      </c>
      <c r="AS9" s="22" t="str">
        <f>VLOOKUP(AS8,GasDaily2,3)</f>
        <v>GD-TRANSCO/Z4</v>
      </c>
      <c r="AT9" s="14" t="s">
        <v>572</v>
      </c>
      <c r="AU9" s="22" t="str">
        <f>VLOOKUP(AU8,GasDaily2,3)</f>
        <v>GD-TRCOZ6/NONY</v>
      </c>
      <c r="AV9" s="14" t="s">
        <v>572</v>
      </c>
      <c r="AW9" s="22" t="str">
        <f>VLOOKUP(AW8,GasDaily2,3)</f>
        <v>GD-TRCOZ6/NY</v>
      </c>
    </row>
    <row r="10" spans="1:78" x14ac:dyDescent="0.2">
      <c r="B10" s="14" t="s">
        <v>573</v>
      </c>
      <c r="C10" s="23" t="str">
        <f>VLOOKUP(C8,GasDaily2,2)</f>
        <v>CNG-N</v>
      </c>
      <c r="D10" s="14" t="s">
        <v>573</v>
      </c>
      <c r="E10" s="23" t="str">
        <f>VLOOKUP(E8,GasDaily2,2)</f>
        <v>CNG-S</v>
      </c>
      <c r="F10" s="14" t="s">
        <v>573</v>
      </c>
      <c r="G10" s="23" t="str">
        <f>VLOOKUP(G8,GasDaily2,2)</f>
        <v>Gulf Mainline</v>
      </c>
      <c r="H10" s="14" t="s">
        <v>573</v>
      </c>
      <c r="I10" s="23" t="str">
        <f>VLOOKUP(I8,GasDaily2,2)</f>
        <v>Gulf Onshore</v>
      </c>
      <c r="J10" s="14" t="s">
        <v>573</v>
      </c>
      <c r="K10" s="23" t="str">
        <f>VLOOKUP(K8,GasDaily2,2)</f>
        <v>TCO</v>
      </c>
      <c r="L10" s="14" t="s">
        <v>573</v>
      </c>
      <c r="M10" s="23" t="str">
        <f>VLOOKUP(M8,GasDaily2,2)</f>
        <v>Tenn Zone  0</v>
      </c>
      <c r="N10" s="14" t="s">
        <v>573</v>
      </c>
      <c r="O10" s="23" t="str">
        <f>VLOOKUP(O8,GasDaily2,2)</f>
        <v>Tenn Zone 5</v>
      </c>
      <c r="P10" s="14" t="s">
        <v>573</v>
      </c>
      <c r="Q10" s="23" t="str">
        <f>VLOOKUP(Q8,GasDaily2,2)</f>
        <v>Tenn Zone 500</v>
      </c>
      <c r="R10" s="14" t="s">
        <v>573</v>
      </c>
      <c r="S10" s="23" t="str">
        <f>VLOOKUP(S8,GasDaily2,2)</f>
        <v>Tenn Zone 800</v>
      </c>
      <c r="T10" s="14" t="s">
        <v>573</v>
      </c>
      <c r="U10" s="23" t="str">
        <f>VLOOKUP(U8,GasDaily2,2)</f>
        <v>Tetco   STX</v>
      </c>
      <c r="V10" s="14" t="s">
        <v>573</v>
      </c>
      <c r="W10" s="23" t="str">
        <f>VLOOKUP(W8,GasDaily2,2)</f>
        <v>Tetco  ETX</v>
      </c>
      <c r="X10" s="14" t="s">
        <v>573</v>
      </c>
      <c r="Y10" s="23" t="str">
        <f>VLOOKUP(Y8,GasDaily2,2)</f>
        <v>Tetco  WLA</v>
      </c>
      <c r="Z10" s="14" t="s">
        <v>573</v>
      </c>
      <c r="AA10" s="23" t="str">
        <f>VLOOKUP(AA8,GasDaily2,2)</f>
        <v>Tetco ELA</v>
      </c>
      <c r="AB10" s="14" t="s">
        <v>573</v>
      </c>
      <c r="AC10" s="23" t="str">
        <f>VLOOKUP(AC8,GasDaily2,2)</f>
        <v>Tetco M1</v>
      </c>
      <c r="AD10" s="14" t="s">
        <v>573</v>
      </c>
      <c r="AE10" s="23" t="str">
        <f>VLOOKUP(AE8,GasDaily2,2)</f>
        <v>Tetco M2</v>
      </c>
      <c r="AF10" s="14" t="s">
        <v>573</v>
      </c>
      <c r="AG10" s="23" t="str">
        <f>VLOOKUP(AG8,GasDaily2,2)</f>
        <v>Tetco M3</v>
      </c>
      <c r="AH10" s="14" t="s">
        <v>573</v>
      </c>
      <c r="AI10" s="23" t="str">
        <f>VLOOKUP(AI8,GasDaily2,2)</f>
        <v>Texas Gas Z/1</v>
      </c>
      <c r="AJ10" s="14" t="s">
        <v>573</v>
      </c>
      <c r="AK10" s="23" t="str">
        <f>VLOOKUP(AK8,GasDaily2,2)</f>
        <v>Texas Gas Z/SL</v>
      </c>
      <c r="AL10" s="14" t="s">
        <v>573</v>
      </c>
      <c r="AM10" s="23" t="str">
        <f>VLOOKUP(AM8,GasDaily2,2)</f>
        <v>Transco Z1 (30)</v>
      </c>
      <c r="AN10" s="14" t="s">
        <v>573</v>
      </c>
      <c r="AO10" s="23" t="str">
        <f>VLOOKUP(AO8,GasDaily2,2)</f>
        <v>Transco Z2 (45)</v>
      </c>
      <c r="AP10" s="14" t="s">
        <v>573</v>
      </c>
      <c r="AQ10" s="23" t="str">
        <f>VLOOKUP(AQ8,GasDaily2,2)</f>
        <v>Transco Z3 (65)</v>
      </c>
      <c r="AR10" s="14" t="s">
        <v>573</v>
      </c>
      <c r="AS10" s="23" t="str">
        <f>VLOOKUP(AS8,GasDaily2,2)</f>
        <v>Transco Z4 (85)</v>
      </c>
      <c r="AT10" s="14" t="s">
        <v>573</v>
      </c>
      <c r="AU10" s="23" t="str">
        <f>VLOOKUP(AU8,GasDaily2,2)</f>
        <v>Transco Z6 (nonNY)</v>
      </c>
      <c r="AV10" s="14" t="s">
        <v>573</v>
      </c>
      <c r="AW10" s="23" t="str">
        <f>VLOOKUP(AW8,GasDaily2,2)</f>
        <v>Transco Z6 (NY)</v>
      </c>
    </row>
    <row r="11" spans="1:78" x14ac:dyDescent="0.2">
      <c r="B11" s="14" t="s">
        <v>574</v>
      </c>
      <c r="C11" s="22" t="str">
        <f>VLOOKUP(C8,GasDaily2,4)</f>
        <v>SP</v>
      </c>
      <c r="D11" s="14"/>
      <c r="E11" s="22" t="str">
        <f>VLOOKUP(E8,GasDaily2,4)</f>
        <v>SP</v>
      </c>
      <c r="F11" s="14"/>
      <c r="G11" s="22" t="str">
        <f>VLOOKUP(G8,GasDaily2,4)</f>
        <v>SP</v>
      </c>
      <c r="H11" s="14"/>
      <c r="I11" s="22" t="str">
        <f>VLOOKUP(I8,GasDaily2,4)</f>
        <v>SP</v>
      </c>
      <c r="J11" s="14"/>
      <c r="K11" s="22" t="str">
        <f>VLOOKUP(K8,GasDaily2,4)</f>
        <v>SP</v>
      </c>
      <c r="L11" s="14"/>
      <c r="M11" s="22" t="str">
        <f>VLOOKUP(M8,GasDaily2,4)</f>
        <v>SP</v>
      </c>
      <c r="N11" s="14"/>
      <c r="O11" s="22" t="str">
        <f>VLOOKUP(O8,GasDaily2,4)</f>
        <v>PR</v>
      </c>
      <c r="P11" s="14"/>
      <c r="Q11" s="22" t="str">
        <f>VLOOKUP(Q8,GasDaily2,4)</f>
        <v>SP</v>
      </c>
      <c r="R11" s="14"/>
      <c r="S11" s="22" t="str">
        <f>VLOOKUP(S8,GasDaily2,4)</f>
        <v>SP</v>
      </c>
      <c r="T11" s="14"/>
      <c r="U11" s="22" t="str">
        <f>VLOOKUP(U8,GasDaily2,4)</f>
        <v>SP</v>
      </c>
      <c r="V11" s="14"/>
      <c r="W11" s="22" t="str">
        <f>VLOOKUP(W8,GasDaily2,4)</f>
        <v>SP</v>
      </c>
      <c r="X11" s="14"/>
      <c r="Y11" s="22" t="str">
        <f>VLOOKUP(Y8,GasDaily2,4)</f>
        <v>SP</v>
      </c>
      <c r="Z11" s="14"/>
      <c r="AA11" s="22" t="str">
        <f>VLOOKUP(AA8,GasDaily2,4)</f>
        <v>SP</v>
      </c>
      <c r="AB11" s="14"/>
      <c r="AC11" s="22" t="str">
        <f>VLOOKUP(AC8,GasDaily2,4)</f>
        <v>SP</v>
      </c>
      <c r="AD11" s="14"/>
      <c r="AE11" s="22" t="str">
        <f>VLOOKUP(AE8,GasDaily2,4)</f>
        <v>PR</v>
      </c>
      <c r="AF11" s="14"/>
      <c r="AG11" s="22" t="str">
        <f>VLOOKUP(AG8,GasDaily2,4)</f>
        <v>SP</v>
      </c>
      <c r="AH11" s="14"/>
      <c r="AI11" s="22" t="str">
        <f>VLOOKUP(AI8,GasDaily2,4)</f>
        <v>SP</v>
      </c>
      <c r="AJ11" s="14"/>
      <c r="AK11" s="22" t="str">
        <f>VLOOKUP(AK8,GasDaily2,4)</f>
        <v>SP</v>
      </c>
      <c r="AL11" s="14"/>
      <c r="AM11" s="22" t="str">
        <f>VLOOKUP(AM8,GasDaily2,4)</f>
        <v>SP</v>
      </c>
      <c r="AN11" s="14"/>
      <c r="AO11" s="22" t="str">
        <f>VLOOKUP(AO8,GasDaily2,4)</f>
        <v>SP</v>
      </c>
      <c r="AP11" s="14"/>
      <c r="AQ11" s="22" t="str">
        <f>VLOOKUP(AQ8,GasDaily2,4)</f>
        <v>SP</v>
      </c>
      <c r="AR11" s="14"/>
      <c r="AS11" s="22" t="str">
        <f>VLOOKUP(AS8,GasDaily2,4)</f>
        <v>SP</v>
      </c>
      <c r="AT11" s="14"/>
      <c r="AU11" s="22" t="str">
        <f>VLOOKUP(AU8,GasDaily2,4)</f>
        <v>SP</v>
      </c>
      <c r="AV11" s="14"/>
      <c r="AW11" s="22" t="str">
        <f>VLOOKUP(AW8,GasDaily2,4)</f>
        <v>SP</v>
      </c>
    </row>
    <row r="12" spans="1:78" x14ac:dyDescent="0.2">
      <c r="B12" s="14" t="s">
        <v>575</v>
      </c>
      <c r="C12" s="22" t="str">
        <f>VLOOKUP(C8,GasDaily2,5)</f>
        <v>D</v>
      </c>
      <c r="D12" s="14"/>
      <c r="E12" s="22" t="str">
        <f>VLOOKUP(E8,GasDaily2,5)</f>
        <v>D</v>
      </c>
      <c r="F12" s="14"/>
      <c r="G12" s="22" t="str">
        <f>VLOOKUP(G8,GasDaily2,5)</f>
        <v>D</v>
      </c>
      <c r="H12" s="14"/>
      <c r="I12" s="22" t="str">
        <f>VLOOKUP(I8,GasDaily2,5)</f>
        <v>D</v>
      </c>
      <c r="J12" s="14"/>
      <c r="K12" s="22" t="str">
        <f>VLOOKUP(K8,GasDaily2,5)</f>
        <v>D</v>
      </c>
      <c r="L12" s="14"/>
      <c r="M12" s="22" t="str">
        <f>VLOOKUP(M8,GasDaily2,5)</f>
        <v>D</v>
      </c>
      <c r="N12" s="14"/>
      <c r="O12" s="22" t="str">
        <f>VLOOKUP(O8,GasDaily2,5)</f>
        <v>M</v>
      </c>
      <c r="P12" s="14"/>
      <c r="Q12" s="22" t="str">
        <f>VLOOKUP(Q8,GasDaily2,5)</f>
        <v>D</v>
      </c>
      <c r="R12" s="14"/>
      <c r="S12" s="22" t="str">
        <f>VLOOKUP(S8,GasDaily2,5)</f>
        <v>D</v>
      </c>
      <c r="T12" s="14"/>
      <c r="U12" s="22" t="str">
        <f>VLOOKUP(U8,GasDaily2,5)</f>
        <v>D</v>
      </c>
      <c r="V12" s="14"/>
      <c r="W12" s="22" t="str">
        <f>VLOOKUP(W8,GasDaily2,5)</f>
        <v>D</v>
      </c>
      <c r="X12" s="14"/>
      <c r="Y12" s="22" t="str">
        <f>VLOOKUP(Y8,GasDaily2,5)</f>
        <v>D</v>
      </c>
      <c r="Z12" s="14"/>
      <c r="AA12" s="22" t="str">
        <f>VLOOKUP(AA8,GasDaily2,5)</f>
        <v>D</v>
      </c>
      <c r="AB12" s="14"/>
      <c r="AC12" s="22" t="str">
        <f>VLOOKUP(AC8,GasDaily2,5)</f>
        <v>D</v>
      </c>
      <c r="AD12" s="14"/>
      <c r="AE12" s="22" t="str">
        <f>VLOOKUP(AE8,GasDaily2,5)</f>
        <v>M</v>
      </c>
      <c r="AF12" s="14"/>
      <c r="AG12" s="22" t="str">
        <f>VLOOKUP(AG8,GasDaily2,5)</f>
        <v>D</v>
      </c>
      <c r="AH12" s="14"/>
      <c r="AI12" s="22" t="str">
        <f>VLOOKUP(AI8,GasDaily2,5)</f>
        <v>D</v>
      </c>
      <c r="AJ12" s="14"/>
      <c r="AK12" s="22" t="str">
        <f>VLOOKUP(AK8,GasDaily2,5)</f>
        <v>D</v>
      </c>
      <c r="AL12" s="14"/>
      <c r="AM12" s="22" t="str">
        <f>VLOOKUP(AM8,GasDaily2,5)</f>
        <v>D</v>
      </c>
      <c r="AN12" s="14"/>
      <c r="AO12" s="22" t="str">
        <f>VLOOKUP(AO8,GasDaily2,5)</f>
        <v>D</v>
      </c>
      <c r="AP12" s="14"/>
      <c r="AQ12" s="22" t="str">
        <f>VLOOKUP(AQ8,GasDaily2,5)</f>
        <v>D</v>
      </c>
      <c r="AR12" s="14"/>
      <c r="AS12" s="22" t="str">
        <f>VLOOKUP(AS8,GasDaily2,5)</f>
        <v>D</v>
      </c>
      <c r="AT12" s="14"/>
      <c r="AU12" s="22" t="str">
        <f>VLOOKUP(AU8,GasDaily2,5)</f>
        <v>D</v>
      </c>
      <c r="AV12" s="14"/>
      <c r="AW12" s="22" t="str">
        <f>VLOOKUP(AW8,GasDaily2,5)</f>
        <v>D</v>
      </c>
    </row>
    <row r="13" spans="1:78" s="10" customFormat="1" x14ac:dyDescent="0.2">
      <c r="A13" s="7"/>
      <c r="B13" s="8"/>
      <c r="C13" s="9">
        <f ca="1">VLOOKUP($C$4,_Box1,2)</f>
        <v>2.165</v>
      </c>
      <c r="D13" s="8"/>
      <c r="E13" s="9">
        <f ca="1">VLOOKUP($C$4,_Box2,2)</f>
        <v>2.17</v>
      </c>
      <c r="F13" s="8"/>
      <c r="G13" s="9">
        <f ca="1">VLOOKUP($C$4,_Box3,2)</f>
        <v>2.02</v>
      </c>
      <c r="H13" s="8"/>
      <c r="I13" s="9">
        <f ca="1">VLOOKUP($C$4,_Box4,2)</f>
        <v>1.9750000000000001</v>
      </c>
      <c r="J13" s="8"/>
      <c r="K13" s="9">
        <f ca="1">VLOOKUP($C$4,_Box5,2)</f>
        <v>2.14</v>
      </c>
      <c r="L13" s="8"/>
      <c r="M13" s="9">
        <f ca="1">VLOOKUP($C$4,_Box6,2)</f>
        <v>1.915</v>
      </c>
      <c r="N13" s="8"/>
      <c r="O13" s="9">
        <f ca="1">VLOOKUP($C$4,_Box7,2)</f>
        <v>2.2999999999999998</v>
      </c>
      <c r="P13" s="8"/>
      <c r="Q13" s="9">
        <f ca="1">VLOOKUP($C$4,_Box8,2)</f>
        <v>1.9450000000000001</v>
      </c>
      <c r="R13" s="8"/>
      <c r="S13" s="9">
        <f ca="1">VLOOKUP($C$4,_Box9,2)</f>
        <v>1.95</v>
      </c>
      <c r="T13" s="8"/>
      <c r="U13" s="9">
        <f ca="1">VLOOKUP($C$4,_Box10,2)</f>
        <v>1.93</v>
      </c>
      <c r="V13" s="8"/>
      <c r="W13" s="9">
        <f ca="1">VLOOKUP($C$4,_Box11,2)</f>
        <v>1.9750000000000001</v>
      </c>
      <c r="X13" s="8"/>
      <c r="Y13" s="9">
        <f ca="1">VLOOKUP($C$4,_Box12,2)</f>
        <v>1.9550000000000001</v>
      </c>
      <c r="Z13" s="8"/>
      <c r="AA13" s="9">
        <f ca="1">VLOOKUP($C$4,_Box13,2)</f>
        <v>1.9550000000000001</v>
      </c>
      <c r="AB13" s="8"/>
      <c r="AC13" s="9">
        <f ca="1">VLOOKUP($C$4,_Box14,2)</f>
        <v>2.0150000000000001</v>
      </c>
      <c r="AD13" s="8"/>
      <c r="AE13" s="9">
        <f ca="1">VLOOKUP($C$4,_Box15,2)</f>
        <v>2.21</v>
      </c>
      <c r="AF13" s="8"/>
      <c r="AG13" s="9">
        <f ca="1">VLOOKUP($C$4,_Box16,2)</f>
        <v>2.2799999999999998</v>
      </c>
      <c r="AH13" s="8"/>
      <c r="AI13" s="9">
        <f ca="1">VLOOKUP($C$4,_Box17,2)</f>
        <v>2.0099999999999998</v>
      </c>
      <c r="AJ13" s="8"/>
      <c r="AK13" s="9">
        <f ca="1">VLOOKUP($C$4,_Box18,2)</f>
        <v>1.9850000000000001</v>
      </c>
      <c r="AL13" s="19"/>
      <c r="AM13" s="9">
        <f ca="1">VLOOKUP($C$4,_Box19,2)</f>
        <v>1.95</v>
      </c>
      <c r="AN13" s="8"/>
      <c r="AO13" s="9">
        <f ca="1">VLOOKUP($C$4,_Box20,2)</f>
        <v>1.98</v>
      </c>
      <c r="AP13" s="8"/>
      <c r="AQ13" s="9">
        <f ca="1">VLOOKUP($C$4,_Box21,2)</f>
        <v>2.0099999999999998</v>
      </c>
      <c r="AR13" s="8"/>
      <c r="AS13" s="9">
        <f ca="1">VLOOKUP($C$4,_Box22,2)</f>
        <v>2.0249999999999999</v>
      </c>
      <c r="AT13" s="8"/>
      <c r="AU13" s="9">
        <f ca="1">VLOOKUP($C$4,_Box23,2)</f>
        <v>2.27</v>
      </c>
      <c r="AV13" s="8"/>
      <c r="AW13" s="9">
        <f ca="1">VLOOKUP($C$4,_Box24,2)</f>
        <v>2.33</v>
      </c>
      <c r="AX13" s="8"/>
      <c r="AY13" s="9"/>
      <c r="AZ13" s="8"/>
      <c r="BA13" s="9"/>
      <c r="BB13" s="8"/>
      <c r="BC13" s="9"/>
      <c r="BD13" s="8"/>
      <c r="BE13" s="9"/>
      <c r="BF13" s="8"/>
      <c r="BG13" s="9"/>
      <c r="BH13" s="8"/>
      <c r="BI13" s="9"/>
      <c r="BJ13" s="8"/>
      <c r="BK13" s="9"/>
      <c r="BL13" s="8"/>
      <c r="BM13" s="9"/>
      <c r="BN13" s="8"/>
      <c r="BO13" s="9"/>
      <c r="BP13" s="8"/>
      <c r="BQ13" s="9"/>
      <c r="BR13" s="8"/>
      <c r="BS13" s="9"/>
      <c r="BT13" s="8"/>
      <c r="BU13" s="9"/>
      <c r="BV13" s="8"/>
      <c r="BW13" s="9"/>
      <c r="BX13" s="8"/>
      <c r="BY13" s="9"/>
      <c r="BZ13" s="8"/>
    </row>
    <row r="14" spans="1:78" x14ac:dyDescent="0.2">
      <c r="B14" s="3">
        <v>36003</v>
      </c>
      <c r="C14" s="2">
        <v>2.15</v>
      </c>
      <c r="D14" s="3">
        <v>36003</v>
      </c>
      <c r="E14" s="2">
        <v>2.14</v>
      </c>
      <c r="F14" s="3">
        <v>36003</v>
      </c>
      <c r="G14" s="2">
        <v>1.99</v>
      </c>
      <c r="H14" s="3">
        <v>36003</v>
      </c>
      <c r="I14" s="2">
        <v>1.95</v>
      </c>
      <c r="J14" s="3">
        <v>36003</v>
      </c>
      <c r="K14" s="2">
        <v>2.12</v>
      </c>
      <c r="L14" s="3">
        <v>36003</v>
      </c>
      <c r="M14" s="2">
        <v>1.9</v>
      </c>
      <c r="N14" s="3">
        <v>35977</v>
      </c>
      <c r="O14" s="2">
        <v>2.5499999999999998</v>
      </c>
      <c r="P14" s="3">
        <v>36003</v>
      </c>
      <c r="Q14" s="2">
        <v>1.92</v>
      </c>
      <c r="R14" s="3">
        <v>36003</v>
      </c>
      <c r="S14" s="2">
        <v>1.91</v>
      </c>
      <c r="T14" s="3">
        <v>36003</v>
      </c>
      <c r="U14" s="2">
        <v>1.91</v>
      </c>
      <c r="V14" s="3">
        <v>36003</v>
      </c>
      <c r="W14" s="2">
        <v>1.9350000000000001</v>
      </c>
      <c r="X14" s="3">
        <v>36003</v>
      </c>
      <c r="Y14" s="2">
        <v>1.93</v>
      </c>
      <c r="Z14" s="3">
        <v>36003</v>
      </c>
      <c r="AA14" s="2">
        <v>1.9350000000000001</v>
      </c>
      <c r="AB14" s="3">
        <v>36003</v>
      </c>
      <c r="AC14" s="2">
        <v>1.98</v>
      </c>
      <c r="AD14" s="3">
        <v>35977</v>
      </c>
      <c r="AE14" s="2">
        <v>2.5299999999999998</v>
      </c>
      <c r="AF14" s="3">
        <v>36003</v>
      </c>
      <c r="AG14" s="2">
        <v>2.2400000000000002</v>
      </c>
      <c r="AH14" s="3">
        <v>36003</v>
      </c>
      <c r="AI14" s="2">
        <v>1.9550000000000001</v>
      </c>
      <c r="AJ14" s="3">
        <v>36003</v>
      </c>
      <c r="AK14" s="2">
        <v>1.9550000000000001</v>
      </c>
      <c r="AL14" s="3">
        <v>36003</v>
      </c>
      <c r="AM14" s="2">
        <v>1.92</v>
      </c>
      <c r="AN14" s="3">
        <v>36003</v>
      </c>
      <c r="AO14" s="2">
        <v>1.94</v>
      </c>
      <c r="AP14" s="3">
        <v>36003</v>
      </c>
      <c r="AQ14" s="2">
        <v>1.97</v>
      </c>
      <c r="AR14" s="3">
        <v>36003</v>
      </c>
      <c r="AS14" s="2">
        <v>2.0099999999999998</v>
      </c>
      <c r="AT14" s="3">
        <v>36003</v>
      </c>
      <c r="AU14" s="2">
        <v>2.2250000000000001</v>
      </c>
      <c r="AV14" s="3">
        <v>36003</v>
      </c>
      <c r="AW14" s="2">
        <v>2.2799999999999998</v>
      </c>
    </row>
    <row r="15" spans="1:78" x14ac:dyDescent="0.2">
      <c r="B15" s="3">
        <v>36004</v>
      </c>
      <c r="C15" s="2">
        <v>2.165</v>
      </c>
      <c r="D15" s="3">
        <v>36004</v>
      </c>
      <c r="E15" s="2">
        <v>2.17</v>
      </c>
      <c r="F15" s="3">
        <v>36004</v>
      </c>
      <c r="G15" s="2">
        <v>2.02</v>
      </c>
      <c r="H15" s="3">
        <v>36004</v>
      </c>
      <c r="I15" s="2">
        <v>1.9750000000000001</v>
      </c>
      <c r="J15" s="3">
        <v>36004</v>
      </c>
      <c r="K15" s="2">
        <v>2.14</v>
      </c>
      <c r="L15" s="3">
        <v>36004</v>
      </c>
      <c r="M15" s="2">
        <v>1.915</v>
      </c>
      <c r="N15" s="3">
        <v>35978</v>
      </c>
      <c r="O15" s="2">
        <v>2.63</v>
      </c>
      <c r="P15" s="3">
        <v>36004</v>
      </c>
      <c r="Q15" s="2">
        <v>1.9450000000000001</v>
      </c>
      <c r="R15" s="3">
        <v>36004</v>
      </c>
      <c r="S15" s="2">
        <v>1.95</v>
      </c>
      <c r="T15" s="3">
        <v>36004</v>
      </c>
      <c r="U15" s="2">
        <v>1.93</v>
      </c>
      <c r="V15" s="3">
        <v>36004</v>
      </c>
      <c r="W15" s="2">
        <v>1.9750000000000001</v>
      </c>
      <c r="X15" s="3">
        <v>36004</v>
      </c>
      <c r="Y15" s="2">
        <v>1.9550000000000001</v>
      </c>
      <c r="Z15" s="3">
        <v>36004</v>
      </c>
      <c r="AA15" s="2">
        <v>1.9550000000000001</v>
      </c>
      <c r="AB15" s="3">
        <v>36004</v>
      </c>
      <c r="AC15" s="2">
        <v>2.0150000000000001</v>
      </c>
      <c r="AD15" s="3">
        <v>35978</v>
      </c>
      <c r="AE15" s="2">
        <v>2.62</v>
      </c>
      <c r="AF15" s="3">
        <v>36004</v>
      </c>
      <c r="AG15" s="2">
        <v>2.2799999999999998</v>
      </c>
      <c r="AH15" s="3">
        <v>36004</v>
      </c>
      <c r="AI15" s="2">
        <v>2.0099999999999998</v>
      </c>
      <c r="AJ15" s="3">
        <v>36004</v>
      </c>
      <c r="AK15" s="2">
        <v>1.9850000000000001</v>
      </c>
      <c r="AL15" s="3">
        <v>36004</v>
      </c>
      <c r="AM15" s="2">
        <v>1.95</v>
      </c>
      <c r="AN15" s="3">
        <v>36004</v>
      </c>
      <c r="AO15" s="2">
        <v>1.98</v>
      </c>
      <c r="AP15" s="3">
        <v>36004</v>
      </c>
      <c r="AQ15" s="2">
        <v>2.0099999999999998</v>
      </c>
      <c r="AR15" s="3">
        <v>36004</v>
      </c>
      <c r="AS15" s="2">
        <v>2.0249999999999999</v>
      </c>
      <c r="AT15" s="3">
        <v>36004</v>
      </c>
      <c r="AU15" s="2">
        <v>2.27</v>
      </c>
      <c r="AV15" s="3">
        <v>36004</v>
      </c>
      <c r="AW15" s="2">
        <v>2.33</v>
      </c>
    </row>
    <row r="16" spans="1:78" x14ac:dyDescent="0.2">
      <c r="N16" s="3">
        <v>35979</v>
      </c>
      <c r="O16" s="2">
        <v>2.52</v>
      </c>
      <c r="AD16" s="3">
        <v>35979</v>
      </c>
      <c r="AE16" s="2">
        <v>2.5099999999999998</v>
      </c>
    </row>
    <row r="17" spans="14:31" x14ac:dyDescent="0.2">
      <c r="N17" s="3">
        <v>35980</v>
      </c>
      <c r="O17" s="2">
        <v>2.52</v>
      </c>
      <c r="AD17" s="3">
        <v>35980</v>
      </c>
      <c r="AE17" s="2">
        <v>2.5099999999999998</v>
      </c>
    </row>
    <row r="18" spans="14:31" x14ac:dyDescent="0.2">
      <c r="N18" s="3">
        <v>35981</v>
      </c>
      <c r="O18" s="2">
        <v>2.52</v>
      </c>
      <c r="AD18" s="3">
        <v>35981</v>
      </c>
      <c r="AE18" s="2">
        <v>2.5099999999999998</v>
      </c>
    </row>
    <row r="19" spans="14:31" x14ac:dyDescent="0.2">
      <c r="N19" s="3">
        <v>35982</v>
      </c>
      <c r="O19" s="2">
        <v>2.52</v>
      </c>
      <c r="AD19" s="3">
        <v>35982</v>
      </c>
      <c r="AE19" s="2">
        <v>2.5099999999999998</v>
      </c>
    </row>
    <row r="20" spans="14:31" x14ac:dyDescent="0.2">
      <c r="N20" s="3">
        <v>35983</v>
      </c>
      <c r="O20" s="2">
        <v>2.56</v>
      </c>
      <c r="AD20" s="3">
        <v>35983</v>
      </c>
      <c r="AE20" s="2">
        <v>2.5299999999999998</v>
      </c>
    </row>
    <row r="21" spans="14:31" x14ac:dyDescent="0.2">
      <c r="N21" s="3">
        <v>35984</v>
      </c>
      <c r="O21" s="2">
        <v>2.52</v>
      </c>
      <c r="AD21" s="3">
        <v>35984</v>
      </c>
      <c r="AE21" s="2">
        <v>2.5099999999999998</v>
      </c>
    </row>
    <row r="22" spans="14:31" x14ac:dyDescent="0.2">
      <c r="N22" s="3">
        <v>35985</v>
      </c>
      <c r="O22" s="2">
        <v>2.56</v>
      </c>
      <c r="AD22" s="3">
        <v>35985</v>
      </c>
      <c r="AE22" s="2">
        <v>2.5299999999999998</v>
      </c>
    </row>
    <row r="23" spans="14:31" x14ac:dyDescent="0.2">
      <c r="N23" s="3">
        <v>35986</v>
      </c>
      <c r="O23" s="2">
        <v>2.5499999999999998</v>
      </c>
      <c r="AD23" s="3">
        <v>35986</v>
      </c>
      <c r="AE23" s="2">
        <v>2.5099999999999998</v>
      </c>
    </row>
    <row r="24" spans="14:31" x14ac:dyDescent="0.2">
      <c r="N24" s="3">
        <v>35987</v>
      </c>
      <c r="O24" s="2">
        <v>2.4900000000000002</v>
      </c>
      <c r="AD24" s="3">
        <v>35987</v>
      </c>
      <c r="AE24" s="2">
        <v>2.46</v>
      </c>
    </row>
    <row r="25" spans="14:31" x14ac:dyDescent="0.2">
      <c r="N25" s="3">
        <v>35988</v>
      </c>
      <c r="O25" s="2">
        <v>2.4900000000000002</v>
      </c>
      <c r="AD25" s="3">
        <v>35988</v>
      </c>
      <c r="AE25" s="2">
        <v>2.46</v>
      </c>
    </row>
    <row r="26" spans="14:31" x14ac:dyDescent="0.2">
      <c r="N26" s="3">
        <v>35989</v>
      </c>
      <c r="O26" s="2">
        <v>2.4900000000000002</v>
      </c>
      <c r="AD26" s="3">
        <v>35989</v>
      </c>
      <c r="AE26" s="2">
        <v>2.46</v>
      </c>
    </row>
    <row r="27" spans="14:31" x14ac:dyDescent="0.2">
      <c r="N27" s="3">
        <v>35990</v>
      </c>
      <c r="O27" s="2">
        <v>2.48</v>
      </c>
      <c r="AD27" s="3">
        <v>35990</v>
      </c>
      <c r="AE27" s="2">
        <v>2.4500000000000002</v>
      </c>
    </row>
    <row r="28" spans="14:31" x14ac:dyDescent="0.2">
      <c r="N28" s="3">
        <v>35991</v>
      </c>
      <c r="O28" s="2">
        <v>2.46</v>
      </c>
      <c r="AD28" s="3">
        <v>35991</v>
      </c>
      <c r="AE28" s="2">
        <v>2.42</v>
      </c>
    </row>
    <row r="29" spans="14:31" x14ac:dyDescent="0.2">
      <c r="N29" s="3">
        <v>35992</v>
      </c>
      <c r="O29" s="2">
        <v>2.46</v>
      </c>
      <c r="AD29" s="3">
        <v>35992</v>
      </c>
      <c r="AE29" s="2">
        <v>2.4</v>
      </c>
    </row>
    <row r="30" spans="14:31" x14ac:dyDescent="0.2">
      <c r="N30" s="3">
        <v>35993</v>
      </c>
      <c r="O30" s="2">
        <v>2.37</v>
      </c>
      <c r="AD30" s="3">
        <v>35993</v>
      </c>
      <c r="AE30" s="2">
        <v>2.3199999999999998</v>
      </c>
    </row>
    <row r="31" spans="14:31" x14ac:dyDescent="0.2">
      <c r="N31" s="3">
        <v>35994</v>
      </c>
      <c r="O31" s="2">
        <v>2.35</v>
      </c>
      <c r="AD31" s="3">
        <v>35994</v>
      </c>
      <c r="AE31" s="2">
        <v>2.3199999999999998</v>
      </c>
    </row>
    <row r="32" spans="14:31" x14ac:dyDescent="0.2">
      <c r="N32" s="3">
        <v>35995</v>
      </c>
      <c r="O32" s="2">
        <v>2.35</v>
      </c>
      <c r="AD32" s="3">
        <v>35995</v>
      </c>
      <c r="AE32" s="2">
        <v>2.3199999999999998</v>
      </c>
    </row>
    <row r="33" spans="14:31" x14ac:dyDescent="0.2">
      <c r="N33" s="3">
        <v>35996</v>
      </c>
      <c r="O33" s="2">
        <v>2.35</v>
      </c>
      <c r="AD33" s="3">
        <v>35996</v>
      </c>
      <c r="AE33" s="2">
        <v>2.3199999999999998</v>
      </c>
    </row>
    <row r="34" spans="14:31" x14ac:dyDescent="0.2">
      <c r="N34" s="3">
        <v>35997</v>
      </c>
      <c r="O34" s="2">
        <v>2.4700000000000002</v>
      </c>
      <c r="AD34" s="3">
        <v>35997</v>
      </c>
      <c r="AE34" s="2">
        <v>2.38</v>
      </c>
    </row>
    <row r="35" spans="14:31" x14ac:dyDescent="0.2">
      <c r="N35" s="3">
        <v>35998</v>
      </c>
      <c r="O35" s="2">
        <v>2.4300000000000002</v>
      </c>
      <c r="AD35" s="3">
        <v>35998</v>
      </c>
      <c r="AE35" s="2">
        <v>2.2400000000000002</v>
      </c>
    </row>
    <row r="36" spans="14:31" x14ac:dyDescent="0.2">
      <c r="N36" s="3">
        <v>35999</v>
      </c>
      <c r="O36" s="2">
        <v>2.38</v>
      </c>
      <c r="AD36" s="3">
        <v>35999</v>
      </c>
      <c r="AE36" s="2">
        <v>2.2200000000000002</v>
      </c>
    </row>
    <row r="37" spans="14:31" x14ac:dyDescent="0.2">
      <c r="N37" s="3">
        <v>36000</v>
      </c>
      <c r="O37" s="2">
        <v>2.37</v>
      </c>
      <c r="AD37" s="3">
        <v>36000</v>
      </c>
      <c r="AE37" s="2">
        <v>2.2000000000000002</v>
      </c>
    </row>
    <row r="38" spans="14:31" x14ac:dyDescent="0.2">
      <c r="N38" s="3">
        <v>36001</v>
      </c>
      <c r="O38" s="2">
        <v>2.2200000000000002</v>
      </c>
      <c r="AD38" s="3">
        <v>36001</v>
      </c>
      <c r="AE38" s="2">
        <v>2.16</v>
      </c>
    </row>
    <row r="39" spans="14:31" x14ac:dyDescent="0.2">
      <c r="N39" s="3">
        <v>36002</v>
      </c>
      <c r="O39" s="2">
        <v>2.2200000000000002</v>
      </c>
      <c r="AD39" s="3">
        <v>36002</v>
      </c>
      <c r="AE39" s="2">
        <v>2.16</v>
      </c>
    </row>
    <row r="40" spans="14:31" x14ac:dyDescent="0.2">
      <c r="N40" s="3">
        <v>36003</v>
      </c>
      <c r="O40" s="2">
        <v>2.2200000000000002</v>
      </c>
      <c r="AD40" s="3">
        <v>36003</v>
      </c>
      <c r="AE40" s="2">
        <v>2.16</v>
      </c>
    </row>
    <row r="41" spans="14:31" x14ac:dyDescent="0.2">
      <c r="N41" s="3">
        <v>36004</v>
      </c>
      <c r="O41" s="2">
        <v>2.2999999999999998</v>
      </c>
      <c r="AD41" s="3">
        <v>36004</v>
      </c>
      <c r="AE41" s="2">
        <v>2.21</v>
      </c>
    </row>
    <row r="42" spans="14:31" x14ac:dyDescent="0.2">
      <c r="N42" s="3">
        <v>36005</v>
      </c>
      <c r="O42" s="2">
        <v>2.27</v>
      </c>
      <c r="AD42" s="3">
        <v>36005</v>
      </c>
      <c r="AE42" s="2">
        <v>2.16</v>
      </c>
    </row>
    <row r="43" spans="14:31" x14ac:dyDescent="0.2">
      <c r="N43" s="3">
        <v>36006</v>
      </c>
      <c r="O43" s="2">
        <v>2.27</v>
      </c>
      <c r="AD43" s="3">
        <v>36006</v>
      </c>
      <c r="AE43" s="2">
        <v>2.16</v>
      </c>
    </row>
    <row r="44" spans="14:31" x14ac:dyDescent="0.2">
      <c r="N44" s="3">
        <v>36007</v>
      </c>
      <c r="O44" s="2">
        <v>2.27</v>
      </c>
      <c r="AD44" s="3">
        <v>36007</v>
      </c>
      <c r="AE44" s="2">
        <v>2.16</v>
      </c>
    </row>
    <row r="45" spans="14:31" x14ac:dyDescent="0.2">
      <c r="N45" s="3">
        <v>36008</v>
      </c>
      <c r="O45" s="2">
        <v>2.15</v>
      </c>
      <c r="AD45" s="3">
        <v>36008</v>
      </c>
      <c r="AE45" s="2">
        <v>2.13</v>
      </c>
    </row>
    <row r="46" spans="14:31" x14ac:dyDescent="0.2">
      <c r="N46" s="3">
        <v>36009</v>
      </c>
      <c r="O46" s="2">
        <v>2.15</v>
      </c>
      <c r="AD46" s="3">
        <v>36009</v>
      </c>
      <c r="AE46" s="2">
        <v>2.13</v>
      </c>
    </row>
    <row r="47" spans="14:31" x14ac:dyDescent="0.2">
      <c r="N47" s="3">
        <v>36010</v>
      </c>
      <c r="O47" s="2">
        <v>2.15</v>
      </c>
      <c r="AD47" s="3">
        <v>36010</v>
      </c>
      <c r="AE47" s="2">
        <v>2.13</v>
      </c>
    </row>
    <row r="48" spans="14:31" x14ac:dyDescent="0.2">
      <c r="N48" s="3">
        <v>36011</v>
      </c>
      <c r="O48" s="2">
        <v>2.15</v>
      </c>
      <c r="AD48" s="3">
        <v>36011</v>
      </c>
      <c r="AE48" s="2">
        <v>2.13</v>
      </c>
    </row>
    <row r="49" spans="14:31" x14ac:dyDescent="0.2">
      <c r="N49" s="3">
        <v>36012</v>
      </c>
      <c r="O49" s="2">
        <v>2.15</v>
      </c>
      <c r="AD49" s="3">
        <v>36012</v>
      </c>
      <c r="AE49" s="2">
        <v>2.13</v>
      </c>
    </row>
    <row r="50" spans="14:31" x14ac:dyDescent="0.2">
      <c r="N50" s="3">
        <v>36013</v>
      </c>
      <c r="O50" s="2">
        <v>2.15</v>
      </c>
      <c r="AD50" s="3">
        <v>36013</v>
      </c>
      <c r="AE50" s="2">
        <v>2.13</v>
      </c>
    </row>
    <row r="51" spans="14:31" x14ac:dyDescent="0.2">
      <c r="N51" s="3">
        <v>36014</v>
      </c>
      <c r="O51" s="2">
        <v>2.15</v>
      </c>
      <c r="AD51" s="3">
        <v>36014</v>
      </c>
      <c r="AE51" s="2">
        <v>2.13</v>
      </c>
    </row>
    <row r="52" spans="14:31" x14ac:dyDescent="0.2">
      <c r="N52" s="3">
        <v>36015</v>
      </c>
      <c r="O52" s="2">
        <v>2.15</v>
      </c>
      <c r="AD52" s="3">
        <v>36015</v>
      </c>
      <c r="AE52" s="2">
        <v>2.13</v>
      </c>
    </row>
    <row r="53" spans="14:31" x14ac:dyDescent="0.2">
      <c r="N53" s="3">
        <v>36016</v>
      </c>
      <c r="O53" s="2">
        <v>2.15</v>
      </c>
      <c r="AD53" s="3">
        <v>36016</v>
      </c>
      <c r="AE53" s="2">
        <v>2.13</v>
      </c>
    </row>
    <row r="54" spans="14:31" x14ac:dyDescent="0.2">
      <c r="N54" s="3">
        <v>36017</v>
      </c>
      <c r="O54" s="2">
        <v>2.15</v>
      </c>
      <c r="AD54" s="3">
        <v>36017</v>
      </c>
      <c r="AE54" s="2">
        <v>2.13</v>
      </c>
    </row>
    <row r="55" spans="14:31" x14ac:dyDescent="0.2">
      <c r="N55" s="3">
        <v>36018</v>
      </c>
      <c r="O55" s="2">
        <v>2.15</v>
      </c>
      <c r="AD55" s="3">
        <v>36018</v>
      </c>
      <c r="AE55" s="2">
        <v>2.13</v>
      </c>
    </row>
    <row r="56" spans="14:31" x14ac:dyDescent="0.2">
      <c r="N56" s="3">
        <v>36019</v>
      </c>
      <c r="O56" s="2">
        <v>2.15</v>
      </c>
      <c r="AD56" s="3">
        <v>36019</v>
      </c>
      <c r="AE56" s="2">
        <v>2.13</v>
      </c>
    </row>
    <row r="57" spans="14:31" x14ac:dyDescent="0.2">
      <c r="N57" s="3">
        <v>36020</v>
      </c>
      <c r="O57" s="2">
        <v>2.15</v>
      </c>
      <c r="AD57" s="3">
        <v>36020</v>
      </c>
      <c r="AE57" s="2">
        <v>2.13</v>
      </c>
    </row>
    <row r="58" spans="14:31" x14ac:dyDescent="0.2">
      <c r="N58" s="3">
        <v>36021</v>
      </c>
      <c r="O58" s="2">
        <v>2.15</v>
      </c>
      <c r="AD58" s="3">
        <v>36021</v>
      </c>
      <c r="AE58" s="2">
        <v>2.13</v>
      </c>
    </row>
    <row r="59" spans="14:31" x14ac:dyDescent="0.2">
      <c r="N59" s="3">
        <v>36022</v>
      </c>
      <c r="O59" s="2">
        <v>2.15</v>
      </c>
      <c r="AD59" s="3">
        <v>36022</v>
      </c>
      <c r="AE59" s="2">
        <v>2.13</v>
      </c>
    </row>
    <row r="60" spans="14:31" x14ac:dyDescent="0.2">
      <c r="N60" s="3">
        <v>36023</v>
      </c>
      <c r="O60" s="2">
        <v>2.15</v>
      </c>
      <c r="AD60" s="3">
        <v>36023</v>
      </c>
      <c r="AE60" s="2">
        <v>2.13</v>
      </c>
    </row>
    <row r="61" spans="14:31" x14ac:dyDescent="0.2">
      <c r="N61" s="3">
        <v>36024</v>
      </c>
      <c r="O61" s="2">
        <v>2.15</v>
      </c>
      <c r="AD61" s="3">
        <v>36024</v>
      </c>
      <c r="AE61" s="2">
        <v>2.13</v>
      </c>
    </row>
    <row r="62" spans="14:31" x14ac:dyDescent="0.2">
      <c r="N62" s="3">
        <v>36025</v>
      </c>
      <c r="O62" s="2">
        <v>2.15</v>
      </c>
      <c r="AD62" s="3">
        <v>36025</v>
      </c>
      <c r="AE62" s="2">
        <v>2.13</v>
      </c>
    </row>
    <row r="63" spans="14:31" x14ac:dyDescent="0.2">
      <c r="N63" s="3">
        <v>36026</v>
      </c>
      <c r="O63" s="2">
        <v>2.15</v>
      </c>
      <c r="AD63" s="3">
        <v>36026</v>
      </c>
      <c r="AE63" s="2">
        <v>2.13</v>
      </c>
    </row>
    <row r="64" spans="14:31" x14ac:dyDescent="0.2">
      <c r="N64" s="3">
        <v>36027</v>
      </c>
      <c r="O64" s="2">
        <v>2.15</v>
      </c>
      <c r="AD64" s="3">
        <v>36027</v>
      </c>
      <c r="AE64" s="2">
        <v>2.13</v>
      </c>
    </row>
    <row r="65" spans="14:31" x14ac:dyDescent="0.2">
      <c r="N65" s="3">
        <v>36028</v>
      </c>
      <c r="O65" s="2">
        <v>2.15</v>
      </c>
      <c r="AD65" s="3">
        <v>36028</v>
      </c>
      <c r="AE65" s="2">
        <v>2.13</v>
      </c>
    </row>
    <row r="66" spans="14:31" x14ac:dyDescent="0.2">
      <c r="N66" s="3">
        <v>36029</v>
      </c>
      <c r="O66" s="2">
        <v>2.15</v>
      </c>
      <c r="AD66" s="3">
        <v>36029</v>
      </c>
      <c r="AE66" s="2">
        <v>2.13</v>
      </c>
    </row>
    <row r="67" spans="14:31" x14ac:dyDescent="0.2">
      <c r="N67" s="3">
        <v>36030</v>
      </c>
      <c r="O67" s="2">
        <v>2.15</v>
      </c>
      <c r="AD67" s="3">
        <v>36030</v>
      </c>
      <c r="AE67" s="2">
        <v>2.13</v>
      </c>
    </row>
    <row r="68" spans="14:31" x14ac:dyDescent="0.2">
      <c r="N68" s="3">
        <v>36031</v>
      </c>
      <c r="O68" s="2">
        <v>2.15</v>
      </c>
      <c r="AD68" s="3">
        <v>36031</v>
      </c>
      <c r="AE68" s="2">
        <v>2.13</v>
      </c>
    </row>
    <row r="69" spans="14:31" x14ac:dyDescent="0.2">
      <c r="N69" s="3">
        <v>36032</v>
      </c>
      <c r="O69" s="2">
        <v>2.15</v>
      </c>
      <c r="AD69" s="3">
        <v>36032</v>
      </c>
      <c r="AE69" s="2">
        <v>2.13</v>
      </c>
    </row>
    <row r="70" spans="14:31" x14ac:dyDescent="0.2">
      <c r="N70" s="3">
        <v>36033</v>
      </c>
      <c r="O70" s="2">
        <v>2.15</v>
      </c>
      <c r="AD70" s="3">
        <v>36033</v>
      </c>
      <c r="AE70" s="2">
        <v>2.13</v>
      </c>
    </row>
    <row r="71" spans="14:31" x14ac:dyDescent="0.2">
      <c r="N71" s="3">
        <v>36034</v>
      </c>
      <c r="O71" s="2">
        <v>2.15</v>
      </c>
      <c r="AD71" s="3">
        <v>36034</v>
      </c>
      <c r="AE71" s="2">
        <v>2.13</v>
      </c>
    </row>
    <row r="72" spans="14:31" x14ac:dyDescent="0.2">
      <c r="N72" s="3">
        <v>36035</v>
      </c>
      <c r="O72" s="2">
        <v>2.15</v>
      </c>
      <c r="AD72" s="3">
        <v>36035</v>
      </c>
      <c r="AE72" s="2">
        <v>2.13</v>
      </c>
    </row>
    <row r="73" spans="14:31" x14ac:dyDescent="0.2">
      <c r="N73" s="3">
        <v>36036</v>
      </c>
      <c r="O73" s="2">
        <v>2.15</v>
      </c>
      <c r="AD73" s="3">
        <v>36036</v>
      </c>
      <c r="AE73" s="2">
        <v>2.13</v>
      </c>
    </row>
    <row r="74" spans="14:31" x14ac:dyDescent="0.2">
      <c r="N74" s="3">
        <v>36037</v>
      </c>
      <c r="O74" s="2">
        <v>2.15</v>
      </c>
      <c r="AD74" s="3">
        <v>36037</v>
      </c>
      <c r="AE74" s="2">
        <v>2.13</v>
      </c>
    </row>
    <row r="75" spans="14:31" x14ac:dyDescent="0.2">
      <c r="N75" s="3">
        <v>36038</v>
      </c>
      <c r="O75" s="2">
        <v>2.15</v>
      </c>
      <c r="AD75" s="3">
        <v>36038</v>
      </c>
      <c r="AE75" s="2">
        <v>2.13</v>
      </c>
    </row>
  </sheetData>
  <pageMargins left="0.75" right="0.75" top="1" bottom="1" header="0.5" footer="0.5"/>
  <pageSetup paperSize="43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FetchCurves">
                <anchor moveWithCells="1" sizeWithCells="1">
                  <from>
                    <xdr:col>1</xdr:col>
                    <xdr:colOff>9525</xdr:colOff>
                    <xdr:row>4</xdr:row>
                    <xdr:rowOff>47625</xdr:rowOff>
                  </from>
                  <to>
                    <xdr:col>49</xdr:col>
                    <xdr:colOff>590550</xdr:colOff>
                    <xdr:row>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114</vt:i4>
      </vt:variant>
    </vt:vector>
  </HeadingPairs>
  <TitlesOfParts>
    <vt:vector size="122" baseType="lpstr">
      <vt:lpstr>MainPage</vt:lpstr>
      <vt:lpstr>Input</vt:lpstr>
      <vt:lpstr>Input2</vt:lpstr>
      <vt:lpstr>MainData</vt:lpstr>
      <vt:lpstr>Database</vt:lpstr>
      <vt:lpstr>Database2</vt:lpstr>
      <vt:lpstr>Lookup</vt:lpstr>
      <vt:lpstr>CURVES</vt:lpstr>
      <vt:lpstr>Box1</vt:lpstr>
      <vt:lpstr>Box10</vt:lpstr>
      <vt:lpstr>Box11</vt:lpstr>
      <vt:lpstr>Box12</vt:lpstr>
      <vt:lpstr>Box13</vt:lpstr>
      <vt:lpstr>Box14</vt:lpstr>
      <vt:lpstr>Box15</vt:lpstr>
      <vt:lpstr>Box16</vt:lpstr>
      <vt:lpstr>Box17</vt:lpstr>
      <vt:lpstr>Box18</vt:lpstr>
      <vt:lpstr>Box19</vt:lpstr>
      <vt:lpstr>Box2</vt:lpstr>
      <vt:lpstr>Box20</vt:lpstr>
      <vt:lpstr>Box21</vt:lpstr>
      <vt:lpstr>Box22</vt:lpstr>
      <vt:lpstr>Box23</vt:lpstr>
      <vt:lpstr>Box24</vt:lpstr>
      <vt:lpstr>Box3</vt:lpstr>
      <vt:lpstr>Box4</vt:lpstr>
      <vt:lpstr>Box5</vt:lpstr>
      <vt:lpstr>Box6</vt:lpstr>
      <vt:lpstr>Box7</vt:lpstr>
      <vt:lpstr>Box8</vt:lpstr>
      <vt:lpstr>Box9</vt:lpstr>
      <vt:lpstr>CheckGD</vt:lpstr>
      <vt:lpstr>CheckGD1</vt:lpstr>
      <vt:lpstr>CheckNum1a</vt:lpstr>
      <vt:lpstr>CheckNums</vt:lpstr>
      <vt:lpstr>CheckNums1</vt:lpstr>
      <vt:lpstr>CheckNums2</vt:lpstr>
      <vt:lpstr>CheckNums2a</vt:lpstr>
      <vt:lpstr>ClearCheck</vt:lpstr>
      <vt:lpstr>ClearPath</vt:lpstr>
      <vt:lpstr>MainData!Criteria</vt:lpstr>
      <vt:lpstr>MainPage!Criteria</vt:lpstr>
      <vt:lpstr>Criteria1</vt:lpstr>
      <vt:lpstr>Criteria1a</vt:lpstr>
      <vt:lpstr>Criteria3</vt:lpstr>
      <vt:lpstr>Criteria3a</vt:lpstr>
      <vt:lpstr>Criteria3b</vt:lpstr>
      <vt:lpstr>Criteria8a</vt:lpstr>
      <vt:lpstr>Criteria8b</vt:lpstr>
      <vt:lpstr>Curve1</vt:lpstr>
      <vt:lpstr>Curve2</vt:lpstr>
      <vt:lpstr>Curve3</vt:lpstr>
      <vt:lpstr>Database</vt:lpstr>
      <vt:lpstr>Databasea</vt:lpstr>
      <vt:lpstr>DatabaseMain</vt:lpstr>
      <vt:lpstr>DataStart</vt:lpstr>
      <vt:lpstr>DataStart1</vt:lpstr>
      <vt:lpstr>Date0</vt:lpstr>
      <vt:lpstr>Date1</vt:lpstr>
      <vt:lpstr>Date2</vt:lpstr>
      <vt:lpstr>Date3</vt:lpstr>
      <vt:lpstr>Database!Extract</vt:lpstr>
      <vt:lpstr>Database2!Extract</vt:lpstr>
      <vt:lpstr>MainData!Extract</vt:lpstr>
      <vt:lpstr>MainPage!Extract</vt:lpstr>
      <vt:lpstr>Filter1</vt:lpstr>
      <vt:lpstr>Filter1a</vt:lpstr>
      <vt:lpstr>Filter2</vt:lpstr>
      <vt:lpstr>Filter2a</vt:lpstr>
      <vt:lpstr>Filter3</vt:lpstr>
      <vt:lpstr>Filter3a</vt:lpstr>
      <vt:lpstr>Filter4</vt:lpstr>
      <vt:lpstr>Filter4a</vt:lpstr>
      <vt:lpstr>Filter4b</vt:lpstr>
      <vt:lpstr>Filter5</vt:lpstr>
      <vt:lpstr>Filter5a</vt:lpstr>
      <vt:lpstr>Filter5b</vt:lpstr>
      <vt:lpstr>Filter6a</vt:lpstr>
      <vt:lpstr>Filter6b</vt:lpstr>
      <vt:lpstr>Filter7a</vt:lpstr>
      <vt:lpstr>Filter7b</vt:lpstr>
      <vt:lpstr>Filter7c</vt:lpstr>
      <vt:lpstr>Filter8a</vt:lpstr>
      <vt:lpstr>Filter8b</vt:lpstr>
      <vt:lpstr>FilterNext</vt:lpstr>
      <vt:lpstr>GasDaily</vt:lpstr>
      <vt:lpstr>GasDaily2</vt:lpstr>
      <vt:lpstr>GasDaily3</vt:lpstr>
      <vt:lpstr>GD</vt:lpstr>
      <vt:lpstr>Item1</vt:lpstr>
      <vt:lpstr>Location</vt:lpstr>
      <vt:lpstr>Location2</vt:lpstr>
      <vt:lpstr>Location3</vt:lpstr>
      <vt:lpstr>Location3a</vt:lpstr>
      <vt:lpstr>LocCost</vt:lpstr>
      <vt:lpstr>Name1</vt:lpstr>
      <vt:lpstr>Name1a</vt:lpstr>
      <vt:lpstr>Name2</vt:lpstr>
      <vt:lpstr>Name2a</vt:lpstr>
      <vt:lpstr>NameCheck</vt:lpstr>
      <vt:lpstr>Number1</vt:lpstr>
      <vt:lpstr>PageWidth</vt:lpstr>
      <vt:lpstr>PageWidth1</vt:lpstr>
      <vt:lpstr>PageWidth2</vt:lpstr>
      <vt:lpstr>Path</vt:lpstr>
      <vt:lpstr>PathCheck1</vt:lpstr>
      <vt:lpstr>PathCheck2</vt:lpstr>
      <vt:lpstr>MainPage!Print_Area</vt:lpstr>
      <vt:lpstr>Record1</vt:lpstr>
      <vt:lpstr>Record1a</vt:lpstr>
      <vt:lpstr>Refresh</vt:lpstr>
      <vt:lpstr>Start</vt:lpstr>
      <vt:lpstr>Start1</vt:lpstr>
      <vt:lpstr>Start2</vt:lpstr>
      <vt:lpstr>Start3</vt:lpstr>
      <vt:lpstr>Stop_Date</vt:lpstr>
      <vt:lpstr>Stop_Date_Value</vt:lpstr>
      <vt:lpstr>Transport</vt:lpstr>
      <vt:lpstr>Transport1</vt:lpstr>
      <vt:lpstr>Transport1a</vt:lpstr>
      <vt:lpstr>Transport2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Goering</dc:creator>
  <cp:lastModifiedBy>Felienne</cp:lastModifiedBy>
  <cp:lastPrinted>1998-03-06T17:56:13Z</cp:lastPrinted>
  <dcterms:created xsi:type="dcterms:W3CDTF">1996-08-02T23:49:12Z</dcterms:created>
  <dcterms:modified xsi:type="dcterms:W3CDTF">2014-09-04T19:46:13Z</dcterms:modified>
</cp:coreProperties>
</file>