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30495" windowHeight="9045" activeTab="1"/>
  </bookViews>
  <sheets>
    <sheet name="FEB24" sheetId="5" r:id="rId1"/>
    <sheet name="FEB25" sheetId="8" r:id="rId2"/>
  </sheets>
  <definedNames>
    <definedName name="_xlnm._FilterDatabase" localSheetId="0" hidden="1">'FEB24'!$A$1:$J$19</definedName>
    <definedName name="_xlnm._FilterDatabase" localSheetId="1" hidden="1">'FEB25'!$A$1:$U$17</definedName>
  </definedNames>
  <calcPr calcId="152511" calcMode="manual"/>
</workbook>
</file>

<file path=xl/calcChain.xml><?xml version="1.0" encoding="utf-8"?>
<calcChain xmlns="http://schemas.openxmlformats.org/spreadsheetml/2006/main">
  <c r="F2" i="5" l="1"/>
  <c r="I2" i="5" s="1"/>
  <c r="I19" i="5" s="1"/>
  <c r="F3" i="5"/>
  <c r="I3" i="5" s="1"/>
  <c r="F4" i="5"/>
  <c r="I4" i="5" s="1"/>
  <c r="F5" i="5"/>
  <c r="I5" i="5" s="1"/>
  <c r="F6" i="5"/>
  <c r="I6" i="5" s="1"/>
  <c r="F7" i="5"/>
  <c r="I7" i="5" s="1"/>
  <c r="F8" i="5"/>
  <c r="I8" i="5" s="1"/>
  <c r="F9" i="5"/>
  <c r="I9" i="5" s="1"/>
  <c r="F10" i="5"/>
  <c r="I10" i="5" s="1"/>
  <c r="F11" i="5"/>
  <c r="I11" i="5" s="1"/>
  <c r="E12" i="5"/>
  <c r="F12" i="5" s="1"/>
  <c r="I12" i="5" s="1"/>
  <c r="E13" i="5"/>
  <c r="F13" i="5"/>
  <c r="I13" i="5" s="1"/>
  <c r="E14" i="5"/>
  <c r="F14" i="5" s="1"/>
  <c r="I14" i="5" s="1"/>
  <c r="E15" i="5"/>
  <c r="F15" i="5"/>
  <c r="I15" i="5" s="1"/>
  <c r="E16" i="5"/>
  <c r="F16" i="5" s="1"/>
  <c r="I16" i="5" s="1"/>
  <c r="E17" i="5"/>
  <c r="F17" i="5"/>
  <c r="I17" i="5" s="1"/>
  <c r="T3" i="8"/>
  <c r="U3" i="8" s="1"/>
  <c r="U17" i="8" s="1"/>
  <c r="T4" i="8"/>
  <c r="U4" i="8" s="1"/>
  <c r="T5" i="8"/>
  <c r="U5" i="8" s="1"/>
  <c r="T6" i="8"/>
  <c r="U6" i="8" s="1"/>
  <c r="T7" i="8"/>
  <c r="U7" i="8" s="1"/>
  <c r="T8" i="8"/>
  <c r="U8" i="8" s="1"/>
  <c r="T9" i="8"/>
  <c r="U9" i="8" s="1"/>
  <c r="T10" i="8"/>
  <c r="U10" i="8"/>
  <c r="T11" i="8"/>
  <c r="U11" i="8" s="1"/>
  <c r="T12" i="8"/>
  <c r="U12" i="8" s="1"/>
  <c r="T13" i="8"/>
  <c r="U13" i="8" s="1"/>
  <c r="T14" i="8"/>
  <c r="U14" i="8"/>
  <c r="T15" i="8"/>
  <c r="U15" i="8" s="1"/>
  <c r="F16" i="8"/>
  <c r="J16" i="8" s="1"/>
  <c r="I17" i="8"/>
</calcChain>
</file>

<file path=xl/sharedStrings.xml><?xml version="1.0" encoding="utf-8"?>
<sst xmlns="http://schemas.openxmlformats.org/spreadsheetml/2006/main" count="141" uniqueCount="30">
  <si>
    <t>DATE</t>
  </si>
  <si>
    <t>FERC_FILE</t>
  </si>
  <si>
    <t>SERVICE_CUST</t>
  </si>
  <si>
    <t>HR_BEG</t>
  </si>
  <si>
    <t>HR_END</t>
  </si>
  <si>
    <t>TOT_HRS</t>
  </si>
  <si>
    <t>DEL_PT</t>
  </si>
  <si>
    <t>MW_PER_HR</t>
  </si>
  <si>
    <t>TOT_MW</t>
  </si>
  <si>
    <t>SCHEDULE_ID</t>
  </si>
  <si>
    <t>TRANS_CHARGE</t>
  </si>
  <si>
    <t>FEES</t>
  </si>
  <si>
    <t>CONG</t>
  </si>
  <si>
    <t>A_S_CHARGE</t>
  </si>
  <si>
    <t>BASIS</t>
  </si>
  <si>
    <t>FERC_ADJ</t>
  </si>
  <si>
    <t>ENPOWER_DEALS</t>
  </si>
  <si>
    <t>TMM</t>
  </si>
  <si>
    <t>LINE_LOSSES</t>
  </si>
  <si>
    <t>P_L</t>
  </si>
  <si>
    <t>TAG_NO</t>
  </si>
  <si>
    <t>Y</t>
  </si>
  <si>
    <t>SP15</t>
  </si>
  <si>
    <t>530684,530685</t>
  </si>
  <si>
    <t>Sold</t>
  </si>
  <si>
    <t>Bought</t>
  </si>
  <si>
    <t>EES PRICE</t>
  </si>
  <si>
    <t>EES</t>
  </si>
  <si>
    <t>11</t>
  </si>
  <si>
    <t>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</si>
</sst>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_);[Red]\(0\)"/>
    <numFmt numFmtId="167" formatCode="0.00_);[Red]\(0.00\)"/>
    <numFmt numFmtId="174" formatCode="0.0000"/>
    <numFmt numFmtId="205" formatCode="mm/dd/yy"/>
  </numFmts>
  <fonts count="9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">
    <xf numFmtId="0" fontId="0" fillId="0" borderId="0" xfId="0"/>
    <xf numFmtId="20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left"/>
    </xf>
    <xf numFmtId="167" fontId="2" fillId="2" borderId="3" xfId="0" applyNumberFormat="1" applyFont="1" applyFill="1" applyBorder="1" applyAlignment="1">
      <alignment horizontal="center"/>
    </xf>
    <xf numFmtId="167" fontId="2" fillId="2" borderId="4" xfId="1" applyNumberFormat="1" applyFont="1" applyFill="1" applyBorder="1" applyAlignment="1">
      <alignment horizontal="center"/>
    </xf>
    <xf numFmtId="44" fontId="2" fillId="2" borderId="5" xfId="2" applyFont="1" applyFill="1" applyBorder="1" applyAlignment="1">
      <alignment horizontal="center"/>
    </xf>
    <xf numFmtId="1" fontId="2" fillId="2" borderId="5" xfId="2" applyNumberFormat="1" applyFont="1" applyFill="1" applyBorder="1" applyAlignment="1">
      <alignment horizontal="center"/>
    </xf>
    <xf numFmtId="0" fontId="3" fillId="0" borderId="0" xfId="0" applyFont="1"/>
    <xf numFmtId="167" fontId="4" fillId="2" borderId="6" xfId="1" applyNumberFormat="1" applyFont="1" applyFill="1" applyBorder="1" applyAlignment="1" applyProtection="1">
      <protection hidden="1"/>
    </xf>
    <xf numFmtId="1" fontId="6" fillId="2" borderId="6" xfId="2" applyNumberFormat="1" applyFont="1" applyFill="1" applyBorder="1" applyAlignment="1" applyProtection="1">
      <protection hidden="1"/>
    </xf>
    <xf numFmtId="0" fontId="6" fillId="0" borderId="0" xfId="0" applyFont="1"/>
    <xf numFmtId="205" fontId="4" fillId="3" borderId="6" xfId="0" applyNumberFormat="1" applyFont="1" applyFill="1" applyBorder="1"/>
    <xf numFmtId="205" fontId="4" fillId="3" borderId="6" xfId="0" applyNumberFormat="1" applyFont="1" applyFill="1" applyBorder="1" applyAlignment="1">
      <alignment horizontal="center"/>
    </xf>
    <xf numFmtId="0" fontId="4" fillId="3" borderId="6" xfId="0" applyFont="1" applyFill="1" applyBorder="1" applyAlignment="1" applyProtection="1">
      <alignment horizontal="center"/>
      <protection locked="0"/>
    </xf>
    <xf numFmtId="165" fontId="4" fillId="3" borderId="6" xfId="0" quotePrefix="1" applyNumberFormat="1" applyFont="1" applyFill="1" applyBorder="1" applyAlignment="1" applyProtection="1">
      <alignment horizontal="center"/>
      <protection locked="0"/>
    </xf>
    <xf numFmtId="49" fontId="5" fillId="3" borderId="6" xfId="0" applyNumberFormat="1" applyFont="1" applyFill="1" applyBorder="1" applyAlignment="1" applyProtection="1">
      <alignment horizontal="center"/>
      <protection locked="0"/>
    </xf>
    <xf numFmtId="2" fontId="5" fillId="3" borderId="6" xfId="2" applyNumberFormat="1" applyFont="1" applyFill="1" applyBorder="1" applyAlignment="1" applyProtection="1">
      <alignment horizontal="center"/>
      <protection hidden="1"/>
    </xf>
    <xf numFmtId="2" fontId="5" fillId="3" borderId="6" xfId="1" applyNumberFormat="1" applyFont="1" applyFill="1" applyBorder="1" applyAlignment="1" applyProtection="1">
      <alignment horizontal="center"/>
      <protection locked="0"/>
    </xf>
    <xf numFmtId="167" fontId="5" fillId="3" borderId="6" xfId="1" applyNumberFormat="1" applyFont="1" applyFill="1" applyBorder="1" applyAlignment="1" applyProtection="1">
      <alignment horizontal="center"/>
      <protection locked="0"/>
    </xf>
    <xf numFmtId="167" fontId="5" fillId="3" borderId="6" xfId="2" applyNumberFormat="1" applyFont="1" applyFill="1" applyBorder="1" applyAlignment="1" applyProtection="1">
      <alignment horizontal="center"/>
      <protection hidden="1"/>
    </xf>
    <xf numFmtId="49" fontId="5" fillId="3" borderId="6" xfId="2" applyNumberFormat="1" applyFont="1" applyFill="1" applyBorder="1" applyAlignment="1" applyProtection="1">
      <alignment horizontal="center"/>
      <protection hidden="1"/>
    </xf>
    <xf numFmtId="174" fontId="4" fillId="3" borderId="6" xfId="2" applyNumberFormat="1" applyFont="1" applyFill="1" applyBorder="1" applyAlignment="1" applyProtection="1">
      <alignment horizontal="right"/>
      <protection locked="0"/>
    </xf>
    <xf numFmtId="167" fontId="4" fillId="3" borderId="6" xfId="2" applyNumberFormat="1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8" fontId="4" fillId="0" borderId="0" xfId="0" applyNumberFormat="1" applyFont="1"/>
    <xf numFmtId="205" fontId="3" fillId="0" borderId="0" xfId="0" applyNumberFormat="1" applyFont="1"/>
    <xf numFmtId="205" fontId="3" fillId="0" borderId="0" xfId="0" applyNumberFormat="1" applyFont="1" applyAlignment="1">
      <alignment horizontal="center"/>
    </xf>
    <xf numFmtId="49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167" fontId="3" fillId="0" borderId="0" xfId="0" applyNumberFormat="1" applyFont="1"/>
    <xf numFmtId="0" fontId="7" fillId="4" borderId="6" xfId="0" applyFont="1" applyFill="1" applyBorder="1" applyAlignment="1" applyProtection="1">
      <alignment horizontal="center"/>
      <protection locked="0"/>
    </xf>
    <xf numFmtId="165" fontId="7" fillId="4" borderId="6" xfId="0" quotePrefix="1" applyNumberFormat="1" applyFont="1" applyFill="1" applyBorder="1" applyAlignment="1" applyProtection="1">
      <alignment horizontal="center"/>
      <protection locked="0"/>
    </xf>
    <xf numFmtId="49" fontId="8" fillId="4" borderId="6" xfId="0" applyNumberFormat="1" applyFont="1" applyFill="1" applyBorder="1" applyAlignment="1" applyProtection="1">
      <alignment horizontal="center"/>
      <protection locked="0"/>
    </xf>
    <xf numFmtId="49" fontId="8" fillId="4" borderId="6" xfId="2" applyNumberFormat="1" applyFont="1" applyFill="1" applyBorder="1" applyAlignment="1" applyProtection="1">
      <alignment horizontal="center"/>
      <protection hidden="1"/>
    </xf>
    <xf numFmtId="2" fontId="8" fillId="4" borderId="6" xfId="2" applyNumberFormat="1" applyFont="1" applyFill="1" applyBorder="1" applyAlignment="1" applyProtection="1">
      <alignment horizontal="center"/>
      <protection hidden="1"/>
    </xf>
    <xf numFmtId="205" fontId="7" fillId="4" borderId="6" xfId="0" applyNumberFormat="1" applyFont="1" applyFill="1" applyBorder="1"/>
    <xf numFmtId="205" fontId="4" fillId="4" borderId="6" xfId="0" applyNumberFormat="1" applyFont="1" applyFill="1" applyBorder="1" applyAlignment="1">
      <alignment horizontal="center"/>
    </xf>
    <xf numFmtId="205" fontId="7" fillId="4" borderId="6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left"/>
    </xf>
    <xf numFmtId="167" fontId="2" fillId="2" borderId="7" xfId="0" applyNumberFormat="1" applyFont="1" applyFill="1" applyBorder="1" applyAlignment="1">
      <alignment horizontal="center"/>
    </xf>
    <xf numFmtId="167" fontId="2" fillId="2" borderId="8" xfId="1" applyNumberFormat="1" applyFont="1" applyFill="1" applyBorder="1" applyAlignment="1">
      <alignment horizontal="center"/>
    </xf>
    <xf numFmtId="44" fontId="2" fillId="2" borderId="0" xfId="2" applyFont="1" applyFill="1" applyBorder="1" applyAlignment="1">
      <alignment horizontal="center"/>
    </xf>
    <xf numFmtId="1" fontId="2" fillId="2" borderId="0" xfId="2" applyNumberFormat="1" applyFont="1" applyFill="1" applyBorder="1" applyAlignment="1">
      <alignment horizontal="center"/>
    </xf>
    <xf numFmtId="205" fontId="7" fillId="5" borderId="6" xfId="0" applyNumberFormat="1" applyFont="1" applyFill="1" applyBorder="1"/>
    <xf numFmtId="205" fontId="4" fillId="5" borderId="6" xfId="0" applyNumberFormat="1" applyFont="1" applyFill="1" applyBorder="1" applyAlignment="1">
      <alignment horizontal="center"/>
    </xf>
    <xf numFmtId="205" fontId="7" fillId="5" borderId="6" xfId="0" applyNumberFormat="1" applyFont="1" applyFill="1" applyBorder="1" applyAlignment="1">
      <alignment horizontal="center"/>
    </xf>
    <xf numFmtId="0" fontId="7" fillId="5" borderId="6" xfId="0" applyFont="1" applyFill="1" applyBorder="1" applyAlignment="1" applyProtection="1">
      <alignment horizontal="center"/>
      <protection locked="0"/>
    </xf>
    <xf numFmtId="165" fontId="7" fillId="5" borderId="6" xfId="0" quotePrefix="1" applyNumberFormat="1" applyFont="1" applyFill="1" applyBorder="1" applyAlignment="1" applyProtection="1">
      <alignment horizontal="center"/>
      <protection locked="0"/>
    </xf>
    <xf numFmtId="49" fontId="8" fillId="5" borderId="6" xfId="0" applyNumberFormat="1" applyFont="1" applyFill="1" applyBorder="1" applyAlignment="1" applyProtection="1">
      <alignment horizontal="center"/>
      <protection locked="0"/>
    </xf>
    <xf numFmtId="49" fontId="8" fillId="5" borderId="6" xfId="2" applyNumberFormat="1" applyFont="1" applyFill="1" applyBorder="1" applyAlignment="1" applyProtection="1">
      <alignment horizontal="center"/>
      <protection hidden="1"/>
    </xf>
    <xf numFmtId="2" fontId="8" fillId="5" borderId="6" xfId="2" applyNumberFormat="1" applyFont="1" applyFill="1" applyBorder="1" applyAlignment="1" applyProtection="1">
      <alignment horizontal="center"/>
      <protection hidden="1"/>
    </xf>
    <xf numFmtId="205" fontId="7" fillId="6" borderId="6" xfId="0" applyNumberFormat="1" applyFont="1" applyFill="1" applyBorder="1"/>
    <xf numFmtId="205" fontId="4" fillId="6" borderId="6" xfId="0" applyNumberFormat="1" applyFont="1" applyFill="1" applyBorder="1" applyAlignment="1">
      <alignment horizontal="center"/>
    </xf>
    <xf numFmtId="205" fontId="7" fillId="6" borderId="6" xfId="0" applyNumberFormat="1" applyFont="1" applyFill="1" applyBorder="1" applyAlignment="1">
      <alignment horizontal="center"/>
    </xf>
    <xf numFmtId="0" fontId="7" fillId="6" borderId="6" xfId="0" applyFont="1" applyFill="1" applyBorder="1" applyAlignment="1" applyProtection="1">
      <alignment horizontal="center"/>
      <protection locked="0"/>
    </xf>
    <xf numFmtId="165" fontId="7" fillId="6" borderId="6" xfId="0" quotePrefix="1" applyNumberFormat="1" applyFont="1" applyFill="1" applyBorder="1" applyAlignment="1" applyProtection="1">
      <alignment horizontal="center"/>
      <protection locked="0"/>
    </xf>
    <xf numFmtId="49" fontId="8" fillId="6" borderId="6" xfId="0" applyNumberFormat="1" applyFont="1" applyFill="1" applyBorder="1" applyAlignment="1" applyProtection="1">
      <alignment horizontal="center"/>
      <protection locked="0"/>
    </xf>
    <xf numFmtId="49" fontId="8" fillId="6" borderId="6" xfId="2" applyNumberFormat="1" applyFont="1" applyFill="1" applyBorder="1" applyAlignment="1" applyProtection="1">
      <alignment horizontal="center"/>
      <protection hidden="1"/>
    </xf>
    <xf numFmtId="2" fontId="8" fillId="6" borderId="6" xfId="2" applyNumberFormat="1" applyFont="1" applyFill="1" applyBorder="1" applyAlignment="1" applyProtection="1">
      <alignment horizontal="center"/>
      <protection hidden="1"/>
    </xf>
    <xf numFmtId="205" fontId="7" fillId="7" borderId="6" xfId="0" applyNumberFormat="1" applyFont="1" applyFill="1" applyBorder="1"/>
    <xf numFmtId="205" fontId="4" fillId="7" borderId="6" xfId="0" applyNumberFormat="1" applyFont="1" applyFill="1" applyBorder="1" applyAlignment="1">
      <alignment horizontal="center"/>
    </xf>
    <xf numFmtId="205" fontId="7" fillId="7" borderId="6" xfId="0" applyNumberFormat="1" applyFont="1" applyFill="1" applyBorder="1" applyAlignment="1">
      <alignment horizontal="center"/>
    </xf>
    <xf numFmtId="0" fontId="7" fillId="7" borderId="6" xfId="0" applyFont="1" applyFill="1" applyBorder="1" applyAlignment="1" applyProtection="1">
      <alignment horizontal="center"/>
      <protection locked="0"/>
    </xf>
    <xf numFmtId="165" fontId="7" fillId="7" borderId="6" xfId="0" quotePrefix="1" applyNumberFormat="1" applyFont="1" applyFill="1" applyBorder="1" applyAlignment="1" applyProtection="1">
      <alignment horizontal="center"/>
      <protection locked="0"/>
    </xf>
    <xf numFmtId="49" fontId="8" fillId="7" borderId="6" xfId="0" applyNumberFormat="1" applyFont="1" applyFill="1" applyBorder="1" applyAlignment="1" applyProtection="1">
      <alignment horizontal="center"/>
      <protection locked="0"/>
    </xf>
    <xf numFmtId="49" fontId="8" fillId="7" borderId="6" xfId="2" applyNumberFormat="1" applyFont="1" applyFill="1" applyBorder="1" applyAlignment="1" applyProtection="1">
      <alignment horizontal="center"/>
      <protection hidden="1"/>
    </xf>
    <xf numFmtId="2" fontId="8" fillId="7" borderId="6" xfId="2" applyNumberFormat="1" applyFont="1" applyFill="1" applyBorder="1" applyAlignment="1" applyProtection="1">
      <alignment horizontal="center"/>
      <protection hidden="1"/>
    </xf>
    <xf numFmtId="205" fontId="7" fillId="8" borderId="6" xfId="0" applyNumberFormat="1" applyFont="1" applyFill="1" applyBorder="1"/>
    <xf numFmtId="205" fontId="4" fillId="8" borderId="6" xfId="0" applyNumberFormat="1" applyFont="1" applyFill="1" applyBorder="1" applyAlignment="1">
      <alignment horizontal="center"/>
    </xf>
    <xf numFmtId="205" fontId="7" fillId="8" borderId="6" xfId="0" applyNumberFormat="1" applyFont="1" applyFill="1" applyBorder="1" applyAlignment="1">
      <alignment horizontal="center"/>
    </xf>
    <xf numFmtId="0" fontId="7" fillId="8" borderId="6" xfId="0" applyFont="1" applyFill="1" applyBorder="1" applyAlignment="1" applyProtection="1">
      <alignment horizontal="center"/>
      <protection locked="0"/>
    </xf>
    <xf numFmtId="165" fontId="7" fillId="8" borderId="6" xfId="0" quotePrefix="1" applyNumberFormat="1" applyFont="1" applyFill="1" applyBorder="1" applyAlignment="1" applyProtection="1">
      <alignment horizontal="center"/>
      <protection locked="0"/>
    </xf>
    <xf numFmtId="49" fontId="8" fillId="8" borderId="6" xfId="0" applyNumberFormat="1" applyFont="1" applyFill="1" applyBorder="1" applyAlignment="1" applyProtection="1">
      <alignment horizontal="center"/>
      <protection locked="0"/>
    </xf>
    <xf numFmtId="49" fontId="7" fillId="8" borderId="6" xfId="0" applyNumberFormat="1" applyFont="1" applyFill="1" applyBorder="1" applyAlignment="1" applyProtection="1">
      <alignment horizontal="center"/>
      <protection locked="0"/>
    </xf>
    <xf numFmtId="49" fontId="8" fillId="8" borderId="6" xfId="2" applyNumberFormat="1" applyFont="1" applyFill="1" applyBorder="1" applyAlignment="1" applyProtection="1">
      <alignment horizontal="center"/>
      <protection hidden="1"/>
    </xf>
    <xf numFmtId="2" fontId="8" fillId="8" borderId="6" xfId="2" applyNumberFormat="1" applyFont="1" applyFill="1" applyBorder="1" applyAlignment="1" applyProtection="1">
      <alignment horizontal="center"/>
      <protection hidden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12"/>
  <dimension ref="A1:K19"/>
  <sheetViews>
    <sheetView workbookViewId="0">
      <selection activeCell="J19" sqref="J19"/>
    </sheetView>
  </sheetViews>
  <sheetFormatPr defaultRowHeight="10.5" customHeight="1" x14ac:dyDescent="0.15"/>
  <cols>
    <col min="1" max="1" width="9.42578125" style="30" customWidth="1"/>
    <col min="2" max="3" width="9.42578125" style="31" customWidth="1"/>
    <col min="4" max="5" width="6.85546875" style="12" bestFit="1" customWidth="1"/>
    <col min="6" max="6" width="7.5703125" style="12" bestFit="1" customWidth="1"/>
    <col min="7" max="7" width="19.140625" style="32" customWidth="1"/>
    <col min="8" max="8" width="10.140625" style="12" bestFit="1" customWidth="1"/>
    <col min="9" max="9" width="7.42578125" style="12" bestFit="1" customWidth="1"/>
    <col min="10" max="10" width="9.28515625" style="33" bestFit="1" customWidth="1"/>
    <col min="11" max="16384" width="9.140625" style="12"/>
  </cols>
  <sheetData>
    <row r="1" spans="1:11" ht="10.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 t="s">
        <v>26</v>
      </c>
    </row>
    <row r="2" spans="1:11" s="15" customFormat="1" ht="12.75" customHeight="1" x14ac:dyDescent="0.2">
      <c r="A2" s="16">
        <v>36946</v>
      </c>
      <c r="B2" s="17"/>
      <c r="C2" s="17" t="s">
        <v>21</v>
      </c>
      <c r="D2" s="18">
        <v>1</v>
      </c>
      <c r="E2" s="18">
        <v>1</v>
      </c>
      <c r="F2" s="19">
        <f t="shared" ref="F2:F10" si="0">(E2-D2)+1</f>
        <v>1</v>
      </c>
      <c r="G2" s="20" t="s">
        <v>22</v>
      </c>
      <c r="H2" s="18">
        <v>81</v>
      </c>
      <c r="I2" s="18">
        <f t="shared" ref="I2:I17" si="1">H2*F2</f>
        <v>81</v>
      </c>
      <c r="J2" s="21">
        <v>155</v>
      </c>
      <c r="K2" s="15" t="s">
        <v>24</v>
      </c>
    </row>
    <row r="3" spans="1:11" s="15" customFormat="1" ht="12" customHeight="1" x14ac:dyDescent="0.2">
      <c r="A3" s="16">
        <v>36946</v>
      </c>
      <c r="B3" s="17"/>
      <c r="C3" s="17" t="s">
        <v>21</v>
      </c>
      <c r="D3" s="18">
        <v>2</v>
      </c>
      <c r="E3" s="18">
        <v>2</v>
      </c>
      <c r="F3" s="19">
        <f t="shared" si="0"/>
        <v>1</v>
      </c>
      <c r="G3" s="20" t="s">
        <v>22</v>
      </c>
      <c r="H3" s="18">
        <v>89</v>
      </c>
      <c r="I3" s="18">
        <f t="shared" si="1"/>
        <v>89</v>
      </c>
      <c r="J3" s="21">
        <v>155</v>
      </c>
      <c r="K3" s="15" t="s">
        <v>24</v>
      </c>
    </row>
    <row r="4" spans="1:11" s="15" customFormat="1" ht="12" customHeight="1" x14ac:dyDescent="0.2">
      <c r="A4" s="16">
        <v>36946</v>
      </c>
      <c r="B4" s="17"/>
      <c r="C4" s="17" t="s">
        <v>21</v>
      </c>
      <c r="D4" s="18">
        <v>3</v>
      </c>
      <c r="E4" s="18">
        <v>3</v>
      </c>
      <c r="F4" s="19">
        <f t="shared" si="0"/>
        <v>1</v>
      </c>
      <c r="G4" s="20" t="s">
        <v>22</v>
      </c>
      <c r="H4" s="18">
        <v>83</v>
      </c>
      <c r="I4" s="18">
        <f t="shared" si="1"/>
        <v>83</v>
      </c>
      <c r="J4" s="21">
        <v>155</v>
      </c>
      <c r="K4" s="15" t="s">
        <v>24</v>
      </c>
    </row>
    <row r="5" spans="1:11" s="15" customFormat="1" ht="12" customHeight="1" x14ac:dyDescent="0.2">
      <c r="A5" s="16">
        <v>36946</v>
      </c>
      <c r="B5" s="17"/>
      <c r="C5" s="17" t="s">
        <v>21</v>
      </c>
      <c r="D5" s="18">
        <v>4</v>
      </c>
      <c r="E5" s="18">
        <v>4</v>
      </c>
      <c r="F5" s="19">
        <f t="shared" si="0"/>
        <v>1</v>
      </c>
      <c r="G5" s="20" t="s">
        <v>22</v>
      </c>
      <c r="H5" s="18">
        <v>85</v>
      </c>
      <c r="I5" s="18">
        <f t="shared" si="1"/>
        <v>85</v>
      </c>
      <c r="J5" s="21">
        <v>155</v>
      </c>
      <c r="K5" s="15" t="s">
        <v>24</v>
      </c>
    </row>
    <row r="6" spans="1:11" s="15" customFormat="1" ht="12" customHeight="1" x14ac:dyDescent="0.2">
      <c r="A6" s="16">
        <v>36946</v>
      </c>
      <c r="B6" s="17"/>
      <c r="C6" s="17" t="s">
        <v>21</v>
      </c>
      <c r="D6" s="18">
        <v>5</v>
      </c>
      <c r="E6" s="18">
        <v>5</v>
      </c>
      <c r="F6" s="19">
        <f t="shared" si="0"/>
        <v>1</v>
      </c>
      <c r="G6" s="20" t="s">
        <v>22</v>
      </c>
      <c r="H6" s="18">
        <v>82</v>
      </c>
      <c r="I6" s="18">
        <f t="shared" si="1"/>
        <v>82</v>
      </c>
      <c r="J6" s="21">
        <v>155</v>
      </c>
      <c r="K6" s="15" t="s">
        <v>24</v>
      </c>
    </row>
    <row r="7" spans="1:11" s="15" customFormat="1" ht="12" customHeight="1" x14ac:dyDescent="0.2">
      <c r="A7" s="16">
        <v>36946</v>
      </c>
      <c r="B7" s="17"/>
      <c r="C7" s="17" t="s">
        <v>21</v>
      </c>
      <c r="D7" s="18">
        <v>6</v>
      </c>
      <c r="E7" s="18">
        <v>6</v>
      </c>
      <c r="F7" s="19">
        <f t="shared" si="0"/>
        <v>1</v>
      </c>
      <c r="G7" s="20" t="s">
        <v>22</v>
      </c>
      <c r="H7" s="18">
        <v>80</v>
      </c>
      <c r="I7" s="18">
        <f t="shared" si="1"/>
        <v>80</v>
      </c>
      <c r="J7" s="21">
        <v>155</v>
      </c>
      <c r="K7" s="15" t="s">
        <v>24</v>
      </c>
    </row>
    <row r="8" spans="1:11" s="15" customFormat="1" ht="12" customHeight="1" x14ac:dyDescent="0.2">
      <c r="A8" s="16">
        <v>36946</v>
      </c>
      <c r="B8" s="17"/>
      <c r="C8" s="17" t="s">
        <v>21</v>
      </c>
      <c r="D8" s="18">
        <v>7</v>
      </c>
      <c r="E8" s="18">
        <v>7</v>
      </c>
      <c r="F8" s="19">
        <f t="shared" si="0"/>
        <v>1</v>
      </c>
      <c r="G8" s="20" t="s">
        <v>22</v>
      </c>
      <c r="H8" s="18">
        <v>143</v>
      </c>
      <c r="I8" s="18">
        <f t="shared" si="1"/>
        <v>143</v>
      </c>
      <c r="J8" s="21">
        <v>185</v>
      </c>
      <c r="K8" s="15" t="s">
        <v>24</v>
      </c>
    </row>
    <row r="9" spans="1:11" s="15" customFormat="1" ht="12" customHeight="1" x14ac:dyDescent="0.2">
      <c r="A9" s="16">
        <v>36946</v>
      </c>
      <c r="B9" s="17"/>
      <c r="C9" s="17" t="s">
        <v>21</v>
      </c>
      <c r="D9" s="18">
        <v>8</v>
      </c>
      <c r="E9" s="18">
        <v>8</v>
      </c>
      <c r="F9" s="19">
        <f t="shared" si="0"/>
        <v>1</v>
      </c>
      <c r="G9" s="20" t="s">
        <v>22</v>
      </c>
      <c r="H9" s="18">
        <v>112</v>
      </c>
      <c r="I9" s="18">
        <f t="shared" si="1"/>
        <v>112</v>
      </c>
      <c r="J9" s="21">
        <v>185</v>
      </c>
      <c r="K9" s="15" t="s">
        <v>24</v>
      </c>
    </row>
    <row r="10" spans="1:11" s="15" customFormat="1" ht="12" customHeight="1" x14ac:dyDescent="0.2">
      <c r="A10" s="16">
        <v>36946</v>
      </c>
      <c r="B10" s="17"/>
      <c r="C10" s="17" t="s">
        <v>21</v>
      </c>
      <c r="D10" s="18">
        <v>9</v>
      </c>
      <c r="E10" s="18">
        <v>9</v>
      </c>
      <c r="F10" s="19">
        <f t="shared" si="0"/>
        <v>1</v>
      </c>
      <c r="G10" s="20" t="s">
        <v>22</v>
      </c>
      <c r="H10" s="18">
        <v>99</v>
      </c>
      <c r="I10" s="18">
        <f t="shared" si="1"/>
        <v>99</v>
      </c>
      <c r="J10" s="21">
        <v>185</v>
      </c>
      <c r="K10" s="15" t="s">
        <v>24</v>
      </c>
    </row>
    <row r="11" spans="1:11" s="15" customFormat="1" ht="12" customHeight="1" x14ac:dyDescent="0.2">
      <c r="A11" s="16">
        <v>36946</v>
      </c>
      <c r="B11" s="17"/>
      <c r="C11" s="17" t="s">
        <v>21</v>
      </c>
      <c r="D11" s="18">
        <v>10</v>
      </c>
      <c r="E11" s="18">
        <v>10</v>
      </c>
      <c r="F11" s="19">
        <f t="shared" ref="F11:F17" si="2">(E11-D11)+1</f>
        <v>1</v>
      </c>
      <c r="G11" s="20" t="s">
        <v>22</v>
      </c>
      <c r="H11" s="18">
        <v>87</v>
      </c>
      <c r="I11" s="18">
        <f t="shared" si="1"/>
        <v>87</v>
      </c>
      <c r="J11" s="21">
        <v>170</v>
      </c>
      <c r="K11" s="15" t="s">
        <v>24</v>
      </c>
    </row>
    <row r="12" spans="1:11" s="15" customFormat="1" ht="12" customHeight="1" x14ac:dyDescent="0.2">
      <c r="A12" s="16">
        <v>36946</v>
      </c>
      <c r="B12" s="17"/>
      <c r="C12" s="17" t="s">
        <v>21</v>
      </c>
      <c r="D12" s="18">
        <v>11</v>
      </c>
      <c r="E12" s="18">
        <f t="shared" ref="E12:E17" si="3">+D12</f>
        <v>11</v>
      </c>
      <c r="F12" s="19">
        <f t="shared" si="2"/>
        <v>1</v>
      </c>
      <c r="G12" s="20" t="s">
        <v>22</v>
      </c>
      <c r="H12" s="18">
        <v>50</v>
      </c>
      <c r="I12" s="18">
        <f t="shared" si="1"/>
        <v>50</v>
      </c>
      <c r="J12" s="21">
        <v>170</v>
      </c>
      <c r="K12" s="15" t="s">
        <v>24</v>
      </c>
    </row>
    <row r="13" spans="1:11" s="15" customFormat="1" ht="12" customHeight="1" x14ac:dyDescent="0.2">
      <c r="A13" s="16">
        <v>36946</v>
      </c>
      <c r="B13" s="17"/>
      <c r="C13" s="17" t="s">
        <v>21</v>
      </c>
      <c r="D13" s="18">
        <v>12</v>
      </c>
      <c r="E13" s="18">
        <f t="shared" si="3"/>
        <v>12</v>
      </c>
      <c r="F13" s="19">
        <f t="shared" si="2"/>
        <v>1</v>
      </c>
      <c r="G13" s="20" t="s">
        <v>22</v>
      </c>
      <c r="H13" s="18">
        <v>78</v>
      </c>
      <c r="I13" s="18">
        <f t="shared" si="1"/>
        <v>78</v>
      </c>
      <c r="J13" s="21">
        <v>170</v>
      </c>
      <c r="K13" s="15" t="s">
        <v>24</v>
      </c>
    </row>
    <row r="14" spans="1:11" s="15" customFormat="1" ht="12" customHeight="1" x14ac:dyDescent="0.2">
      <c r="A14" s="16">
        <v>36946</v>
      </c>
      <c r="B14" s="17"/>
      <c r="C14" s="17" t="s">
        <v>21</v>
      </c>
      <c r="D14" s="18">
        <v>13</v>
      </c>
      <c r="E14" s="18">
        <f t="shared" si="3"/>
        <v>13</v>
      </c>
      <c r="F14" s="19">
        <f t="shared" si="2"/>
        <v>1</v>
      </c>
      <c r="G14" s="20" t="s">
        <v>22</v>
      </c>
      <c r="H14" s="18">
        <v>77</v>
      </c>
      <c r="I14" s="18">
        <f t="shared" si="1"/>
        <v>77</v>
      </c>
      <c r="J14" s="21">
        <v>170</v>
      </c>
      <c r="K14" s="15" t="s">
        <v>24</v>
      </c>
    </row>
    <row r="15" spans="1:11" s="15" customFormat="1" ht="12" customHeight="1" x14ac:dyDescent="0.2">
      <c r="A15" s="16">
        <v>36946</v>
      </c>
      <c r="B15" s="17"/>
      <c r="C15" s="17" t="s">
        <v>21</v>
      </c>
      <c r="D15" s="18">
        <v>14</v>
      </c>
      <c r="E15" s="18">
        <f t="shared" si="3"/>
        <v>14</v>
      </c>
      <c r="F15" s="19">
        <f t="shared" si="2"/>
        <v>1</v>
      </c>
      <c r="G15" s="20" t="s">
        <v>22</v>
      </c>
      <c r="H15" s="18">
        <v>79</v>
      </c>
      <c r="I15" s="18">
        <f t="shared" si="1"/>
        <v>79</v>
      </c>
      <c r="J15" s="21">
        <v>170</v>
      </c>
      <c r="K15" s="15" t="s">
        <v>24</v>
      </c>
    </row>
    <row r="16" spans="1:11" s="15" customFormat="1" ht="12" customHeight="1" x14ac:dyDescent="0.2">
      <c r="A16" s="16">
        <v>36946</v>
      </c>
      <c r="B16" s="17"/>
      <c r="C16" s="17" t="s">
        <v>21</v>
      </c>
      <c r="D16" s="18">
        <v>15</v>
      </c>
      <c r="E16" s="18">
        <f t="shared" si="3"/>
        <v>15</v>
      </c>
      <c r="F16" s="19">
        <f t="shared" si="2"/>
        <v>1</v>
      </c>
      <c r="G16" s="20" t="s">
        <v>22</v>
      </c>
      <c r="H16" s="18">
        <v>81</v>
      </c>
      <c r="I16" s="18">
        <f t="shared" si="1"/>
        <v>81</v>
      </c>
      <c r="J16" s="21">
        <v>170</v>
      </c>
      <c r="K16" s="15" t="s">
        <v>24</v>
      </c>
    </row>
    <row r="17" spans="1:11" s="15" customFormat="1" ht="12" customHeight="1" x14ac:dyDescent="0.2">
      <c r="A17" s="16">
        <v>36946</v>
      </c>
      <c r="B17" s="17"/>
      <c r="C17" s="17" t="s">
        <v>21</v>
      </c>
      <c r="D17" s="18">
        <v>16</v>
      </c>
      <c r="E17" s="18">
        <f t="shared" si="3"/>
        <v>16</v>
      </c>
      <c r="F17" s="19">
        <f t="shared" si="2"/>
        <v>1</v>
      </c>
      <c r="G17" s="20" t="s">
        <v>22</v>
      </c>
      <c r="H17" s="18">
        <v>84</v>
      </c>
      <c r="I17" s="18">
        <f t="shared" si="1"/>
        <v>84</v>
      </c>
      <c r="J17" s="21">
        <v>170</v>
      </c>
      <c r="K17" s="15" t="s">
        <v>24</v>
      </c>
    </row>
    <row r="19" spans="1:11" customFormat="1" ht="12.75" x14ac:dyDescent="0.2">
      <c r="I19" s="28">
        <f>SUM(I2:I18)</f>
        <v>1390</v>
      </c>
    </row>
  </sheetData>
  <pageMargins left="0.2" right="0.23" top="1" bottom="1" header="0.5" footer="0.5"/>
  <pageSetup paperSize="5"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121"/>
  <dimension ref="A1:W17"/>
  <sheetViews>
    <sheetView tabSelected="1" workbookViewId="0">
      <selection activeCell="K19" sqref="K19"/>
    </sheetView>
  </sheetViews>
  <sheetFormatPr defaultRowHeight="10.5" customHeight="1" x14ac:dyDescent="0.15"/>
  <cols>
    <col min="1" max="1" width="9.42578125" style="30" customWidth="1"/>
    <col min="2" max="3" width="9.42578125" style="31" customWidth="1"/>
    <col min="4" max="5" width="6.85546875" style="12" bestFit="1" customWidth="1"/>
    <col min="6" max="6" width="7.5703125" style="12" bestFit="1" customWidth="1"/>
    <col min="7" max="7" width="19.140625" style="32" customWidth="1"/>
    <col min="8" max="8" width="10.140625" style="12" bestFit="1" customWidth="1"/>
    <col min="9" max="9" width="7.42578125" style="12" bestFit="1" customWidth="1"/>
    <col min="10" max="10" width="16" style="32" hidden="1" customWidth="1"/>
    <col min="11" max="11" width="9.28515625" style="33" bestFit="1" customWidth="1"/>
    <col min="12" max="12" width="12.5703125" style="33" hidden="1" customWidth="1"/>
    <col min="13" max="13" width="5" style="33" hidden="1" customWidth="1"/>
    <col min="14" max="14" width="7.140625" style="34" hidden="1" customWidth="1"/>
    <col min="15" max="15" width="12" style="33" hidden="1" customWidth="1"/>
    <col min="16" max="16" width="12" style="35" hidden="1" customWidth="1"/>
    <col min="17" max="17" width="9" style="12" hidden="1" customWidth="1"/>
    <col min="18" max="18" width="28.28515625" style="32" hidden="1" customWidth="1"/>
    <col min="19" max="19" width="9.42578125" style="12" hidden="1" customWidth="1"/>
    <col min="20" max="20" width="10.28515625" style="35" hidden="1" customWidth="1"/>
    <col min="21" max="21" width="10.7109375" style="12" hidden="1" customWidth="1"/>
    <col min="22" max="22" width="0" style="12" hidden="1" customWidth="1"/>
    <col min="23" max="16384" width="9.140625" style="12"/>
  </cols>
  <sheetData>
    <row r="1" spans="1:23" ht="10.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4" t="s">
        <v>9</v>
      </c>
      <c r="K1" s="6" t="s">
        <v>26</v>
      </c>
      <c r="L1" s="7" t="s">
        <v>10</v>
      </c>
      <c r="M1" s="7" t="s">
        <v>11</v>
      </c>
      <c r="N1" s="6" t="s">
        <v>12</v>
      </c>
      <c r="O1" s="6" t="s">
        <v>13</v>
      </c>
      <c r="P1" s="8" t="s">
        <v>14</v>
      </c>
      <c r="Q1" s="5" t="s">
        <v>15</v>
      </c>
      <c r="R1" s="4" t="s">
        <v>16</v>
      </c>
      <c r="S1" s="6" t="s">
        <v>17</v>
      </c>
      <c r="T1" s="9" t="s">
        <v>18</v>
      </c>
      <c r="U1" s="10" t="s">
        <v>19</v>
      </c>
      <c r="V1" s="11" t="s">
        <v>20</v>
      </c>
    </row>
    <row r="2" spans="1:23" ht="10.5" customHeight="1" x14ac:dyDescent="0.2">
      <c r="A2" s="52">
        <v>36947</v>
      </c>
      <c r="B2" s="53"/>
      <c r="C2" s="54" t="s">
        <v>21</v>
      </c>
      <c r="D2" s="55">
        <v>11</v>
      </c>
      <c r="E2" s="55">
        <v>15</v>
      </c>
      <c r="F2" s="56">
        <v>5</v>
      </c>
      <c r="G2" s="57" t="s">
        <v>22</v>
      </c>
      <c r="H2" s="55">
        <v>11</v>
      </c>
      <c r="I2" s="55">
        <v>55</v>
      </c>
      <c r="J2" s="58"/>
      <c r="K2" s="59">
        <v>185</v>
      </c>
      <c r="L2" s="47"/>
      <c r="M2" s="47"/>
      <c r="N2" s="46"/>
      <c r="O2" s="46"/>
      <c r="P2" s="48"/>
      <c r="Q2" s="45"/>
      <c r="R2" s="44"/>
      <c r="S2" s="46"/>
      <c r="T2" s="49"/>
      <c r="U2" s="50"/>
      <c r="V2" s="51"/>
      <c r="W2" s="15" t="s">
        <v>25</v>
      </c>
    </row>
    <row r="3" spans="1:23" s="15" customFormat="1" ht="12.75" customHeight="1" x14ac:dyDescent="0.2">
      <c r="A3" s="41">
        <v>36947</v>
      </c>
      <c r="B3" s="42"/>
      <c r="C3" s="43" t="s">
        <v>21</v>
      </c>
      <c r="D3" s="36">
        <v>11</v>
      </c>
      <c r="E3" s="36">
        <v>11</v>
      </c>
      <c r="F3" s="37">
        <v>1</v>
      </c>
      <c r="G3" s="38" t="s">
        <v>22</v>
      </c>
      <c r="H3" s="36">
        <v>3</v>
      </c>
      <c r="I3" s="36">
        <v>3</v>
      </c>
      <c r="J3" s="39"/>
      <c r="K3" s="40">
        <v>185</v>
      </c>
      <c r="L3" s="40">
        <v>185</v>
      </c>
      <c r="M3" s="23"/>
      <c r="N3" s="23"/>
      <c r="O3" s="24"/>
      <c r="P3" s="24"/>
      <c r="Q3" s="18"/>
      <c r="R3" s="25" t="s">
        <v>23</v>
      </c>
      <c r="S3" s="26">
        <v>1</v>
      </c>
      <c r="T3" s="27" t="e">
        <f>#REF!-(#REF!*S3)</f>
        <v>#REF!</v>
      </c>
      <c r="U3" s="13" t="e">
        <f>((I3*#REF!)-(I3*K3)-(I3*L3)-(I3*M3)-(I3*N3)-(I3*O3)-(I3*T3))</f>
        <v>#REF!</v>
      </c>
      <c r="V3" s="14"/>
      <c r="W3" s="15" t="s">
        <v>25</v>
      </c>
    </row>
    <row r="4" spans="1:23" s="15" customFormat="1" ht="12" customHeight="1" x14ac:dyDescent="0.2">
      <c r="A4" s="41">
        <v>36947</v>
      </c>
      <c r="B4" s="42"/>
      <c r="C4" s="43" t="s">
        <v>21</v>
      </c>
      <c r="D4" s="36">
        <v>12</v>
      </c>
      <c r="E4" s="36">
        <v>12</v>
      </c>
      <c r="F4" s="37">
        <v>1</v>
      </c>
      <c r="G4" s="38" t="s">
        <v>22</v>
      </c>
      <c r="H4" s="36">
        <v>5</v>
      </c>
      <c r="I4" s="36">
        <v>5</v>
      </c>
      <c r="J4" s="39"/>
      <c r="K4" s="40">
        <v>185</v>
      </c>
      <c r="L4" s="40">
        <v>185</v>
      </c>
      <c r="M4" s="23"/>
      <c r="N4" s="23"/>
      <c r="O4" s="24"/>
      <c r="P4" s="24"/>
      <c r="Q4" s="18"/>
      <c r="R4" s="25" t="s">
        <v>23</v>
      </c>
      <c r="S4" s="26">
        <v>1</v>
      </c>
      <c r="T4" s="27" t="e">
        <f>#REF!-(#REF!*S4)</f>
        <v>#REF!</v>
      </c>
      <c r="U4" s="13" t="e">
        <f>((I4*#REF!)-(I4*K4)-(I4*L4)-(I4*M4)-(I4*N4)-(I4*O4)-(I4*T4))</f>
        <v>#REF!</v>
      </c>
      <c r="V4" s="14"/>
      <c r="W4" s="15" t="s">
        <v>25</v>
      </c>
    </row>
    <row r="5" spans="1:23" s="15" customFormat="1" ht="12" customHeight="1" x14ac:dyDescent="0.2">
      <c r="A5" s="41">
        <v>36947</v>
      </c>
      <c r="B5" s="42"/>
      <c r="C5" s="43" t="s">
        <v>21</v>
      </c>
      <c r="D5" s="36">
        <v>13</v>
      </c>
      <c r="E5" s="36">
        <v>14</v>
      </c>
      <c r="F5" s="37">
        <v>2</v>
      </c>
      <c r="G5" s="38" t="s">
        <v>22</v>
      </c>
      <c r="H5" s="36">
        <v>6</v>
      </c>
      <c r="I5" s="36">
        <v>12</v>
      </c>
      <c r="J5" s="39"/>
      <c r="K5" s="40">
        <v>185</v>
      </c>
      <c r="L5" s="40">
        <v>185</v>
      </c>
      <c r="M5" s="23"/>
      <c r="N5" s="23"/>
      <c r="O5" s="24"/>
      <c r="P5" s="24"/>
      <c r="Q5" s="18"/>
      <c r="R5" s="25" t="s">
        <v>23</v>
      </c>
      <c r="S5" s="26">
        <v>1</v>
      </c>
      <c r="T5" s="27" t="e">
        <f>#REF!-(#REF!*S5)</f>
        <v>#REF!</v>
      </c>
      <c r="U5" s="13" t="e">
        <f>((I5*#REF!)-(I5*K5)-(I5*L5)-(I5*M5)-(I5*N5)-(I5*O5)-(I5*T5))</f>
        <v>#REF!</v>
      </c>
      <c r="V5" s="14"/>
      <c r="W5" s="15" t="s">
        <v>25</v>
      </c>
    </row>
    <row r="6" spans="1:23" s="15" customFormat="1" ht="12" customHeight="1" x14ac:dyDescent="0.2">
      <c r="A6" s="41">
        <v>36947</v>
      </c>
      <c r="B6" s="42"/>
      <c r="C6" s="43" t="s">
        <v>21</v>
      </c>
      <c r="D6" s="36">
        <v>15</v>
      </c>
      <c r="E6" s="36">
        <v>16</v>
      </c>
      <c r="F6" s="37">
        <v>2</v>
      </c>
      <c r="G6" s="38" t="s">
        <v>22</v>
      </c>
      <c r="H6" s="36">
        <v>4</v>
      </c>
      <c r="I6" s="36">
        <v>8</v>
      </c>
      <c r="J6" s="39"/>
      <c r="K6" s="40">
        <v>185</v>
      </c>
      <c r="L6" s="40">
        <v>185</v>
      </c>
      <c r="M6" s="23"/>
      <c r="N6" s="23"/>
      <c r="O6" s="24"/>
      <c r="P6" s="24"/>
      <c r="Q6" s="18"/>
      <c r="R6" s="25" t="s">
        <v>23</v>
      </c>
      <c r="S6" s="26">
        <v>1</v>
      </c>
      <c r="T6" s="27" t="e">
        <f>#REF!-(#REF!*S6)</f>
        <v>#REF!</v>
      </c>
      <c r="U6" s="13" t="e">
        <f>((I6*#REF!)-(I6*K6)-(I6*L6)-(I6*M6)-(I6*N6)-(I6*O6)-(I6*T6))</f>
        <v>#REF!</v>
      </c>
      <c r="V6" s="14"/>
      <c r="W6" s="15" t="s">
        <v>25</v>
      </c>
    </row>
    <row r="7" spans="1:23" s="15" customFormat="1" ht="12" customHeight="1" x14ac:dyDescent="0.2">
      <c r="A7" s="41">
        <v>36947</v>
      </c>
      <c r="B7" s="42"/>
      <c r="C7" s="43" t="s">
        <v>21</v>
      </c>
      <c r="D7" s="36">
        <v>18</v>
      </c>
      <c r="E7" s="36">
        <v>18</v>
      </c>
      <c r="F7" s="37">
        <v>1</v>
      </c>
      <c r="G7" s="38" t="s">
        <v>22</v>
      </c>
      <c r="H7" s="36">
        <v>4</v>
      </c>
      <c r="I7" s="36">
        <v>4</v>
      </c>
      <c r="J7" s="39"/>
      <c r="K7" s="40">
        <v>185</v>
      </c>
      <c r="L7" s="40">
        <v>185</v>
      </c>
      <c r="M7" s="23"/>
      <c r="N7" s="23"/>
      <c r="O7" s="24"/>
      <c r="P7" s="24"/>
      <c r="Q7" s="18"/>
      <c r="R7" s="25" t="s">
        <v>23</v>
      </c>
      <c r="S7" s="26">
        <v>1</v>
      </c>
      <c r="T7" s="27" t="e">
        <f>#REF!-(#REF!*S7)</f>
        <v>#REF!</v>
      </c>
      <c r="U7" s="13" t="e">
        <f>((I7*#REF!)-(I7*K7)-(I7*L7)-(I7*M7)-(I7*N7)-(I7*O7)-(I7*T7))</f>
        <v>#REF!</v>
      </c>
      <c r="V7" s="14"/>
      <c r="W7" s="15" t="s">
        <v>25</v>
      </c>
    </row>
    <row r="8" spans="1:23" s="15" customFormat="1" ht="12" customHeight="1" x14ac:dyDescent="0.2">
      <c r="A8" s="60">
        <v>36947</v>
      </c>
      <c r="B8" s="61"/>
      <c r="C8" s="62" t="s">
        <v>21</v>
      </c>
      <c r="D8" s="63">
        <v>16</v>
      </c>
      <c r="E8" s="63">
        <v>16</v>
      </c>
      <c r="F8" s="64">
        <v>1</v>
      </c>
      <c r="G8" s="65" t="s">
        <v>22</v>
      </c>
      <c r="H8" s="63">
        <v>11</v>
      </c>
      <c r="I8" s="63">
        <v>11</v>
      </c>
      <c r="J8" s="66"/>
      <c r="K8" s="67">
        <v>180</v>
      </c>
      <c r="L8" s="40">
        <v>185</v>
      </c>
      <c r="M8" s="23"/>
      <c r="N8" s="23"/>
      <c r="O8" s="24"/>
      <c r="P8" s="24"/>
      <c r="Q8" s="18"/>
      <c r="R8" s="25" t="s">
        <v>23</v>
      </c>
      <c r="S8" s="26">
        <v>1</v>
      </c>
      <c r="T8" s="27" t="e">
        <f>#REF!-(#REF!*S8)</f>
        <v>#REF!</v>
      </c>
      <c r="U8" s="13" t="e">
        <f>((I8*#REF!)-(I8*K8)-(I8*L8)-(I8*M8)-(I8*N8)-(I8*O8)-(I8*T8))</f>
        <v>#REF!</v>
      </c>
      <c r="V8" s="14"/>
      <c r="W8" s="15" t="s">
        <v>25</v>
      </c>
    </row>
    <row r="9" spans="1:23" s="15" customFormat="1" ht="12" customHeight="1" x14ac:dyDescent="0.2">
      <c r="A9" s="60">
        <v>36947</v>
      </c>
      <c r="B9" s="61"/>
      <c r="C9" s="62" t="s">
        <v>21</v>
      </c>
      <c r="D9" s="63">
        <v>17</v>
      </c>
      <c r="E9" s="63">
        <v>17</v>
      </c>
      <c r="F9" s="64">
        <v>1</v>
      </c>
      <c r="G9" s="65" t="s">
        <v>22</v>
      </c>
      <c r="H9" s="63">
        <v>6</v>
      </c>
      <c r="I9" s="63">
        <v>6</v>
      </c>
      <c r="J9" s="66"/>
      <c r="K9" s="67">
        <v>180</v>
      </c>
      <c r="L9" s="40">
        <v>185</v>
      </c>
      <c r="M9" s="23"/>
      <c r="N9" s="23"/>
      <c r="O9" s="24"/>
      <c r="P9" s="24"/>
      <c r="Q9" s="18"/>
      <c r="R9" s="25" t="s">
        <v>23</v>
      </c>
      <c r="S9" s="26">
        <v>1</v>
      </c>
      <c r="T9" s="27" t="e">
        <f>#REF!-(#REF!*S9)</f>
        <v>#REF!</v>
      </c>
      <c r="U9" s="13" t="e">
        <f>((I9*#REF!)-(I9*K9)-(I9*L9)-(I9*M9)-(I9*N9)-(I9*O9)-(I9*T9))</f>
        <v>#REF!</v>
      </c>
      <c r="V9" s="14"/>
      <c r="W9" s="15" t="s">
        <v>25</v>
      </c>
    </row>
    <row r="10" spans="1:23" s="15" customFormat="1" ht="12" customHeight="1" x14ac:dyDescent="0.2">
      <c r="A10" s="60">
        <v>36947</v>
      </c>
      <c r="B10" s="61"/>
      <c r="C10" s="62" t="s">
        <v>21</v>
      </c>
      <c r="D10" s="63">
        <v>18</v>
      </c>
      <c r="E10" s="63">
        <v>20</v>
      </c>
      <c r="F10" s="64">
        <v>3</v>
      </c>
      <c r="G10" s="65" t="s">
        <v>22</v>
      </c>
      <c r="H10" s="63">
        <v>10</v>
      </c>
      <c r="I10" s="63">
        <v>30</v>
      </c>
      <c r="J10" s="66"/>
      <c r="K10" s="67">
        <v>180</v>
      </c>
      <c r="L10" s="40">
        <v>185</v>
      </c>
      <c r="M10" s="23"/>
      <c r="N10" s="23"/>
      <c r="O10" s="24"/>
      <c r="P10" s="24"/>
      <c r="Q10" s="18"/>
      <c r="R10" s="25" t="s">
        <v>23</v>
      </c>
      <c r="S10" s="26">
        <v>1</v>
      </c>
      <c r="T10" s="27" t="e">
        <f>#REF!-(#REF!*S10)</f>
        <v>#REF!</v>
      </c>
      <c r="U10" s="13" t="e">
        <f>((I10*#REF!)-(I10*K10)-(I10*L10)-(I10*M10)-(I10*N10)-(I10*O10)-(I10*T10))</f>
        <v>#REF!</v>
      </c>
      <c r="V10" s="14"/>
      <c r="W10" s="15" t="s">
        <v>25</v>
      </c>
    </row>
    <row r="11" spans="1:23" s="15" customFormat="1" ht="12" customHeight="1" x14ac:dyDescent="0.2">
      <c r="A11" s="41">
        <v>36947</v>
      </c>
      <c r="B11" s="42"/>
      <c r="C11" s="43" t="s">
        <v>21</v>
      </c>
      <c r="D11" s="36">
        <v>19</v>
      </c>
      <c r="E11" s="36">
        <v>19</v>
      </c>
      <c r="F11" s="37">
        <v>1</v>
      </c>
      <c r="G11" s="38" t="s">
        <v>22</v>
      </c>
      <c r="H11" s="36">
        <v>9</v>
      </c>
      <c r="I11" s="36">
        <v>9</v>
      </c>
      <c r="J11" s="39"/>
      <c r="K11" s="40">
        <v>185</v>
      </c>
      <c r="L11" s="40">
        <v>185</v>
      </c>
      <c r="M11" s="23"/>
      <c r="N11" s="23"/>
      <c r="O11" s="24"/>
      <c r="P11" s="24"/>
      <c r="Q11" s="18"/>
      <c r="R11" s="25" t="s">
        <v>23</v>
      </c>
      <c r="S11" s="26">
        <v>1</v>
      </c>
      <c r="T11" s="27" t="e">
        <f>#REF!-(#REF!*S11)</f>
        <v>#REF!</v>
      </c>
      <c r="U11" s="13" t="e">
        <f>((I11*#REF!)-(I11*K11)-(I11*L11)-(I11*M11)-(I11*N11)-(I11*O11)-(I11*T11))</f>
        <v>#REF!</v>
      </c>
      <c r="V11" s="14"/>
      <c r="W11" s="15" t="s">
        <v>25</v>
      </c>
    </row>
    <row r="12" spans="1:23" s="15" customFormat="1" ht="12" customHeight="1" x14ac:dyDescent="0.2">
      <c r="A12" s="41">
        <v>36947</v>
      </c>
      <c r="B12" s="42"/>
      <c r="C12" s="43" t="s">
        <v>21</v>
      </c>
      <c r="D12" s="36">
        <v>20</v>
      </c>
      <c r="E12" s="36">
        <v>20</v>
      </c>
      <c r="F12" s="37">
        <v>1</v>
      </c>
      <c r="G12" s="38" t="s">
        <v>22</v>
      </c>
      <c r="H12" s="36">
        <v>4</v>
      </c>
      <c r="I12" s="36">
        <v>4</v>
      </c>
      <c r="J12" s="39"/>
      <c r="K12" s="40">
        <v>185</v>
      </c>
      <c r="L12" s="40">
        <v>185</v>
      </c>
      <c r="M12" s="23"/>
      <c r="N12" s="23"/>
      <c r="O12" s="24"/>
      <c r="P12" s="24"/>
      <c r="Q12" s="18"/>
      <c r="R12" s="25" t="s">
        <v>23</v>
      </c>
      <c r="S12" s="26">
        <v>1</v>
      </c>
      <c r="T12" s="27" t="e">
        <f>#REF!-(#REF!*S12)</f>
        <v>#REF!</v>
      </c>
      <c r="U12" s="13" t="e">
        <f>((I12*#REF!)-(I12*K12)-(I12*L12)-(I12*M12)-(I12*N12)-(I12*O12)-(I12*T12))</f>
        <v>#REF!</v>
      </c>
      <c r="V12" s="14"/>
      <c r="W12" s="15" t="s">
        <v>25</v>
      </c>
    </row>
    <row r="13" spans="1:23" s="15" customFormat="1" ht="12" customHeight="1" x14ac:dyDescent="0.2">
      <c r="A13" s="60">
        <v>36947</v>
      </c>
      <c r="B13" s="61"/>
      <c r="C13" s="62" t="s">
        <v>21</v>
      </c>
      <c r="D13" s="63">
        <v>21</v>
      </c>
      <c r="E13" s="63">
        <v>21</v>
      </c>
      <c r="F13" s="64">
        <v>1</v>
      </c>
      <c r="G13" s="65" t="s">
        <v>22</v>
      </c>
      <c r="H13" s="63">
        <v>6</v>
      </c>
      <c r="I13" s="63">
        <v>6</v>
      </c>
      <c r="J13" s="66"/>
      <c r="K13" s="67">
        <v>180</v>
      </c>
      <c r="L13" s="22"/>
      <c r="M13" s="23"/>
      <c r="N13" s="23"/>
      <c r="O13" s="24"/>
      <c r="P13" s="24"/>
      <c r="Q13" s="18"/>
      <c r="R13" s="25" t="s">
        <v>23</v>
      </c>
      <c r="S13" s="26">
        <v>1</v>
      </c>
      <c r="T13" s="27" t="e">
        <f>#REF!-(#REF!*S13)</f>
        <v>#REF!</v>
      </c>
      <c r="U13" s="13" t="e">
        <f>((I13*#REF!)-(I13*K13)-(I13*L13)-(I13*M13)-(I13*N13)-(I13*O13)-(I13*T13))</f>
        <v>#REF!</v>
      </c>
      <c r="V13" s="14"/>
      <c r="W13" s="15" t="s">
        <v>25</v>
      </c>
    </row>
    <row r="14" spans="1:23" s="15" customFormat="1" ht="12" customHeight="1" x14ac:dyDescent="0.2">
      <c r="A14" s="60">
        <v>36947</v>
      </c>
      <c r="B14" s="61"/>
      <c r="C14" s="62" t="s">
        <v>21</v>
      </c>
      <c r="D14" s="63">
        <v>22</v>
      </c>
      <c r="E14" s="63">
        <v>22</v>
      </c>
      <c r="F14" s="64">
        <v>1</v>
      </c>
      <c r="G14" s="65" t="s">
        <v>22</v>
      </c>
      <c r="H14" s="63">
        <v>8</v>
      </c>
      <c r="I14" s="63">
        <v>8</v>
      </c>
      <c r="J14" s="66"/>
      <c r="K14" s="67">
        <v>180</v>
      </c>
      <c r="L14" s="22"/>
      <c r="M14" s="23"/>
      <c r="N14" s="23"/>
      <c r="O14" s="24"/>
      <c r="P14" s="24"/>
      <c r="Q14" s="18"/>
      <c r="R14" s="25" t="s">
        <v>23</v>
      </c>
      <c r="S14" s="26">
        <v>1</v>
      </c>
      <c r="T14" s="27" t="e">
        <f>#REF!-(#REF!*S14)</f>
        <v>#REF!</v>
      </c>
      <c r="U14" s="13" t="e">
        <f>((I14*#REF!)-(I14*K14)-(I14*L14)-(I14*M14)-(I14*N14)-(I14*O14)-(I14*T14))</f>
        <v>#REF!</v>
      </c>
      <c r="V14" s="14"/>
      <c r="W14" s="15" t="s">
        <v>25</v>
      </c>
    </row>
    <row r="15" spans="1:23" s="15" customFormat="1" ht="12" customHeight="1" x14ac:dyDescent="0.2">
      <c r="A15" s="68">
        <v>36947</v>
      </c>
      <c r="B15" s="69"/>
      <c r="C15" s="70" t="s">
        <v>21</v>
      </c>
      <c r="D15" s="71">
        <v>24</v>
      </c>
      <c r="E15" s="71">
        <v>24</v>
      </c>
      <c r="F15" s="72">
        <v>1</v>
      </c>
      <c r="G15" s="73" t="s">
        <v>22</v>
      </c>
      <c r="H15" s="71">
        <v>21</v>
      </c>
      <c r="I15" s="71">
        <v>21</v>
      </c>
      <c r="J15" s="74"/>
      <c r="K15" s="75">
        <v>135</v>
      </c>
      <c r="L15" s="22"/>
      <c r="M15" s="23"/>
      <c r="N15" s="23"/>
      <c r="O15" s="24"/>
      <c r="P15" s="24"/>
      <c r="Q15" s="18"/>
      <c r="R15" s="25" t="s">
        <v>23</v>
      </c>
      <c r="S15" s="26">
        <v>1</v>
      </c>
      <c r="T15" s="27" t="e">
        <f>#REF!-(#REF!*S15)</f>
        <v>#REF!</v>
      </c>
      <c r="U15" s="13" t="e">
        <f>((I15*#REF!)-(I15*K15)-(I15*L15)-(I15*M15)-(I15*N15)-(I15*O15)-(I15*T15))</f>
        <v>#REF!</v>
      </c>
      <c r="V15" s="14"/>
      <c r="W15" s="15" t="s">
        <v>24</v>
      </c>
    </row>
    <row r="16" spans="1:23" ht="10.5" customHeight="1" x14ac:dyDescent="0.2">
      <c r="A16" s="76">
        <v>36947</v>
      </c>
      <c r="B16" s="77"/>
      <c r="C16" s="78" t="s">
        <v>21</v>
      </c>
      <c r="D16" s="79">
        <v>17</v>
      </c>
      <c r="E16" s="79">
        <v>21</v>
      </c>
      <c r="F16" s="80">
        <f>(E16-D16)+1</f>
        <v>5</v>
      </c>
      <c r="G16" s="81" t="s">
        <v>22</v>
      </c>
      <c r="H16" s="82" t="s">
        <v>28</v>
      </c>
      <c r="I16" s="79">
        <v>11</v>
      </c>
      <c r="J16" s="79">
        <f>I16*F16</f>
        <v>55</v>
      </c>
      <c r="K16" s="83" t="s">
        <v>29</v>
      </c>
      <c r="L16" s="84">
        <v>190</v>
      </c>
      <c r="M16" s="79" t="s">
        <v>27</v>
      </c>
      <c r="W16" s="15" t="s">
        <v>25</v>
      </c>
    </row>
    <row r="17" spans="9:21" customFormat="1" ht="12.75" x14ac:dyDescent="0.2">
      <c r="I17" s="28">
        <f>SUM(I3:I16)</f>
        <v>138</v>
      </c>
      <c r="U17" s="29" t="e">
        <f>SUM(U3:U16)</f>
        <v>#REF!</v>
      </c>
    </row>
  </sheetData>
  <pageMargins left="0.2" right="0.23" top="1" bottom="1" header="0.5" footer="0.5"/>
  <pageSetup paperSize="5"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FEB24</vt:lpstr>
      <vt:lpstr>FEB25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Holden Salisbury</dc:creator>
  <dc:description>- Oracle 8i ODBC QueryFix Applied</dc:description>
  <cp:lastModifiedBy>Felienne</cp:lastModifiedBy>
  <dcterms:created xsi:type="dcterms:W3CDTF">2001-02-25T23:57:29Z</dcterms:created>
  <dcterms:modified xsi:type="dcterms:W3CDTF">2014-09-04T08:16:44Z</dcterms:modified>
</cp:coreProperties>
</file>