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85" windowWidth="11100" windowHeight="6600"/>
  </bookViews>
  <sheets>
    <sheet name="Socal-Avg" sheetId="1" r:id="rId1"/>
  </sheets>
  <definedNames>
    <definedName name="_xlnm.Print_Area" localSheetId="0">'Socal-Avg'!$A$1:$AN$25</definedName>
  </definedNames>
  <calcPr calcId="152511"/>
</workbook>
</file>

<file path=xl/calcChain.xml><?xml version="1.0" encoding="utf-8"?>
<calcChain xmlns="http://schemas.openxmlformats.org/spreadsheetml/2006/main">
  <c r="F4" i="1" l="1"/>
  <c r="I4" i="1"/>
  <c r="M4" i="1" s="1"/>
  <c r="M7" i="1" s="1"/>
  <c r="R4" i="1"/>
  <c r="W4" i="1"/>
  <c r="AD4" i="1" s="1"/>
  <c r="AH4" i="1" s="1"/>
  <c r="F5" i="1"/>
  <c r="I5" i="1"/>
  <c r="M5" i="1"/>
  <c r="P5" i="1"/>
  <c r="T5" i="1" s="1"/>
  <c r="R5" i="1"/>
  <c r="R7" i="1" s="1"/>
  <c r="W5" i="1"/>
  <c r="AA5" i="1" s="1"/>
  <c r="I6" i="1"/>
  <c r="P6" i="1"/>
  <c r="W6" i="1"/>
  <c r="AD6" i="1" s="1"/>
  <c r="B7" i="1"/>
  <c r="I7" i="1" s="1"/>
  <c r="D7" i="1"/>
  <c r="F7" i="1"/>
  <c r="K7" i="1"/>
  <c r="Y7" i="1"/>
  <c r="AF7" i="1"/>
  <c r="F10" i="1"/>
  <c r="AL10" i="1" s="1"/>
  <c r="I10" i="1"/>
  <c r="M10" i="1"/>
  <c r="P10" i="1"/>
  <c r="R10" i="1"/>
  <c r="T10" i="1"/>
  <c r="W10" i="1"/>
  <c r="AA10" i="1"/>
  <c r="AJ10" i="1" s="1"/>
  <c r="AN10" i="1"/>
  <c r="F11" i="1"/>
  <c r="I11" i="1"/>
  <c r="M11" i="1" s="1"/>
  <c r="R11" i="1"/>
  <c r="W11" i="1"/>
  <c r="AA11" i="1"/>
  <c r="AJ11" i="1" s="1"/>
  <c r="AD11" i="1"/>
  <c r="AH11" i="1" s="1"/>
  <c r="AM11" i="1" s="1"/>
  <c r="F12" i="1"/>
  <c r="I12" i="1"/>
  <c r="P12" i="1" s="1"/>
  <c r="T12" i="1" s="1"/>
  <c r="R12" i="1"/>
  <c r="F13" i="1"/>
  <c r="I13" i="1"/>
  <c r="W13" i="1" s="1"/>
  <c r="M13" i="1"/>
  <c r="R13" i="1"/>
  <c r="F14" i="1"/>
  <c r="I14" i="1"/>
  <c r="W14" i="1" s="1"/>
  <c r="M14" i="1"/>
  <c r="AN14" i="1" s="1"/>
  <c r="P14" i="1"/>
  <c r="T14" i="1" s="1"/>
  <c r="AL14" i="1" s="1"/>
  <c r="R14" i="1"/>
  <c r="F15" i="1"/>
  <c r="I15" i="1"/>
  <c r="W15" i="1" s="1"/>
  <c r="M15" i="1"/>
  <c r="AN15" i="1" s="1"/>
  <c r="P15" i="1"/>
  <c r="T15" i="1" s="1"/>
  <c r="AL15" i="1" s="1"/>
  <c r="R15" i="1"/>
  <c r="R23" i="1" s="1"/>
  <c r="F16" i="1"/>
  <c r="I16" i="1"/>
  <c r="M16" i="1" s="1"/>
  <c r="AN16" i="1" s="1"/>
  <c r="AN25" i="1" s="1"/>
  <c r="P16" i="1"/>
  <c r="R16" i="1"/>
  <c r="T16" i="1"/>
  <c r="AL16" i="1" s="1"/>
  <c r="W16" i="1"/>
  <c r="AA16" i="1" s="1"/>
  <c r="F17" i="1"/>
  <c r="I17" i="1"/>
  <c r="M17" i="1"/>
  <c r="P17" i="1"/>
  <c r="R17" i="1"/>
  <c r="T17" i="1"/>
  <c r="AL17" i="1" s="1"/>
  <c r="W17" i="1"/>
  <c r="AD17" i="1" s="1"/>
  <c r="AH17" i="1" s="1"/>
  <c r="AM17" i="1" s="1"/>
  <c r="AN17" i="1"/>
  <c r="F18" i="1"/>
  <c r="AL18" i="1" s="1"/>
  <c r="I18" i="1"/>
  <c r="M18" i="1"/>
  <c r="P18" i="1"/>
  <c r="R18" i="1"/>
  <c r="T18" i="1"/>
  <c r="W18" i="1"/>
  <c r="AD18" i="1" s="1"/>
  <c r="AH18" i="1" s="1"/>
  <c r="AM18" i="1" s="1"/>
  <c r="AA18" i="1"/>
  <c r="AJ18" i="1" s="1"/>
  <c r="AN18" i="1"/>
  <c r="F19" i="1"/>
  <c r="I19" i="1"/>
  <c r="M19" i="1" s="1"/>
  <c r="R19" i="1"/>
  <c r="W19" i="1"/>
  <c r="AA19" i="1"/>
  <c r="AJ19" i="1" s="1"/>
  <c r="AD19" i="1"/>
  <c r="AH19" i="1" s="1"/>
  <c r="AM19" i="1" s="1"/>
  <c r="F20" i="1"/>
  <c r="AL20" i="1" s="1"/>
  <c r="I20" i="1"/>
  <c r="P20" i="1" s="1"/>
  <c r="T20" i="1" s="1"/>
  <c r="R20" i="1"/>
  <c r="F21" i="1"/>
  <c r="I21" i="1"/>
  <c r="W21" i="1" s="1"/>
  <c r="M21" i="1"/>
  <c r="R21" i="1"/>
  <c r="B23" i="1"/>
  <c r="D23" i="1"/>
  <c r="I23" i="1"/>
  <c r="K23" i="1"/>
  <c r="Y23" i="1"/>
  <c r="AF23" i="1"/>
  <c r="AA15" i="1" l="1"/>
  <c r="AD15" i="1"/>
  <c r="AH15" i="1" s="1"/>
  <c r="AM15" i="1" s="1"/>
  <c r="AA13" i="1"/>
  <c r="AD13" i="1"/>
  <c r="AH13" i="1" s="1"/>
  <c r="AM13" i="1" s="1"/>
  <c r="AN21" i="1"/>
  <c r="AL13" i="1"/>
  <c r="W7" i="1"/>
  <c r="AD7" i="1" s="1"/>
  <c r="P7" i="1"/>
  <c r="AD21" i="1"/>
  <c r="AH21" i="1" s="1"/>
  <c r="AM21" i="1" s="1"/>
  <c r="AA21" i="1"/>
  <c r="AA14" i="1"/>
  <c r="AD14" i="1"/>
  <c r="AH14" i="1" s="1"/>
  <c r="AM14" i="1" s="1"/>
  <c r="AL12" i="1"/>
  <c r="W23" i="1"/>
  <c r="AJ16" i="1"/>
  <c r="AK16" i="1"/>
  <c r="P21" i="1"/>
  <c r="T21" i="1" s="1"/>
  <c r="AL21" i="1" s="1"/>
  <c r="M20" i="1"/>
  <c r="AN20" i="1" s="1"/>
  <c r="AA17" i="1"/>
  <c r="P13" i="1"/>
  <c r="T13" i="1" s="1"/>
  <c r="AN13" i="1" s="1"/>
  <c r="M12" i="1"/>
  <c r="AN12" i="1" s="1"/>
  <c r="AD10" i="1"/>
  <c r="AA4" i="1"/>
  <c r="AA7" i="1" s="1"/>
  <c r="F23" i="1"/>
  <c r="W20" i="1"/>
  <c r="W12" i="1"/>
  <c r="P4" i="1"/>
  <c r="T4" i="1" s="1"/>
  <c r="T7" i="1" s="1"/>
  <c r="AK18" i="1"/>
  <c r="AK10" i="1"/>
  <c r="AD5" i="1"/>
  <c r="AH5" i="1" s="1"/>
  <c r="AH7" i="1" s="1"/>
  <c r="AK19" i="1"/>
  <c r="P19" i="1"/>
  <c r="T19" i="1" s="1"/>
  <c r="AN19" i="1" s="1"/>
  <c r="AD16" i="1"/>
  <c r="AH16" i="1" s="1"/>
  <c r="AM16" i="1" s="1"/>
  <c r="P11" i="1"/>
  <c r="AK21" i="1" l="1"/>
  <c r="AJ21" i="1"/>
  <c r="P23" i="1"/>
  <c r="T11" i="1"/>
  <c r="AJ17" i="1"/>
  <c r="AK17" i="1"/>
  <c r="AK14" i="1"/>
  <c r="AJ14" i="1"/>
  <c r="AK13" i="1"/>
  <c r="AJ13" i="1"/>
  <c r="AH10" i="1"/>
  <c r="AD12" i="1"/>
  <c r="AH12" i="1" s="1"/>
  <c r="AM12" i="1" s="1"/>
  <c r="AA12" i="1"/>
  <c r="AL19" i="1"/>
  <c r="AA20" i="1"/>
  <c r="AD20" i="1"/>
  <c r="AH20" i="1" s="1"/>
  <c r="AM20" i="1" s="1"/>
  <c r="AK15" i="1"/>
  <c r="AJ15" i="1"/>
  <c r="M23" i="1"/>
  <c r="T23" i="1" l="1"/>
  <c r="AN11" i="1"/>
  <c r="AN23" i="1" s="1"/>
  <c r="AL11" i="1"/>
  <c r="AL23" i="1" s="1"/>
  <c r="AK11" i="1"/>
  <c r="AK23" i="1" s="1"/>
  <c r="AK12" i="1"/>
  <c r="AA23" i="1"/>
  <c r="AJ12" i="1"/>
  <c r="AJ23" i="1" s="1"/>
  <c r="AD23" i="1"/>
  <c r="AH23" i="1"/>
  <c r="AM10" i="1"/>
  <c r="AM23" i="1" s="1"/>
  <c r="AK20" i="1"/>
  <c r="AJ20" i="1"/>
</calcChain>
</file>

<file path=xl/sharedStrings.xml><?xml version="1.0" encoding="utf-8"?>
<sst xmlns="http://schemas.openxmlformats.org/spreadsheetml/2006/main" count="70" uniqueCount="22">
  <si>
    <t>Nymex</t>
  </si>
  <si>
    <t>Permian</t>
  </si>
  <si>
    <t xml:space="preserve"> </t>
  </si>
  <si>
    <t>Cash</t>
  </si>
  <si>
    <t>Cal 2002</t>
  </si>
  <si>
    <t>Cal 2001</t>
  </si>
  <si>
    <t>Socal</t>
  </si>
  <si>
    <t>Waha</t>
  </si>
  <si>
    <t>San Juan NB</t>
  </si>
  <si>
    <t>San Juan B</t>
  </si>
  <si>
    <t>SoCal</t>
  </si>
  <si>
    <t>Waha*</t>
  </si>
  <si>
    <t>*Waha is Inside FERC.</t>
  </si>
  <si>
    <t>SPREADS:</t>
  </si>
  <si>
    <t>Perm-SoCal</t>
  </si>
  <si>
    <t>SJ-SoCal</t>
  </si>
  <si>
    <t>SJ-Perm</t>
  </si>
  <si>
    <t>Perm-Waha</t>
  </si>
  <si>
    <t>SJ NB-SJ B</t>
  </si>
  <si>
    <t>Eff 10/24</t>
  </si>
  <si>
    <t>San Juan Blanco</t>
  </si>
  <si>
    <t>SJ 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</si>
</sst>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14" fontId="2" fillId="0" borderId="0" xfId="0" quotePrefix="1" applyNumberFormat="1" applyFont="1" applyAlignment="1">
      <alignment horizontal="center"/>
    </xf>
    <xf numFmtId="165" fontId="2" fillId="0" borderId="0" xfId="0" applyNumberFormat="1" applyFont="1"/>
    <xf numFmtId="165" fontId="1" fillId="0" borderId="0" xfId="0" applyNumberFormat="1" applyFont="1"/>
    <xf numFmtId="0" fontId="3" fillId="0" borderId="0" xfId="0" applyFont="1"/>
    <xf numFmtId="1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2"/>
  <sheetViews>
    <sheetView tabSelected="1" workbookViewId="0">
      <selection activeCell="M7" sqref="M7"/>
    </sheetView>
  </sheetViews>
  <sheetFormatPr defaultRowHeight="12.75" x14ac:dyDescent="0.2"/>
  <cols>
    <col min="1" max="1" width="13.85546875" style="5" customWidth="1"/>
    <col min="2" max="2" width="8.85546875" style="8" customWidth="1"/>
    <col min="3" max="3" width="3.7109375" style="8" customWidth="1"/>
    <col min="4" max="4" width="9.140625" style="8"/>
    <col min="5" max="5" width="3.7109375" style="8" customWidth="1"/>
    <col min="6" max="6" width="7.42578125" style="8" customWidth="1"/>
    <col min="7" max="7" width="2.7109375" style="8" customWidth="1"/>
    <col min="8" max="8" width="2.42578125" style="4" customWidth="1"/>
    <col min="9" max="9" width="9.140625" style="4"/>
    <col min="10" max="10" width="3.28515625" style="4" customWidth="1"/>
    <col min="11" max="11" width="12.42578125" style="4" customWidth="1"/>
    <col min="12" max="12" width="2.28515625" style="4" customWidth="1"/>
    <col min="13" max="13" width="8" style="4" customWidth="1"/>
    <col min="14" max="15" width="3.7109375" style="4" customWidth="1"/>
    <col min="16" max="16" width="8.5703125" style="4" customWidth="1"/>
    <col min="17" max="17" width="2.28515625" style="4" customWidth="1"/>
    <col min="18" max="18" width="10.7109375" style="4" customWidth="1"/>
    <col min="19" max="19" width="2.140625" style="4" customWidth="1"/>
    <col min="20" max="20" width="8.28515625" style="4" customWidth="1"/>
    <col min="21" max="22" width="2.7109375" style="4" customWidth="1"/>
    <col min="23" max="23" width="8.28515625" style="4" customWidth="1"/>
    <col min="24" max="24" width="2.85546875" style="4" customWidth="1"/>
    <col min="25" max="25" width="8" style="4" customWidth="1"/>
    <col min="26" max="26" width="2.7109375" style="4" customWidth="1"/>
    <col min="27" max="27" width="7.85546875" style="4" customWidth="1"/>
    <col min="28" max="28" width="2.7109375" style="4" customWidth="1"/>
    <col min="29" max="29" width="2.85546875" style="4" customWidth="1"/>
    <col min="30" max="30" width="8.42578125" style="4" customWidth="1"/>
    <col min="31" max="31" width="2.42578125" style="4" customWidth="1"/>
    <col min="32" max="32" width="7.85546875" style="4" customWidth="1"/>
    <col min="33" max="33" width="2.7109375" style="4" customWidth="1"/>
    <col min="34" max="34" width="8" style="4" customWidth="1"/>
    <col min="35" max="35" width="9" style="4" customWidth="1"/>
    <col min="36" max="40" width="12.7109375" style="4" customWidth="1"/>
    <col min="41" max="16384" width="9.140625" style="4"/>
  </cols>
  <sheetData>
    <row r="1" spans="1:40" x14ac:dyDescent="0.2">
      <c r="F1" s="8" t="s">
        <v>1</v>
      </c>
      <c r="M1" s="4" t="s">
        <v>20</v>
      </c>
      <c r="T1" s="4" t="s">
        <v>21</v>
      </c>
      <c r="AA1" s="4" t="s">
        <v>10</v>
      </c>
      <c r="AH1" s="4" t="s">
        <v>11</v>
      </c>
      <c r="AJ1" s="14"/>
    </row>
    <row r="2" spans="1:40" s="9" customFormat="1" x14ac:dyDescent="0.2">
      <c r="A2" s="2" t="s">
        <v>19</v>
      </c>
      <c r="B2" s="10" t="s">
        <v>0</v>
      </c>
      <c r="C2" s="10"/>
      <c r="D2" s="10" t="s">
        <v>1</v>
      </c>
      <c r="E2" s="10"/>
      <c r="F2" s="10" t="s">
        <v>3</v>
      </c>
      <c r="G2" s="10"/>
      <c r="I2" s="10" t="s">
        <v>0</v>
      </c>
      <c r="K2" s="10" t="s">
        <v>8</v>
      </c>
      <c r="M2" s="10" t="s">
        <v>3</v>
      </c>
      <c r="N2" s="10"/>
      <c r="O2" s="10"/>
      <c r="P2" s="10" t="s">
        <v>0</v>
      </c>
      <c r="R2" s="10" t="s">
        <v>9</v>
      </c>
      <c r="T2" s="10" t="s">
        <v>3</v>
      </c>
      <c r="U2" s="10"/>
      <c r="W2" s="10" t="s">
        <v>0</v>
      </c>
      <c r="Y2" s="10" t="s">
        <v>6</v>
      </c>
      <c r="AA2" s="10" t="s">
        <v>3</v>
      </c>
      <c r="AD2" s="10" t="s">
        <v>0</v>
      </c>
      <c r="AF2" s="10" t="s">
        <v>7</v>
      </c>
      <c r="AH2" s="10" t="s">
        <v>3</v>
      </c>
    </row>
    <row r="3" spans="1:40" s="1" customFormat="1" x14ac:dyDescent="0.2">
      <c r="A3" s="2"/>
      <c r="B3" s="7"/>
      <c r="C3" s="7"/>
      <c r="D3" s="7"/>
      <c r="E3" s="7"/>
      <c r="F3" s="7"/>
      <c r="G3" s="7"/>
    </row>
    <row r="4" spans="1:40" x14ac:dyDescent="0.2">
      <c r="A4" s="6">
        <v>37196</v>
      </c>
      <c r="B4" s="8">
        <v>2.681</v>
      </c>
      <c r="D4" s="8">
        <v>-0.22</v>
      </c>
      <c r="F4" s="8">
        <f>B4+D4</f>
        <v>2.4609999999999999</v>
      </c>
      <c r="I4" s="8">
        <f>B4</f>
        <v>2.681</v>
      </c>
      <c r="J4" s="8"/>
      <c r="K4" s="12">
        <v>-0.22500000000000001</v>
      </c>
      <c r="L4" s="8"/>
      <c r="M4" s="8">
        <f>I4+K4</f>
        <v>2.456</v>
      </c>
      <c r="N4" s="8"/>
      <c r="O4" s="8"/>
      <c r="P4" s="8">
        <f>I4</f>
        <v>2.681</v>
      </c>
      <c r="Q4" s="8"/>
      <c r="R4" s="12">
        <f>K4-0.02</f>
        <v>-0.245</v>
      </c>
      <c r="S4" s="8"/>
      <c r="T4" s="8">
        <f>P4+R4</f>
        <v>2.4359999999999999</v>
      </c>
      <c r="U4" s="8"/>
      <c r="W4" s="8">
        <f>I4</f>
        <v>2.681</v>
      </c>
      <c r="X4" s="8"/>
      <c r="Y4" s="12">
        <v>6.25E-2</v>
      </c>
      <c r="Z4" s="8"/>
      <c r="AA4" s="8">
        <f>W4+Y4</f>
        <v>2.7435</v>
      </c>
      <c r="AD4" s="8">
        <f>W4</f>
        <v>2.681</v>
      </c>
      <c r="AE4" s="8"/>
      <c r="AF4" s="12">
        <v>5.0000000000000001E-3</v>
      </c>
      <c r="AG4" s="8"/>
      <c r="AH4" s="8">
        <f>AD4+AF4</f>
        <v>2.6859999999999999</v>
      </c>
    </row>
    <row r="5" spans="1:40" x14ac:dyDescent="0.2">
      <c r="A5" s="6">
        <v>37226</v>
      </c>
      <c r="B5" s="8">
        <v>2.9350000000000001</v>
      </c>
      <c r="D5" s="8">
        <v>-0.15</v>
      </c>
      <c r="F5" s="8">
        <f>B5+D5</f>
        <v>2.7850000000000001</v>
      </c>
      <c r="I5" s="8">
        <f t="shared" ref="I5:I21" si="0">B5</f>
        <v>2.9350000000000001</v>
      </c>
      <c r="J5" s="8"/>
      <c r="K5" s="12">
        <v>-0.215</v>
      </c>
      <c r="L5" s="8"/>
      <c r="M5" s="8">
        <f>I5+K5</f>
        <v>2.72</v>
      </c>
      <c r="N5" s="8"/>
      <c r="O5" s="8"/>
      <c r="P5" s="8">
        <f>I5</f>
        <v>2.9350000000000001</v>
      </c>
      <c r="Q5" s="8"/>
      <c r="R5" s="12">
        <f>K5-0.02</f>
        <v>-0.23499999999999999</v>
      </c>
      <c r="S5" s="8"/>
      <c r="T5" s="8">
        <f>P5+R5</f>
        <v>2.7</v>
      </c>
      <c r="U5" s="8"/>
      <c r="W5" s="8">
        <f t="shared" ref="W5:W21" si="1">I5</f>
        <v>2.9350000000000001</v>
      </c>
      <c r="X5" s="8"/>
      <c r="Y5" s="12">
        <v>0.105</v>
      </c>
      <c r="Z5" s="8"/>
      <c r="AA5" s="8">
        <f>W5+Y5</f>
        <v>3.04</v>
      </c>
      <c r="AD5" s="8">
        <f>W5</f>
        <v>2.9350000000000001</v>
      </c>
      <c r="AE5" s="8"/>
      <c r="AF5" s="12">
        <v>-2.2499999999999999E-2</v>
      </c>
      <c r="AG5" s="8"/>
      <c r="AH5" s="8">
        <f>AD5+AF5</f>
        <v>2.9125000000000001</v>
      </c>
    </row>
    <row r="6" spans="1:40" x14ac:dyDescent="0.2">
      <c r="A6" s="6"/>
      <c r="I6" s="8">
        <f t="shared" si="0"/>
        <v>0</v>
      </c>
      <c r="J6" s="8"/>
      <c r="K6" s="12"/>
      <c r="L6" s="8"/>
      <c r="M6" s="8"/>
      <c r="N6" s="8"/>
      <c r="O6" s="8"/>
      <c r="P6" s="8">
        <f>I6</f>
        <v>0</v>
      </c>
      <c r="Q6" s="8"/>
      <c r="R6" s="12"/>
      <c r="S6" s="8"/>
      <c r="T6" s="8"/>
      <c r="U6" s="8"/>
      <c r="W6" s="8">
        <f t="shared" si="1"/>
        <v>0</v>
      </c>
      <c r="X6" s="8"/>
      <c r="Y6" s="12"/>
      <c r="Z6" s="8"/>
      <c r="AA6" s="8"/>
      <c r="AD6" s="8">
        <f>W6</f>
        <v>0</v>
      </c>
      <c r="AE6" s="8"/>
      <c r="AF6" s="12"/>
      <c r="AG6" s="8"/>
      <c r="AH6" s="8"/>
    </row>
    <row r="7" spans="1:40" x14ac:dyDescent="0.2">
      <c r="A7" s="6" t="s">
        <v>5</v>
      </c>
      <c r="B7" s="8">
        <f>AVERAGE(B4:B5)</f>
        <v>2.8079999999999998</v>
      </c>
      <c r="D7" s="8">
        <f>AVERAGE(D4:D5)</f>
        <v>-0.185</v>
      </c>
      <c r="F7" s="8">
        <f>AVERAGE(F4:F5)</f>
        <v>2.6230000000000002</v>
      </c>
      <c r="I7" s="8">
        <f t="shared" si="0"/>
        <v>2.8079999999999998</v>
      </c>
      <c r="J7" s="8"/>
      <c r="K7" s="12">
        <f>AVERAGE(K4:K5)</f>
        <v>-0.22</v>
      </c>
      <c r="L7" s="8"/>
      <c r="M7" s="8">
        <f>AVERAGE(M4:M5)</f>
        <v>2.5880000000000001</v>
      </c>
      <c r="N7" s="8"/>
      <c r="O7" s="8"/>
      <c r="P7" s="8">
        <f>I7</f>
        <v>2.8079999999999998</v>
      </c>
      <c r="Q7" s="8"/>
      <c r="R7" s="12">
        <f>AVERAGE(R4:R5)</f>
        <v>-0.24</v>
      </c>
      <c r="S7" s="8"/>
      <c r="T7" s="8">
        <f>AVERAGE(T4:T5)</f>
        <v>2.5680000000000001</v>
      </c>
      <c r="U7" s="8"/>
      <c r="W7" s="8">
        <f t="shared" si="1"/>
        <v>2.8079999999999998</v>
      </c>
      <c r="X7" s="8"/>
      <c r="Y7" s="12">
        <f>AVERAGE(Y4:Y5)</f>
        <v>8.3749999999999991E-2</v>
      </c>
      <c r="Z7" s="8"/>
      <c r="AA7" s="8">
        <f>AVERAGE(AA4:AA5)</f>
        <v>2.89175</v>
      </c>
      <c r="AD7" s="8">
        <f>W7</f>
        <v>2.8079999999999998</v>
      </c>
      <c r="AE7" s="8"/>
      <c r="AF7" s="12">
        <f>AVERAGE(AF4:AF5)</f>
        <v>-8.7499999999999991E-3</v>
      </c>
      <c r="AG7" s="8"/>
      <c r="AH7" s="8">
        <f>AVERAGE(AH4:AH5)</f>
        <v>2.7992499999999998</v>
      </c>
    </row>
    <row r="8" spans="1:40" x14ac:dyDescent="0.2">
      <c r="A8" s="6"/>
      <c r="I8" s="8" t="s">
        <v>2</v>
      </c>
      <c r="J8" s="8"/>
      <c r="K8" s="12"/>
      <c r="L8" s="8"/>
      <c r="M8" s="8"/>
      <c r="N8" s="8"/>
      <c r="O8" s="8"/>
      <c r="P8" s="8" t="s">
        <v>2</v>
      </c>
      <c r="Q8" s="8"/>
      <c r="R8" s="12"/>
      <c r="S8" s="8"/>
      <c r="T8" s="8"/>
      <c r="U8" s="8"/>
      <c r="W8" s="8" t="s">
        <v>2</v>
      </c>
      <c r="X8" s="8"/>
      <c r="Y8" s="12"/>
      <c r="Z8" s="8"/>
      <c r="AA8" s="8"/>
      <c r="AD8" s="8" t="s">
        <v>2</v>
      </c>
      <c r="AE8" s="8"/>
      <c r="AF8" s="12"/>
      <c r="AG8" s="8"/>
      <c r="AH8" s="8"/>
      <c r="AJ8" s="14" t="s">
        <v>13</v>
      </c>
    </row>
    <row r="9" spans="1:40" s="1" customFormat="1" x14ac:dyDescent="0.2">
      <c r="A9" s="2"/>
      <c r="B9" s="7"/>
      <c r="C9" s="7"/>
      <c r="D9" s="7"/>
      <c r="E9" s="7"/>
      <c r="F9" s="7"/>
      <c r="G9" s="7"/>
      <c r="I9" s="8" t="s">
        <v>2</v>
      </c>
      <c r="J9" s="7"/>
      <c r="K9" s="13"/>
      <c r="L9" s="7"/>
      <c r="M9" s="7"/>
      <c r="N9" s="7"/>
      <c r="O9" s="7"/>
      <c r="P9" s="8" t="s">
        <v>2</v>
      </c>
      <c r="Q9" s="7"/>
      <c r="R9" s="13"/>
      <c r="S9" s="7"/>
      <c r="T9" s="7"/>
      <c r="U9" s="7"/>
      <c r="W9" s="8" t="s">
        <v>2</v>
      </c>
      <c r="X9" s="7"/>
      <c r="Y9" s="13"/>
      <c r="Z9" s="7"/>
      <c r="AA9" s="7"/>
      <c r="AD9" s="8" t="s">
        <v>2</v>
      </c>
      <c r="AE9" s="7"/>
      <c r="AF9" s="13"/>
      <c r="AG9" s="7"/>
      <c r="AH9" s="7"/>
      <c r="AJ9" s="9" t="s">
        <v>14</v>
      </c>
      <c r="AK9" s="9" t="s">
        <v>15</v>
      </c>
      <c r="AL9" s="9" t="s">
        <v>16</v>
      </c>
      <c r="AM9" s="9" t="s">
        <v>17</v>
      </c>
      <c r="AN9" s="9" t="s">
        <v>18</v>
      </c>
    </row>
    <row r="10" spans="1:40" x14ac:dyDescent="0.2">
      <c r="A10" s="6">
        <v>37257</v>
      </c>
      <c r="B10" s="8">
        <v>3.11</v>
      </c>
      <c r="D10" s="8">
        <v>-0.155</v>
      </c>
      <c r="F10" s="8">
        <f>B10+D10</f>
        <v>2.9550000000000001</v>
      </c>
      <c r="I10" s="8">
        <f t="shared" si="0"/>
        <v>3.11</v>
      </c>
      <c r="J10" s="8"/>
      <c r="K10" s="12">
        <v>-0.22750000000000001</v>
      </c>
      <c r="L10" s="8"/>
      <c r="M10" s="8">
        <f>I10+K10</f>
        <v>2.8824999999999998</v>
      </c>
      <c r="N10" s="8"/>
      <c r="O10" s="8"/>
      <c r="P10" s="8">
        <f t="shared" ref="P10:P21" si="2">I10</f>
        <v>3.11</v>
      </c>
      <c r="Q10" s="8"/>
      <c r="R10" s="12">
        <f t="shared" ref="R10:R21" si="3">K10-0.02</f>
        <v>-0.2475</v>
      </c>
      <c r="S10" s="8"/>
      <c r="T10" s="8">
        <f>P10+R10</f>
        <v>2.8624999999999998</v>
      </c>
      <c r="U10" s="8"/>
      <c r="W10" s="8">
        <f t="shared" si="1"/>
        <v>3.11</v>
      </c>
      <c r="X10" s="8"/>
      <c r="Y10" s="12">
        <v>8.7499999999999994E-2</v>
      </c>
      <c r="Z10" s="8"/>
      <c r="AA10" s="8">
        <f>W10+Y10</f>
        <v>3.1974999999999998</v>
      </c>
      <c r="AD10" s="8">
        <f t="shared" ref="AD10:AD21" si="4">W10</f>
        <v>3.11</v>
      </c>
      <c r="AE10" s="8"/>
      <c r="AF10" s="12">
        <v>-3.2500000000000001E-2</v>
      </c>
      <c r="AG10" s="8"/>
      <c r="AH10" s="8">
        <f>AD10+AF10</f>
        <v>3.0774999999999997</v>
      </c>
      <c r="AI10" s="15">
        <v>37257</v>
      </c>
      <c r="AJ10" s="8">
        <f>(AA10-F10)-(F10*0.05)</f>
        <v>9.4749999999999696E-2</v>
      </c>
      <c r="AK10" s="8">
        <f>(AA10-T10)-(T10*0.0475)</f>
        <v>0.19903124999999997</v>
      </c>
      <c r="AL10" s="8">
        <f>(F10-T10)-(T10*0.0025)</f>
        <v>8.5343750000000246E-2</v>
      </c>
      <c r="AM10" s="8">
        <f>(AH10-F10)-(F10*0.0131)</f>
        <v>8.37894999999996E-2</v>
      </c>
      <c r="AN10" s="8">
        <f>(M10-T10)-(T10*0.0025)</f>
        <v>1.2843750000000018E-2</v>
      </c>
    </row>
    <row r="11" spans="1:40" x14ac:dyDescent="0.2">
      <c r="A11" s="6">
        <v>37288</v>
      </c>
      <c r="B11" s="8">
        <v>3.117</v>
      </c>
      <c r="D11" s="8">
        <v>-0.15</v>
      </c>
      <c r="F11" s="8">
        <f t="shared" ref="F11:F20" si="5">B11+D11</f>
        <v>2.9670000000000001</v>
      </c>
      <c r="I11" s="8">
        <f t="shared" si="0"/>
        <v>3.117</v>
      </c>
      <c r="J11" s="8"/>
      <c r="K11" s="12">
        <v>-0.22750000000000001</v>
      </c>
      <c r="L11" s="8"/>
      <c r="M11" s="8">
        <f t="shared" ref="M11:M20" si="6">I11+K11</f>
        <v>2.8895</v>
      </c>
      <c r="N11" s="8"/>
      <c r="O11" s="8"/>
      <c r="P11" s="8">
        <f t="shared" si="2"/>
        <v>3.117</v>
      </c>
      <c r="Q11" s="8"/>
      <c r="R11" s="12">
        <f t="shared" si="3"/>
        <v>-0.2475</v>
      </c>
      <c r="S11" s="8"/>
      <c r="T11" s="8">
        <f t="shared" ref="T11:T20" si="7">P11+R11</f>
        <v>2.8694999999999999</v>
      </c>
      <c r="U11" s="8"/>
      <c r="W11" s="8">
        <f t="shared" si="1"/>
        <v>3.117</v>
      </c>
      <c r="X11" s="8"/>
      <c r="Y11" s="12">
        <v>8.7499999999999994E-2</v>
      </c>
      <c r="Z11" s="8"/>
      <c r="AA11" s="8">
        <f t="shared" ref="AA11:AA20" si="8">W11+Y11</f>
        <v>3.2044999999999999</v>
      </c>
      <c r="AD11" s="8">
        <f t="shared" si="4"/>
        <v>3.117</v>
      </c>
      <c r="AE11" s="8"/>
      <c r="AF11" s="12">
        <v>-2.75E-2</v>
      </c>
      <c r="AG11" s="8"/>
      <c r="AH11" s="8">
        <f t="shared" ref="AH11:AH20" si="9">AD11+AF11</f>
        <v>3.0895000000000001</v>
      </c>
      <c r="AI11" s="15">
        <v>37288</v>
      </c>
      <c r="AJ11" s="8">
        <f t="shared" ref="AJ11:AJ21" si="10">(AA11-F11)-(F11*0.05)</f>
        <v>8.9149999999999813E-2</v>
      </c>
      <c r="AK11" s="8">
        <f t="shared" ref="AK11:AK21" si="11">(AA11-T11)-(T11*0.0475)</f>
        <v>0.19869874999999998</v>
      </c>
      <c r="AL11" s="8">
        <f t="shared" ref="AL11:AL21" si="12">(F11-T11)-(T11*0.0025)</f>
        <v>9.0326250000000136E-2</v>
      </c>
      <c r="AM11" s="8">
        <f t="shared" ref="AM11:AM21" si="13">(AH11-F11)-(F11*0.0131)</f>
        <v>8.3632300000000048E-2</v>
      </c>
      <c r="AN11" s="8">
        <f t="shared" ref="AN11:AN21" si="14">(M11-T11)-(T11*0.0025)</f>
        <v>1.2826250000000018E-2</v>
      </c>
    </row>
    <row r="12" spans="1:40" x14ac:dyDescent="0.2">
      <c r="A12" s="6">
        <v>37316</v>
      </c>
      <c r="B12" s="8">
        <v>3.0739999999999998</v>
      </c>
      <c r="D12" s="8">
        <v>-0.14000000000000001</v>
      </c>
      <c r="F12" s="8">
        <f t="shared" si="5"/>
        <v>2.9339999999999997</v>
      </c>
      <c r="I12" s="8">
        <f t="shared" si="0"/>
        <v>3.0739999999999998</v>
      </c>
      <c r="J12" s="8"/>
      <c r="K12" s="12">
        <v>-0.22750000000000001</v>
      </c>
      <c r="L12" s="8"/>
      <c r="M12" s="8">
        <f t="shared" si="6"/>
        <v>2.8464999999999998</v>
      </c>
      <c r="N12" s="8"/>
      <c r="O12" s="8"/>
      <c r="P12" s="8">
        <f t="shared" si="2"/>
        <v>3.0739999999999998</v>
      </c>
      <c r="Q12" s="8"/>
      <c r="R12" s="12">
        <f t="shared" si="3"/>
        <v>-0.2475</v>
      </c>
      <c r="S12" s="8"/>
      <c r="T12" s="8">
        <f t="shared" si="7"/>
        <v>2.8264999999999998</v>
      </c>
      <c r="U12" s="8"/>
      <c r="W12" s="8">
        <f t="shared" si="1"/>
        <v>3.0739999999999998</v>
      </c>
      <c r="X12" s="8"/>
      <c r="Y12" s="12">
        <v>8.7499999999999994E-2</v>
      </c>
      <c r="Z12" s="8"/>
      <c r="AA12" s="8">
        <f t="shared" si="8"/>
        <v>3.1614999999999998</v>
      </c>
      <c r="AD12" s="8">
        <f t="shared" si="4"/>
        <v>3.0739999999999998</v>
      </c>
      <c r="AE12" s="8"/>
      <c r="AF12" s="12">
        <v>-2.2499999999999999E-2</v>
      </c>
      <c r="AG12" s="8"/>
      <c r="AH12" s="8">
        <f t="shared" si="9"/>
        <v>3.0514999999999999</v>
      </c>
      <c r="AI12" s="15">
        <v>37316</v>
      </c>
      <c r="AJ12" s="8">
        <f t="shared" si="10"/>
        <v>8.0800000000000038E-2</v>
      </c>
      <c r="AK12" s="8">
        <f t="shared" si="11"/>
        <v>0.20074124999999998</v>
      </c>
      <c r="AL12" s="8">
        <f t="shared" si="12"/>
        <v>0.10043374999999993</v>
      </c>
      <c r="AM12" s="8">
        <f t="shared" si="13"/>
        <v>7.9064600000000165E-2</v>
      </c>
      <c r="AN12" s="8">
        <f t="shared" si="14"/>
        <v>1.2933750000000018E-2</v>
      </c>
    </row>
    <row r="13" spans="1:40" x14ac:dyDescent="0.2">
      <c r="A13" s="6">
        <v>37347</v>
      </c>
      <c r="B13" s="8">
        <v>2.9820000000000002</v>
      </c>
      <c r="D13" s="8">
        <v>-0.125</v>
      </c>
      <c r="F13" s="8">
        <f t="shared" si="5"/>
        <v>2.8570000000000002</v>
      </c>
      <c r="I13" s="8">
        <f t="shared" si="0"/>
        <v>2.9820000000000002</v>
      </c>
      <c r="J13" s="8"/>
      <c r="K13" s="12">
        <v>-0.28499999999999998</v>
      </c>
      <c r="L13" s="8"/>
      <c r="M13" s="8">
        <f t="shared" si="6"/>
        <v>2.6970000000000001</v>
      </c>
      <c r="N13" s="8"/>
      <c r="O13" s="8"/>
      <c r="P13" s="8">
        <f t="shared" si="2"/>
        <v>2.9820000000000002</v>
      </c>
      <c r="Q13" s="8"/>
      <c r="R13" s="12">
        <f t="shared" si="3"/>
        <v>-0.30499999999999999</v>
      </c>
      <c r="S13" s="8"/>
      <c r="T13" s="8">
        <f t="shared" si="7"/>
        <v>2.677</v>
      </c>
      <c r="U13" s="8"/>
      <c r="W13" s="8">
        <f t="shared" si="1"/>
        <v>2.9820000000000002</v>
      </c>
      <c r="X13" s="8" t="s">
        <v>2</v>
      </c>
      <c r="Y13" s="12">
        <v>0.17249999999999999</v>
      </c>
      <c r="Z13" s="8"/>
      <c r="AA13" s="8">
        <f t="shared" si="8"/>
        <v>3.1545000000000001</v>
      </c>
      <c r="AD13" s="8">
        <f t="shared" si="4"/>
        <v>2.9820000000000002</v>
      </c>
      <c r="AE13" s="8" t="s">
        <v>2</v>
      </c>
      <c r="AF13" s="12">
        <v>0.02</v>
      </c>
      <c r="AG13" s="8"/>
      <c r="AH13" s="8">
        <f t="shared" si="9"/>
        <v>3.0020000000000002</v>
      </c>
      <c r="AI13" s="15">
        <v>37347</v>
      </c>
      <c r="AJ13" s="8">
        <f t="shared" si="10"/>
        <v>0.15464999999999987</v>
      </c>
      <c r="AK13" s="8">
        <f t="shared" si="11"/>
        <v>0.3503425</v>
      </c>
      <c r="AL13" s="8">
        <f t="shared" si="12"/>
        <v>0.17330750000000017</v>
      </c>
      <c r="AM13" s="8">
        <f t="shared" si="13"/>
        <v>0.10757330000000001</v>
      </c>
      <c r="AN13" s="8">
        <f t="shared" si="14"/>
        <v>1.3307500000000017E-2</v>
      </c>
    </row>
    <row r="14" spans="1:40" x14ac:dyDescent="0.2">
      <c r="A14" s="6">
        <v>37377</v>
      </c>
      <c r="B14" s="8">
        <v>3.0129999999999999</v>
      </c>
      <c r="D14" s="8">
        <v>-0.125</v>
      </c>
      <c r="F14" s="8">
        <f t="shared" si="5"/>
        <v>2.8879999999999999</v>
      </c>
      <c r="I14" s="8">
        <f t="shared" si="0"/>
        <v>3.0129999999999999</v>
      </c>
      <c r="J14" s="8"/>
      <c r="K14" s="12">
        <v>-0.28499999999999998</v>
      </c>
      <c r="L14" s="8"/>
      <c r="M14" s="8">
        <f t="shared" si="6"/>
        <v>2.7279999999999998</v>
      </c>
      <c r="N14" s="8"/>
      <c r="O14" s="8"/>
      <c r="P14" s="8">
        <f t="shared" si="2"/>
        <v>3.0129999999999999</v>
      </c>
      <c r="Q14" s="8"/>
      <c r="R14" s="12">
        <f t="shared" si="3"/>
        <v>-0.30499999999999999</v>
      </c>
      <c r="S14" s="8"/>
      <c r="T14" s="8">
        <f t="shared" si="7"/>
        <v>2.7079999999999997</v>
      </c>
      <c r="U14" s="8"/>
      <c r="W14" s="8">
        <f t="shared" si="1"/>
        <v>3.0129999999999999</v>
      </c>
      <c r="X14" s="8" t="s">
        <v>2</v>
      </c>
      <c r="Y14" s="12">
        <v>0.17249999999999999</v>
      </c>
      <c r="Z14" s="8"/>
      <c r="AA14" s="8">
        <f t="shared" si="8"/>
        <v>3.1854999999999998</v>
      </c>
      <c r="AD14" s="8">
        <f t="shared" si="4"/>
        <v>3.0129999999999999</v>
      </c>
      <c r="AE14" s="8" t="s">
        <v>2</v>
      </c>
      <c r="AF14" s="12">
        <v>2.5000000000000001E-2</v>
      </c>
      <c r="AG14" s="8"/>
      <c r="AH14" s="8">
        <f t="shared" si="9"/>
        <v>3.0379999999999998</v>
      </c>
      <c r="AI14" s="15">
        <v>37377</v>
      </c>
      <c r="AJ14" s="8">
        <f t="shared" si="10"/>
        <v>0.15309999999999988</v>
      </c>
      <c r="AK14" s="8">
        <f t="shared" si="11"/>
        <v>0.34887000000000001</v>
      </c>
      <c r="AL14" s="8">
        <f t="shared" si="12"/>
        <v>0.17323000000000016</v>
      </c>
      <c r="AM14" s="8">
        <f t="shared" si="13"/>
        <v>0.11216719999999991</v>
      </c>
      <c r="AN14" s="8">
        <f t="shared" si="14"/>
        <v>1.323000000000002E-2</v>
      </c>
    </row>
    <row r="15" spans="1:40" x14ac:dyDescent="0.2">
      <c r="A15" s="6">
        <v>37408</v>
      </c>
      <c r="B15" s="8">
        <v>3.0630000000000002</v>
      </c>
      <c r="D15" s="8">
        <v>-0.125</v>
      </c>
      <c r="F15" s="8">
        <f t="shared" si="5"/>
        <v>2.9380000000000002</v>
      </c>
      <c r="I15" s="8">
        <f t="shared" si="0"/>
        <v>3.0630000000000002</v>
      </c>
      <c r="J15" s="8"/>
      <c r="K15" s="12">
        <v>-0.28499999999999998</v>
      </c>
      <c r="L15" s="8"/>
      <c r="M15" s="8">
        <f t="shared" si="6"/>
        <v>2.778</v>
      </c>
      <c r="N15" s="8"/>
      <c r="O15" s="8"/>
      <c r="P15" s="8">
        <f t="shared" si="2"/>
        <v>3.0630000000000002</v>
      </c>
      <c r="Q15" s="8"/>
      <c r="R15" s="12">
        <f t="shared" si="3"/>
        <v>-0.30499999999999999</v>
      </c>
      <c r="S15" s="8"/>
      <c r="T15" s="8">
        <f t="shared" si="7"/>
        <v>2.758</v>
      </c>
      <c r="U15" s="8"/>
      <c r="W15" s="8">
        <f t="shared" si="1"/>
        <v>3.0630000000000002</v>
      </c>
      <c r="X15" s="8" t="s">
        <v>2</v>
      </c>
      <c r="Y15" s="12">
        <v>0.17249999999999999</v>
      </c>
      <c r="Z15" s="8"/>
      <c r="AA15" s="8">
        <f t="shared" si="8"/>
        <v>3.2355</v>
      </c>
      <c r="AD15" s="8">
        <f t="shared" si="4"/>
        <v>3.0630000000000002</v>
      </c>
      <c r="AE15" s="8" t="s">
        <v>2</v>
      </c>
      <c r="AF15" s="12">
        <v>3.7499999999999999E-2</v>
      </c>
      <c r="AG15" s="8"/>
      <c r="AH15" s="8">
        <f t="shared" si="9"/>
        <v>3.1005000000000003</v>
      </c>
      <c r="AI15" s="15">
        <v>37408</v>
      </c>
      <c r="AJ15" s="8">
        <f t="shared" si="10"/>
        <v>0.15059999999999987</v>
      </c>
      <c r="AK15" s="8">
        <f t="shared" si="11"/>
        <v>0.346495</v>
      </c>
      <c r="AL15" s="8">
        <f t="shared" si="12"/>
        <v>0.17310500000000015</v>
      </c>
      <c r="AM15" s="8">
        <f t="shared" si="13"/>
        <v>0.12401220000000009</v>
      </c>
      <c r="AN15" s="8">
        <f t="shared" si="14"/>
        <v>1.3105000000000018E-2</v>
      </c>
    </row>
    <row r="16" spans="1:40" x14ac:dyDescent="0.2">
      <c r="A16" s="6">
        <v>37438</v>
      </c>
      <c r="B16" s="8">
        <v>3.1030000000000002</v>
      </c>
      <c r="D16" s="8">
        <v>-0.125</v>
      </c>
      <c r="F16" s="8">
        <f t="shared" si="5"/>
        <v>2.9780000000000002</v>
      </c>
      <c r="I16" s="8">
        <f t="shared" si="0"/>
        <v>3.1030000000000002</v>
      </c>
      <c r="J16" s="8"/>
      <c r="K16" s="12">
        <v>-0.28499999999999998</v>
      </c>
      <c r="L16" s="8"/>
      <c r="M16" s="8">
        <f t="shared" si="6"/>
        <v>2.8180000000000001</v>
      </c>
      <c r="N16" s="8"/>
      <c r="O16" s="8"/>
      <c r="P16" s="8">
        <f t="shared" si="2"/>
        <v>3.1030000000000002</v>
      </c>
      <c r="Q16" s="8"/>
      <c r="R16" s="12">
        <f t="shared" si="3"/>
        <v>-0.30499999999999999</v>
      </c>
      <c r="S16" s="8"/>
      <c r="T16" s="8">
        <f t="shared" si="7"/>
        <v>2.798</v>
      </c>
      <c r="U16" s="8"/>
      <c r="W16" s="8">
        <f t="shared" si="1"/>
        <v>3.1030000000000002</v>
      </c>
      <c r="X16" s="8" t="s">
        <v>2</v>
      </c>
      <c r="Y16" s="12">
        <v>0.17249999999999999</v>
      </c>
      <c r="Z16" s="8"/>
      <c r="AA16" s="8">
        <f t="shared" si="8"/>
        <v>3.2755000000000001</v>
      </c>
      <c r="AD16" s="8">
        <f t="shared" si="4"/>
        <v>3.1030000000000002</v>
      </c>
      <c r="AE16" s="8" t="s">
        <v>2</v>
      </c>
      <c r="AF16" s="12">
        <v>0.05</v>
      </c>
      <c r="AG16" s="8"/>
      <c r="AH16" s="8">
        <f t="shared" si="9"/>
        <v>3.153</v>
      </c>
      <c r="AI16" s="15">
        <v>37438</v>
      </c>
      <c r="AJ16" s="8">
        <f t="shared" si="10"/>
        <v>0.14859999999999987</v>
      </c>
      <c r="AK16" s="8">
        <f t="shared" si="11"/>
        <v>0.34459500000000004</v>
      </c>
      <c r="AL16" s="8">
        <f t="shared" si="12"/>
        <v>0.17300500000000016</v>
      </c>
      <c r="AM16" s="8">
        <f t="shared" si="13"/>
        <v>0.13598819999999981</v>
      </c>
      <c r="AN16" s="8">
        <f t="shared" si="14"/>
        <v>1.3005000000000017E-2</v>
      </c>
    </row>
    <row r="17" spans="1:40" x14ac:dyDescent="0.2">
      <c r="A17" s="6">
        <v>37469</v>
      </c>
      <c r="B17" s="8">
        <v>3.145</v>
      </c>
      <c r="D17" s="8">
        <v>-0.125</v>
      </c>
      <c r="F17" s="8">
        <f t="shared" si="5"/>
        <v>3.02</v>
      </c>
      <c r="I17" s="8">
        <f t="shared" si="0"/>
        <v>3.145</v>
      </c>
      <c r="J17" s="8"/>
      <c r="K17" s="12">
        <v>-0.28499999999999998</v>
      </c>
      <c r="L17" s="8"/>
      <c r="M17" s="8">
        <f t="shared" si="6"/>
        <v>2.86</v>
      </c>
      <c r="N17" s="8"/>
      <c r="O17" s="8"/>
      <c r="P17" s="8">
        <f t="shared" si="2"/>
        <v>3.145</v>
      </c>
      <c r="Q17" s="8"/>
      <c r="R17" s="12">
        <f t="shared" si="3"/>
        <v>-0.30499999999999999</v>
      </c>
      <c r="S17" s="8"/>
      <c r="T17" s="8">
        <f t="shared" si="7"/>
        <v>2.84</v>
      </c>
      <c r="U17" s="8"/>
      <c r="W17" s="8">
        <f t="shared" si="1"/>
        <v>3.145</v>
      </c>
      <c r="X17" s="8" t="s">
        <v>2</v>
      </c>
      <c r="Y17" s="12">
        <v>0.17249999999999999</v>
      </c>
      <c r="Z17" s="8"/>
      <c r="AA17" s="8">
        <f t="shared" si="8"/>
        <v>3.3174999999999999</v>
      </c>
      <c r="AD17" s="8">
        <f t="shared" si="4"/>
        <v>3.145</v>
      </c>
      <c r="AE17" s="8" t="s">
        <v>2</v>
      </c>
      <c r="AF17" s="12">
        <v>5.5E-2</v>
      </c>
      <c r="AG17" s="8"/>
      <c r="AH17" s="8">
        <f t="shared" si="9"/>
        <v>3.2</v>
      </c>
      <c r="AI17" s="15">
        <v>37469</v>
      </c>
      <c r="AJ17" s="8">
        <f t="shared" si="10"/>
        <v>0.14649999999999985</v>
      </c>
      <c r="AK17" s="8">
        <f t="shared" si="11"/>
        <v>0.34260000000000002</v>
      </c>
      <c r="AL17" s="8">
        <f t="shared" si="12"/>
        <v>0.17290000000000016</v>
      </c>
      <c r="AM17" s="8">
        <f t="shared" si="13"/>
        <v>0.14043800000000017</v>
      </c>
      <c r="AN17" s="8">
        <f t="shared" si="14"/>
        <v>1.2900000000000019E-2</v>
      </c>
    </row>
    <row r="18" spans="1:40" x14ac:dyDescent="0.2">
      <c r="A18" s="6">
        <v>37500</v>
      </c>
      <c r="B18" s="8">
        <v>3.145</v>
      </c>
      <c r="D18" s="8">
        <v>-0.125</v>
      </c>
      <c r="F18" s="8">
        <f t="shared" si="5"/>
        <v>3.02</v>
      </c>
      <c r="I18" s="8">
        <f t="shared" si="0"/>
        <v>3.145</v>
      </c>
      <c r="J18" s="8"/>
      <c r="K18" s="12">
        <v>-0.28499999999999998</v>
      </c>
      <c r="L18" s="8"/>
      <c r="M18" s="8">
        <f t="shared" si="6"/>
        <v>2.86</v>
      </c>
      <c r="N18" s="8"/>
      <c r="O18" s="8"/>
      <c r="P18" s="8">
        <f t="shared" si="2"/>
        <v>3.145</v>
      </c>
      <c r="Q18" s="8"/>
      <c r="R18" s="12">
        <f t="shared" si="3"/>
        <v>-0.30499999999999999</v>
      </c>
      <c r="S18" s="8"/>
      <c r="T18" s="8">
        <f t="shared" si="7"/>
        <v>2.84</v>
      </c>
      <c r="U18" s="8"/>
      <c r="W18" s="8">
        <f t="shared" si="1"/>
        <v>3.145</v>
      </c>
      <c r="X18" s="8" t="s">
        <v>2</v>
      </c>
      <c r="Y18" s="12">
        <v>0.17249999999999999</v>
      </c>
      <c r="Z18" s="8"/>
      <c r="AA18" s="8">
        <f t="shared" si="8"/>
        <v>3.3174999999999999</v>
      </c>
      <c r="AD18" s="8">
        <f t="shared" si="4"/>
        <v>3.145</v>
      </c>
      <c r="AE18" s="8" t="s">
        <v>2</v>
      </c>
      <c r="AF18" s="12">
        <v>4.4999999999999998E-2</v>
      </c>
      <c r="AG18" s="8"/>
      <c r="AH18" s="8">
        <f t="shared" si="9"/>
        <v>3.19</v>
      </c>
      <c r="AI18" s="15">
        <v>37500</v>
      </c>
      <c r="AJ18" s="8">
        <f t="shared" si="10"/>
        <v>0.14649999999999985</v>
      </c>
      <c r="AK18" s="8">
        <f t="shared" si="11"/>
        <v>0.34260000000000002</v>
      </c>
      <c r="AL18" s="8">
        <f t="shared" si="12"/>
        <v>0.17290000000000016</v>
      </c>
      <c r="AM18" s="8">
        <f t="shared" si="13"/>
        <v>0.13043799999999994</v>
      </c>
      <c r="AN18" s="8">
        <f t="shared" si="14"/>
        <v>1.2900000000000019E-2</v>
      </c>
    </row>
    <row r="19" spans="1:40" x14ac:dyDescent="0.2">
      <c r="A19" s="6">
        <v>37530</v>
      </c>
      <c r="B19" s="8">
        <v>3.1749999999999998</v>
      </c>
      <c r="D19" s="8">
        <v>-0.125</v>
      </c>
      <c r="F19" s="8">
        <f t="shared" si="5"/>
        <v>3.05</v>
      </c>
      <c r="I19" s="8">
        <f t="shared" si="0"/>
        <v>3.1749999999999998</v>
      </c>
      <c r="J19" s="8"/>
      <c r="K19" s="12">
        <v>-0.28499999999999998</v>
      </c>
      <c r="L19" s="8"/>
      <c r="M19" s="8">
        <f t="shared" si="6"/>
        <v>2.8899999999999997</v>
      </c>
      <c r="N19" s="8"/>
      <c r="O19" s="8"/>
      <c r="P19" s="8">
        <f t="shared" si="2"/>
        <v>3.1749999999999998</v>
      </c>
      <c r="Q19" s="8"/>
      <c r="R19" s="12">
        <f t="shared" si="3"/>
        <v>-0.30499999999999999</v>
      </c>
      <c r="S19" s="8"/>
      <c r="T19" s="8">
        <f t="shared" si="7"/>
        <v>2.8699999999999997</v>
      </c>
      <c r="U19" s="8"/>
      <c r="W19" s="8">
        <f t="shared" si="1"/>
        <v>3.1749999999999998</v>
      </c>
      <c r="X19" s="8" t="s">
        <v>2</v>
      </c>
      <c r="Y19" s="12">
        <v>0.17249999999999999</v>
      </c>
      <c r="Z19" s="8"/>
      <c r="AA19" s="8">
        <f t="shared" si="8"/>
        <v>3.3474999999999997</v>
      </c>
      <c r="AD19" s="8">
        <f t="shared" si="4"/>
        <v>3.1749999999999998</v>
      </c>
      <c r="AE19" s="8" t="s">
        <v>2</v>
      </c>
      <c r="AF19" s="12">
        <v>1.2500000000000001E-2</v>
      </c>
      <c r="AG19" s="8"/>
      <c r="AH19" s="8">
        <f t="shared" si="9"/>
        <v>3.1875</v>
      </c>
      <c r="AI19" s="15">
        <v>37530</v>
      </c>
      <c r="AJ19" s="8">
        <f t="shared" si="10"/>
        <v>0.14499999999999988</v>
      </c>
      <c r="AK19" s="8">
        <f t="shared" si="11"/>
        <v>0.34117500000000006</v>
      </c>
      <c r="AL19" s="8">
        <f t="shared" si="12"/>
        <v>0.17282500000000017</v>
      </c>
      <c r="AM19" s="8">
        <f t="shared" si="13"/>
        <v>9.7545000000000187E-2</v>
      </c>
      <c r="AN19" s="8">
        <f t="shared" si="14"/>
        <v>1.2825000000000019E-2</v>
      </c>
    </row>
    <row r="20" spans="1:40" x14ac:dyDescent="0.2">
      <c r="A20" s="6">
        <v>37561</v>
      </c>
      <c r="B20" s="8">
        <v>3.36</v>
      </c>
      <c r="D20" s="8">
        <v>-0.125</v>
      </c>
      <c r="F20" s="8">
        <f t="shared" si="5"/>
        <v>3.2349999999999999</v>
      </c>
      <c r="I20" s="8">
        <f t="shared" si="0"/>
        <v>3.36</v>
      </c>
      <c r="J20" s="8"/>
      <c r="K20" s="12">
        <v>-0.19</v>
      </c>
      <c r="L20" s="8"/>
      <c r="M20" s="8">
        <f t="shared" si="6"/>
        <v>3.17</v>
      </c>
      <c r="N20" s="8"/>
      <c r="O20" s="8"/>
      <c r="P20" s="8">
        <f t="shared" si="2"/>
        <v>3.36</v>
      </c>
      <c r="Q20" s="8"/>
      <c r="R20" s="12">
        <f t="shared" si="3"/>
        <v>-0.21</v>
      </c>
      <c r="S20" s="8"/>
      <c r="T20" s="8">
        <f t="shared" si="7"/>
        <v>3.15</v>
      </c>
      <c r="U20" s="8"/>
      <c r="W20" s="8">
        <f t="shared" si="1"/>
        <v>3.36</v>
      </c>
      <c r="X20" s="8" t="s">
        <v>2</v>
      </c>
      <c r="Y20" s="12">
        <v>0.17749999999999999</v>
      </c>
      <c r="Z20" s="8"/>
      <c r="AA20" s="8">
        <f t="shared" si="8"/>
        <v>3.5374999999999996</v>
      </c>
      <c r="AD20" s="8">
        <f t="shared" si="4"/>
        <v>3.36</v>
      </c>
      <c r="AE20" s="8" t="s">
        <v>2</v>
      </c>
      <c r="AF20" s="12">
        <v>-2.5000000000000001E-2</v>
      </c>
      <c r="AG20" s="8"/>
      <c r="AH20" s="8">
        <f t="shared" si="9"/>
        <v>3.335</v>
      </c>
      <c r="AI20" s="15">
        <v>37561</v>
      </c>
      <c r="AJ20" s="8">
        <f t="shared" si="10"/>
        <v>0.14074999999999976</v>
      </c>
      <c r="AK20" s="8">
        <f t="shared" si="11"/>
        <v>0.23787499999999973</v>
      </c>
      <c r="AL20" s="8">
        <f t="shared" si="12"/>
        <v>7.7124999999999971E-2</v>
      </c>
      <c r="AM20" s="8">
        <f t="shared" si="13"/>
        <v>5.7621500000000089E-2</v>
      </c>
      <c r="AN20" s="8">
        <f t="shared" si="14"/>
        <v>1.2125000000000018E-2</v>
      </c>
    </row>
    <row r="21" spans="1:40" x14ac:dyDescent="0.2">
      <c r="A21" s="6">
        <v>37591</v>
      </c>
      <c r="B21" s="8">
        <v>3.57</v>
      </c>
      <c r="D21" s="8">
        <v>-0.125</v>
      </c>
      <c r="F21" s="8">
        <f>B21+D21</f>
        <v>3.4449999999999998</v>
      </c>
      <c r="I21" s="8">
        <f t="shared" si="0"/>
        <v>3.57</v>
      </c>
      <c r="J21" s="8"/>
      <c r="K21" s="12">
        <v>-0.19</v>
      </c>
      <c r="L21" s="8"/>
      <c r="M21" s="8">
        <f>I21+K21</f>
        <v>3.38</v>
      </c>
      <c r="N21" s="8"/>
      <c r="O21" s="8"/>
      <c r="P21" s="8">
        <f t="shared" si="2"/>
        <v>3.57</v>
      </c>
      <c r="Q21" s="8"/>
      <c r="R21" s="12">
        <f t="shared" si="3"/>
        <v>-0.21</v>
      </c>
      <c r="S21" s="8"/>
      <c r="T21" s="8">
        <f>P21+R21</f>
        <v>3.36</v>
      </c>
      <c r="U21" s="8"/>
      <c r="W21" s="8">
        <f t="shared" si="1"/>
        <v>3.57</v>
      </c>
      <c r="X21" s="8" t="s">
        <v>2</v>
      </c>
      <c r="Y21" s="12">
        <v>0.17749999999999999</v>
      </c>
      <c r="Z21" s="8"/>
      <c r="AA21" s="8">
        <f>W21+Y21</f>
        <v>3.7474999999999996</v>
      </c>
      <c r="AD21" s="8">
        <f t="shared" si="4"/>
        <v>3.57</v>
      </c>
      <c r="AE21" s="8" t="s">
        <v>2</v>
      </c>
      <c r="AF21" s="12">
        <v>-4.7500000000000001E-2</v>
      </c>
      <c r="AG21" s="8"/>
      <c r="AH21" s="8">
        <f>AD21+AF21</f>
        <v>3.5225</v>
      </c>
      <c r="AI21" s="15">
        <v>37591</v>
      </c>
      <c r="AJ21" s="8">
        <f t="shared" si="10"/>
        <v>0.13024999999999975</v>
      </c>
      <c r="AK21" s="8">
        <f t="shared" si="11"/>
        <v>0.22789999999999974</v>
      </c>
      <c r="AL21" s="8">
        <f t="shared" si="12"/>
        <v>7.659999999999996E-2</v>
      </c>
      <c r="AM21" s="8">
        <f t="shared" si="13"/>
        <v>3.2370500000000121E-2</v>
      </c>
      <c r="AN21" s="8">
        <f t="shared" si="14"/>
        <v>1.1600000000000018E-2</v>
      </c>
    </row>
    <row r="22" spans="1:40" x14ac:dyDescent="0.2">
      <c r="A22" s="6"/>
      <c r="B22" s="8" t="s">
        <v>2</v>
      </c>
      <c r="I22" s="8" t="s">
        <v>2</v>
      </c>
      <c r="J22" s="8"/>
      <c r="K22" s="12"/>
      <c r="L22" s="8"/>
      <c r="M22" s="8"/>
      <c r="N22" s="8"/>
      <c r="O22" s="8"/>
      <c r="P22" s="8" t="s">
        <v>2</v>
      </c>
      <c r="Q22" s="8"/>
      <c r="R22" s="12"/>
      <c r="S22" s="8"/>
      <c r="T22" s="8"/>
      <c r="U22" s="8"/>
      <c r="W22" s="8" t="s">
        <v>2</v>
      </c>
      <c r="X22" s="8"/>
      <c r="Y22" s="12"/>
      <c r="Z22" s="8"/>
      <c r="AA22" s="8"/>
      <c r="AD22" s="8" t="s">
        <v>2</v>
      </c>
      <c r="AE22" s="8"/>
      <c r="AF22" s="12"/>
      <c r="AG22" s="8"/>
      <c r="AH22" s="8"/>
      <c r="AJ22" s="8"/>
      <c r="AK22" s="8"/>
      <c r="AL22" s="8"/>
      <c r="AM22" s="8"/>
      <c r="AN22" s="8"/>
    </row>
    <row r="23" spans="1:40" x14ac:dyDescent="0.2">
      <c r="A23" s="6" t="s">
        <v>4</v>
      </c>
      <c r="B23" s="8">
        <f>AVERAGE(B10:B22)</f>
        <v>3.1547500000000004</v>
      </c>
      <c r="D23" s="8">
        <f>AVERAGE(D10:D21)</f>
        <v>-0.13083333333333333</v>
      </c>
      <c r="F23" s="8">
        <f>AVERAGE(F10:F21)</f>
        <v>3.023916666666667</v>
      </c>
      <c r="I23" s="8">
        <f>AVERAGE(I10:I22)</f>
        <v>3.1547500000000004</v>
      </c>
      <c r="J23" s="8"/>
      <c r="K23" s="8">
        <f>AVERAGE(K10:K21)</f>
        <v>-0.25479166666666669</v>
      </c>
      <c r="L23" s="8"/>
      <c r="M23" s="8">
        <f>AVERAGE(M10:M21)</f>
        <v>2.8999583333333336</v>
      </c>
      <c r="N23" s="8"/>
      <c r="O23" s="8"/>
      <c r="P23" s="8">
        <f>AVERAGE(P10:P22)</f>
        <v>3.1547500000000004</v>
      </c>
      <c r="Q23" s="8"/>
      <c r="R23" s="8">
        <f>AVERAGE(R10:R21)</f>
        <v>-0.27479166666666666</v>
      </c>
      <c r="S23" s="8"/>
      <c r="T23" s="8">
        <f>AVERAGE(T10:T21)</f>
        <v>2.8799583333333332</v>
      </c>
      <c r="U23" s="8"/>
      <c r="W23" s="8">
        <f>AVERAGE(W10:W22)</f>
        <v>3.1547500000000004</v>
      </c>
      <c r="X23" s="8"/>
      <c r="Y23" s="12">
        <f>AVERAGE(Y10:Y21)</f>
        <v>0.15208333333333332</v>
      </c>
      <c r="Z23" s="8"/>
      <c r="AA23" s="8">
        <f>AVERAGE(AA10:AA21)</f>
        <v>3.3068333333333335</v>
      </c>
      <c r="AD23" s="8">
        <f>AVERAGE(AD10:AD22)</f>
        <v>3.1547500000000004</v>
      </c>
      <c r="AE23" s="8"/>
      <c r="AF23" s="12">
        <f>AVERAGE(AF10:AF21)</f>
        <v>7.5000000000000032E-3</v>
      </c>
      <c r="AG23" s="8"/>
      <c r="AH23" s="8">
        <f>AVERAGE(AH10:AH21)</f>
        <v>3.1622500000000002</v>
      </c>
      <c r="AJ23" s="12">
        <f>AVERAGE(AJ10:AJ21)</f>
        <v>0.13172083333333318</v>
      </c>
      <c r="AK23" s="12">
        <f>AVERAGE(AK10:AK21)</f>
        <v>0.29007697916666664</v>
      </c>
      <c r="AL23" s="12">
        <f>AVERAGE(AL10:AL21)</f>
        <v>0.13675843750000014</v>
      </c>
      <c r="AM23" s="12">
        <f>AVERAGE(AM10:AM21)</f>
        <v>9.8720025000000003E-2</v>
      </c>
      <c r="AN23" s="12">
        <f>AVERAGE(AN10:AN21)</f>
        <v>1.2800104166666687E-2</v>
      </c>
    </row>
    <row r="24" spans="1:40" x14ac:dyDescent="0.2">
      <c r="A24" s="6"/>
    </row>
    <row r="25" spans="1:40" x14ac:dyDescent="0.2">
      <c r="A25" s="6"/>
      <c r="B25" s="8" t="s">
        <v>2</v>
      </c>
      <c r="AD25" s="4" t="s">
        <v>12</v>
      </c>
      <c r="AJ25" s="12"/>
      <c r="AK25" s="12"/>
      <c r="AL25" s="12"/>
      <c r="AM25" s="12"/>
      <c r="AN25" s="12">
        <f>SUM(AN16:AN18)/3</f>
        <v>1.2935000000000018E-2</v>
      </c>
    </row>
    <row r="26" spans="1:40" x14ac:dyDescent="0.2">
      <c r="A26" s="6"/>
      <c r="B26" s="8" t="s">
        <v>2</v>
      </c>
    </row>
    <row r="27" spans="1:40" x14ac:dyDescent="0.2">
      <c r="A27" s="6"/>
      <c r="B27" s="8" t="s">
        <v>2</v>
      </c>
    </row>
    <row r="28" spans="1:40" x14ac:dyDescent="0.2">
      <c r="A28" s="11"/>
      <c r="B28" s="8" t="s">
        <v>2</v>
      </c>
    </row>
    <row r="29" spans="1:40" x14ac:dyDescent="0.2">
      <c r="A29" s="11"/>
      <c r="B29" s="8" t="s">
        <v>2</v>
      </c>
    </row>
    <row r="30" spans="1:40" x14ac:dyDescent="0.2">
      <c r="A30" s="11"/>
      <c r="B30" s="8" t="s">
        <v>2</v>
      </c>
    </row>
    <row r="31" spans="1:40" x14ac:dyDescent="0.2">
      <c r="A31" s="11"/>
      <c r="B31" s="8" t="s">
        <v>2</v>
      </c>
    </row>
    <row r="32" spans="1:40" x14ac:dyDescent="0.2">
      <c r="A32" s="11"/>
      <c r="B32" s="8" t="s">
        <v>2</v>
      </c>
    </row>
    <row r="33" spans="1:2" x14ac:dyDescent="0.2">
      <c r="A33" s="11"/>
      <c r="B33" s="8" t="s">
        <v>2</v>
      </c>
    </row>
    <row r="34" spans="1:2" x14ac:dyDescent="0.2">
      <c r="A34" s="3"/>
    </row>
    <row r="35" spans="1:2" x14ac:dyDescent="0.2">
      <c r="A35" s="3"/>
    </row>
    <row r="36" spans="1:2" x14ac:dyDescent="0.2">
      <c r="A36" s="3"/>
    </row>
    <row r="37" spans="1:2" x14ac:dyDescent="0.2">
      <c r="A37" s="3"/>
    </row>
    <row r="38" spans="1:2" x14ac:dyDescent="0.2">
      <c r="A38" s="3"/>
    </row>
    <row r="39" spans="1:2" x14ac:dyDescent="0.2">
      <c r="A39" s="3"/>
    </row>
    <row r="40" spans="1:2" x14ac:dyDescent="0.2">
      <c r="A40" s="3"/>
    </row>
    <row r="41" spans="1:2" x14ac:dyDescent="0.2">
      <c r="A41" s="3"/>
    </row>
    <row r="42" spans="1:2" x14ac:dyDescent="0.2">
      <c r="A42" s="3"/>
    </row>
    <row r="43" spans="1:2" x14ac:dyDescent="0.2">
      <c r="A43" s="3"/>
    </row>
    <row r="44" spans="1:2" x14ac:dyDescent="0.2">
      <c r="A44" s="3"/>
    </row>
    <row r="45" spans="1:2" x14ac:dyDescent="0.2">
      <c r="A45" s="3"/>
    </row>
    <row r="46" spans="1:2" x14ac:dyDescent="0.2">
      <c r="A46" s="3"/>
    </row>
    <row r="47" spans="1:2" x14ac:dyDescent="0.2">
      <c r="A47" s="3"/>
    </row>
    <row r="48" spans="1:2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</sheetData>
  <phoneticPr fontId="0" type="noConversion"/>
  <pageMargins left="0.38" right="0.75" top="0.48" bottom="0.54" header="0.5" footer="0.5"/>
  <pageSetup scale="4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Socal-Avg</vt:lpstr>
      <vt:lpstr>'Socal-Avg'!Print_Area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rcabrer</dc:creator>
  <cp:lastModifiedBy>Felienne</cp:lastModifiedBy>
  <cp:lastPrinted>2001-10-24T15:38:20Z</cp:lastPrinted>
  <dcterms:created xsi:type="dcterms:W3CDTF">2001-07-19T19:31:24Z</dcterms:created>
  <dcterms:modified xsi:type="dcterms:W3CDTF">2014-09-04T08:11:13Z</dcterms:modified>
</cp:coreProperties>
</file>