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43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Sheet1!$A$1:$M$18</definedName>
  </definedNames>
  <calcPr calcId="152511"/>
</workbook>
</file>

<file path=xl/calcChain.xml><?xml version="1.0" encoding="utf-8"?>
<calcChain xmlns="http://schemas.openxmlformats.org/spreadsheetml/2006/main">
  <c r="A2" i="1" l="1"/>
  <c r="M10" i="1"/>
  <c r="M17" i="1"/>
  <c r="M18" i="1" s="1"/>
</calcChain>
</file>

<file path=xl/sharedStrings.xml><?xml version="1.0" encoding="utf-8"?>
<sst xmlns="http://schemas.openxmlformats.org/spreadsheetml/2006/main" count="92" uniqueCount="64">
  <si>
    <t>AES</t>
  </si>
  <si>
    <t>Enron flips Haywood development site to AES with milestone payment for Interconnect Agreement with TVA.</t>
  </si>
  <si>
    <t>Q2</t>
  </si>
  <si>
    <t>Q1</t>
  </si>
  <si>
    <t>83 MW</t>
  </si>
  <si>
    <t>Done</t>
  </si>
  <si>
    <t>Tapscott</t>
  </si>
  <si>
    <t>Walton EMC</t>
  </si>
  <si>
    <t>Enron sells its 50% equity interest in the Doyle project in Georgia to project partner, Walton EMC.</t>
  </si>
  <si>
    <t>540 MW</t>
  </si>
  <si>
    <t>Mitro</t>
  </si>
  <si>
    <t>PSEG</t>
  </si>
  <si>
    <t>Doyle</t>
  </si>
  <si>
    <t>119 MW</t>
  </si>
  <si>
    <t>Commercial Lead</t>
  </si>
  <si>
    <t>Customer</t>
  </si>
  <si>
    <t>Region</t>
  </si>
  <si>
    <t>Deal Description</t>
  </si>
  <si>
    <t>Price</t>
  </si>
  <si>
    <t>Status/ Follow-up</t>
  </si>
  <si>
    <t>Date of Last Contact</t>
  </si>
  <si>
    <t>Completion Date</t>
  </si>
  <si>
    <t>Prob. (%)</t>
  </si>
  <si>
    <t>Q3</t>
  </si>
  <si>
    <t>Sale of Enron's cash flow interest in Onondaga plant.</t>
  </si>
  <si>
    <t>PENDING (GREATER THAN 50% PROBABILITY OF CLOSING):</t>
  </si>
  <si>
    <t>Booth</t>
  </si>
  <si>
    <t>Development Site Sales</t>
  </si>
  <si>
    <t>COMPLETED:</t>
  </si>
  <si>
    <t>MAIN</t>
  </si>
  <si>
    <t>SERC</t>
  </si>
  <si>
    <t>Total realized deal value to date of $9.6 million. Additional $2 million expected in Q4 upon execution of interconnect agreement between TVA and AES.</t>
  </si>
  <si>
    <t>Margin</t>
  </si>
  <si>
    <t>Exclusivity premium for Plano, IL site</t>
  </si>
  <si>
    <t>Distribution from Doyle I, L.L.C.</t>
  </si>
  <si>
    <t>Initial Cost Basis</t>
  </si>
  <si>
    <t>Status</t>
  </si>
  <si>
    <t>Q4</t>
  </si>
  <si>
    <t>Various</t>
  </si>
  <si>
    <t>Final milestone payment from AES related to Haywood site sale, due upon execution of Interconnect Agreement between AES and TVA.</t>
  </si>
  <si>
    <t>Upon achievement of milestone, total deal value realized will be $11.6 million.</t>
  </si>
  <si>
    <t>Grube</t>
  </si>
  <si>
    <t>Calpine</t>
  </si>
  <si>
    <t>Sale of Hartwell and Athens, GA sites.</t>
  </si>
  <si>
    <t>Have received expressions of interest from two buyers, with an average purchase price of $10 million. In process of negotiating definitive term sheet.</t>
  </si>
  <si>
    <t>Have provided definitive documents to Calpine reflecting term sheet executed in Q3. Upon closing, deal is expected to provide $1 million of Q4 income, and up to $7 million in additional milestone payments to be received through Q3 of next year.</t>
  </si>
  <si>
    <t>Krause</t>
  </si>
  <si>
    <t>FRCC</t>
  </si>
  <si>
    <t>Sale of Midway, Florida site</t>
  </si>
  <si>
    <t>Enron flips Haywood development site to AES -- amendment signed giving Enron an additional $2 MM upside.</t>
  </si>
  <si>
    <t>Total Projected Q1 to Q4</t>
  </si>
  <si>
    <t>Total Q1 to Q3 Actuals</t>
  </si>
  <si>
    <t>Have issued investment memorandum to various interested parties. Also negotiating tolling arrangements, and have submitted bid into FPL's RFP as an alternative to site sale. Probability % reflects likelihood of Q4 closing only. Q1 closing increases probability to 75%.</t>
  </si>
  <si>
    <t>Total Projected Q4 (not probability adjusted)</t>
  </si>
  <si>
    <t>NPCC</t>
  </si>
  <si>
    <t>Deal Name</t>
  </si>
  <si>
    <t>PLANO</t>
  </si>
  <si>
    <t>DOYLE</t>
  </si>
  <si>
    <t>HAYWOOD</t>
  </si>
  <si>
    <t>ONONDAGA</t>
  </si>
  <si>
    <t>GEORGIA</t>
  </si>
  <si>
    <t>MIDWAY</t>
  </si>
  <si>
    <t>Final negotiation of definitive documents.  Upon close, total gross margin realized from Doyle will be approximately $4.7 million.</t>
  </si>
  <si>
    <t>$5 million received and recognized in Q4 of '00.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</si>
</sst>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"/>
    <numFmt numFmtId="167" formatCode="_(&quot;$&quot;* #,##0_);_(&quot;$&quot;* \(#,##0\);_(&quot;$&quot;* &quot;-&quot;??_);_(@_)"/>
    <numFmt numFmtId="168" formatCode="&quot;$&quot;#,##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</font>
    <font>
      <b/>
      <i/>
      <sz val="12"/>
      <color indexed="16"/>
      <name val="Arial"/>
      <family val="2"/>
    </font>
    <font>
      <b/>
      <sz val="16"/>
      <color indexed="16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2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Fill="1"/>
    <xf numFmtId="0" fontId="0" fillId="0" borderId="0" xfId="0" applyBorder="1"/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9" fontId="3" fillId="3" borderId="1" xfId="3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9" fontId="3" fillId="0" borderId="1" xfId="3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wrapText="1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7" fillId="0" borderId="0" xfId="0" applyFont="1"/>
    <xf numFmtId="14" fontId="8" fillId="0" borderId="0" xfId="0" applyNumberFormat="1" applyFont="1" applyAlignment="1">
      <alignment horizontal="left"/>
    </xf>
    <xf numFmtId="168" fontId="0" fillId="0" borderId="0" xfId="0" applyNumberFormat="1" applyFill="1"/>
    <xf numFmtId="167" fontId="3" fillId="0" borderId="3" xfId="2" applyNumberFormat="1" applyFont="1" applyFill="1" applyBorder="1" applyAlignment="1">
      <alignment horizontal="right" wrapText="1"/>
    </xf>
    <xf numFmtId="167" fontId="3" fillId="3" borderId="3" xfId="2" applyNumberFormat="1" applyFont="1" applyFill="1" applyBorder="1" applyAlignment="1">
      <alignment horizontal="right" wrapText="1"/>
    </xf>
    <xf numFmtId="167" fontId="3" fillId="2" borderId="3" xfId="2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9" fontId="2" fillId="2" borderId="1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/>
    </xf>
    <xf numFmtId="167" fontId="3" fillId="0" borderId="3" xfId="2" applyNumberFormat="1" applyFont="1" applyFill="1" applyBorder="1" applyAlignment="1">
      <alignment horizontal="left" wrapText="1"/>
    </xf>
    <xf numFmtId="9" fontId="3" fillId="2" borderId="1" xfId="0" applyNumberFormat="1" applyFont="1" applyFill="1" applyBorder="1" applyAlignment="1">
      <alignment horizontal="left" wrapText="1"/>
    </xf>
    <xf numFmtId="0" fontId="0" fillId="2" borderId="0" xfId="0" applyFill="1"/>
    <xf numFmtId="167" fontId="2" fillId="2" borderId="3" xfId="2" applyNumberFormat="1" applyFont="1" applyFill="1" applyBorder="1" applyAlignment="1">
      <alignment horizontal="right" wrapText="1"/>
    </xf>
    <xf numFmtId="167" fontId="0" fillId="0" borderId="0" xfId="0" applyNumberFormat="1" applyFill="1"/>
    <xf numFmtId="0" fontId="3" fillId="4" borderId="2" xfId="0" applyFont="1" applyFill="1" applyBorder="1" applyAlignment="1">
      <alignment wrapText="1"/>
    </xf>
    <xf numFmtId="0" fontId="0" fillId="4" borderId="0" xfId="0" applyFill="1"/>
    <xf numFmtId="14" fontId="3" fillId="4" borderId="1" xfId="0" applyNumberFormat="1" applyFont="1" applyFill="1" applyBorder="1" applyAlignment="1">
      <alignment wrapText="1"/>
    </xf>
    <xf numFmtId="9" fontId="3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167" fontId="3" fillId="4" borderId="3" xfId="2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horizontal="left" wrapText="1"/>
    </xf>
    <xf numFmtId="0" fontId="2" fillId="0" borderId="0" xfId="0" applyFont="1" applyFill="1"/>
    <xf numFmtId="0" fontId="3" fillId="4" borderId="10" xfId="0" applyFont="1" applyFill="1" applyBorder="1" applyAlignment="1">
      <alignment wrapText="1"/>
    </xf>
    <xf numFmtId="14" fontId="3" fillId="4" borderId="11" xfId="0" applyNumberFormat="1" applyFont="1" applyFill="1" applyBorder="1" applyAlignment="1">
      <alignment wrapText="1"/>
    </xf>
    <xf numFmtId="9" fontId="3" fillId="4" borderId="11" xfId="0" applyNumberFormat="1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167" fontId="3" fillId="4" borderId="12" xfId="2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9" fontId="5" fillId="4" borderId="1" xfId="3" applyFont="1" applyFill="1" applyBorder="1" applyAlignment="1">
      <alignment horizontal="left" wrapText="1"/>
    </xf>
    <xf numFmtId="14" fontId="5" fillId="4" borderId="1" xfId="0" applyNumberFormat="1" applyFont="1" applyFill="1" applyBorder="1" applyAlignment="1">
      <alignment horizontal="left" wrapText="1"/>
    </xf>
    <xf numFmtId="167" fontId="3" fillId="6" borderId="3" xfId="2" applyNumberFormat="1" applyFont="1" applyFill="1" applyBorder="1" applyAlignment="1">
      <alignment horizontal="right" wrapText="1"/>
    </xf>
    <xf numFmtId="14" fontId="3" fillId="4" borderId="8" xfId="0" applyNumberFormat="1" applyFont="1" applyFill="1" applyBorder="1" applyAlignment="1">
      <alignment wrapText="1"/>
    </xf>
    <xf numFmtId="9" fontId="3" fillId="4" borderId="8" xfId="0" applyNumberFormat="1" applyFont="1" applyFill="1" applyBorder="1" applyAlignment="1">
      <alignment horizontal="left" wrapText="1"/>
    </xf>
    <xf numFmtId="167" fontId="3" fillId="4" borderId="8" xfId="2" applyNumberFormat="1" applyFont="1" applyFill="1" applyBorder="1" applyAlignment="1">
      <alignment wrapText="1"/>
    </xf>
    <xf numFmtId="0" fontId="2" fillId="4" borderId="8" xfId="0" applyFont="1" applyFill="1" applyBorder="1" applyAlignment="1">
      <alignment horizontal="left" wrapText="1"/>
    </xf>
    <xf numFmtId="167" fontId="3" fillId="4" borderId="9" xfId="2" applyNumberFormat="1" applyFont="1" applyFill="1" applyBorder="1" applyAlignment="1">
      <alignment horizontal="right" wrapText="1"/>
    </xf>
    <xf numFmtId="0" fontId="0" fillId="2" borderId="1" xfId="0" applyFill="1" applyBorder="1"/>
    <xf numFmtId="0" fontId="11" fillId="4" borderId="7" xfId="0" applyFont="1" applyFill="1" applyBorder="1" applyAlignment="1">
      <alignment wrapText="1"/>
    </xf>
    <xf numFmtId="0" fontId="0" fillId="0" borderId="13" xfId="0" applyBorder="1"/>
    <xf numFmtId="167" fontId="0" fillId="0" borderId="14" xfId="0" applyNumberFormat="1" applyBorder="1"/>
    <xf numFmtId="0" fontId="10" fillId="0" borderId="15" xfId="0" applyFont="1" applyBorder="1"/>
    <xf numFmtId="0" fontId="0" fillId="4" borderId="1" xfId="0" applyFill="1" applyBorder="1"/>
    <xf numFmtId="0" fontId="10" fillId="0" borderId="4" xfId="0" applyFont="1" applyBorder="1"/>
    <xf numFmtId="0" fontId="0" fillId="0" borderId="5" xfId="0" applyBorder="1"/>
    <xf numFmtId="167" fontId="0" fillId="0" borderId="6" xfId="0" applyNumberFormat="1" applyBorder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wrapText="1"/>
    </xf>
    <xf numFmtId="0" fontId="6" fillId="0" borderId="22" xfId="0" applyFont="1" applyFill="1" applyBorder="1" applyAlignment="1">
      <alignment horizontal="center" wrapText="1"/>
    </xf>
    <xf numFmtId="167" fontId="5" fillId="4" borderId="23" xfId="2" applyNumberFormat="1" applyFont="1" applyFill="1" applyBorder="1" applyAlignment="1">
      <alignment horizontal="left" wrapText="1"/>
    </xf>
    <xf numFmtId="0" fontId="5" fillId="4" borderId="5" xfId="0" applyFont="1" applyFill="1" applyBorder="1" applyAlignment="1">
      <alignment wrapText="1"/>
    </xf>
    <xf numFmtId="8" fontId="5" fillId="4" borderId="5" xfId="0" applyNumberFormat="1" applyFont="1" applyFill="1" applyBorder="1" applyAlignment="1">
      <alignment horizontal="left" wrapText="1"/>
    </xf>
    <xf numFmtId="167" fontId="2" fillId="2" borderId="23" xfId="2" applyNumberFormat="1" applyFont="1" applyFill="1" applyBorder="1" applyAlignment="1">
      <alignment wrapText="1"/>
    </xf>
    <xf numFmtId="14" fontId="3" fillId="3" borderId="5" xfId="0" applyNumberFormat="1" applyFont="1" applyFill="1" applyBorder="1" applyAlignment="1">
      <alignment wrapText="1"/>
    </xf>
    <xf numFmtId="166" fontId="4" fillId="2" borderId="5" xfId="0" applyNumberFormat="1" applyFont="1" applyFill="1" applyBorder="1" applyAlignment="1">
      <alignment wrapText="1"/>
    </xf>
    <xf numFmtId="167" fontId="2" fillId="0" borderId="23" xfId="2" applyNumberFormat="1" applyFont="1" applyFill="1" applyBorder="1" applyAlignment="1">
      <alignment wrapText="1"/>
    </xf>
    <xf numFmtId="0" fontId="2" fillId="0" borderId="5" xfId="0" applyFont="1" applyFill="1" applyBorder="1" applyAlignment="1">
      <alignment horizontal="center" wrapText="1"/>
    </xf>
    <xf numFmtId="166" fontId="4" fillId="0" borderId="5" xfId="0" applyNumberFormat="1" applyFont="1" applyFill="1" applyBorder="1" applyAlignment="1">
      <alignment wrapText="1"/>
    </xf>
    <xf numFmtId="167" fontId="3" fillId="2" borderId="23" xfId="2" applyNumberFormat="1" applyFont="1" applyFill="1" applyBorder="1" applyAlignment="1">
      <alignment wrapText="1"/>
    </xf>
    <xf numFmtId="9" fontId="3" fillId="2" borderId="5" xfId="0" applyNumberFormat="1" applyFont="1" applyFill="1" applyBorder="1" applyAlignment="1">
      <alignment horizontal="left" wrapText="1"/>
    </xf>
    <xf numFmtId="167" fontId="2" fillId="0" borderId="23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9" fontId="2" fillId="2" borderId="5" xfId="0" applyNumberFormat="1" applyFont="1" applyFill="1" applyBorder="1" applyAlignment="1">
      <alignment horizontal="left" wrapText="1"/>
    </xf>
    <xf numFmtId="167" fontId="3" fillId="4" borderId="24" xfId="2" applyNumberFormat="1" applyFont="1" applyFill="1" applyBorder="1" applyAlignment="1">
      <alignment wrapText="1"/>
    </xf>
    <xf numFmtId="9" fontId="3" fillId="4" borderId="25" xfId="0" applyNumberFormat="1" applyFont="1" applyFill="1" applyBorder="1" applyAlignment="1">
      <alignment horizontal="left" wrapText="1"/>
    </xf>
    <xf numFmtId="167" fontId="2" fillId="2" borderId="23" xfId="2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7" fontId="3" fillId="4" borderId="23" xfId="2" applyNumberFormat="1" applyFont="1" applyFill="1" applyBorder="1" applyAlignment="1">
      <alignment wrapText="1"/>
    </xf>
    <xf numFmtId="9" fontId="3" fillId="4" borderId="5" xfId="0" applyNumberFormat="1" applyFont="1" applyFill="1" applyBorder="1" applyAlignment="1">
      <alignment horizontal="left" wrapText="1"/>
    </xf>
    <xf numFmtId="0" fontId="2" fillId="2" borderId="1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abSelected="1" zoomScale="75" workbookViewId="0">
      <selection activeCell="B2" sqref="B2"/>
    </sheetView>
  </sheetViews>
  <sheetFormatPr defaultRowHeight="12.75" x14ac:dyDescent="0.2"/>
  <cols>
    <col min="1" max="1" width="29.42578125" customWidth="1"/>
    <col min="2" max="2" width="20.7109375" customWidth="1"/>
    <col min="3" max="3" width="17.42578125" customWidth="1"/>
    <col min="4" max="4" width="12.7109375" customWidth="1"/>
    <col min="5" max="5" width="13.28515625" customWidth="1"/>
    <col min="6" max="6" width="22.140625" customWidth="1"/>
    <col min="7" max="7" width="15.28515625" customWidth="1"/>
    <col min="8" max="8" width="0.140625" customWidth="1"/>
    <col min="9" max="9" width="9.140625" hidden="1" customWidth="1"/>
    <col min="10" max="10" width="31.42578125" customWidth="1"/>
    <col min="11" max="11" width="15.7109375" hidden="1" customWidth="1"/>
    <col min="12" max="12" width="16.7109375" style="2" customWidth="1"/>
    <col min="13" max="13" width="15" bestFit="1" customWidth="1"/>
    <col min="14" max="14" width="12.28515625" style="1" bestFit="1" customWidth="1"/>
    <col min="15" max="15" width="9.140625" style="1"/>
    <col min="16" max="16" width="10.140625" style="1" bestFit="1" customWidth="1"/>
    <col min="17" max="16384" width="9.140625" style="1"/>
  </cols>
  <sheetData>
    <row r="1" spans="1:16" ht="20.25" x14ac:dyDescent="0.3">
      <c r="A1" s="19" t="s">
        <v>27</v>
      </c>
      <c r="B1" s="1"/>
      <c r="K1" s="2"/>
      <c r="L1"/>
      <c r="M1" s="1"/>
    </row>
    <row r="2" spans="1:16" ht="20.25" x14ac:dyDescent="0.3">
      <c r="A2" s="20">
        <f ca="1">TODAY()</f>
        <v>41886</v>
      </c>
      <c r="K2" s="2"/>
      <c r="L2"/>
      <c r="M2" s="1"/>
    </row>
    <row r="3" spans="1:16" ht="13.5" thickBot="1" x14ac:dyDescent="0.25">
      <c r="A3" s="1"/>
      <c r="K3" s="2"/>
      <c r="L3"/>
      <c r="M3" s="1"/>
    </row>
    <row r="4" spans="1:16" ht="31.5" customHeight="1" x14ac:dyDescent="0.2">
      <c r="A4" s="71" t="s">
        <v>55</v>
      </c>
      <c r="B4" s="73" t="s">
        <v>14</v>
      </c>
      <c r="C4" s="73" t="s">
        <v>15</v>
      </c>
      <c r="D4" s="73" t="s">
        <v>16</v>
      </c>
      <c r="E4" s="73" t="s">
        <v>22</v>
      </c>
      <c r="F4" s="73" t="s">
        <v>17</v>
      </c>
      <c r="G4" s="73" t="s">
        <v>35</v>
      </c>
      <c r="H4" s="76" t="s">
        <v>18</v>
      </c>
      <c r="I4" s="77" t="s">
        <v>19</v>
      </c>
      <c r="J4" s="75" t="s">
        <v>36</v>
      </c>
      <c r="K4" s="75" t="s">
        <v>20</v>
      </c>
      <c r="L4" s="74" t="s">
        <v>21</v>
      </c>
      <c r="M4" s="72" t="s">
        <v>32</v>
      </c>
    </row>
    <row r="5" spans="1:16" x14ac:dyDescent="0.2">
      <c r="A5" s="102" t="s">
        <v>28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</row>
    <row r="6" spans="1:16" s="38" customFormat="1" ht="38.25" customHeight="1" x14ac:dyDescent="0.2">
      <c r="A6" s="37" t="s">
        <v>56</v>
      </c>
      <c r="B6" s="52" t="s">
        <v>10</v>
      </c>
      <c r="C6" s="53" t="s">
        <v>11</v>
      </c>
      <c r="D6" s="52" t="s">
        <v>29</v>
      </c>
      <c r="E6" s="54" t="s">
        <v>5</v>
      </c>
      <c r="F6" s="52" t="s">
        <v>33</v>
      </c>
      <c r="G6" s="78">
        <v>250000</v>
      </c>
      <c r="H6" s="79"/>
      <c r="I6" s="80"/>
      <c r="J6" s="41" t="s">
        <v>5</v>
      </c>
      <c r="K6" s="52"/>
      <c r="L6" s="55" t="s">
        <v>3</v>
      </c>
      <c r="M6" s="56">
        <v>300000</v>
      </c>
    </row>
    <row r="7" spans="1:16" ht="41.25" customHeight="1" x14ac:dyDescent="0.2">
      <c r="A7" s="18" t="s">
        <v>57</v>
      </c>
      <c r="B7" s="4" t="s">
        <v>6</v>
      </c>
      <c r="C7" s="5" t="s">
        <v>12</v>
      </c>
      <c r="D7" s="7" t="s">
        <v>30</v>
      </c>
      <c r="E7" s="6" t="s">
        <v>5</v>
      </c>
      <c r="F7" s="5" t="s">
        <v>34</v>
      </c>
      <c r="G7" s="81">
        <v>1000000</v>
      </c>
      <c r="H7" s="82"/>
      <c r="I7" s="83"/>
      <c r="J7" s="7" t="s">
        <v>5</v>
      </c>
      <c r="K7" s="7"/>
      <c r="L7" s="8" t="s">
        <v>3</v>
      </c>
      <c r="M7" s="23">
        <v>1684000</v>
      </c>
    </row>
    <row r="8" spans="1:16" ht="67.5" customHeight="1" x14ac:dyDescent="0.2">
      <c r="A8" s="17" t="s">
        <v>58</v>
      </c>
      <c r="B8" s="10" t="s">
        <v>26</v>
      </c>
      <c r="C8" s="11" t="s">
        <v>0</v>
      </c>
      <c r="D8" s="3" t="s">
        <v>30</v>
      </c>
      <c r="E8" s="12" t="s">
        <v>5</v>
      </c>
      <c r="F8" s="11" t="s">
        <v>1</v>
      </c>
      <c r="G8" s="84">
        <v>250000</v>
      </c>
      <c r="H8" s="85" t="s">
        <v>9</v>
      </c>
      <c r="I8" s="86"/>
      <c r="J8" s="3" t="s">
        <v>63</v>
      </c>
      <c r="K8" s="3"/>
      <c r="L8" s="13" t="s">
        <v>2</v>
      </c>
      <c r="M8" s="22">
        <v>2734000</v>
      </c>
      <c r="P8" s="21"/>
    </row>
    <row r="9" spans="1:16" s="34" customFormat="1" ht="72.75" customHeight="1" x14ac:dyDescent="0.2">
      <c r="A9" s="18" t="s">
        <v>58</v>
      </c>
      <c r="B9" s="62" t="s">
        <v>26</v>
      </c>
      <c r="C9" s="9" t="s">
        <v>0</v>
      </c>
      <c r="D9" s="9" t="s">
        <v>30</v>
      </c>
      <c r="E9" s="33" t="s">
        <v>5</v>
      </c>
      <c r="F9" s="9" t="s">
        <v>49</v>
      </c>
      <c r="G9" s="87">
        <v>250000</v>
      </c>
      <c r="H9" s="88" t="s">
        <v>9</v>
      </c>
      <c r="I9" s="88"/>
      <c r="J9" s="7" t="s">
        <v>31</v>
      </c>
      <c r="K9" s="33"/>
      <c r="L9" s="33" t="s">
        <v>23</v>
      </c>
      <c r="M9" s="24">
        <v>2110000</v>
      </c>
    </row>
    <row r="10" spans="1:16" s="38" customFormat="1" ht="22.5" customHeight="1" x14ac:dyDescent="0.2">
      <c r="A10" s="63" t="s">
        <v>51</v>
      </c>
      <c r="C10" s="57"/>
      <c r="D10" s="57"/>
      <c r="E10" s="58"/>
      <c r="F10" s="57"/>
      <c r="G10" s="59"/>
      <c r="H10" s="58"/>
      <c r="I10" s="58"/>
      <c r="J10" s="60"/>
      <c r="K10" s="58"/>
      <c r="L10" s="58"/>
      <c r="M10" s="61">
        <f>SUM(M6:M9)</f>
        <v>6828000</v>
      </c>
    </row>
    <row r="11" spans="1:16" x14ac:dyDescent="0.2">
      <c r="A11" s="99" t="s">
        <v>25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36"/>
    </row>
    <row r="12" spans="1:16" ht="73.5" customHeight="1" x14ac:dyDescent="0.2">
      <c r="A12" s="29" t="s">
        <v>57</v>
      </c>
      <c r="B12" s="30" t="s">
        <v>6</v>
      </c>
      <c r="C12" s="30" t="s">
        <v>7</v>
      </c>
      <c r="D12" s="30" t="s">
        <v>30</v>
      </c>
      <c r="E12" s="31">
        <v>0.9</v>
      </c>
      <c r="F12" s="3" t="s">
        <v>8</v>
      </c>
      <c r="G12" s="89">
        <v>1000000</v>
      </c>
      <c r="H12" s="90" t="s">
        <v>4</v>
      </c>
      <c r="I12" s="90"/>
      <c r="J12" s="3" t="s">
        <v>62</v>
      </c>
      <c r="K12" s="3"/>
      <c r="L12" s="30" t="s">
        <v>37</v>
      </c>
      <c r="M12" s="32">
        <v>3000000</v>
      </c>
    </row>
    <row r="13" spans="1:16" s="46" customFormat="1" ht="80.25" customHeight="1" x14ac:dyDescent="0.2">
      <c r="A13" s="43" t="s">
        <v>58</v>
      </c>
      <c r="B13" s="98" t="s">
        <v>26</v>
      </c>
      <c r="C13" s="44" t="s">
        <v>0</v>
      </c>
      <c r="D13" s="44" t="s">
        <v>30</v>
      </c>
      <c r="E13" s="45">
        <v>0.9</v>
      </c>
      <c r="F13" s="44" t="s">
        <v>39</v>
      </c>
      <c r="G13" s="81">
        <v>250000</v>
      </c>
      <c r="H13" s="91" t="s">
        <v>13</v>
      </c>
      <c r="I13" s="91"/>
      <c r="J13" s="7" t="s">
        <v>40</v>
      </c>
      <c r="K13" s="45"/>
      <c r="L13" s="45" t="s">
        <v>37</v>
      </c>
      <c r="M13" s="35">
        <v>2000000</v>
      </c>
    </row>
    <row r="14" spans="1:16" s="38" customFormat="1" ht="68.25" customHeight="1" x14ac:dyDescent="0.2">
      <c r="A14" s="47" t="s">
        <v>59</v>
      </c>
      <c r="B14" s="38" t="s">
        <v>10</v>
      </c>
      <c r="C14" s="48" t="s">
        <v>38</v>
      </c>
      <c r="D14" s="48" t="s">
        <v>54</v>
      </c>
      <c r="E14" s="49">
        <v>0.75</v>
      </c>
      <c r="F14" s="48" t="s">
        <v>24</v>
      </c>
      <c r="G14" s="92">
        <v>6900000</v>
      </c>
      <c r="H14" s="93"/>
      <c r="I14" s="93"/>
      <c r="J14" s="50" t="s">
        <v>44</v>
      </c>
      <c r="K14" s="49"/>
      <c r="L14" s="49" t="s">
        <v>37</v>
      </c>
      <c r="M14" s="51">
        <v>3000000</v>
      </c>
    </row>
    <row r="15" spans="1:16" s="34" customFormat="1" ht="95.25" customHeight="1" x14ac:dyDescent="0.2">
      <c r="A15" s="25" t="s">
        <v>60</v>
      </c>
      <c r="B15" s="26" t="s">
        <v>41</v>
      </c>
      <c r="C15" s="26" t="s">
        <v>42</v>
      </c>
      <c r="D15" s="26" t="s">
        <v>30</v>
      </c>
      <c r="E15" s="27">
        <v>0.5</v>
      </c>
      <c r="F15" s="7" t="s">
        <v>43</v>
      </c>
      <c r="G15" s="94">
        <v>500000</v>
      </c>
      <c r="H15" s="95" t="s">
        <v>4</v>
      </c>
      <c r="I15" s="95"/>
      <c r="J15" s="7" t="s">
        <v>45</v>
      </c>
      <c r="K15" s="7"/>
      <c r="L15" s="26" t="s">
        <v>37</v>
      </c>
      <c r="M15" s="28">
        <v>1000000</v>
      </c>
    </row>
    <row r="16" spans="1:16" s="38" customFormat="1" ht="105.75" customHeight="1" x14ac:dyDescent="0.2">
      <c r="A16" s="37" t="s">
        <v>61</v>
      </c>
      <c r="B16" s="67" t="s">
        <v>46</v>
      </c>
      <c r="C16" s="39" t="s">
        <v>38</v>
      </c>
      <c r="D16" s="39" t="s">
        <v>47</v>
      </c>
      <c r="E16" s="40">
        <v>0.5</v>
      </c>
      <c r="F16" s="39" t="s">
        <v>48</v>
      </c>
      <c r="G16" s="96">
        <v>1300000</v>
      </c>
      <c r="H16" s="97" t="s">
        <v>13</v>
      </c>
      <c r="I16" s="97"/>
      <c r="J16" s="41" t="s">
        <v>52</v>
      </c>
      <c r="K16" s="40"/>
      <c r="L16" s="40" t="s">
        <v>37</v>
      </c>
      <c r="M16" s="42">
        <v>7000000</v>
      </c>
    </row>
    <row r="17" spans="1:13" ht="28.5" customHeight="1" x14ac:dyDescent="0.2">
      <c r="A17" s="68" t="s">
        <v>53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>
        <f>SUM(M12:M16)</f>
        <v>16000000</v>
      </c>
    </row>
    <row r="18" spans="1:13" ht="21" customHeight="1" thickBot="1" x14ac:dyDescent="0.25">
      <c r="A18" s="66" t="s">
        <v>50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5">
        <f>M17+M10</f>
        <v>22828000</v>
      </c>
    </row>
    <row r="50" spans="7:8" x14ac:dyDescent="0.2">
      <c r="G50" s="14"/>
    </row>
    <row r="51" spans="7:8" x14ac:dyDescent="0.2">
      <c r="G51" s="14"/>
    </row>
    <row r="52" spans="7:8" x14ac:dyDescent="0.2">
      <c r="G52" s="15"/>
      <c r="H52" s="16"/>
    </row>
  </sheetData>
  <mergeCells count="2">
    <mergeCell ref="A11:M11"/>
    <mergeCell ref="A5:M5"/>
  </mergeCells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Walker</dc:creator>
  <cp:lastModifiedBy>Felienne</cp:lastModifiedBy>
  <cp:lastPrinted>2001-10-01T17:35:09Z</cp:lastPrinted>
  <dcterms:created xsi:type="dcterms:W3CDTF">2001-02-14T17:36:45Z</dcterms:created>
  <dcterms:modified xsi:type="dcterms:W3CDTF">2014-09-04T07:56:31Z</dcterms:modified>
</cp:coreProperties>
</file>