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activeTab="6"/>
  </bookViews>
  <sheets>
    <sheet name="Executive" sheetId="7" r:id="rId1"/>
    <sheet name="Bridgeline" sheetId="6" r:id="rId2"/>
    <sheet name="E-Commerce" sheetId="1" r:id="rId3"/>
    <sheet name="Wellhead" sheetId="2" r:id="rId4"/>
    <sheet name="Offshore" sheetId="3" r:id="rId5"/>
    <sheet name="Compression" sheetId="4" r:id="rId6"/>
    <sheet name="Storage" sheetId="5" r:id="rId7"/>
  </sheets>
  <calcPr calcId="152511" calcMode="manual"/>
</workbook>
</file>

<file path=xl/calcChain.xml><?xml version="1.0" encoding="utf-8"?>
<calcChain xmlns="http://schemas.openxmlformats.org/spreadsheetml/2006/main">
  <c r="B4" i="6" l="1"/>
  <c r="E4" i="6"/>
  <c r="B5" i="6"/>
  <c r="E5" i="6"/>
  <c r="B6" i="6"/>
  <c r="E6" i="6"/>
  <c r="B4" i="5"/>
  <c r="C12" i="7" s="1"/>
  <c r="C13" i="7" s="1"/>
</calcChain>
</file>

<file path=xl/sharedStrings.xml><?xml version="1.0" encoding="utf-8"?>
<sst xmlns="http://schemas.openxmlformats.org/spreadsheetml/2006/main" count="367" uniqueCount="262">
  <si>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</si>
  <si>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</si>
  <si>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</si>
  <si>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</si>
  <si>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</si>
  <si>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</si>
  <si>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</si>
  <si>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</si>
  <si>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</si>
  <si>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</si>
  <si>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</si>
  <si>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</si>
  <si>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</si>
  <si>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</si>
  <si>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</si>
  <si>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Manager HES' commodity positions derived from in-kind payments by E&amp;P operators.</t>
  </si>
  <si>
    <t>Golden Bear</t>
  </si>
  <si>
    <t>Western Hub Properties</t>
  </si>
  <si>
    <t>Aspen</t>
  </si>
  <si>
    <t>Blowfish</t>
  </si>
  <si>
    <t>TBD</t>
  </si>
  <si>
    <t>All meetings have been internal.</t>
  </si>
  <si>
    <t>Big Red-2</t>
  </si>
  <si>
    <t>Manage HES' commodity positions derived from in-kind payment by storage operators.</t>
  </si>
  <si>
    <t>Base gas loan at Atkinson Storage Field (4.5 Bcf).</t>
  </si>
  <si>
    <t>Base gas loan at Lodi Storage Field (6.0 Bcf).</t>
  </si>
  <si>
    <t>The Big Easy</t>
  </si>
  <si>
    <t>ECORP</t>
  </si>
  <si>
    <t>Strategic alliance covering new storage developments in CA, AZ, TX, PA, FL, and NB.</t>
  </si>
  <si>
    <t>Falcon Gas Storage</t>
  </si>
  <si>
    <t>Big Bird-1</t>
  </si>
  <si>
    <t>Base gas financing @ Worsham Steed Storage Field (8 Bcf).</t>
  </si>
  <si>
    <t>Red Bed</t>
  </si>
  <si>
    <t>PNM Energy Unocal</t>
  </si>
  <si>
    <t>Base gas financing and compression @ Waha.</t>
  </si>
  <si>
    <t>Liberty</t>
  </si>
  <si>
    <t>ET&amp;S</t>
  </si>
  <si>
    <t>Early stage.  Looking into the opportunity.</t>
  </si>
  <si>
    <t>Project Seebreeze Phase I</t>
  </si>
  <si>
    <t>Duke Field Services, Formosa Plastics and Hydrocarbons, Williams</t>
  </si>
  <si>
    <t>NGL and RGP transport position with Duke, partially monetized at close with remaining net profit interest held by Enron.</t>
  </si>
  <si>
    <t>$2.40 MM</t>
  </si>
  <si>
    <t>Project Seebreeze Phase II A</t>
  </si>
  <si>
    <t>El Paso and Duke Field Services</t>
  </si>
  <si>
    <t>Duke upfront payment for connection of El Paso plant to system.</t>
  </si>
  <si>
    <t>$1.00 MM</t>
  </si>
  <si>
    <t>Transaction closure upon delivery of El Paso contract.</t>
  </si>
  <si>
    <t>Project Seebreeze Phase II B</t>
  </si>
  <si>
    <t>Additional gas procurement into NGL system benefiting Enron net profit interest.</t>
  </si>
  <si>
    <t>$3.00 MM</t>
  </si>
  <si>
    <t>Negotiating with counterparites for wellhead contracts.</t>
  </si>
  <si>
    <t>Project Seebreeze Phase III</t>
  </si>
  <si>
    <t>Final monetization of Enron position.</t>
  </si>
  <si>
    <t>Stagecoach</t>
  </si>
  <si>
    <t>Tennessee Gas Pipeline (EPG)</t>
  </si>
  <si>
    <t>14,000 HP expansion of Tennessee 300 line.</t>
  </si>
  <si>
    <t>Bay Gas</t>
  </si>
  <si>
    <t>Bay Gas Storage Co.</t>
  </si>
  <si>
    <t>Enron Methanol</t>
  </si>
  <si>
    <t>Enron Clean Fuels</t>
  </si>
  <si>
    <t>16,500 HP retrofit (3 units).</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</si>
  <si>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</si>
  <si>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</si>
  <si>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</si>
  <si>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</si>
  <si>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</si>
  <si>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</si>
  <si>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</si>
  <si>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</si>
  <si>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</si>
  <si>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</si>
  <si>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</si>
  <si>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Contingent on success of storage development project.</t>
  </si>
  <si>
    <t>8,000 HP for growth markets.</t>
  </si>
  <si>
    <t>$1.10 MM</t>
  </si>
  <si>
    <t>Nicor</t>
  </si>
  <si>
    <t>Eastchester Phase II</t>
  </si>
  <si>
    <t>Iroquois Gas Pipeline</t>
  </si>
  <si>
    <t>$2.00 MM</t>
  </si>
  <si>
    <t>East LA</t>
  </si>
  <si>
    <t>21,000 HP storage development.</t>
  </si>
  <si>
    <t>Project Hoover</t>
  </si>
  <si>
    <t>Applied Terravision Systems</t>
  </si>
  <si>
    <t>2MM warrants at strike of CDN $0.85, 18 month term.  1MM warrants at strike of CDN $1.10, 24 month term.</t>
  </si>
  <si>
    <t>Executed</t>
  </si>
  <si>
    <t>Oilman</t>
  </si>
  <si>
    <t>EOTT</t>
  </si>
  <si>
    <t>Back office accounting services.</t>
  </si>
  <si>
    <t>Columbia Natural Resources</t>
  </si>
  <si>
    <t>Application Service Provider, gas and liquids, E&amp;P accounting, forecasting.</t>
  </si>
  <si>
    <t xml:space="preserve">Columbia Gas Transmission </t>
  </si>
  <si>
    <t>Application Service Provider, transportation and storage, meter finance.</t>
  </si>
  <si>
    <t>Running Man</t>
  </si>
  <si>
    <t>Marathon</t>
  </si>
  <si>
    <t>Integrated outsourcing products.</t>
  </si>
  <si>
    <t>Project Deep Blue Sea</t>
  </si>
  <si>
    <t>Ocean Energy</t>
  </si>
  <si>
    <t>Mariner</t>
  </si>
  <si>
    <t>Gather Company</t>
  </si>
  <si>
    <t>Monetization and metering services.</t>
  </si>
  <si>
    <t>Greenway</t>
  </si>
  <si>
    <t>Occidental Petroleum Corp.</t>
  </si>
  <si>
    <t>Total outsourcing including measurement and folder/accounting.</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</si>
  <si>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</si>
  <si>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</si>
  <si>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</si>
  <si>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</si>
  <si>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</si>
  <si>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</si>
  <si>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</si>
  <si>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</si>
  <si>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Medusa</t>
  </si>
  <si>
    <t>Murphy Oil</t>
  </si>
  <si>
    <t>Deepwater infrastructure development.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</si>
  <si>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</si>
  <si>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</si>
  <si>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</si>
  <si>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</si>
  <si>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</si>
  <si>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</si>
  <si>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Gunnison</t>
  </si>
  <si>
    <t>Kerr McGee</t>
  </si>
  <si>
    <t>Llano</t>
  </si>
  <si>
    <t>EEX</t>
  </si>
  <si>
    <t>Additional appraisal drilling to be completed in Q2.  Open data room and submit final proposal in Q3.</t>
  </si>
  <si>
    <t>King Kong</t>
  </si>
  <si>
    <t>Deepwater flow-line.</t>
  </si>
  <si>
    <t>Construction in progress; to be completed by 9/30.  Additional well to be drilled in June.  We have reviewed reserves and infrastructure.  Will submit formal proposal for a sale lease-back transaction in August.  Maintaining contact.</t>
  </si>
  <si>
    <t>Marco Polo</t>
  </si>
  <si>
    <t>Anadarko Petroleum</t>
  </si>
  <si>
    <t xml:space="preserve">Front Runner </t>
  </si>
  <si>
    <t>Murphy / Dominion</t>
  </si>
  <si>
    <t>Have initiated discussions with Murphy and Dominion.  Additional appraisal drilling to be complete in Q3.  Companies will evaluate ownership alternatives in Q4.</t>
  </si>
  <si>
    <t>Peoples</t>
  </si>
  <si>
    <t>Peoples Production Company</t>
  </si>
  <si>
    <t>Andex</t>
  </si>
  <si>
    <t>Outsourcing- scheduling, balancing, settlement, deal confirmations and measurement &amp; accounting.</t>
  </si>
  <si>
    <t>*$750,000</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</si>
  <si>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</si>
  <si>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</si>
  <si>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</si>
  <si>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</si>
  <si>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</si>
  <si>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</si>
  <si>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</si>
  <si>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</si>
  <si>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</si>
  <si>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</si>
  <si>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</si>
  <si>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</si>
  <si>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</si>
  <si>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*$2,000,000</t>
  </si>
  <si>
    <t>* Accrual</t>
  </si>
  <si>
    <t>Oakhill</t>
  </si>
  <si>
    <t>Oakhill Pipeline LP</t>
  </si>
  <si>
    <t>N/A</t>
  </si>
  <si>
    <t>HPL Texas City</t>
  </si>
  <si>
    <t>AEP</t>
  </si>
  <si>
    <t>Cross Timbers</t>
  </si>
  <si>
    <t>6,200 HP of Gathering Compression</t>
  </si>
  <si>
    <t>$500 M (early)</t>
  </si>
  <si>
    <t>Gathering information.</t>
  </si>
  <si>
    <t>Pursue after initial transaction close.</t>
  </si>
  <si>
    <t>ENA/HES held initial meeting with NNG.  NNG is reviewing HES' proposal.</t>
  </si>
  <si>
    <t>Bridgeline</t>
  </si>
  <si>
    <t>$1.30 MM</t>
  </si>
  <si>
    <t>Customer is reviewing proposal.</t>
  </si>
  <si>
    <t>Submitted revised engagement letter; data gathering.</t>
  </si>
  <si>
    <t>7,000 HP grass roots station.</t>
  </si>
  <si>
    <t>$1.25 MM</t>
  </si>
  <si>
    <t>20,000 - 100,000 HP replacement project.</t>
  </si>
  <si>
    <t>4,000 HP grass roots expansion.</t>
  </si>
  <si>
    <t>Capline</t>
  </si>
  <si>
    <t>Equilon</t>
  </si>
  <si>
    <t>225,000 (+) HP Pipeline System HPHr structuring.</t>
  </si>
  <si>
    <t>Bas gas monetization.</t>
  </si>
  <si>
    <t>KN Interstate</t>
  </si>
  <si>
    <t>Puget Sound Energy</t>
  </si>
  <si>
    <t>Base gas monetization.</t>
  </si>
  <si>
    <t>Early stage.  Evaluating regulatory issues with ENA Regulatory Affairs.</t>
  </si>
  <si>
    <t>Columbia Gas</t>
  </si>
  <si>
    <t>Jan-02</t>
  </si>
  <si>
    <t>Questar Regulated Services</t>
  </si>
  <si>
    <t>Feb-02</t>
  </si>
  <si>
    <t>EOTT meeting set up for May 14, 2001 with HMS.</t>
  </si>
  <si>
    <t>Target client list being updated; potential deals w/McMoran, ATP, Magnum Hunter.  Joint marketing to begin in late May.  Working on proposal for McMoran.</t>
  </si>
  <si>
    <t>Deepwater infrastructure development.  PHASE I - Export Pipelines.  PHASE II - Floating Production System</t>
  </si>
  <si>
    <t>PHASE I - Jul-01  PHASE II - SEP-01</t>
  </si>
  <si>
    <t>Murphy claims to be negotiating an LOI with the Pipeline bid winner; public announcement in late May.  Murphy area study underway.  FPS re-bid in July.  FPS bid LOI negotiations in Sept-01.</t>
  </si>
  <si>
    <t>Well No. 3 is down; a sidetrack is currently being drilled by Kerr-McGee.  The data room will open in early June.  ENA will submit a bid in late June.</t>
  </si>
  <si>
    <t>Have initiated discussions with Anadarko. Additional appraisal drilling to be complete in Q2.  Companies will evaluate ownership alternatives in Q4.  ENA Offshore in talks with SparTech in consideration of a joint bid.  Called twice recently &amp; left messages.</t>
  </si>
  <si>
    <t>We are working internally to create a structure that would work with the IPP contract Falcon is negotiating for the facility.  Scheduling a meeting with Falcon  principals to go over details of how we would want it to work.  IPP project has been put on temporary hold since they "lost" their turbines, we indicated that we may have some Mitsubishi turbines that could sell.</t>
  </si>
  <si>
    <t>Montana Power</t>
  </si>
  <si>
    <t>13,000 HP storage facility expansion.</t>
  </si>
  <si>
    <t>Waiting on completion of industrial gas sale.</t>
  </si>
  <si>
    <t>Compensation Plan</t>
  </si>
  <si>
    <t>13 &amp; 14 Workorder</t>
  </si>
  <si>
    <t>Workorder drafted by Technical Services for infrastructure to get pad gas out of Wells 13 &amp; 14 on Dow property.</t>
  </si>
  <si>
    <t>Meeting with DFS at end of week of 5/21.  Received favorable customer feedback.  Waiting on power pricing from EES.</t>
  </si>
  <si>
    <t>Developing structure.  Waiting for technical estimates.</t>
  </si>
  <si>
    <t>11,800 HP in total on up to 4 new stations; Morongo (1 unit); Cadiz (1 unit); Beaumont (2 units)</t>
  </si>
  <si>
    <t>Executive</t>
  </si>
  <si>
    <t xml:space="preserve">JM Huber </t>
  </si>
  <si>
    <t>JM Huber</t>
  </si>
  <si>
    <t>Assignment of transport capacity.</t>
  </si>
  <si>
    <t xml:space="preserve">YTD P &amp; L </t>
  </si>
  <si>
    <t>Received revised work order with new numbers for labor.  Accepted by Brian Redmond.  Signed and Approved.</t>
  </si>
  <si>
    <t>WHP is very interested in receiving a proposal from ENA.  Rescheduling meeting with WHP to discuss.</t>
  </si>
  <si>
    <t>ECORP is currently trying to monetize their Stagecoach Field thru Lehman Brothers.  In process of setting up meeting with them to discuss our proposal (base gas monetization).</t>
  </si>
  <si>
    <t>WHP is very interested in receiving a proposal from ENA for Lodi, will talk about Centex as well.  Rescheduling meeting with WHP to discuss.</t>
  </si>
  <si>
    <t>ENA will meet with HES' Senior Executive 5/21 PM.</t>
  </si>
  <si>
    <t>Early state.  Evaluating regulatory issues with ENA Regulatory Affairs.  Meeting with NGPL on 5/24 to discuss further.</t>
  </si>
  <si>
    <t>Met with client and they indicated that to the extent that we can get them not to have to share the proceeds of sale of base gas they would be interested in transacting with us.</t>
  </si>
  <si>
    <t>Negotiating CA, plan to meet in MT next week to discuss financial aspects of monetization.  MPC is being acquired by Northwestern Corp., expected completion 3Q 2001.  Also, MPC is in the middle of a regulatory hearing to determine how to allocate revenues from previous sale of unneeded base gas.</t>
  </si>
  <si>
    <t>$10.00 MM</t>
  </si>
  <si>
    <t>PNM's proposed salt dome is about 2 years away, we are want to link them up with the project at Aquila which is due for this year.  In the meantime we are getting them to sign a CA with us.  Met with Unocal to review their project.  They would like a proposal as well.</t>
  </si>
  <si>
    <t>Meeting May 17, 2001.  Proposed total outsourcing and supply acquisition.</t>
  </si>
  <si>
    <t>Will be meeting with Roger Plank and Craig Clark on 6/6/01.</t>
  </si>
  <si>
    <t>Meeting set up for first part of June with Linda Roberts.</t>
  </si>
  <si>
    <t>Follow up meeting in June, 2001.</t>
  </si>
  <si>
    <t>Working with Enron Energy Capital Resources on joint bridge financing proposal for Callon.  Callon Sr. Management presentation to Enron on May 22, 2001.</t>
  </si>
  <si>
    <t>Deal Description Sheet - 5/29/01</t>
  </si>
  <si>
    <t>FERC certificate not accepted.  EPG to refile in August/September pending new open season for transport.</t>
  </si>
  <si>
    <t>Provided outline of Parking Agreement to Bay Gas to offset some or all of the put option pricing previously valued at $0.86/MMBtu or $1.8 MM.</t>
  </si>
  <si>
    <t>7,000 HP retrofit.</t>
  </si>
  <si>
    <t>ENA &amp;/or EES reportedly will not price generation into SWEPCO.  Ongoing efforts now rely on utility price quotes.  Customer waiting for pricing now 5 weeks.</t>
  </si>
  <si>
    <t>Enron Asset Management Resources are ready to prepare preliminary estimates after given AFE.  ECS attempting to discuss w/ Clean Fuels to determine how they want to proceed.</t>
  </si>
  <si>
    <t>Carthage</t>
  </si>
  <si>
    <t>Anadarko</t>
  </si>
  <si>
    <t>12,000 HP Compression Station</t>
  </si>
  <si>
    <t>Working on scenarios for Beaumont and Morongo.  Sent new proposal to customer on 5/16.</t>
  </si>
  <si>
    <t>Waiting on re-pricing.</t>
  </si>
  <si>
    <t>Met with Iroquois on 5/11.  Customer is waiting on FERC approval by the end of summer.</t>
  </si>
  <si>
    <t>Follow-up meeting is in July.</t>
  </si>
  <si>
    <t>Meeting with manager of operations set up for June 7, 2001.</t>
  </si>
  <si>
    <t>Meeting set second week in June.</t>
  </si>
  <si>
    <t>ENA to follow up in June</t>
  </si>
  <si>
    <t>Response to proposal first week in June 2001.</t>
  </si>
  <si>
    <t>Initial deal to close in June.  2 wells.  ATS &amp; ENA commodity.</t>
  </si>
  <si>
    <r>
      <t xml:space="preserve">Trailblazer pipeline won final approval  from the FERC to expand system capacity from Colorado to Nebraska.  Trailblazer signed binding precedent agreements for this firm capacity -- of which ENA had 41 million CFD.  We assigned the P.A. and in conjuntion with Medicine Bow tranport, did a producer netback deal with JM Huber. The entire earnings stream could not be released from Schedule C until the Ferc gave final approval on the Trailblazer expansion (per Wes Colwell).  </t>
    </r>
    <r>
      <rPr>
        <b/>
        <sz val="10"/>
        <rFont val="Arial"/>
        <family val="2"/>
      </rPr>
      <t>Earnings released with appropriate credit reserve allocation.</t>
    </r>
  </si>
  <si>
    <t>Valuation</t>
  </si>
  <si>
    <t>$5.8 MM</t>
  </si>
  <si>
    <t>$ -847 K</t>
  </si>
  <si>
    <t>$ 5 MM</t>
  </si>
  <si>
    <t>YTD EBIT forecast</t>
  </si>
  <si>
    <t>YTD EBIT plan</t>
  </si>
  <si>
    <t>Variance</t>
  </si>
  <si>
    <t>2nd Qtr EBIT forecast</t>
  </si>
  <si>
    <t>2nd Qtr EBIT plan</t>
  </si>
  <si>
    <t>Incentive Plan for BHLP Employees and Upper Management.  Recommend Accural Bonus Funding based on EBITDA performance targets.  Revision of Performance Review to incorporate new categories.</t>
  </si>
  <si>
    <r>
      <t xml:space="preserve">Closed.  Appropriate monies/ origination have been received from EGM and Duke.  </t>
    </r>
    <r>
      <rPr>
        <b/>
        <i/>
        <sz val="10"/>
        <rFont val="Arial"/>
        <family val="2"/>
      </rPr>
      <t>ECF has been contacted via email for financial recognition for long dated storage deal.  No written response from Goodpasture.  Will contact him via phone today.</t>
    </r>
  </si>
  <si>
    <t>$3.75 MM (90% ECS, 10% Storage)</t>
  </si>
  <si>
    <t>Sale of Napoleonville Land led by Eva Rainer, Storage.</t>
  </si>
  <si>
    <t>Met with Phillip Ballard last week to propose outsourcing structure to Andex.  Andex would be 30,000 mmbtu/day, 13 pipes and 13 operators.  The structure is based on a floor of $.025/ mmbtu with upside to $.035/ mmbtu.  Thompson is on vacation this week.  The Andex VPP/outsourcing should close next week.</t>
  </si>
  <si>
    <t>Had lunch today with Dow to gauge interest and need for Napoleonville land.  Very interested in acquiring land.  Dow will present proposal over the next couple of weeks and balked at the $15k /acre that TX Brine recently paid for 17 acres. Have initiated contact with purchasing director at OxyChem.  Their current interest is low for land acquisition. However, having lunch with Texas Brine who operates and drills for salt on OXY's behalf.  OXY's preception of actual brine reserves is much greater than reality.  Will inform the operator (Texas Brine) of Dow's interest.  Lunch with Texas Brine is scheduled for next week. Have potential to break land into pieces to extract more value.  As such, searching for appropriate real estate broker for northern piece of land that could be used as commercial / residential.</t>
  </si>
  <si>
    <t>Lost deal to Highland Energy. Getting details from Laura Luce.</t>
  </si>
  <si>
    <t>Total Upstream Products P &amp; L</t>
  </si>
  <si>
    <t xml:space="preserve">Note : All Upstream Products P&amp;L includes other, origination and accrual. </t>
  </si>
  <si>
    <t>Bridgeline Board has approved and signed the BHLP Compensation plan with appropriate target bonus schedule.  Randy Curry, President - BHLP, has refused to sign the Plan.  He is concerned about the potential conflict the plan could have with his Texaco contract.  Pat Mackin, lawyer, is exploring legal alternatives.</t>
  </si>
  <si>
    <t>W/out Production Offshore</t>
  </si>
  <si>
    <t>The accrual numbers used are actual and do not include forecasts the remaining months of the year (May - Dec).</t>
  </si>
  <si>
    <t>The P&amp;L from Production Offshore is derived from the Pluto/ MEGS deal.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</si>
</sst>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43" formatCode="_(* #,##0.00_);_(* \(#,##0.00\);_(* &quot;-&quot;??_);_(@_)"/>
    <numFmt numFmtId="164" formatCode="#,##0;[Red]#,##0"/>
    <numFmt numFmtId="166" formatCode="_(&quot;$&quot;* #,##0_);_(&quot;$&quot;* \(#,##0\);_(&quot;$&quot;* &quot;-&quot;??_);_(@_)"/>
  </numFmts>
  <fonts count="8" x14ac:knownFonts="1">
    <font>
      <sz val="10"/>
      <name val="Arial"/>
    </font>
    <font>
      <sz val="10"/>
      <name val="Arial"/>
    </font>
    <font>
      <b/>
      <u/>
      <sz val="10"/>
      <name val="Arial"/>
      <family val="2"/>
    </font>
    <font>
      <sz val="10"/>
      <name val="Arial"/>
      <family val="2"/>
    </font>
    <font>
      <b/>
      <sz val="10"/>
      <name val="Arial"/>
      <family val="2"/>
    </font>
    <font>
      <b/>
      <i/>
      <sz val="10"/>
      <name val="Arial"/>
      <family val="2"/>
    </font>
    <font>
      <b/>
      <i/>
      <sz val="12"/>
      <name val="Arial"/>
      <family val="2"/>
    </font>
    <font>
      <sz val="12"/>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0" fontId="2" fillId="0" borderId="3" xfId="0" applyFont="1" applyBorder="1" applyAlignment="1">
      <alignment vertical="top" wrapText="1"/>
    </xf>
    <xf numFmtId="14" fontId="0" fillId="0" borderId="0" xfId="0" applyNumberFormat="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9" fontId="0" fillId="0" borderId="1" xfId="0" applyNumberFormat="1" applyBorder="1" applyAlignment="1">
      <alignment vertical="top"/>
    </xf>
    <xf numFmtId="17" fontId="0" fillId="0" borderId="1" xfId="0" applyNumberFormat="1" applyBorder="1" applyAlignment="1">
      <alignment vertical="top"/>
    </xf>
    <xf numFmtId="0" fontId="0" fillId="0" borderId="0" xfId="0" applyAlignment="1">
      <alignment vertical="top"/>
    </xf>
    <xf numFmtId="49" fontId="0" fillId="0" borderId="1" xfId="0" applyNumberFormat="1" applyBorder="1" applyAlignment="1">
      <alignment horizontal="right" vertical="top" wrapText="1"/>
    </xf>
    <xf numFmtId="164" fontId="0" fillId="0" borderId="0" xfId="0" applyNumberFormat="1"/>
    <xf numFmtId="164" fontId="2" fillId="0" borderId="1" xfId="0" applyNumberFormat="1" applyFont="1" applyBorder="1" applyAlignment="1">
      <alignment wrapText="1"/>
    </xf>
    <xf numFmtId="164" fontId="0" fillId="0" borderId="1" xfId="0" applyNumberFormat="1" applyBorder="1"/>
    <xf numFmtId="164" fontId="0" fillId="0" borderId="1" xfId="0" applyNumberFormat="1" applyBorder="1" applyAlignment="1">
      <alignment vertical="top" wrapText="1"/>
    </xf>
    <xf numFmtId="164" fontId="0" fillId="0" borderId="1" xfId="0" applyNumberFormat="1" applyBorder="1" applyAlignment="1">
      <alignment vertical="top"/>
    </xf>
    <xf numFmtId="164" fontId="0" fillId="0" borderId="0" xfId="0" applyNumberFormat="1" applyAlignment="1">
      <alignment vertical="top" wrapText="1"/>
    </xf>
    <xf numFmtId="0" fontId="0" fillId="0" borderId="1" xfId="0" quotePrefix="1" applyBorder="1" applyAlignment="1">
      <alignment vertical="top" wrapText="1"/>
    </xf>
    <xf numFmtId="43" fontId="0" fillId="0" borderId="0" xfId="1" applyFont="1"/>
    <xf numFmtId="166" fontId="0" fillId="0" borderId="0" xfId="2" applyNumberFormat="1" applyFont="1"/>
    <xf numFmtId="0" fontId="0" fillId="0" borderId="0" xfId="0" applyBorder="1" applyAlignment="1">
      <alignment vertical="top" wrapText="1"/>
    </xf>
    <xf numFmtId="0" fontId="0" fillId="0" borderId="0" xfId="0" applyBorder="1"/>
    <xf numFmtId="0" fontId="0" fillId="0" borderId="4" xfId="0" applyBorder="1" applyAlignment="1">
      <alignment vertical="top"/>
    </xf>
    <xf numFmtId="164" fontId="0" fillId="0" borderId="4" xfId="0" applyNumberFormat="1" applyBorder="1" applyAlignment="1">
      <alignment vertical="top"/>
    </xf>
    <xf numFmtId="14" fontId="0" fillId="0" borderId="4" xfId="0" applyNumberFormat="1" applyBorder="1" applyAlignment="1">
      <alignment vertical="top"/>
    </xf>
    <xf numFmtId="9" fontId="0" fillId="0" borderId="1" xfId="0" applyNumberFormat="1" applyFill="1" applyBorder="1" applyAlignment="1">
      <alignment vertical="top" wrapText="1"/>
    </xf>
    <xf numFmtId="49" fontId="0" fillId="0" borderId="4" xfId="0" applyNumberFormat="1" applyBorder="1" applyAlignment="1">
      <alignment horizontal="right" vertical="top"/>
    </xf>
    <xf numFmtId="0" fontId="4" fillId="0" borderId="0" xfId="0" applyFont="1"/>
    <xf numFmtId="0" fontId="4" fillId="0" borderId="1" xfId="0" applyFont="1" applyBorder="1" applyAlignment="1">
      <alignment vertical="top" wrapText="1"/>
    </xf>
    <xf numFmtId="14" fontId="4" fillId="0" borderId="1" xfId="0" applyNumberFormat="1" applyFont="1" applyBorder="1" applyAlignment="1">
      <alignment vertical="top" wrapText="1"/>
    </xf>
    <xf numFmtId="9" fontId="4" fillId="0" borderId="1" xfId="0" applyNumberFormat="1" applyFont="1" applyBorder="1" applyAlignment="1">
      <alignment vertical="top" wrapText="1"/>
    </xf>
    <xf numFmtId="17" fontId="4" fillId="0" borderId="1" xfId="0" applyNumberFormat="1" applyFont="1" applyBorder="1" applyAlignment="1">
      <alignment vertical="top" wrapText="1"/>
    </xf>
    <xf numFmtId="0" fontId="4" fillId="0" borderId="0" xfId="0" applyFont="1" applyAlignment="1">
      <alignment vertical="top" wrapText="1"/>
    </xf>
    <xf numFmtId="0" fontId="5" fillId="0" borderId="0" xfId="0" applyFont="1"/>
    <xf numFmtId="0" fontId="6" fillId="0" borderId="0" xfId="0" applyFont="1"/>
    <xf numFmtId="166" fontId="7" fillId="0" borderId="0" xfId="2" applyNumberFormat="1" applyFont="1"/>
    <xf numFmtId="166" fontId="7" fillId="0" borderId="0" xfId="0" applyNumberFormat="1"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18" sqref="A18"/>
    </sheetView>
  </sheetViews>
  <sheetFormatPr defaultRowHeight="12.75" x14ac:dyDescent="0.2"/>
  <cols>
    <col min="1" max="1" width="14.85546875" customWidth="1"/>
    <col min="2" max="2" width="19.285156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221</v>
      </c>
    </row>
    <row r="2" spans="1:8" x14ac:dyDescent="0.2">
      <c r="A2" s="1" t="s">
        <v>201</v>
      </c>
    </row>
    <row r="3" spans="1:8" x14ac:dyDescent="0.2">
      <c r="A3" s="1"/>
    </row>
    <row r="4" spans="1:8" x14ac:dyDescent="0.2">
      <c r="A4" s="1" t="s">
        <v>205</v>
      </c>
      <c r="B4" s="36">
        <v>6163000</v>
      </c>
    </row>
    <row r="5" spans="1:8" x14ac:dyDescent="0.2">
      <c r="A5" s="1"/>
      <c r="B5" s="36"/>
    </row>
    <row r="6" spans="1:8" x14ac:dyDescent="0.2">
      <c r="B6" s="35"/>
    </row>
    <row r="7" spans="1:8" ht="25.5" x14ac:dyDescent="0.2">
      <c r="A7" s="19" t="s">
        <v>0</v>
      </c>
      <c r="B7" s="19" t="s">
        <v>1</v>
      </c>
      <c r="C7" s="19" t="s">
        <v>2</v>
      </c>
      <c r="D7" s="19" t="s">
        <v>240</v>
      </c>
      <c r="E7" s="19" t="s">
        <v>4</v>
      </c>
      <c r="F7" s="19" t="s">
        <v>5</v>
      </c>
      <c r="G7" s="19" t="s">
        <v>6</v>
      </c>
      <c r="H7" s="19" t="s">
        <v>7</v>
      </c>
    </row>
    <row r="8" spans="1:8" ht="191.25" x14ac:dyDescent="0.2">
      <c r="A8" s="7" t="s">
        <v>202</v>
      </c>
      <c r="B8" s="7" t="s">
        <v>203</v>
      </c>
      <c r="C8" s="7" t="s">
        <v>204</v>
      </c>
      <c r="D8" s="7" t="s">
        <v>241</v>
      </c>
      <c r="E8" s="7"/>
      <c r="F8" s="10"/>
      <c r="G8" s="9">
        <v>37041</v>
      </c>
      <c r="H8" s="7" t="s">
        <v>239</v>
      </c>
    </row>
    <row r="12" spans="1:8" ht="15" x14ac:dyDescent="0.2">
      <c r="A12" s="51" t="s">
        <v>256</v>
      </c>
      <c r="C12" s="52">
        <f>'E-Commerce'!B4+Wellhead!B4+Offshore!B4+Compression!B4+Storage!B4+B4</f>
        <v>16031000</v>
      </c>
    </row>
    <row r="13" spans="1:8" ht="15" x14ac:dyDescent="0.2">
      <c r="A13" s="51" t="s">
        <v>259</v>
      </c>
      <c r="C13" s="53">
        <f>+C12-Offshore!B4</f>
        <v>12979000</v>
      </c>
    </row>
    <row r="15" spans="1:8" x14ac:dyDescent="0.2">
      <c r="A15" s="50" t="s">
        <v>257</v>
      </c>
    </row>
    <row r="16" spans="1:8" x14ac:dyDescent="0.2">
      <c r="A16" s="50" t="s">
        <v>260</v>
      </c>
    </row>
    <row r="17" spans="1:1" x14ac:dyDescent="0.2">
      <c r="A17" s="50" t="s">
        <v>261</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C1" workbookViewId="0">
      <selection activeCell="D1" sqref="D1"/>
    </sheetView>
  </sheetViews>
  <sheetFormatPr defaultRowHeight="12.75" x14ac:dyDescent="0.2"/>
  <cols>
    <col min="1" max="1" width="17.28515625" customWidth="1"/>
    <col min="2" max="2" width="32.85546875" customWidth="1"/>
    <col min="3" max="3" width="11" customWidth="1"/>
    <col min="4" max="4" width="20.28515625" customWidth="1"/>
    <col min="5" max="5" width="11.85546875" customWidth="1"/>
    <col min="6" max="6" width="16.85546875" customWidth="1"/>
    <col min="7" max="7" width="35.28515625" customWidth="1"/>
  </cols>
  <sheetData>
    <row r="1" spans="1:7" x14ac:dyDescent="0.2">
      <c r="A1" s="1" t="s">
        <v>221</v>
      </c>
    </row>
    <row r="2" spans="1:7" x14ac:dyDescent="0.2">
      <c r="A2" s="1" t="s">
        <v>164</v>
      </c>
    </row>
    <row r="3" spans="1:7" x14ac:dyDescent="0.2">
      <c r="A3" s="1"/>
    </row>
    <row r="4" spans="1:7" x14ac:dyDescent="0.2">
      <c r="A4" s="44" t="s">
        <v>244</v>
      </c>
      <c r="B4" s="36">
        <f>-10828*1000</f>
        <v>-10828000</v>
      </c>
      <c r="D4" s="44" t="s">
        <v>247</v>
      </c>
      <c r="E4" s="36">
        <f>-5769*1000</f>
        <v>-5769000</v>
      </c>
    </row>
    <row r="5" spans="1:7" x14ac:dyDescent="0.2">
      <c r="A5" s="44" t="s">
        <v>245</v>
      </c>
      <c r="B5" s="36">
        <f>-13490*1000</f>
        <v>-13490000</v>
      </c>
      <c r="D5" s="44" t="s">
        <v>248</v>
      </c>
      <c r="E5" s="36">
        <f>-3372*1000</f>
        <v>-3372000</v>
      </c>
    </row>
    <row r="6" spans="1:7" x14ac:dyDescent="0.2">
      <c r="A6" s="44" t="s">
        <v>246</v>
      </c>
      <c r="B6" s="36">
        <f>2662*1000</f>
        <v>2662000</v>
      </c>
      <c r="D6" s="44" t="s">
        <v>246</v>
      </c>
      <c r="E6" s="36">
        <f>-2397*1000</f>
        <v>-2397000</v>
      </c>
    </row>
    <row r="8" spans="1:7" s="37" customFormat="1" ht="27" customHeight="1" x14ac:dyDescent="0.2">
      <c r="A8" s="6" t="s">
        <v>0</v>
      </c>
      <c r="B8" s="6" t="s">
        <v>2</v>
      </c>
      <c r="C8" s="6" t="s">
        <v>3</v>
      </c>
      <c r="D8" s="6" t="s">
        <v>4</v>
      </c>
      <c r="E8" s="6" t="s">
        <v>5</v>
      </c>
      <c r="F8" s="6" t="s">
        <v>6</v>
      </c>
      <c r="G8" s="6" t="s">
        <v>7</v>
      </c>
    </row>
    <row r="9" spans="1:7" s="37" customFormat="1" ht="127.5" x14ac:dyDescent="0.2">
      <c r="A9" s="7" t="s">
        <v>195</v>
      </c>
      <c r="B9" s="7" t="s">
        <v>249</v>
      </c>
      <c r="C9" s="7">
        <v>0</v>
      </c>
      <c r="D9" s="9">
        <v>37042</v>
      </c>
      <c r="E9" s="10">
        <v>1</v>
      </c>
      <c r="F9" s="9">
        <v>37036</v>
      </c>
      <c r="G9" s="45" t="s">
        <v>258</v>
      </c>
    </row>
    <row r="10" spans="1:7" s="37" customFormat="1" ht="280.5" x14ac:dyDescent="0.2">
      <c r="A10" s="7" t="s">
        <v>19</v>
      </c>
      <c r="B10" s="7" t="s">
        <v>252</v>
      </c>
      <c r="C10" s="7" t="s">
        <v>243</v>
      </c>
      <c r="D10" s="9">
        <v>37042</v>
      </c>
      <c r="E10" s="10">
        <v>1</v>
      </c>
      <c r="F10" s="9">
        <v>37149</v>
      </c>
      <c r="G10" s="7" t="s">
        <v>254</v>
      </c>
    </row>
    <row r="11" spans="1:7" s="37" customFormat="1" ht="51" x14ac:dyDescent="0.2">
      <c r="A11" s="7" t="s">
        <v>196</v>
      </c>
      <c r="B11" s="7" t="s">
        <v>197</v>
      </c>
      <c r="C11" s="34" t="s">
        <v>242</v>
      </c>
      <c r="D11" s="9">
        <v>37011</v>
      </c>
      <c r="E11" s="10">
        <v>1</v>
      </c>
      <c r="F11" s="9">
        <v>37016</v>
      </c>
      <c r="G11" s="7" t="s">
        <v>206</v>
      </c>
    </row>
    <row r="12" spans="1:7" s="38" customFormat="1" x14ac:dyDescent="0.2"/>
    <row r="13" spans="1:7" s="38" customFormat="1" x14ac:dyDescent="0.2"/>
    <row r="14" spans="1:7" s="38" customFormat="1" x14ac:dyDescent="0.2"/>
    <row r="15" spans="1:7" s="38" customFormat="1" x14ac:dyDescent="0.2"/>
    <row r="16" spans="1:7" s="38" customFormat="1" x14ac:dyDescent="0.2"/>
    <row r="17" s="38" customFormat="1" x14ac:dyDescent="0.2"/>
    <row r="18" s="38" customFormat="1" x14ac:dyDescent="0.2"/>
    <row r="19" s="38" customFormat="1" x14ac:dyDescent="0.2"/>
    <row r="20" s="38" customFormat="1" x14ac:dyDescent="0.2"/>
    <row r="21" s="38" customFormat="1" x14ac:dyDescent="0.2"/>
    <row r="22" s="38" customFormat="1" x14ac:dyDescent="0.2"/>
    <row r="23" s="38" customFormat="1" x14ac:dyDescent="0.2"/>
    <row r="24" s="38" customFormat="1" x14ac:dyDescent="0.2"/>
    <row r="25" s="38" customFormat="1" x14ac:dyDescent="0.2"/>
    <row r="26" s="38" customFormat="1" x14ac:dyDescent="0.2"/>
    <row r="27" s="38" customFormat="1" x14ac:dyDescent="0.2"/>
    <row r="28" s="38" customFormat="1" x14ac:dyDescent="0.2"/>
    <row r="29" s="38" customFormat="1" x14ac:dyDescent="0.2"/>
    <row r="30" s="38" customFormat="1" x14ac:dyDescent="0.2"/>
    <row r="31" s="38" customFormat="1" x14ac:dyDescent="0.2"/>
    <row r="32" s="38" customFormat="1" x14ac:dyDescent="0.2"/>
    <row r="33" s="38" customFormat="1" x14ac:dyDescent="0.2"/>
    <row r="34" s="38" customFormat="1" x14ac:dyDescent="0.2"/>
    <row r="35" s="38" customFormat="1" x14ac:dyDescent="0.2"/>
    <row r="36" s="38" customFormat="1" x14ac:dyDescent="0.2"/>
    <row r="37" s="38" customFormat="1" x14ac:dyDescent="0.2"/>
    <row r="38" s="38" customFormat="1" x14ac:dyDescent="0.2"/>
    <row r="39" s="38" customFormat="1" x14ac:dyDescent="0.2"/>
    <row r="40" s="38" customFormat="1" x14ac:dyDescent="0.2"/>
    <row r="41" s="38" customFormat="1" x14ac:dyDescent="0.2"/>
    <row r="42" s="38" customFormat="1" x14ac:dyDescent="0.2"/>
    <row r="43" s="38" customFormat="1" x14ac:dyDescent="0.2"/>
    <row r="44" s="38" customFormat="1" x14ac:dyDescent="0.2"/>
    <row r="45" s="38" customFormat="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H11" sqref="H11"/>
    </sheetView>
  </sheetViews>
  <sheetFormatPr defaultRowHeight="12.75" x14ac:dyDescent="0.2"/>
  <cols>
    <col min="1" max="1" width="1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221</v>
      </c>
    </row>
    <row r="2" spans="1:8" x14ac:dyDescent="0.2">
      <c r="A2" s="1" t="s">
        <v>8</v>
      </c>
    </row>
    <row r="3" spans="1:8" x14ac:dyDescent="0.2">
      <c r="A3" s="1"/>
    </row>
    <row r="4" spans="1:8" x14ac:dyDescent="0.2">
      <c r="A4" s="1" t="s">
        <v>205</v>
      </c>
      <c r="B4" s="36">
        <v>1954000</v>
      </c>
    </row>
    <row r="5" spans="1:8" x14ac:dyDescent="0.2">
      <c r="A5" s="1"/>
    </row>
    <row r="7" spans="1:8" s="3" customFormat="1" ht="27" customHeight="1" x14ac:dyDescent="0.2">
      <c r="A7" s="6" t="s">
        <v>0</v>
      </c>
      <c r="B7" s="6" t="s">
        <v>1</v>
      </c>
      <c r="C7" s="6" t="s">
        <v>2</v>
      </c>
      <c r="D7" s="6" t="s">
        <v>3</v>
      </c>
      <c r="E7" s="6" t="s">
        <v>4</v>
      </c>
      <c r="F7" s="6" t="s">
        <v>5</v>
      </c>
      <c r="G7" s="6" t="s">
        <v>6</v>
      </c>
      <c r="H7" s="6" t="s">
        <v>7</v>
      </c>
    </row>
    <row r="8" spans="1:8" s="3" customFormat="1" ht="38.25" x14ac:dyDescent="0.2">
      <c r="A8" s="7" t="s">
        <v>81</v>
      </c>
      <c r="B8" s="7" t="s">
        <v>82</v>
      </c>
      <c r="C8" s="7" t="s">
        <v>83</v>
      </c>
      <c r="D8" s="8">
        <v>981688</v>
      </c>
      <c r="E8" s="7"/>
      <c r="F8" s="7"/>
      <c r="G8" s="7" t="s">
        <v>84</v>
      </c>
      <c r="H8" s="7"/>
    </row>
    <row r="9" spans="1:8" s="3" customFormat="1" ht="114.75" x14ac:dyDescent="0.2">
      <c r="A9" s="7" t="s">
        <v>135</v>
      </c>
      <c r="B9" s="7" t="s">
        <v>135</v>
      </c>
      <c r="C9" s="7" t="s">
        <v>136</v>
      </c>
      <c r="D9" s="8">
        <v>50000</v>
      </c>
      <c r="E9" s="9">
        <v>37033</v>
      </c>
      <c r="F9" s="10">
        <v>0.8</v>
      </c>
      <c r="G9" s="11">
        <v>37043</v>
      </c>
      <c r="H9" s="7" t="s">
        <v>253</v>
      </c>
    </row>
    <row r="10" spans="1:8" s="3" customFormat="1" ht="38.25" x14ac:dyDescent="0.2">
      <c r="A10" s="7" t="s">
        <v>133</v>
      </c>
      <c r="B10" s="7" t="s">
        <v>134</v>
      </c>
      <c r="C10" s="7" t="s">
        <v>136</v>
      </c>
      <c r="D10" s="8">
        <v>50000</v>
      </c>
      <c r="E10" s="9">
        <v>37027</v>
      </c>
      <c r="F10" s="10">
        <v>0</v>
      </c>
      <c r="G10" s="11">
        <v>37043</v>
      </c>
      <c r="H10" s="45" t="s">
        <v>255</v>
      </c>
    </row>
    <row r="11" spans="1:8" s="3" customFormat="1" ht="25.5" x14ac:dyDescent="0.2">
      <c r="A11" s="7" t="s">
        <v>85</v>
      </c>
      <c r="B11" s="7" t="s">
        <v>86</v>
      </c>
      <c r="C11" s="7" t="s">
        <v>87</v>
      </c>
      <c r="D11" s="8" t="s">
        <v>147</v>
      </c>
      <c r="E11" s="9">
        <v>37025</v>
      </c>
      <c r="F11" s="10">
        <v>0.5</v>
      </c>
      <c r="G11" s="11">
        <v>37043</v>
      </c>
      <c r="H11" s="7" t="s">
        <v>184</v>
      </c>
    </row>
    <row r="12" spans="1:8" s="3" customFormat="1" ht="51.75" customHeight="1" x14ac:dyDescent="0.2">
      <c r="A12" s="7" t="s">
        <v>88</v>
      </c>
      <c r="B12" s="7" t="s">
        <v>88</v>
      </c>
      <c r="C12" s="7" t="s">
        <v>89</v>
      </c>
      <c r="D12" s="8" t="s">
        <v>148</v>
      </c>
      <c r="E12" s="9">
        <v>36997</v>
      </c>
      <c r="F12" s="10">
        <v>0.35</v>
      </c>
      <c r="G12" s="11">
        <v>37164</v>
      </c>
      <c r="H12" s="7" t="s">
        <v>146</v>
      </c>
    </row>
    <row r="13" spans="1:8" s="3" customFormat="1" ht="38.25" x14ac:dyDescent="0.2">
      <c r="A13" s="7" t="s">
        <v>90</v>
      </c>
      <c r="B13" s="7" t="s">
        <v>90</v>
      </c>
      <c r="C13" s="7" t="s">
        <v>91</v>
      </c>
      <c r="D13" s="8" t="s">
        <v>147</v>
      </c>
      <c r="E13" s="9">
        <v>36917</v>
      </c>
      <c r="F13" s="10">
        <v>0.35</v>
      </c>
      <c r="G13" s="11">
        <v>37135</v>
      </c>
      <c r="H13" s="7" t="s">
        <v>233</v>
      </c>
    </row>
    <row r="14" spans="1:8" s="3" customFormat="1" ht="25.5" x14ac:dyDescent="0.2">
      <c r="A14" s="7" t="s">
        <v>95</v>
      </c>
      <c r="B14" s="7" t="s">
        <v>96</v>
      </c>
      <c r="C14" s="7" t="s">
        <v>94</v>
      </c>
      <c r="D14" s="8" t="s">
        <v>147</v>
      </c>
      <c r="E14" s="9">
        <v>37034</v>
      </c>
      <c r="F14" s="10">
        <v>0.25</v>
      </c>
      <c r="G14" s="11">
        <v>37135</v>
      </c>
      <c r="H14" s="7" t="s">
        <v>234</v>
      </c>
    </row>
    <row r="15" spans="1:8" s="3" customFormat="1" x14ac:dyDescent="0.2">
      <c r="A15" s="7" t="s">
        <v>97</v>
      </c>
      <c r="B15" s="7" t="s">
        <v>97</v>
      </c>
      <c r="C15" s="7" t="s">
        <v>94</v>
      </c>
      <c r="D15" s="8" t="s">
        <v>150</v>
      </c>
      <c r="E15" s="9">
        <v>36908</v>
      </c>
      <c r="F15" s="10">
        <v>0.25</v>
      </c>
      <c r="G15" s="11">
        <v>37135</v>
      </c>
      <c r="H15" s="7" t="s">
        <v>219</v>
      </c>
    </row>
    <row r="16" spans="1:8" s="3" customFormat="1" x14ac:dyDescent="0.2">
      <c r="A16" s="7" t="s">
        <v>92</v>
      </c>
      <c r="B16" s="7" t="s">
        <v>93</v>
      </c>
      <c r="C16" s="7" t="s">
        <v>94</v>
      </c>
      <c r="D16" s="8" t="s">
        <v>149</v>
      </c>
      <c r="E16" s="9">
        <v>37029</v>
      </c>
      <c r="F16" s="10">
        <v>0.2</v>
      </c>
      <c r="G16" s="11">
        <v>37135</v>
      </c>
      <c r="H16" s="7" t="s">
        <v>235</v>
      </c>
    </row>
    <row r="17" spans="1:8" s="3" customFormat="1" x14ac:dyDescent="0.2">
      <c r="A17" s="7" t="s">
        <v>103</v>
      </c>
      <c r="B17" s="7" t="s">
        <v>104</v>
      </c>
      <c r="C17" s="7" t="s">
        <v>94</v>
      </c>
      <c r="D17" s="8" t="s">
        <v>148</v>
      </c>
      <c r="E17" s="9">
        <v>37004</v>
      </c>
      <c r="F17" s="10">
        <v>0.25</v>
      </c>
      <c r="G17" s="11">
        <v>37226</v>
      </c>
      <c r="H17" s="7" t="s">
        <v>236</v>
      </c>
    </row>
    <row r="18" spans="1:8" s="3" customFormat="1" ht="12.75" customHeight="1" x14ac:dyDescent="0.2">
      <c r="A18" s="7" t="s">
        <v>98</v>
      </c>
      <c r="B18" s="7" t="s">
        <v>98</v>
      </c>
      <c r="C18" s="7" t="s">
        <v>99</v>
      </c>
      <c r="D18" s="8">
        <v>100000</v>
      </c>
      <c r="E18" s="9">
        <v>37021</v>
      </c>
      <c r="F18" s="10">
        <v>0.25</v>
      </c>
      <c r="G18" s="11">
        <v>37226</v>
      </c>
      <c r="H18" s="7" t="s">
        <v>219</v>
      </c>
    </row>
    <row r="19" spans="1:8" s="3" customFormat="1" ht="25.5" x14ac:dyDescent="0.2">
      <c r="A19" s="7" t="s">
        <v>100</v>
      </c>
      <c r="B19" s="7" t="s">
        <v>101</v>
      </c>
      <c r="C19" s="7" t="s">
        <v>102</v>
      </c>
      <c r="D19" s="8" t="s">
        <v>151</v>
      </c>
      <c r="E19" s="9">
        <v>37030</v>
      </c>
      <c r="F19" s="10">
        <v>0.2</v>
      </c>
      <c r="G19" s="11">
        <v>37226</v>
      </c>
      <c r="H19" s="7" t="s">
        <v>237</v>
      </c>
    </row>
    <row r="20" spans="1:8" s="3" customFormat="1" x14ac:dyDescent="0.2">
      <c r="G20" s="4"/>
      <c r="H20" s="49" t="s">
        <v>152</v>
      </c>
    </row>
    <row r="21" spans="1:8" s="3" customFormat="1" x14ac:dyDescent="0.2">
      <c r="G21" s="4"/>
    </row>
    <row r="22" spans="1:8" s="3" customFormat="1" x14ac:dyDescent="0.2">
      <c r="G22" s="4"/>
    </row>
    <row r="23" spans="1:8" s="3" customFormat="1" x14ac:dyDescent="0.2">
      <c r="G23" s="4"/>
    </row>
    <row r="24" spans="1:8" s="3" customFormat="1" x14ac:dyDescent="0.2">
      <c r="G24" s="4"/>
    </row>
    <row r="25" spans="1:8" s="3" customFormat="1" x14ac:dyDescent="0.2">
      <c r="G25" s="4"/>
    </row>
    <row r="26" spans="1:8" s="3" customFormat="1" x14ac:dyDescent="0.2">
      <c r="G26" s="4"/>
    </row>
    <row r="27" spans="1:8" s="3" customFormat="1" x14ac:dyDescent="0.2">
      <c r="G27" s="4"/>
    </row>
    <row r="28" spans="1:8" s="3" customFormat="1" x14ac:dyDescent="0.2">
      <c r="G28" s="4"/>
    </row>
    <row r="29" spans="1:8" s="3" customFormat="1" x14ac:dyDescent="0.2">
      <c r="G29" s="4"/>
    </row>
    <row r="30" spans="1:8" s="3" customFormat="1" x14ac:dyDescent="0.2">
      <c r="G30" s="4"/>
    </row>
    <row r="31" spans="1:8" s="3" customFormat="1" x14ac:dyDescent="0.2">
      <c r="G31" s="4"/>
    </row>
    <row r="32" spans="1:8"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s="3" customFormat="1" x14ac:dyDescent="0.2"/>
    <row r="39" spans="7:7" s="3" customFormat="1" x14ac:dyDescent="0.2"/>
    <row r="40" spans="7:7" s="3" customFormat="1" x14ac:dyDescent="0.2"/>
    <row r="41" spans="7:7" s="3" customFormat="1" x14ac:dyDescent="0.2"/>
    <row r="42" spans="7:7" s="3" customFormat="1" x14ac:dyDescent="0.2"/>
    <row r="43" spans="7:7" s="3" customFormat="1" x14ac:dyDescent="0.2"/>
    <row r="44" spans="7:7" s="3" customFormat="1" x14ac:dyDescent="0.2"/>
    <row r="45" spans="7:7" s="3" customFormat="1" x14ac:dyDescent="0.2"/>
    <row r="46" spans="7:7" s="3" customFormat="1" x14ac:dyDescent="0.2"/>
    <row r="47" spans="7:7" s="3" customFormat="1" x14ac:dyDescent="0.2"/>
    <row r="48" spans="7:7" s="3" customFormat="1" x14ac:dyDescent="0.2"/>
    <row r="49" s="3" customFormat="1" x14ac:dyDescent="0.2"/>
    <row r="50" s="3" customFormat="1" x14ac:dyDescent="0.2"/>
    <row r="51" s="3" customFormat="1" x14ac:dyDescent="0.2"/>
    <row r="52" s="3" customFormat="1" x14ac:dyDescent="0.2"/>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C4" sqref="C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6.85546875" customWidth="1"/>
    <col min="8" max="8" width="35.28515625" customWidth="1"/>
  </cols>
  <sheetData>
    <row r="1" spans="1:8" x14ac:dyDescent="0.2">
      <c r="A1" s="1" t="s">
        <v>221</v>
      </c>
    </row>
    <row r="2" spans="1:8" x14ac:dyDescent="0.2">
      <c r="A2" s="1" t="s">
        <v>9</v>
      </c>
    </row>
    <row r="3" spans="1:8" x14ac:dyDescent="0.2">
      <c r="A3" s="1"/>
    </row>
    <row r="4" spans="1:8" x14ac:dyDescent="0.2">
      <c r="A4" s="1" t="s">
        <v>205</v>
      </c>
      <c r="B4" s="36">
        <v>311000</v>
      </c>
    </row>
    <row r="6" spans="1:8" s="2" customFormat="1" ht="27" customHeight="1" x14ac:dyDescent="0.2">
      <c r="A6" s="12" t="s">
        <v>0</v>
      </c>
      <c r="B6" s="12" t="s">
        <v>1</v>
      </c>
      <c r="C6" s="12" t="s">
        <v>2</v>
      </c>
      <c r="D6" s="12" t="s">
        <v>3</v>
      </c>
      <c r="E6" s="12" t="s">
        <v>4</v>
      </c>
      <c r="F6" s="12" t="s">
        <v>5</v>
      </c>
      <c r="G6" s="12" t="s">
        <v>6</v>
      </c>
      <c r="H6" s="12" t="s">
        <v>7</v>
      </c>
    </row>
    <row r="7" spans="1:8" x14ac:dyDescent="0.2">
      <c r="A7" s="13"/>
      <c r="B7" s="13"/>
      <c r="C7" s="13"/>
      <c r="D7" s="13"/>
      <c r="E7" s="13"/>
      <c r="F7" s="13"/>
      <c r="G7" s="13"/>
      <c r="H7" s="13"/>
    </row>
    <row r="8" spans="1:8" s="3" customFormat="1" ht="25.5" x14ac:dyDescent="0.2">
      <c r="A8" s="7" t="s">
        <v>139</v>
      </c>
      <c r="B8" s="7" t="s">
        <v>108</v>
      </c>
      <c r="C8" s="7" t="s">
        <v>140</v>
      </c>
      <c r="D8" s="8" t="s">
        <v>141</v>
      </c>
      <c r="E8" s="9">
        <v>37033</v>
      </c>
      <c r="F8" s="10">
        <v>0.9</v>
      </c>
      <c r="G8" s="11">
        <v>37043</v>
      </c>
      <c r="H8" s="7" t="s">
        <v>238</v>
      </c>
    </row>
    <row r="9" spans="1:8" s="3" customFormat="1" ht="51" customHeight="1" x14ac:dyDescent="0.2">
      <c r="A9" s="7" t="s">
        <v>106</v>
      </c>
      <c r="B9" s="7" t="s">
        <v>106</v>
      </c>
      <c r="C9" s="7" t="s">
        <v>107</v>
      </c>
      <c r="D9" s="8" t="s">
        <v>138</v>
      </c>
      <c r="E9" s="9">
        <v>37028</v>
      </c>
      <c r="F9" s="10">
        <v>0.5</v>
      </c>
      <c r="G9" s="11">
        <v>37043</v>
      </c>
      <c r="H9" s="7" t="s">
        <v>216</v>
      </c>
    </row>
    <row r="10" spans="1:8" s="3" customFormat="1" ht="38.25" x14ac:dyDescent="0.2">
      <c r="A10" s="7" t="s">
        <v>105</v>
      </c>
      <c r="B10" s="7" t="s">
        <v>105</v>
      </c>
      <c r="C10" s="7" t="s">
        <v>110</v>
      </c>
      <c r="D10" s="8" t="s">
        <v>137</v>
      </c>
      <c r="E10" s="9">
        <v>37040</v>
      </c>
      <c r="F10" s="10">
        <v>0.25</v>
      </c>
      <c r="G10" s="11">
        <v>37043</v>
      </c>
      <c r="H10" s="7" t="s">
        <v>217</v>
      </c>
    </row>
    <row r="11" spans="1:8" s="3" customFormat="1" ht="26.25" customHeight="1" x14ac:dyDescent="0.2">
      <c r="A11" s="7" t="s">
        <v>143</v>
      </c>
      <c r="B11" s="7" t="s">
        <v>108</v>
      </c>
      <c r="C11" s="7" t="s">
        <v>144</v>
      </c>
      <c r="D11" s="8">
        <v>50000</v>
      </c>
      <c r="E11" s="9">
        <v>37033</v>
      </c>
      <c r="F11" s="10">
        <v>0.7</v>
      </c>
      <c r="G11" s="11">
        <v>37104</v>
      </c>
      <c r="H11" s="7" t="s">
        <v>145</v>
      </c>
    </row>
    <row r="12" spans="1:8" s="3" customFormat="1" ht="38.25" x14ac:dyDescent="0.2">
      <c r="A12" s="7" t="s">
        <v>109</v>
      </c>
      <c r="B12" s="7" t="s">
        <v>109</v>
      </c>
      <c r="C12" s="7" t="s">
        <v>110</v>
      </c>
      <c r="D12" s="8" t="s">
        <v>142</v>
      </c>
      <c r="E12" s="9">
        <v>37033</v>
      </c>
      <c r="F12" s="10">
        <v>0.25</v>
      </c>
      <c r="G12" s="11">
        <v>37135</v>
      </c>
      <c r="H12" s="7" t="s">
        <v>218</v>
      </c>
    </row>
    <row r="13" spans="1:8" x14ac:dyDescent="0.2">
      <c r="H13" s="14" t="s">
        <v>152</v>
      </c>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x14ac:dyDescent="0.2">
      <c r="G37" s="5"/>
    </row>
    <row r="38" spans="7:7" x14ac:dyDescent="0.2">
      <c r="G38" s="5"/>
    </row>
    <row r="39" spans="7:7" x14ac:dyDescent="0.2">
      <c r="G39"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C14" sqref="C14"/>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221</v>
      </c>
    </row>
    <row r="2" spans="1:8" x14ac:dyDescent="0.2">
      <c r="A2" s="1" t="s">
        <v>10</v>
      </c>
    </row>
    <row r="3" spans="1:8" x14ac:dyDescent="0.2">
      <c r="A3" s="1"/>
    </row>
    <row r="4" spans="1:8" x14ac:dyDescent="0.2">
      <c r="A4" s="1" t="s">
        <v>205</v>
      </c>
      <c r="B4" s="36">
        <v>3052000</v>
      </c>
    </row>
    <row r="5" spans="1:8" x14ac:dyDescent="0.2">
      <c r="A5" s="1"/>
    </row>
    <row r="7" spans="1:8" s="2" customFormat="1" ht="27" customHeight="1" x14ac:dyDescent="0.2">
      <c r="A7" s="12" t="s">
        <v>0</v>
      </c>
      <c r="B7" s="12" t="s">
        <v>1</v>
      </c>
      <c r="C7" s="12" t="s">
        <v>2</v>
      </c>
      <c r="D7" s="12" t="s">
        <v>3</v>
      </c>
      <c r="E7" s="12" t="s">
        <v>4</v>
      </c>
      <c r="F7" s="12" t="s">
        <v>5</v>
      </c>
      <c r="G7" s="12" t="s">
        <v>6</v>
      </c>
      <c r="H7" s="12" t="s">
        <v>7</v>
      </c>
    </row>
    <row r="8" spans="1:8" x14ac:dyDescent="0.2">
      <c r="A8" s="13"/>
      <c r="B8" s="13"/>
      <c r="C8" s="13"/>
      <c r="D8" s="13"/>
      <c r="E8" s="13"/>
      <c r="F8" s="13"/>
      <c r="G8" s="13"/>
      <c r="H8" s="13"/>
    </row>
    <row r="9" spans="1:8" s="3" customFormat="1" ht="53.25" customHeight="1" x14ac:dyDescent="0.2">
      <c r="A9" s="7" t="s">
        <v>117</v>
      </c>
      <c r="B9" s="7" t="s">
        <v>118</v>
      </c>
      <c r="C9" s="7" t="s">
        <v>119</v>
      </c>
      <c r="D9" s="8">
        <v>500000</v>
      </c>
      <c r="E9" s="15">
        <v>37032</v>
      </c>
      <c r="F9" s="16">
        <v>0.1</v>
      </c>
      <c r="G9" s="17">
        <v>37073</v>
      </c>
      <c r="H9" s="18" t="s">
        <v>185</v>
      </c>
    </row>
    <row r="10" spans="1:8" s="3" customFormat="1" ht="63.75" customHeight="1" x14ac:dyDescent="0.2">
      <c r="A10" s="7" t="s">
        <v>111</v>
      </c>
      <c r="B10" s="7" t="s">
        <v>112</v>
      </c>
      <c r="C10" s="7" t="s">
        <v>186</v>
      </c>
      <c r="D10" s="8">
        <v>5000000</v>
      </c>
      <c r="E10" s="15">
        <v>37013</v>
      </c>
      <c r="F10" s="16">
        <v>0.2</v>
      </c>
      <c r="G10" s="17" t="s">
        <v>187</v>
      </c>
      <c r="H10" s="18" t="s">
        <v>188</v>
      </c>
    </row>
    <row r="11" spans="1:8" s="3" customFormat="1" ht="63.75" x14ac:dyDescent="0.2">
      <c r="A11" s="7" t="s">
        <v>114</v>
      </c>
      <c r="B11" s="7" t="s">
        <v>115</v>
      </c>
      <c r="C11" s="7" t="s">
        <v>116</v>
      </c>
      <c r="D11" s="8">
        <v>500000</v>
      </c>
      <c r="E11" s="15">
        <v>37032</v>
      </c>
      <c r="F11" s="16">
        <v>0.1</v>
      </c>
      <c r="G11" s="17">
        <v>37104</v>
      </c>
      <c r="H11" s="18" t="s">
        <v>220</v>
      </c>
    </row>
    <row r="12" spans="1:8" s="3" customFormat="1" ht="51" x14ac:dyDescent="0.2">
      <c r="A12" s="7" t="s">
        <v>120</v>
      </c>
      <c r="B12" s="7" t="s">
        <v>121</v>
      </c>
      <c r="C12" s="7" t="s">
        <v>113</v>
      </c>
      <c r="D12" s="8">
        <v>5000000</v>
      </c>
      <c r="E12" s="9">
        <v>37032</v>
      </c>
      <c r="F12" s="10">
        <v>0.1</v>
      </c>
      <c r="G12" s="11">
        <v>37135</v>
      </c>
      <c r="H12" s="7" t="s">
        <v>189</v>
      </c>
    </row>
    <row r="13" spans="1:8" s="3" customFormat="1" ht="38.25" x14ac:dyDescent="0.2">
      <c r="A13" s="7" t="s">
        <v>122</v>
      </c>
      <c r="B13" s="7" t="s">
        <v>123</v>
      </c>
      <c r="C13" s="7" t="s">
        <v>113</v>
      </c>
      <c r="D13" s="8">
        <v>5000000</v>
      </c>
      <c r="E13" s="9">
        <v>36998</v>
      </c>
      <c r="F13" s="10">
        <v>0.1</v>
      </c>
      <c r="G13" s="11">
        <v>37135</v>
      </c>
      <c r="H13" s="7" t="s">
        <v>124</v>
      </c>
    </row>
    <row r="14" spans="1:8" s="3" customFormat="1" ht="89.25" x14ac:dyDescent="0.2">
      <c r="A14" s="7" t="s">
        <v>125</v>
      </c>
      <c r="B14" s="7" t="s">
        <v>97</v>
      </c>
      <c r="C14" s="7" t="s">
        <v>126</v>
      </c>
      <c r="D14" s="8">
        <v>500000</v>
      </c>
      <c r="E14" s="9">
        <v>36997</v>
      </c>
      <c r="F14" s="10">
        <v>0.1</v>
      </c>
      <c r="G14" s="11">
        <v>37226</v>
      </c>
      <c r="H14" s="7" t="s">
        <v>127</v>
      </c>
    </row>
    <row r="15" spans="1:8" s="3" customFormat="1" ht="89.25" x14ac:dyDescent="0.2">
      <c r="A15" s="7" t="s">
        <v>128</v>
      </c>
      <c r="B15" s="7" t="s">
        <v>129</v>
      </c>
      <c r="C15" s="7" t="s">
        <v>113</v>
      </c>
      <c r="D15" s="8">
        <v>5000000</v>
      </c>
      <c r="E15" s="9">
        <v>36981</v>
      </c>
      <c r="F15" s="10">
        <v>0.1</v>
      </c>
      <c r="G15" s="11">
        <v>37135</v>
      </c>
      <c r="H15" s="18" t="s">
        <v>190</v>
      </c>
    </row>
    <row r="16" spans="1:8" s="3" customFormat="1" ht="63.75" x14ac:dyDescent="0.2">
      <c r="A16" s="7" t="s">
        <v>130</v>
      </c>
      <c r="B16" s="7" t="s">
        <v>131</v>
      </c>
      <c r="C16" s="7" t="s">
        <v>113</v>
      </c>
      <c r="D16" s="8">
        <v>5000000</v>
      </c>
      <c r="E16" s="9">
        <v>37013</v>
      </c>
      <c r="F16" s="10">
        <v>0.1</v>
      </c>
      <c r="G16" s="11">
        <v>37226</v>
      </c>
      <c r="H16" s="7" t="s">
        <v>132</v>
      </c>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s="3" customFormat="1" x14ac:dyDescent="0.2">
      <c r="G38" s="4"/>
    </row>
    <row r="39" spans="7:7" s="3" customFormat="1" x14ac:dyDescent="0.2">
      <c r="G39" s="4"/>
    </row>
    <row r="40" spans="7:7" s="3" customFormat="1" x14ac:dyDescent="0.2">
      <c r="G40" s="4"/>
    </row>
    <row r="41" spans="7:7" s="3" customFormat="1" x14ac:dyDescent="0.2">
      <c r="G41" s="4"/>
    </row>
    <row r="42" spans="7:7" x14ac:dyDescent="0.2">
      <c r="G42" s="5"/>
    </row>
    <row r="43" spans="7:7" x14ac:dyDescent="0.2">
      <c r="G43"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A4" workbookViewId="0">
      <selection activeCell="G11" sqref="G11"/>
    </sheetView>
  </sheetViews>
  <sheetFormatPr defaultRowHeight="12.75" x14ac:dyDescent="0.2"/>
  <cols>
    <col min="1" max="1" width="14.85546875" customWidth="1"/>
    <col min="2" max="2" width="19.42578125" customWidth="1"/>
    <col min="3" max="3" width="32.85546875" customWidth="1"/>
    <col min="4" max="4" width="11" customWidth="1"/>
    <col min="5" max="5" width="13.85546875" customWidth="1"/>
    <col min="6" max="6" width="10.85546875" customWidth="1"/>
    <col min="7" max="7" width="17" customWidth="1"/>
    <col min="8" max="8" width="35.28515625" customWidth="1"/>
  </cols>
  <sheetData>
    <row r="1" spans="1:8" x14ac:dyDescent="0.2">
      <c r="A1" s="1" t="s">
        <v>221</v>
      </c>
    </row>
    <row r="2" spans="1:8" x14ac:dyDescent="0.2">
      <c r="A2" s="1" t="s">
        <v>11</v>
      </c>
    </row>
    <row r="4" spans="1:8" x14ac:dyDescent="0.2">
      <c r="A4" s="1" t="s">
        <v>205</v>
      </c>
      <c r="B4" s="36">
        <v>4176000</v>
      </c>
    </row>
    <row r="7" spans="1:8" s="2" customFormat="1" ht="27" customHeight="1" x14ac:dyDescent="0.2">
      <c r="A7" s="12" t="s">
        <v>0</v>
      </c>
      <c r="B7" s="12" t="s">
        <v>1</v>
      </c>
      <c r="C7" s="12" t="s">
        <v>2</v>
      </c>
      <c r="D7" s="12" t="s">
        <v>3</v>
      </c>
      <c r="E7" s="12" t="s">
        <v>4</v>
      </c>
      <c r="F7" s="12" t="s">
        <v>5</v>
      </c>
      <c r="G7" s="12" t="s">
        <v>6</v>
      </c>
      <c r="H7" s="12" t="s">
        <v>7</v>
      </c>
    </row>
    <row r="8" spans="1:8" x14ac:dyDescent="0.2">
      <c r="A8" s="13"/>
      <c r="B8" s="13"/>
      <c r="C8" s="13"/>
      <c r="D8" s="13"/>
      <c r="E8" s="13"/>
      <c r="F8" s="13"/>
      <c r="G8" s="13"/>
      <c r="H8" s="13"/>
    </row>
    <row r="9" spans="1:8" s="3" customFormat="1" ht="102" x14ac:dyDescent="0.2">
      <c r="A9" s="45" t="s">
        <v>38</v>
      </c>
      <c r="B9" s="45" t="s">
        <v>39</v>
      </c>
      <c r="C9" s="45" t="s">
        <v>40</v>
      </c>
      <c r="D9" s="45" t="s">
        <v>251</v>
      </c>
      <c r="E9" s="46" t="s">
        <v>155</v>
      </c>
      <c r="F9" s="47">
        <v>1</v>
      </c>
      <c r="G9" s="48">
        <v>37042</v>
      </c>
      <c r="H9" s="45" t="s">
        <v>250</v>
      </c>
    </row>
    <row r="10" spans="1:8" s="3" customFormat="1" ht="38.25" x14ac:dyDescent="0.2">
      <c r="A10" s="7" t="s">
        <v>42</v>
      </c>
      <c r="B10" s="7" t="s">
        <v>43</v>
      </c>
      <c r="C10" s="7" t="s">
        <v>44</v>
      </c>
      <c r="D10" s="7" t="s">
        <v>45</v>
      </c>
      <c r="E10" s="9">
        <v>37031</v>
      </c>
      <c r="F10" s="10">
        <v>0.75</v>
      </c>
      <c r="G10" s="11">
        <v>37043</v>
      </c>
      <c r="H10" s="7" t="s">
        <v>46</v>
      </c>
    </row>
    <row r="11" spans="1:8" s="3" customFormat="1" ht="51" x14ac:dyDescent="0.2">
      <c r="A11" s="7" t="s">
        <v>56</v>
      </c>
      <c r="B11" s="7" t="s">
        <v>57</v>
      </c>
      <c r="C11" s="7" t="s">
        <v>193</v>
      </c>
      <c r="D11" s="7" t="s">
        <v>41</v>
      </c>
      <c r="E11" s="9">
        <v>37032</v>
      </c>
      <c r="F11" s="10">
        <v>0.75</v>
      </c>
      <c r="G11" s="11">
        <v>37043</v>
      </c>
      <c r="H11" s="7" t="s">
        <v>223</v>
      </c>
    </row>
    <row r="12" spans="1:8" s="3" customFormat="1" ht="63.75" x14ac:dyDescent="0.2">
      <c r="A12" s="7" t="s">
        <v>153</v>
      </c>
      <c r="B12" s="7" t="s">
        <v>154</v>
      </c>
      <c r="C12" s="7" t="s">
        <v>224</v>
      </c>
      <c r="D12" s="7" t="s">
        <v>61</v>
      </c>
      <c r="E12" s="9">
        <v>37033</v>
      </c>
      <c r="F12" s="10">
        <v>0.5</v>
      </c>
      <c r="G12" s="11">
        <v>0.5</v>
      </c>
      <c r="H12" s="7" t="s">
        <v>225</v>
      </c>
    </row>
    <row r="13" spans="1:8" s="3" customFormat="1" ht="51" x14ac:dyDescent="0.2">
      <c r="A13" s="7" t="s">
        <v>62</v>
      </c>
      <c r="B13" s="7" t="s">
        <v>63</v>
      </c>
      <c r="C13" s="7" t="s">
        <v>64</v>
      </c>
      <c r="D13" s="7" t="s">
        <v>65</v>
      </c>
      <c r="E13" s="9">
        <v>37022</v>
      </c>
      <c r="F13" s="10">
        <v>0.5</v>
      </c>
      <c r="G13" s="11">
        <v>37043</v>
      </c>
      <c r="H13" s="7" t="s">
        <v>198</v>
      </c>
    </row>
    <row r="14" spans="1:8" s="3" customFormat="1" ht="25.5" x14ac:dyDescent="0.2">
      <c r="A14" s="7" t="s">
        <v>156</v>
      </c>
      <c r="B14" s="7" t="s">
        <v>157</v>
      </c>
      <c r="C14" s="7" t="s">
        <v>73</v>
      </c>
      <c r="D14" s="7" t="s">
        <v>74</v>
      </c>
      <c r="E14" s="9">
        <v>37019</v>
      </c>
      <c r="F14" s="10">
        <v>0.5</v>
      </c>
      <c r="G14" s="11">
        <v>37104</v>
      </c>
      <c r="H14" s="7" t="s">
        <v>194</v>
      </c>
    </row>
    <row r="15" spans="1:8" s="3" customFormat="1" ht="38.25" x14ac:dyDescent="0.2">
      <c r="A15" s="7" t="s">
        <v>47</v>
      </c>
      <c r="B15" s="7" t="s">
        <v>20</v>
      </c>
      <c r="C15" s="7" t="s">
        <v>48</v>
      </c>
      <c r="D15" s="7" t="s">
        <v>49</v>
      </c>
      <c r="E15" s="9" t="s">
        <v>155</v>
      </c>
      <c r="F15" s="10">
        <v>0.5</v>
      </c>
      <c r="G15" s="11">
        <v>37104</v>
      </c>
      <c r="H15" s="7" t="s">
        <v>50</v>
      </c>
    </row>
    <row r="16" spans="1:8" s="3" customFormat="1" ht="63.75" x14ac:dyDescent="0.2">
      <c r="A16" s="7" t="s">
        <v>58</v>
      </c>
      <c r="B16" s="7" t="s">
        <v>59</v>
      </c>
      <c r="C16" s="7" t="s">
        <v>60</v>
      </c>
      <c r="D16" s="7" t="s">
        <v>45</v>
      </c>
      <c r="E16" s="9">
        <v>37034</v>
      </c>
      <c r="F16" s="10">
        <v>0.25</v>
      </c>
      <c r="G16" s="11">
        <v>37104</v>
      </c>
      <c r="H16" s="7" t="s">
        <v>226</v>
      </c>
    </row>
    <row r="17" spans="1:8" s="3" customFormat="1" ht="25.5" x14ac:dyDescent="0.2">
      <c r="A17" s="7" t="s">
        <v>158</v>
      </c>
      <c r="B17" s="7" t="s">
        <v>158</v>
      </c>
      <c r="C17" s="7" t="s">
        <v>159</v>
      </c>
      <c r="D17" s="7" t="s">
        <v>160</v>
      </c>
      <c r="E17" s="9">
        <v>37021</v>
      </c>
      <c r="F17" s="10">
        <v>0.25</v>
      </c>
      <c r="G17" s="11">
        <v>37104</v>
      </c>
      <c r="H17" s="7" t="s">
        <v>199</v>
      </c>
    </row>
    <row r="18" spans="1:8" s="3" customFormat="1" ht="25.5" x14ac:dyDescent="0.2">
      <c r="A18" s="7" t="s">
        <v>227</v>
      </c>
      <c r="B18" s="7" t="s">
        <v>228</v>
      </c>
      <c r="C18" s="7" t="s">
        <v>229</v>
      </c>
      <c r="D18" s="7" t="s">
        <v>160</v>
      </c>
      <c r="E18" s="9">
        <v>37027</v>
      </c>
      <c r="F18" s="10">
        <v>0.5</v>
      </c>
      <c r="G18" s="11">
        <v>37135</v>
      </c>
      <c r="H18" s="7" t="s">
        <v>161</v>
      </c>
    </row>
    <row r="19" spans="1:8" s="3" customFormat="1" ht="38.25" x14ac:dyDescent="0.2">
      <c r="A19" s="7" t="s">
        <v>66</v>
      </c>
      <c r="B19" s="7" t="s">
        <v>67</v>
      </c>
      <c r="C19" s="7" t="s">
        <v>200</v>
      </c>
      <c r="D19" s="7" t="s">
        <v>45</v>
      </c>
      <c r="E19" s="9">
        <v>37035</v>
      </c>
      <c r="F19" s="10">
        <v>0.5</v>
      </c>
      <c r="G19" s="11">
        <v>37135</v>
      </c>
      <c r="H19" s="7" t="s">
        <v>230</v>
      </c>
    </row>
    <row r="20" spans="1:8" s="3" customFormat="1" ht="25.5" x14ac:dyDescent="0.2">
      <c r="A20" s="7" t="s">
        <v>68</v>
      </c>
      <c r="B20" s="7" t="s">
        <v>69</v>
      </c>
      <c r="C20" s="7" t="s">
        <v>70</v>
      </c>
      <c r="D20" s="7" t="s">
        <v>214</v>
      </c>
      <c r="E20" s="9">
        <v>37037</v>
      </c>
      <c r="F20" s="10">
        <v>0.25</v>
      </c>
      <c r="G20" s="11">
        <v>37135</v>
      </c>
      <c r="H20" s="7" t="s">
        <v>167</v>
      </c>
    </row>
    <row r="21" spans="1:8" s="3" customFormat="1" x14ac:dyDescent="0.2">
      <c r="A21" s="7" t="s">
        <v>71</v>
      </c>
      <c r="B21" s="7" t="s">
        <v>71</v>
      </c>
      <c r="C21" s="7" t="s">
        <v>168</v>
      </c>
      <c r="D21" s="7" t="s">
        <v>169</v>
      </c>
      <c r="E21" s="9">
        <v>37015</v>
      </c>
      <c r="F21" s="10">
        <v>0.25</v>
      </c>
      <c r="G21" s="11">
        <v>37135</v>
      </c>
      <c r="H21" s="7" t="s">
        <v>166</v>
      </c>
    </row>
    <row r="22" spans="1:8" s="3" customFormat="1" ht="25.5" x14ac:dyDescent="0.2">
      <c r="A22" s="7" t="s">
        <v>75</v>
      </c>
      <c r="B22" s="7" t="s">
        <v>75</v>
      </c>
      <c r="C22" s="7" t="s">
        <v>170</v>
      </c>
      <c r="D22" s="7" t="s">
        <v>160</v>
      </c>
      <c r="E22" s="9">
        <v>37020</v>
      </c>
      <c r="F22" s="10">
        <v>0.25</v>
      </c>
      <c r="G22" s="11">
        <v>37135</v>
      </c>
      <c r="H22" s="7" t="s">
        <v>231</v>
      </c>
    </row>
    <row r="23" spans="1:8" s="3" customFormat="1" ht="38.25" x14ac:dyDescent="0.2">
      <c r="A23" s="7" t="s">
        <v>76</v>
      </c>
      <c r="B23" s="7" t="s">
        <v>77</v>
      </c>
      <c r="C23" s="7" t="s">
        <v>171</v>
      </c>
      <c r="D23" s="7" t="s">
        <v>78</v>
      </c>
      <c r="E23" s="9">
        <v>37022</v>
      </c>
      <c r="F23" s="10">
        <v>0.5</v>
      </c>
      <c r="G23" s="11">
        <v>37196</v>
      </c>
      <c r="H23" s="7" t="s">
        <v>232</v>
      </c>
    </row>
    <row r="24" spans="1:8" s="3" customFormat="1" ht="25.5" x14ac:dyDescent="0.2">
      <c r="A24" s="7" t="s">
        <v>79</v>
      </c>
      <c r="B24" s="7" t="s">
        <v>36</v>
      </c>
      <c r="C24" s="7" t="s">
        <v>80</v>
      </c>
      <c r="D24" s="7" t="s">
        <v>45</v>
      </c>
      <c r="E24" s="9">
        <v>37021</v>
      </c>
      <c r="F24" s="10">
        <v>0.1</v>
      </c>
      <c r="G24" s="11">
        <v>37196</v>
      </c>
      <c r="H24" s="7" t="s">
        <v>72</v>
      </c>
    </row>
    <row r="25" spans="1:8" s="3" customFormat="1" ht="25.5" x14ac:dyDescent="0.2">
      <c r="A25" s="7" t="s">
        <v>172</v>
      </c>
      <c r="B25" s="7" t="s">
        <v>173</v>
      </c>
      <c r="C25" s="7" t="s">
        <v>174</v>
      </c>
      <c r="D25" s="7" t="s">
        <v>160</v>
      </c>
      <c r="E25" s="9">
        <v>37033</v>
      </c>
      <c r="F25" s="10">
        <v>0.25</v>
      </c>
      <c r="G25" s="11">
        <v>37196</v>
      </c>
      <c r="H25" s="7" t="s">
        <v>161</v>
      </c>
    </row>
    <row r="26" spans="1:8" s="3" customFormat="1" ht="38.25" x14ac:dyDescent="0.2">
      <c r="A26" s="7" t="s">
        <v>53</v>
      </c>
      <c r="B26" s="7" t="s">
        <v>54</v>
      </c>
      <c r="C26" s="7" t="s">
        <v>55</v>
      </c>
      <c r="D26" s="7" t="s">
        <v>165</v>
      </c>
      <c r="E26" s="9">
        <v>37035</v>
      </c>
      <c r="F26" s="10">
        <v>0.75</v>
      </c>
      <c r="G26" s="11">
        <v>37226</v>
      </c>
      <c r="H26" s="7" t="s">
        <v>222</v>
      </c>
    </row>
    <row r="27" spans="1:8" s="3" customFormat="1" ht="38.25" x14ac:dyDescent="0.2">
      <c r="A27" s="7" t="s">
        <v>51</v>
      </c>
      <c r="B27" s="7" t="s">
        <v>20</v>
      </c>
      <c r="C27" s="7" t="s">
        <v>52</v>
      </c>
      <c r="D27" s="7" t="s">
        <v>49</v>
      </c>
      <c r="E27" s="9" t="s">
        <v>155</v>
      </c>
      <c r="F27" s="10">
        <v>0.25</v>
      </c>
      <c r="G27" s="11">
        <v>37226</v>
      </c>
      <c r="H27" s="7" t="s">
        <v>162</v>
      </c>
    </row>
    <row r="28" spans="1:8" s="3" customFormat="1" x14ac:dyDescent="0.2">
      <c r="G28" s="4"/>
    </row>
    <row r="29" spans="1:8" s="3" customFormat="1" x14ac:dyDescent="0.2">
      <c r="G29" s="4"/>
    </row>
    <row r="30" spans="1:8" s="3" customFormat="1" x14ac:dyDescent="0.2">
      <c r="G30" s="4"/>
    </row>
    <row r="31" spans="1:8" s="3" customFormat="1" x14ac:dyDescent="0.2">
      <c r="G31" s="4"/>
    </row>
    <row r="32" spans="1:8"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s="3" customFormat="1" x14ac:dyDescent="0.2">
      <c r="G38" s="4"/>
    </row>
    <row r="39" spans="7:7" s="3" customFormat="1" x14ac:dyDescent="0.2">
      <c r="G39" s="4"/>
    </row>
    <row r="40" spans="7:7" x14ac:dyDescent="0.2">
      <c r="G40" s="5"/>
    </row>
    <row r="41" spans="7:7" x14ac:dyDescent="0.2">
      <c r="G41" s="5"/>
    </row>
    <row r="42" spans="7:7" x14ac:dyDescent="0.2">
      <c r="G42" s="5"/>
    </row>
    <row r="43" spans="7:7" x14ac:dyDescent="0.2">
      <c r="G43" s="5"/>
    </row>
    <row r="44" spans="7:7" x14ac:dyDescent="0.2">
      <c r="G44" s="5"/>
    </row>
    <row r="45" spans="7:7" x14ac:dyDescent="0.2">
      <c r="G45" s="5"/>
    </row>
    <row r="46" spans="7:7" x14ac:dyDescent="0.2">
      <c r="G46" s="5"/>
    </row>
    <row r="47" spans="7:7" x14ac:dyDescent="0.2">
      <c r="G47" s="5"/>
    </row>
    <row r="48" spans="7:7" x14ac:dyDescent="0.2">
      <c r="G48" s="5"/>
    </row>
    <row r="49" spans="7:7" x14ac:dyDescent="0.2">
      <c r="G49" s="5"/>
    </row>
    <row r="50" spans="7:7" x14ac:dyDescent="0.2">
      <c r="G50" s="5"/>
    </row>
    <row r="51" spans="7:7" x14ac:dyDescent="0.2">
      <c r="G51" s="5"/>
    </row>
    <row r="52" spans="7:7" x14ac:dyDescent="0.2">
      <c r="G52" s="5"/>
    </row>
    <row r="53" spans="7:7" x14ac:dyDescent="0.2">
      <c r="G53" s="5"/>
    </row>
    <row r="54" spans="7:7" x14ac:dyDescent="0.2">
      <c r="G54" s="5"/>
    </row>
    <row r="55" spans="7:7" x14ac:dyDescent="0.2">
      <c r="G55" s="5"/>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workbookViewId="0">
      <selection activeCell="A4" sqref="A4"/>
    </sheetView>
  </sheetViews>
  <sheetFormatPr defaultRowHeight="12.75" x14ac:dyDescent="0.2"/>
  <cols>
    <col min="1" max="1" width="14.85546875" customWidth="1"/>
    <col min="2" max="2" width="19.42578125" customWidth="1"/>
    <col min="3" max="3" width="33" customWidth="1"/>
    <col min="4" max="4" width="11" style="28" customWidth="1"/>
    <col min="5" max="5" width="13.85546875" customWidth="1"/>
    <col min="6" max="6" width="10.85546875" customWidth="1"/>
    <col min="7" max="7" width="17" customWidth="1"/>
    <col min="8" max="8" width="35.28515625" customWidth="1"/>
  </cols>
  <sheetData>
    <row r="1" spans="1:8" x14ac:dyDescent="0.2">
      <c r="A1" s="1" t="s">
        <v>221</v>
      </c>
    </row>
    <row r="2" spans="1:8" x14ac:dyDescent="0.2">
      <c r="A2" s="1" t="s">
        <v>12</v>
      </c>
    </row>
    <row r="3" spans="1:8" x14ac:dyDescent="0.2">
      <c r="A3" s="1"/>
    </row>
    <row r="4" spans="1:8" x14ac:dyDescent="0.2">
      <c r="A4" s="1" t="s">
        <v>205</v>
      </c>
      <c r="B4" s="36">
        <f>250000+125000</f>
        <v>375000</v>
      </c>
    </row>
    <row r="6" spans="1:8" s="2" customFormat="1" ht="27" customHeight="1" x14ac:dyDescent="0.2">
      <c r="A6" s="12" t="s">
        <v>0</v>
      </c>
      <c r="B6" s="12" t="s">
        <v>1</v>
      </c>
      <c r="C6" s="12" t="s">
        <v>2</v>
      </c>
      <c r="D6" s="29" t="s">
        <v>3</v>
      </c>
      <c r="E6" s="12" t="s">
        <v>4</v>
      </c>
      <c r="F6" s="12" t="s">
        <v>5</v>
      </c>
      <c r="G6" s="12" t="s">
        <v>6</v>
      </c>
      <c r="H6" s="12" t="s">
        <v>7</v>
      </c>
    </row>
    <row r="7" spans="1:8" x14ac:dyDescent="0.2">
      <c r="A7" s="13"/>
      <c r="B7" s="13"/>
      <c r="C7" s="13"/>
      <c r="D7" s="30"/>
      <c r="E7" s="13"/>
      <c r="F7" s="13"/>
      <c r="G7" s="13"/>
      <c r="H7" s="13"/>
    </row>
    <row r="8" spans="1:8" x14ac:dyDescent="0.2">
      <c r="A8" s="13"/>
      <c r="B8" s="13"/>
      <c r="C8" s="13"/>
      <c r="D8" s="30"/>
      <c r="E8" s="13"/>
      <c r="F8" s="13"/>
      <c r="G8" s="13"/>
      <c r="H8" s="13"/>
    </row>
    <row r="9" spans="1:8" ht="38.25" x14ac:dyDescent="0.2">
      <c r="A9" s="7" t="s">
        <v>16</v>
      </c>
      <c r="B9" s="7" t="s">
        <v>17</v>
      </c>
      <c r="C9" s="7" t="s">
        <v>25</v>
      </c>
      <c r="D9" s="31">
        <v>1000</v>
      </c>
      <c r="E9" s="9">
        <v>37018</v>
      </c>
      <c r="F9" s="10">
        <v>0.4</v>
      </c>
      <c r="G9" s="11">
        <v>37073</v>
      </c>
      <c r="H9" s="7" t="s">
        <v>207</v>
      </c>
    </row>
    <row r="10" spans="1:8" ht="38.25" x14ac:dyDescent="0.2">
      <c r="A10" s="7" t="s">
        <v>22</v>
      </c>
      <c r="B10" s="7" t="s">
        <v>14</v>
      </c>
      <c r="C10" s="7" t="s">
        <v>23</v>
      </c>
      <c r="D10" s="31">
        <v>500</v>
      </c>
      <c r="E10" s="9">
        <v>37011</v>
      </c>
      <c r="F10" s="10">
        <v>0.4</v>
      </c>
      <c r="G10" s="11">
        <v>37104</v>
      </c>
      <c r="H10" s="7" t="s">
        <v>163</v>
      </c>
    </row>
    <row r="11" spans="1:8" ht="63.75" x14ac:dyDescent="0.2">
      <c r="A11" s="7" t="s">
        <v>26</v>
      </c>
      <c r="B11" s="7" t="s">
        <v>27</v>
      </c>
      <c r="C11" s="7" t="s">
        <v>28</v>
      </c>
      <c r="D11" s="31">
        <v>500</v>
      </c>
      <c r="E11" s="9">
        <v>36995</v>
      </c>
      <c r="F11" s="10">
        <v>0.2</v>
      </c>
      <c r="G11" s="11">
        <v>37104</v>
      </c>
      <c r="H11" s="7" t="s">
        <v>208</v>
      </c>
    </row>
    <row r="12" spans="1:8" ht="51" x14ac:dyDescent="0.2">
      <c r="A12" s="7" t="s">
        <v>18</v>
      </c>
      <c r="B12" s="7" t="s">
        <v>17</v>
      </c>
      <c r="C12" s="7" t="s">
        <v>24</v>
      </c>
      <c r="D12" s="31">
        <v>750</v>
      </c>
      <c r="E12" s="9">
        <v>37018</v>
      </c>
      <c r="F12" s="10">
        <v>0.4</v>
      </c>
      <c r="G12" s="11">
        <v>37135</v>
      </c>
      <c r="H12" s="7" t="s">
        <v>209</v>
      </c>
    </row>
    <row r="13" spans="1:8" ht="40.5" customHeight="1" x14ac:dyDescent="0.2">
      <c r="A13" s="7" t="s">
        <v>13</v>
      </c>
      <c r="B13" s="7" t="s">
        <v>14</v>
      </c>
      <c r="C13" s="7" t="s">
        <v>15</v>
      </c>
      <c r="D13" s="31">
        <v>75</v>
      </c>
      <c r="E13" s="9">
        <v>37011</v>
      </c>
      <c r="F13" s="10">
        <v>0.5</v>
      </c>
      <c r="G13" s="11">
        <v>37196</v>
      </c>
      <c r="H13" s="7" t="s">
        <v>210</v>
      </c>
    </row>
    <row r="14" spans="1:8" ht="89.25" x14ac:dyDescent="0.2">
      <c r="A14" s="7" t="s">
        <v>32</v>
      </c>
      <c r="B14" s="7" t="s">
        <v>33</v>
      </c>
      <c r="C14" s="7" t="s">
        <v>34</v>
      </c>
      <c r="D14" s="31" t="s">
        <v>20</v>
      </c>
      <c r="E14" s="9">
        <v>37028</v>
      </c>
      <c r="F14" s="10">
        <v>0.4</v>
      </c>
      <c r="G14" s="11">
        <v>37226</v>
      </c>
      <c r="H14" s="7" t="s">
        <v>215</v>
      </c>
    </row>
    <row r="15" spans="1:8" ht="51" x14ac:dyDescent="0.2">
      <c r="A15" s="7"/>
      <c r="B15" s="7" t="s">
        <v>176</v>
      </c>
      <c r="C15" s="7" t="s">
        <v>175</v>
      </c>
      <c r="D15" s="31">
        <v>1000</v>
      </c>
      <c r="E15" s="9">
        <v>36997</v>
      </c>
      <c r="F15" s="10">
        <v>0.3</v>
      </c>
      <c r="G15" s="11">
        <v>37196</v>
      </c>
      <c r="H15" s="7" t="s">
        <v>211</v>
      </c>
    </row>
    <row r="16" spans="1:8" ht="127.5" x14ac:dyDescent="0.2">
      <c r="A16" s="7" t="s">
        <v>30</v>
      </c>
      <c r="B16" s="21" t="s">
        <v>29</v>
      </c>
      <c r="C16" s="7" t="s">
        <v>31</v>
      </c>
      <c r="D16" s="31">
        <v>1500</v>
      </c>
      <c r="E16" s="9">
        <v>37029</v>
      </c>
      <c r="F16" s="10">
        <v>0.2</v>
      </c>
      <c r="G16" s="11">
        <v>37196</v>
      </c>
      <c r="H16" s="7" t="s">
        <v>191</v>
      </c>
    </row>
    <row r="17" spans="1:8" s="26" customFormat="1" ht="25.5" x14ac:dyDescent="0.2">
      <c r="A17" s="22"/>
      <c r="B17" s="21" t="s">
        <v>177</v>
      </c>
      <c r="C17" s="21" t="s">
        <v>178</v>
      </c>
      <c r="D17" s="32">
        <v>1000</v>
      </c>
      <c r="E17" s="23">
        <v>37008</v>
      </c>
      <c r="F17" s="24">
        <v>0.3</v>
      </c>
      <c r="G17" s="25">
        <v>37226</v>
      </c>
      <c r="H17" s="7" t="s">
        <v>179</v>
      </c>
    </row>
    <row r="18" spans="1:8" ht="38.25" x14ac:dyDescent="0.2">
      <c r="A18" s="7" t="s">
        <v>35</v>
      </c>
      <c r="B18" s="7" t="s">
        <v>36</v>
      </c>
      <c r="C18" s="7" t="s">
        <v>175</v>
      </c>
      <c r="D18" s="31">
        <v>1000</v>
      </c>
      <c r="E18" s="9" t="s">
        <v>21</v>
      </c>
      <c r="F18" s="10">
        <v>0.2</v>
      </c>
      <c r="G18" s="11">
        <v>37226</v>
      </c>
      <c r="H18" s="7" t="s">
        <v>37</v>
      </c>
    </row>
    <row r="19" spans="1:8" ht="63.75" x14ac:dyDescent="0.2">
      <c r="A19" s="7"/>
      <c r="B19" s="21" t="s">
        <v>180</v>
      </c>
      <c r="C19" s="7" t="s">
        <v>178</v>
      </c>
      <c r="D19" s="31">
        <v>1000</v>
      </c>
      <c r="E19" s="9">
        <v>37027</v>
      </c>
      <c r="F19" s="10">
        <v>0.3</v>
      </c>
      <c r="G19" s="27" t="s">
        <v>181</v>
      </c>
      <c r="H19" s="7" t="s">
        <v>212</v>
      </c>
    </row>
    <row r="20" spans="1:8" ht="25.5" x14ac:dyDescent="0.2">
      <c r="A20" s="7"/>
      <c r="B20" s="7" t="s">
        <v>182</v>
      </c>
      <c r="C20" s="7" t="s">
        <v>178</v>
      </c>
      <c r="D20" s="31">
        <v>1000</v>
      </c>
      <c r="E20" s="9">
        <v>36999</v>
      </c>
      <c r="F20" s="10">
        <v>0.3</v>
      </c>
      <c r="G20" s="27" t="s">
        <v>183</v>
      </c>
      <c r="H20" s="7" t="s">
        <v>179</v>
      </c>
    </row>
    <row r="21" spans="1:8" ht="102" x14ac:dyDescent="0.2">
      <c r="A21" s="39"/>
      <c r="B21" s="21" t="s">
        <v>192</v>
      </c>
      <c r="C21" s="21" t="s">
        <v>178</v>
      </c>
      <c r="D21" s="40">
        <v>1000</v>
      </c>
      <c r="E21" s="41">
        <v>37025</v>
      </c>
      <c r="F21" s="42">
        <v>0.3</v>
      </c>
      <c r="G21" s="43" t="s">
        <v>183</v>
      </c>
      <c r="H21" s="21" t="s">
        <v>213</v>
      </c>
    </row>
    <row r="22" spans="1:8" x14ac:dyDescent="0.2">
      <c r="A22" s="3"/>
      <c r="B22" s="3"/>
      <c r="C22" s="3"/>
      <c r="D22" s="33"/>
      <c r="E22" s="20"/>
      <c r="F22" s="3"/>
      <c r="G22" s="4"/>
      <c r="H22" s="3"/>
    </row>
    <row r="23" spans="1:8" x14ac:dyDescent="0.2">
      <c r="A23" s="3"/>
      <c r="B23" s="3"/>
      <c r="C23" s="3"/>
      <c r="D23" s="33"/>
      <c r="E23" s="20"/>
      <c r="F23" s="3"/>
      <c r="G23" s="4"/>
      <c r="H23" s="3"/>
    </row>
    <row r="24" spans="1:8" x14ac:dyDescent="0.2">
      <c r="A24" s="3"/>
      <c r="B24" s="3"/>
      <c r="C24" s="3"/>
      <c r="D24" s="33"/>
      <c r="E24" s="20"/>
      <c r="F24" s="3"/>
      <c r="G24" s="4"/>
      <c r="H24" s="3"/>
    </row>
    <row r="25" spans="1:8" x14ac:dyDescent="0.2">
      <c r="A25" s="3"/>
      <c r="B25" s="3"/>
      <c r="C25" s="3"/>
      <c r="D25" s="33"/>
      <c r="E25" s="20"/>
      <c r="F25" s="3"/>
      <c r="G25" s="4"/>
      <c r="H25" s="3"/>
    </row>
    <row r="26" spans="1:8" x14ac:dyDescent="0.2">
      <c r="A26" s="3"/>
      <c r="B26" s="3"/>
      <c r="C26" s="3"/>
      <c r="D26" s="33"/>
      <c r="E26" s="20"/>
      <c r="F26" s="3"/>
      <c r="G26" s="4"/>
      <c r="H26" s="3"/>
    </row>
    <row r="27" spans="1:8" x14ac:dyDescent="0.2">
      <c r="A27" s="3"/>
      <c r="B27" s="3"/>
      <c r="C27" s="3"/>
      <c r="D27" s="33"/>
      <c r="E27" s="20"/>
      <c r="F27" s="3"/>
      <c r="G27" s="4"/>
      <c r="H27" s="3"/>
    </row>
    <row r="28" spans="1:8" x14ac:dyDescent="0.2">
      <c r="A28" s="3"/>
      <c r="B28" s="3"/>
      <c r="C28" s="3"/>
      <c r="D28" s="33"/>
      <c r="E28" s="20"/>
      <c r="F28" s="3"/>
      <c r="G28" s="4"/>
      <c r="H28" s="3"/>
    </row>
    <row r="29" spans="1:8" x14ac:dyDescent="0.2">
      <c r="A29" s="3"/>
      <c r="B29" s="3"/>
      <c r="C29" s="3"/>
      <c r="D29" s="33"/>
      <c r="E29" s="20"/>
      <c r="F29" s="3"/>
      <c r="G29" s="4"/>
      <c r="H29" s="3"/>
    </row>
    <row r="30" spans="1:8" x14ac:dyDescent="0.2">
      <c r="A30" s="3"/>
      <c r="B30" s="3"/>
      <c r="C30" s="3"/>
      <c r="D30" s="33"/>
      <c r="E30" s="20"/>
      <c r="F30" s="3"/>
      <c r="G30" s="4"/>
      <c r="H30" s="3"/>
    </row>
    <row r="31" spans="1:8" x14ac:dyDescent="0.2">
      <c r="A31" s="3"/>
      <c r="B31" s="3"/>
      <c r="C31" s="3"/>
      <c r="D31" s="33"/>
      <c r="E31" s="20"/>
      <c r="F31" s="3"/>
      <c r="G31" s="4"/>
      <c r="H31" s="3"/>
    </row>
    <row r="32" spans="1:8" x14ac:dyDescent="0.2">
      <c r="A32" s="3"/>
      <c r="B32" s="3"/>
      <c r="C32" s="3"/>
      <c r="D32" s="33"/>
      <c r="E32" s="20"/>
      <c r="F32" s="3"/>
      <c r="G32" s="3"/>
      <c r="H32" s="3"/>
    </row>
    <row r="33" spans="1:8" x14ac:dyDescent="0.2">
      <c r="A33" s="3"/>
      <c r="B33" s="3"/>
      <c r="C33" s="3"/>
      <c r="D33" s="33"/>
      <c r="E33" s="20"/>
      <c r="F33" s="3"/>
      <c r="G33" s="3"/>
      <c r="H33" s="3"/>
    </row>
    <row r="34" spans="1:8" x14ac:dyDescent="0.2">
      <c r="A34" s="3"/>
      <c r="B34" s="3"/>
      <c r="C34" s="3"/>
      <c r="D34" s="33"/>
      <c r="E34" s="3"/>
      <c r="F34" s="3"/>
      <c r="G34" s="3"/>
      <c r="H34" s="3"/>
    </row>
    <row r="35" spans="1:8" x14ac:dyDescent="0.2">
      <c r="A35" s="3"/>
      <c r="B35" s="3"/>
      <c r="C35" s="3"/>
      <c r="D35" s="33"/>
      <c r="E35" s="3"/>
      <c r="F35" s="3"/>
      <c r="G35" s="3"/>
      <c r="H35" s="3"/>
    </row>
    <row r="36" spans="1:8" x14ac:dyDescent="0.2">
      <c r="A36" s="3"/>
      <c r="B36" s="3"/>
      <c r="C36" s="3"/>
      <c r="D36" s="33"/>
      <c r="E36" s="3"/>
      <c r="F36" s="3"/>
      <c r="G36" s="3"/>
      <c r="H36" s="3"/>
    </row>
  </sheetData>
  <phoneticPr fontId="0" type="noConversion"/>
  <pageMargins left="0.75" right="0.75" top="1" bottom="1" header="0.5" footer="0.5"/>
  <pageSetup paperSize="5"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vt:lpstr>
      <vt:lpstr>Bridgeline</vt:lpstr>
      <vt:lpstr>E-Commerce</vt:lpstr>
      <vt:lpstr>Wellhead</vt:lpstr>
      <vt:lpstr>Offshore</vt:lpstr>
      <vt:lpstr>Compression</vt:lpstr>
      <vt:lpstr>Storage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Felienne</cp:lastModifiedBy>
  <cp:lastPrinted>2001-05-18T16:01:49Z</cp:lastPrinted>
  <dcterms:created xsi:type="dcterms:W3CDTF">2001-04-23T21:43:52Z</dcterms:created>
  <dcterms:modified xsi:type="dcterms:W3CDTF">2014-09-04T13:28:00Z</dcterms:modified>
</cp:coreProperties>
</file>