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2265" yWindow="-120" windowWidth="7650" windowHeight="9120" activeTab="6"/>
  </bookViews>
  <sheets>
    <sheet name="Executive" sheetId="11" r:id="rId1"/>
    <sheet name="Bridgeline" sheetId="12" r:id="rId2"/>
    <sheet name="E-Commerce" sheetId="1" r:id="rId3"/>
    <sheet name="Wellhead" sheetId="2" r:id="rId4"/>
    <sheet name="Offshore" sheetId="3" r:id="rId5"/>
    <sheet name="Compression" sheetId="4" r:id="rId6"/>
    <sheet name="Storage" sheetId="5" r:id="rId7"/>
  </sheets>
  <calcPr calcId="152511" calcMode="manual"/>
</workbook>
</file>

<file path=xl/calcChain.xml><?xml version="1.0" encoding="utf-8"?>
<calcChain xmlns="http://schemas.openxmlformats.org/spreadsheetml/2006/main">
  <c r="B4" i="12" l="1"/>
  <c r="E4" i="12"/>
  <c r="B5" i="12"/>
  <c r="E5" i="12"/>
  <c r="B6" i="12"/>
  <c r="E6" i="12"/>
  <c r="C11" i="11"/>
  <c r="C12" i="11" s="1"/>
</calcChain>
</file>

<file path=xl/sharedStrings.xml><?xml version="1.0" encoding="utf-8"?>
<sst xmlns="http://schemas.openxmlformats.org/spreadsheetml/2006/main" count="351" uniqueCount="240">
  <si>
    <t>Project Name</t>
  </si>
  <si>
    <t>Counterparty</t>
  </si>
  <si>
    <t>Description</t>
  </si>
  <si>
    <t>Potential Valuation</t>
  </si>
  <si>
    <t>Last Customer Contact</t>
  </si>
  <si>
    <t>Probability</t>
  </si>
  <si>
    <t>Expected Closing (Month/Year)</t>
  </si>
  <si>
    <t>Weekly Updates / Comments</t>
  </si>
  <si>
    <t>E-Commerce</t>
  </si>
  <si>
    <t>Wellhead</t>
  </si>
  <si>
    <t>Production Offshore</t>
  </si>
  <si>
    <t>Compression Services</t>
  </si>
  <si>
    <t>Storage</t>
  </si>
  <si>
    <t>Big Red-1</t>
  </si>
  <si>
    <t>Halliburton Energy Services</t>
  </si>
  <si>
    <t>Manager HES' commodity positions derived from in-kind payments by E&amp;P operators.</t>
  </si>
  <si>
    <t>Golden Bear</t>
  </si>
  <si>
    <t>Western Hub Properties</t>
  </si>
  <si>
    <t>Aspen</t>
  </si>
  <si>
    <t>Blowfish</t>
  </si>
  <si>
    <t>TBD</t>
  </si>
  <si>
    <t>All meetings have been internal.</t>
  </si>
  <si>
    <t>Big Red-2</t>
  </si>
  <si>
    <t>Manage HES' commodity positions derived from in-kind payment by storage operators.</t>
  </si>
  <si>
    <t>Base gas loan at Atkinson Storage Field (4.5 Bcf).</t>
  </si>
  <si>
    <t>Base gas loan at Lodi Storage Field (6.0 Bcf).</t>
  </si>
  <si>
    <t>The Big Easy</t>
  </si>
  <si>
    <t>ECORP</t>
  </si>
  <si>
    <t>Strategic alliance covering new storage developments in CA, AZ, TX, PA, FL, and NB.</t>
  </si>
  <si>
    <t>Red Bed</t>
  </si>
  <si>
    <t>PNM Energy Unocal</t>
  </si>
  <si>
    <t>Base gas financing and compression @ Waha.</t>
  </si>
  <si>
    <t>Liberty</t>
  </si>
  <si>
    <t>ET&amp;S</t>
  </si>
  <si>
    <t>Early stage.  Looking into the opportunity.</t>
  </si>
  <si>
    <t>$2.40 MM</t>
  </si>
  <si>
    <t>Project Seebreeze Phase II A</t>
  </si>
  <si>
    <t>El Paso and Duke Field Services</t>
  </si>
  <si>
    <t>Duke upfront payment for connection of El Paso plant to system.</t>
  </si>
  <si>
    <t>$1.00 MM</t>
  </si>
  <si>
    <t>Project Seebreeze Phase II B</t>
  </si>
  <si>
    <t>Additional gas procurement into NGL system benefiting Enron net profit interest.</t>
  </si>
  <si>
    <t>$3.00 MM</t>
  </si>
  <si>
    <t>Negotiating with counterparites for wellhead contracts.</t>
  </si>
  <si>
    <t>Project Seebreeze Phase III</t>
  </si>
  <si>
    <t>Final monetization of Enron position.</t>
  </si>
  <si>
    <t>Stagecoach</t>
  </si>
  <si>
    <t>Tennessee Gas Pipeline (EPG)</t>
  </si>
  <si>
    <t>14,000 HP expansion of Tennessee 300 line.</t>
  </si>
  <si>
    <t>Bay Gas</t>
  </si>
  <si>
    <t>Bay Gas Storage Co.</t>
  </si>
  <si>
    <t>Enron Methanol</t>
  </si>
  <si>
    <t>Enron Clean Fuels</t>
  </si>
  <si>
    <t>16,500 HP retrofit (3 units).</t>
  </si>
  <si>
    <t>$1.88 MM</t>
  </si>
  <si>
    <t>La Gloria</t>
  </si>
  <si>
    <t>Duke Energy Field Services</t>
  </si>
  <si>
    <t>20,000 HP NGL processing plant retrofit.</t>
  </si>
  <si>
    <t>$1.35 MM</t>
  </si>
  <si>
    <t>Southern Trails</t>
  </si>
  <si>
    <t>Questar Pipeline Co.</t>
  </si>
  <si>
    <t>Project Chile</t>
  </si>
  <si>
    <t>ENAP</t>
  </si>
  <si>
    <t>Chilean field redevelopment - 30,000 + HP.</t>
  </si>
  <si>
    <t>Unocal</t>
  </si>
  <si>
    <t>Contingent on success of storage development project.</t>
  </si>
  <si>
    <t>8,000 HP for growth markets.</t>
  </si>
  <si>
    <t>$1.10 MM</t>
  </si>
  <si>
    <t>Nicor</t>
  </si>
  <si>
    <t>Eastchester Phase II</t>
  </si>
  <si>
    <t>Iroquois Gas Pipeline</t>
  </si>
  <si>
    <t>$2.00 MM</t>
  </si>
  <si>
    <t>East LA</t>
  </si>
  <si>
    <t>21,000 HP storage development.</t>
  </si>
  <si>
    <t>Oilman</t>
  </si>
  <si>
    <t>EOTT</t>
  </si>
  <si>
    <t>Back office accounting services.</t>
  </si>
  <si>
    <t>Columbia Natural Resources</t>
  </si>
  <si>
    <t>Application Service Provider, gas and liquids, E&amp;P accounting, forecasting.</t>
  </si>
  <si>
    <t xml:space="preserve">Columbia Gas Transmission </t>
  </si>
  <si>
    <t>Application Service Provider, transportation and storage, meter finance.</t>
  </si>
  <si>
    <t>Running Man</t>
  </si>
  <si>
    <t>Marathon</t>
  </si>
  <si>
    <t>Integrated outsourcing products.</t>
  </si>
  <si>
    <t>Project Deep Blue Sea</t>
  </si>
  <si>
    <t>Ocean Energy</t>
  </si>
  <si>
    <t>Mariner</t>
  </si>
  <si>
    <t>Gather Company</t>
  </si>
  <si>
    <t>Monetization and metering services.</t>
  </si>
  <si>
    <t>Greenway</t>
  </si>
  <si>
    <t>Occidental Petroleum Corp.</t>
  </si>
  <si>
    <t>Total outsourcing including measurement and folder/accounting.</t>
  </si>
  <si>
    <t>GW Pure</t>
  </si>
  <si>
    <t>Pure Resources</t>
  </si>
  <si>
    <t>Apache</t>
  </si>
  <si>
    <t>Aspect Resources</t>
  </si>
  <si>
    <t>Well Connect Offsystem - Cross Media #1, TNCT #1, Galveston County, TX, Meter 098-9815 and 098-9816, FGT Meter 092-0490 and 092-0489.</t>
  </si>
  <si>
    <t>Continental Land &amp; Fur</t>
  </si>
  <si>
    <t>Crosstimbers</t>
  </si>
  <si>
    <t>Outsourcing- scheduling, balancing, settlement, deal confirmations and measurement.</t>
  </si>
  <si>
    <t>Bridge</t>
  </si>
  <si>
    <t>Callon Petroleum</t>
  </si>
  <si>
    <t>Deferred Volumetric Production payment on Medusa and other deepwater reserves.</t>
  </si>
  <si>
    <t>Shallow-Water</t>
  </si>
  <si>
    <t>VanKirk &amp; Riles</t>
  </si>
  <si>
    <t>Shallow-water used platform and gathering line sale &amp; lease/financing business with small to mid-sized E&amp;P independents.</t>
  </si>
  <si>
    <t>Andex</t>
  </si>
  <si>
    <t>Outsourcing- scheduling, balancing, settlement, deal confirmations and measurement &amp; accounting.</t>
  </si>
  <si>
    <t>*$750,000</t>
  </si>
  <si>
    <t>*$50,000</t>
  </si>
  <si>
    <t>CL&amp;F I</t>
  </si>
  <si>
    <t>Accounting.</t>
  </si>
  <si>
    <t>*$10,000</t>
  </si>
  <si>
    <t>*$125,000</t>
  </si>
  <si>
    <t>CL&amp;F II</t>
  </si>
  <si>
    <t>Accounting and scheduling, outsourcing.</t>
  </si>
  <si>
    <t>300 wells depending on the success of CL&amp;F II.</t>
  </si>
  <si>
    <t>ENA missed the supply deal, but is working on the outsourcing.  Lost to AEP who hid 3 1/4 for the pool gas.  ENA bid 1/4. CMR will start trading this summer.</t>
  </si>
  <si>
    <t>*$500,000</t>
  </si>
  <si>
    <t>*$250,000</t>
  </si>
  <si>
    <t>*$1,000,000</t>
  </si>
  <si>
    <t>*$100,000</t>
  </si>
  <si>
    <t>*$2,000,000</t>
  </si>
  <si>
    <t>* Accrual</t>
  </si>
  <si>
    <t>Oakhill</t>
  </si>
  <si>
    <t>Oakhill Pipeline LP</t>
  </si>
  <si>
    <t>N/A</t>
  </si>
  <si>
    <t>HPL Texas City</t>
  </si>
  <si>
    <t>AEP</t>
  </si>
  <si>
    <t>Cross Timbers</t>
  </si>
  <si>
    <t>6,200 HP of Gathering Compression</t>
  </si>
  <si>
    <t>$500 M (early)</t>
  </si>
  <si>
    <t>Gathering information.</t>
  </si>
  <si>
    <t>Pursue after initial transaction close.</t>
  </si>
  <si>
    <t>$1.30 MM</t>
  </si>
  <si>
    <t>Customer is reviewing proposal.</t>
  </si>
  <si>
    <t>Submitted revised engagement letter; data gathering.</t>
  </si>
  <si>
    <t>7,000 HP grass roots station.</t>
  </si>
  <si>
    <t>$1.25 MM</t>
  </si>
  <si>
    <t>20,000 - 100,000 HP replacement project.</t>
  </si>
  <si>
    <t>4,000 HP grass roots expansion.</t>
  </si>
  <si>
    <t>Capline</t>
  </si>
  <si>
    <t>Equilon</t>
  </si>
  <si>
    <t>225,000 (+) HP Pipeline System HPHr structuring.</t>
  </si>
  <si>
    <t>KN Interstate</t>
  </si>
  <si>
    <t>Puget Sound Energy</t>
  </si>
  <si>
    <t>Base gas monetization.</t>
  </si>
  <si>
    <t>Early stage.  Evaluating regulatory issues with ENA Regulatory Affairs.</t>
  </si>
  <si>
    <t>Columbia Gas</t>
  </si>
  <si>
    <t>Jan-02</t>
  </si>
  <si>
    <t>Questar Regulated Services</t>
  </si>
  <si>
    <t>Feb-02</t>
  </si>
  <si>
    <t>Montana Power</t>
  </si>
  <si>
    <t>13,000 HP storage facility expansion.</t>
  </si>
  <si>
    <t>Waiting on completion of industrial gas sale.</t>
  </si>
  <si>
    <t>11,800 HP in total on up to 4 new stations; Morongo (1 unit); Cadiz (1 unit); Beaumont (2 units)</t>
  </si>
  <si>
    <t>JM Huber</t>
  </si>
  <si>
    <t xml:space="preserve">YTD P &amp; L </t>
  </si>
  <si>
    <t>WHP is very interested in receiving a proposal from ENA.  Rescheduling meeting with WHP to discuss.</t>
  </si>
  <si>
    <t>ECORP is currently trying to monetize their Stagecoach Field thru Lehman Brothers.  In process of setting up meeting with them to discuss our proposal (base gas monetization).</t>
  </si>
  <si>
    <t>WHP is very interested in receiving a proposal from ENA for Lodi, will talk about Centex as well.  Rescheduling meeting with WHP to discuss.</t>
  </si>
  <si>
    <t>$10.00 MM</t>
  </si>
  <si>
    <t>PNM's proposed salt dome is about 2 years away, we are want to link them up with the project at Aquila which is due for this year.  In the meantime we are getting them to sign a CA with us.  Met with Unocal to review their project.  They would like a proposal as well.</t>
  </si>
  <si>
    <t>Will be meeting with Roger Plank and Craig Clark on 6/6/01.</t>
  </si>
  <si>
    <t>Meeting set up for first part of June with Linda Roberts.</t>
  </si>
  <si>
    <t>Follow up meeting in June, 2001.</t>
  </si>
  <si>
    <t>FERC certificate not accepted.  EPG to refile in August/September pending new open season for transport.</t>
  </si>
  <si>
    <t>7,000 HP retrofit.</t>
  </si>
  <si>
    <t>Carthage</t>
  </si>
  <si>
    <t>Anadarko</t>
  </si>
  <si>
    <t>12,000 HP Compression Station</t>
  </si>
  <si>
    <t>Working on scenarios for Beaumont and Morongo.  Sent new proposal to customer on 5/16.</t>
  </si>
  <si>
    <t>Met with Iroquois on 5/11.  Customer is waiting on FERC approval by the end of summer.</t>
  </si>
  <si>
    <t>ATS will close in June 2001.  ENA will close in June 2001.  ENA will put the systems proposed out the first week in May.  Next meeting 5/10/2001.</t>
  </si>
  <si>
    <t>Follow-up meeting is in July.</t>
  </si>
  <si>
    <t>Meeting with manager of operations set up for June 7, 2001.</t>
  </si>
  <si>
    <t>Meeting set second week in June.</t>
  </si>
  <si>
    <t>ENA to follow up in June</t>
  </si>
  <si>
    <t>Response to proposal first week in June 2001.</t>
  </si>
  <si>
    <t>Initial deal to close in June.  2 wells.  ATS &amp; ENA commodity.</t>
  </si>
  <si>
    <t>Transaction closure upon delivery of El Paso contract.  Duke proposal currently under consideration by El Paso.</t>
  </si>
  <si>
    <t>Notional pricing for gas w/parking provision received.  Conf. With customer regarding parking was positive but not confirmed.  Proposal adjustment for tiered heat rates, on/int/off peak &amp; a reduced annual charge.</t>
  </si>
  <si>
    <t>Executable pricing still not available.  Notional value updated &amp; Hanover's packaging and installation costs received.  Meeting w/the customer on the week of 6/4.</t>
  </si>
  <si>
    <t>A follow-up meeting in DEFS offices is set for 6/6.</t>
  </si>
  <si>
    <t>Preparing life cycle cost analysis based on notional estimates for capital installation to facilitate budgeting &amp; approval processes.  Favorable feedback regarding emissions credits &amp; values we should expect.</t>
  </si>
  <si>
    <t>Developing structure.  Waiting for technical estimates.  Working on co-op pricing.</t>
  </si>
  <si>
    <t>A meeting is scheduled for Monday 6/4 to present a proposed term sheet.</t>
  </si>
  <si>
    <t>Meeting scheduled for 6/12 to present first proposal.</t>
  </si>
  <si>
    <t>Producer asset/HP outsourcing deal.</t>
  </si>
  <si>
    <t>$2 MM</t>
  </si>
  <si>
    <t>Held initial data gathering meeting on 5/31.  Developing strategy.</t>
  </si>
  <si>
    <t>Crestone</t>
  </si>
  <si>
    <t>Northern Border Pipeline</t>
  </si>
  <si>
    <t>15,000 HP greenfield for NBP expansion.</t>
  </si>
  <si>
    <t>Gathering information and discussing terms with customer.</t>
  </si>
  <si>
    <t>Deal Description Sheet - 6/5/01</t>
  </si>
  <si>
    <t>EOTT meeting set up for mid June, 2001 with HMS.</t>
  </si>
  <si>
    <t>Meeting June 8, 2001.  Proposed total outsourcing and supply acquisition.</t>
  </si>
  <si>
    <t>Devon</t>
  </si>
  <si>
    <t>Supply on various pipelines.</t>
  </si>
  <si>
    <t>Sale of 334 acres of land on the Napoleonville Dome.</t>
  </si>
  <si>
    <t>Met with Dow, they show interest and are creating a proposal for internal management.  Spoke to Oxy, they have shown no interest.  Met with Texas Brine, they show significant interest in purchasing on their own.  Due diligence on Oxy's</t>
  </si>
  <si>
    <t>HES has had several follow-up meetings with NNG.  Awaiting regulatiory support.</t>
  </si>
  <si>
    <t>Executed CA.  Awaiting regulatory support.</t>
  </si>
  <si>
    <t>NGPL has expressed interest in a proposal to monetize 1 Bcf.  Working with structuring to prepare proposal.  Awaiting regulatory support.</t>
  </si>
  <si>
    <t>Met with client and they indicated that to the extent that we can get them not to have to share the proceeds of sale of base gas they would be interested in transacting with us.  We are looking at the regulatory hurdles that we have to overcome to be able to do the transaction without sharing.</t>
  </si>
  <si>
    <t>Sent presentation to CFO, planning meeting with him to discuss monetization.  MPC is being acquired by Northwestern Corp., expected completion 3Q 2001.  Also, MPC is in the middle of a regulatory hearing to determine how to allocate revenues from previous sale of unneeded base gas.</t>
  </si>
  <si>
    <t>TXU</t>
  </si>
  <si>
    <t>Early stage.  Interested in setting up a CA to discuss number.  TX PUC regulated.</t>
  </si>
  <si>
    <t>CNG/Dominion</t>
  </si>
  <si>
    <t>SIGCORP</t>
  </si>
  <si>
    <t>Early stage.  Busy working on other transactions, have shown some interetst, IN PUC regulated.</t>
  </si>
  <si>
    <t>Executive</t>
  </si>
  <si>
    <t>Valuation</t>
  </si>
  <si>
    <t>Total Upstream Products P &amp; L</t>
  </si>
  <si>
    <t>W/out Production Offshore</t>
  </si>
  <si>
    <t xml:space="preserve">Note : All Upstream Products P&amp;L includes other, origination and accrual. </t>
  </si>
  <si>
    <t>The accrual numbers used are actual and do not include forecasts the remaining months of the year (May - Dec).</t>
  </si>
  <si>
    <t>The P&amp;L from Production Offshore is derived from the Pluto/ MEGS deal.</t>
  </si>
  <si>
    <t>Received revised work order with new numbers for labor.  Accepted by Brian Redmond.  Signed and Approved.</t>
  </si>
  <si>
    <t>$ -847 K</t>
  </si>
  <si>
    <t>Workorder drafted by Technical Services for infrastructure to get pad gas out of Wells 13 &amp; 14 on Dow property.</t>
  </si>
  <si>
    <t>13 &amp; 14 Workorder</t>
  </si>
  <si>
    <t xml:space="preserve">Paul Bienawski and Eva Rainer had lunch with Texas Brine who operates and drills for salt on OXY's behalf.  OXY's preception of actual brine reserves is much greater than reality.  Informed Texas Brine of Dow's interest for the land.  Texas Brine is going to send a proposal for the land and is going to make an introduction to another OXY representative.  </t>
  </si>
  <si>
    <t>$ 5 MM</t>
  </si>
  <si>
    <t>Sale of Napoleonville Land led by Eva Rainer, Storage.</t>
  </si>
  <si>
    <t>As mentioned before,  Randy Curry, President - BHLP, has refused to sign the Plan.  He is concerned about the potential conflict the plan could have with his Texaco contract.  Pat Mackin, lawyer, is exploring legal alternatives.  I have been trying to get a hold of Robyn Davis, Texaco, to discuss the situation.</t>
  </si>
  <si>
    <t>Incentive Plan for BHLP Employees and Upper Management.  Recommend Accural Bonus Funding based on EBITDA performance targets.  Revision of Performance Review to incorporate new categories.</t>
  </si>
  <si>
    <t>Compensation Plan</t>
  </si>
  <si>
    <t>Variance</t>
  </si>
  <si>
    <t>2nd Qtr EBIT plan</t>
  </si>
  <si>
    <t>YTD EBIT plan</t>
  </si>
  <si>
    <t>2nd Qtr EBIT forecast</t>
  </si>
  <si>
    <t>YTD EBIT forecast</t>
  </si>
  <si>
    <t>Bridgeline</t>
  </si>
  <si>
    <t>Target client list being updated; potential deals w/McMoran, ATP, Magnum Hunter, and Gryphon.  Joint marketing to begin in late May.  Working on proposal for McMoran and Gryphon.</t>
  </si>
  <si>
    <t>Working with Enron Energy Capital Resources on joint bridge financing proposal for Callon.  Received model from Callon after signing C.A.  Model being evaluated by RAC and ECR for a VPP proposal.</t>
  </si>
  <si>
    <t>Freeport McMoRan</t>
  </si>
  <si>
    <t>Volumetric Production payment on McMoRan Offshore Reserves.</t>
  </si>
  <si>
    <t>Working with Enron Energy Capital Resources on a VPP proposal.  Waiting on additional reserve information.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</si>
</sst>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4" formatCode="_(&quot;$&quot;* #,##0.00_);_(&quot;$&quot;* \(#,##0.00\);_(&quot;$&quot;* &quot;-&quot;??_);_(@_)"/>
    <numFmt numFmtId="43" formatCode="_(* #,##0.00_);_(* \(#,##0.00\);_(* &quot;-&quot;??_);_(@_)"/>
    <numFmt numFmtId="164" formatCode="#,##0;[Red]#,##0"/>
    <numFmt numFmtId="166" formatCode="_(&quot;$&quot;* #,##0_);_(&quot;$&quot;* \(#,##0\);_(&quot;$&quot;* &quot;-&quot;??_);_(@_)"/>
  </numFmts>
  <fonts count="8" x14ac:knownFonts="1">
    <font>
      <sz val="10"/>
      <name val="Arial"/>
    </font>
    <font>
      <sz val="10"/>
      <name val="Arial"/>
    </font>
    <font>
      <b/>
      <u/>
      <sz val="10"/>
      <name val="Arial"/>
      <family val="2"/>
    </font>
    <font>
      <sz val="10"/>
      <name val="Arial"/>
      <family val="2"/>
    </font>
    <font>
      <b/>
      <i/>
      <sz val="12"/>
      <name val="Arial"/>
      <family val="2"/>
    </font>
    <font>
      <sz val="12"/>
      <name val="Arial"/>
      <family val="2"/>
    </font>
    <font>
      <b/>
      <i/>
      <sz val="10"/>
      <name val="Arial"/>
      <family val="2"/>
    </font>
    <font>
      <b/>
      <sz val="10"/>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54">
    <xf numFmtId="0" fontId="0" fillId="0" borderId="0" xfId="0"/>
    <xf numFmtId="0" fontId="2" fillId="0" borderId="0" xfId="0" applyFont="1"/>
    <xf numFmtId="0" fontId="0" fillId="0" borderId="0" xfId="0" applyAlignment="1">
      <alignment wrapText="1"/>
    </xf>
    <xf numFmtId="0" fontId="0" fillId="0" borderId="0" xfId="0" applyAlignment="1">
      <alignment vertical="top" wrapText="1"/>
    </xf>
    <xf numFmtId="17" fontId="0" fillId="0" borderId="0" xfId="0" applyNumberFormat="1" applyAlignment="1">
      <alignment vertical="top" wrapText="1"/>
    </xf>
    <xf numFmtId="17" fontId="0" fillId="0" borderId="0" xfId="0" applyNumberFormat="1"/>
    <xf numFmtId="0" fontId="2" fillId="0" borderId="1" xfId="0" applyFont="1" applyBorder="1" applyAlignment="1">
      <alignment vertical="top" wrapText="1"/>
    </xf>
    <xf numFmtId="0" fontId="0" fillId="0" borderId="1" xfId="0" applyBorder="1" applyAlignment="1">
      <alignment vertical="top" wrapText="1"/>
    </xf>
    <xf numFmtId="6" fontId="0" fillId="0" borderId="1" xfId="0" applyNumberFormat="1" applyBorder="1" applyAlignment="1">
      <alignment vertical="top" wrapText="1"/>
    </xf>
    <xf numFmtId="14" fontId="0" fillId="0" borderId="1" xfId="0" applyNumberFormat="1" applyBorder="1" applyAlignment="1">
      <alignment vertical="top" wrapText="1"/>
    </xf>
    <xf numFmtId="9" fontId="0" fillId="0" borderId="1" xfId="0" applyNumberFormat="1" applyBorder="1" applyAlignment="1">
      <alignment vertical="top" wrapText="1"/>
    </xf>
    <xf numFmtId="17" fontId="0" fillId="0" borderId="1" xfId="0" applyNumberFormat="1" applyBorder="1" applyAlignment="1">
      <alignment vertical="top" wrapText="1"/>
    </xf>
    <xf numFmtId="0" fontId="2" fillId="0" borderId="1" xfId="0" applyFont="1" applyBorder="1" applyAlignment="1">
      <alignment wrapText="1"/>
    </xf>
    <xf numFmtId="0" fontId="0" fillId="0" borderId="1" xfId="0" applyBorder="1"/>
    <xf numFmtId="0" fontId="0" fillId="0" borderId="2" xfId="0" applyFill="1" applyBorder="1" applyAlignment="1">
      <alignment vertical="top" wrapText="1"/>
    </xf>
    <xf numFmtId="14" fontId="3" fillId="0" borderId="1" xfId="0" applyNumberFormat="1" applyFont="1" applyBorder="1" applyAlignment="1">
      <alignment vertical="top" wrapText="1"/>
    </xf>
    <xf numFmtId="9" fontId="3" fillId="0" borderId="1" xfId="0" applyNumberFormat="1" applyFont="1" applyBorder="1" applyAlignment="1">
      <alignment vertical="top" wrapText="1"/>
    </xf>
    <xf numFmtId="17" fontId="3" fillId="0" borderId="1" xfId="0" applyNumberFormat="1" applyFont="1" applyBorder="1" applyAlignment="1">
      <alignment vertical="top" wrapText="1"/>
    </xf>
    <xf numFmtId="0" fontId="3" fillId="0" borderId="1" xfId="0" applyFont="1" applyBorder="1" applyAlignment="1">
      <alignment vertical="top" wrapText="1"/>
    </xf>
    <xf numFmtId="14" fontId="0" fillId="0" borderId="0" xfId="0" applyNumberFormat="1" applyAlignment="1">
      <alignment vertical="top" wrapText="1"/>
    </xf>
    <xf numFmtId="0" fontId="0" fillId="0" borderId="1" xfId="0" applyFill="1" applyBorder="1" applyAlignment="1">
      <alignment vertical="top" wrapText="1"/>
    </xf>
    <xf numFmtId="0" fontId="0" fillId="0" borderId="1" xfId="0" applyBorder="1" applyAlignment="1">
      <alignment vertical="top"/>
    </xf>
    <xf numFmtId="14" fontId="0" fillId="0" borderId="1" xfId="0" applyNumberFormat="1" applyBorder="1" applyAlignment="1">
      <alignment vertical="top"/>
    </xf>
    <xf numFmtId="9" fontId="0" fillId="0" borderId="1" xfId="0" applyNumberFormat="1" applyBorder="1" applyAlignment="1">
      <alignment vertical="top"/>
    </xf>
    <xf numFmtId="17" fontId="0" fillId="0" borderId="1" xfId="0" applyNumberFormat="1" applyBorder="1" applyAlignment="1">
      <alignment vertical="top"/>
    </xf>
    <xf numFmtId="0" fontId="0" fillId="0" borderId="0" xfId="0" applyAlignment="1">
      <alignment vertical="top"/>
    </xf>
    <xf numFmtId="49" fontId="0" fillId="0" borderId="1" xfId="0" applyNumberFormat="1" applyBorder="1" applyAlignment="1">
      <alignment horizontal="right" vertical="top" wrapText="1"/>
    </xf>
    <xf numFmtId="164" fontId="0" fillId="0" borderId="0" xfId="0" applyNumberFormat="1"/>
    <xf numFmtId="164" fontId="2" fillId="0" borderId="1" xfId="0" applyNumberFormat="1" applyFont="1" applyBorder="1" applyAlignment="1">
      <alignment wrapText="1"/>
    </xf>
    <xf numFmtId="164" fontId="0" fillId="0" borderId="1" xfId="0" applyNumberFormat="1" applyBorder="1"/>
    <xf numFmtId="164" fontId="0" fillId="0" borderId="1" xfId="0" applyNumberFormat="1" applyBorder="1" applyAlignment="1">
      <alignment vertical="top" wrapText="1"/>
    </xf>
    <xf numFmtId="164" fontId="0" fillId="0" borderId="1" xfId="0" applyNumberFormat="1" applyBorder="1" applyAlignment="1">
      <alignment vertical="top"/>
    </xf>
    <xf numFmtId="164" fontId="0" fillId="0" borderId="0" xfId="0" applyNumberFormat="1" applyAlignment="1">
      <alignment vertical="top" wrapText="1"/>
    </xf>
    <xf numFmtId="166" fontId="0" fillId="0" borderId="0" xfId="2" applyNumberFormat="1" applyFont="1"/>
    <xf numFmtId="0" fontId="0" fillId="0" borderId="3" xfId="0" applyBorder="1" applyAlignment="1">
      <alignment vertical="top"/>
    </xf>
    <xf numFmtId="164" fontId="0" fillId="0" borderId="3" xfId="0" applyNumberFormat="1" applyBorder="1" applyAlignment="1">
      <alignment vertical="top"/>
    </xf>
    <xf numFmtId="14" fontId="0" fillId="0" borderId="3" xfId="0" applyNumberFormat="1" applyBorder="1" applyAlignment="1">
      <alignment vertical="top"/>
    </xf>
    <xf numFmtId="9" fontId="0" fillId="0" borderId="1" xfId="0" applyNumberFormat="1" applyFill="1" applyBorder="1" applyAlignment="1">
      <alignment vertical="top" wrapText="1"/>
    </xf>
    <xf numFmtId="49" fontId="0" fillId="0" borderId="3" xfId="0" applyNumberFormat="1" applyBorder="1" applyAlignment="1">
      <alignment horizontal="right" vertical="top"/>
    </xf>
    <xf numFmtId="6" fontId="0" fillId="0" borderId="2" xfId="0" applyNumberFormat="1" applyFill="1" applyBorder="1" applyAlignment="1">
      <alignment vertical="top" wrapText="1"/>
    </xf>
    <xf numFmtId="14" fontId="0" fillId="0" borderId="0" xfId="0" applyNumberFormat="1"/>
    <xf numFmtId="9" fontId="0" fillId="0" borderId="2" xfId="0" applyNumberFormat="1" applyFill="1" applyBorder="1" applyAlignment="1">
      <alignment vertical="top" wrapText="1"/>
    </xf>
    <xf numFmtId="0" fontId="2" fillId="0" borderId="4" xfId="0" applyFont="1" applyBorder="1" applyAlignment="1">
      <alignment vertical="top" wrapText="1"/>
    </xf>
    <xf numFmtId="0" fontId="4" fillId="0" borderId="0" xfId="0" applyFont="1"/>
    <xf numFmtId="166" fontId="5" fillId="0" borderId="0" xfId="2" applyNumberFormat="1" applyFont="1"/>
    <xf numFmtId="166" fontId="5" fillId="0" borderId="0" xfId="0" applyNumberFormat="1" applyFont="1"/>
    <xf numFmtId="0" fontId="6" fillId="0" borderId="0" xfId="0" applyFont="1"/>
    <xf numFmtId="0" fontId="0" fillId="0" borderId="0" xfId="0" applyBorder="1"/>
    <xf numFmtId="0" fontId="0" fillId="0" borderId="0" xfId="0" applyBorder="1" applyAlignment="1">
      <alignment vertical="top" wrapText="1"/>
    </xf>
    <xf numFmtId="0" fontId="0" fillId="0" borderId="1" xfId="0" quotePrefix="1" applyBorder="1" applyAlignment="1">
      <alignment vertical="top" wrapText="1"/>
    </xf>
    <xf numFmtId="0" fontId="7" fillId="0" borderId="1" xfId="0" applyFont="1" applyBorder="1" applyAlignment="1">
      <alignment vertical="top" wrapText="1"/>
    </xf>
    <xf numFmtId="0" fontId="7" fillId="0" borderId="0" xfId="0" applyFont="1"/>
    <xf numFmtId="166" fontId="1" fillId="0" borderId="0" xfId="2" applyNumberFormat="1"/>
    <xf numFmtId="43" fontId="1" fillId="0" borderId="0" xfId="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RowHeight="12.75" x14ac:dyDescent="0.2"/>
  <cols>
    <col min="1" max="1" width="14.85546875" customWidth="1"/>
    <col min="2" max="2" width="19.28515625" customWidth="1"/>
    <col min="3" max="3" width="32.85546875" customWidth="1"/>
    <col min="4" max="4" width="11" customWidth="1"/>
    <col min="5" max="5" width="14" customWidth="1"/>
    <col min="6" max="6" width="10.85546875" customWidth="1"/>
    <col min="7" max="7" width="17" customWidth="1"/>
    <col min="8" max="8" width="35.28515625" customWidth="1"/>
  </cols>
  <sheetData>
    <row r="1" spans="1:8" x14ac:dyDescent="0.2">
      <c r="A1" s="1" t="s">
        <v>195</v>
      </c>
    </row>
    <row r="2" spans="1:8" x14ac:dyDescent="0.2">
      <c r="A2" s="1" t="s">
        <v>212</v>
      </c>
    </row>
    <row r="3" spans="1:8" x14ac:dyDescent="0.2">
      <c r="A3" s="1"/>
    </row>
    <row r="4" spans="1:8" x14ac:dyDescent="0.2">
      <c r="A4" s="1" t="s">
        <v>157</v>
      </c>
      <c r="B4" s="52">
        <v>6190000</v>
      </c>
    </row>
    <row r="5" spans="1:8" x14ac:dyDescent="0.2">
      <c r="A5" s="1"/>
      <c r="B5" s="52"/>
    </row>
    <row r="6" spans="1:8" x14ac:dyDescent="0.2">
      <c r="B6" s="53"/>
    </row>
    <row r="7" spans="1:8" ht="25.5" x14ac:dyDescent="0.2">
      <c r="A7" s="42" t="s">
        <v>0</v>
      </c>
      <c r="B7" s="42" t="s">
        <v>1</v>
      </c>
      <c r="C7" s="42" t="s">
        <v>2</v>
      </c>
      <c r="D7" s="42" t="s">
        <v>213</v>
      </c>
      <c r="E7" s="42" t="s">
        <v>4</v>
      </c>
      <c r="F7" s="42" t="s">
        <v>5</v>
      </c>
      <c r="G7" s="42" t="s">
        <v>6</v>
      </c>
      <c r="H7" s="42" t="s">
        <v>7</v>
      </c>
    </row>
    <row r="11" spans="1:8" ht="15" x14ac:dyDescent="0.2">
      <c r="A11" s="43" t="s">
        <v>214</v>
      </c>
      <c r="C11" s="44">
        <f>+B4+'E-Commerce'!B4+Wellhead!B4+Offshore!B4+Compression!B4+Storage!B4</f>
        <v>15499000</v>
      </c>
    </row>
    <row r="12" spans="1:8" ht="15" x14ac:dyDescent="0.2">
      <c r="A12" s="43" t="s">
        <v>215</v>
      </c>
      <c r="C12" s="45">
        <f>+C11-Offshore!B4</f>
        <v>12447000</v>
      </c>
    </row>
    <row r="17" spans="1:1" x14ac:dyDescent="0.2">
      <c r="A17" s="46" t="s">
        <v>216</v>
      </c>
    </row>
    <row r="18" spans="1:1" x14ac:dyDescent="0.2">
      <c r="A18" s="46" t="s">
        <v>217</v>
      </c>
    </row>
    <row r="19" spans="1:1" x14ac:dyDescent="0.2">
      <c r="A19" s="46" t="s">
        <v>218</v>
      </c>
    </row>
  </sheetData>
  <phoneticPr fontId="0" type="noConversion"/>
  <pageMargins left="0.75" right="0.75" top="1" bottom="1" header="0.5" footer="0.5"/>
  <pageSetup paperSize="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A2" sqref="A2"/>
    </sheetView>
  </sheetViews>
  <sheetFormatPr defaultRowHeight="12.75" x14ac:dyDescent="0.2"/>
  <cols>
    <col min="1" max="1" width="17.28515625" customWidth="1"/>
    <col min="2" max="2" width="32.85546875" customWidth="1"/>
    <col min="3" max="3" width="11" customWidth="1"/>
    <col min="4" max="4" width="20.28515625" customWidth="1"/>
    <col min="5" max="5" width="11.85546875" customWidth="1"/>
    <col min="6" max="6" width="16.85546875" customWidth="1"/>
    <col min="7" max="7" width="35.28515625" customWidth="1"/>
  </cols>
  <sheetData>
    <row r="1" spans="1:7" x14ac:dyDescent="0.2">
      <c r="A1" s="1" t="s">
        <v>195</v>
      </c>
    </row>
    <row r="2" spans="1:7" x14ac:dyDescent="0.2">
      <c r="A2" s="1" t="s">
        <v>234</v>
      </c>
    </row>
    <row r="3" spans="1:7" x14ac:dyDescent="0.2">
      <c r="A3" s="1"/>
    </row>
    <row r="4" spans="1:7" x14ac:dyDescent="0.2">
      <c r="A4" s="51" t="s">
        <v>233</v>
      </c>
      <c r="B4" s="52">
        <f>-10828*1000</f>
        <v>-10828000</v>
      </c>
      <c r="D4" s="51" t="s">
        <v>232</v>
      </c>
      <c r="E4" s="52">
        <f>-5769*1000</f>
        <v>-5769000</v>
      </c>
    </row>
    <row r="5" spans="1:7" x14ac:dyDescent="0.2">
      <c r="A5" s="51" t="s">
        <v>231</v>
      </c>
      <c r="B5" s="52">
        <f>-13490*1000</f>
        <v>-13490000</v>
      </c>
      <c r="D5" s="51" t="s">
        <v>230</v>
      </c>
      <c r="E5" s="52">
        <f>-3372*1000</f>
        <v>-3372000</v>
      </c>
    </row>
    <row r="6" spans="1:7" x14ac:dyDescent="0.2">
      <c r="A6" s="51" t="s">
        <v>229</v>
      </c>
      <c r="B6" s="52">
        <f>2662*1000</f>
        <v>2662000</v>
      </c>
      <c r="D6" s="51" t="s">
        <v>229</v>
      </c>
      <c r="E6" s="52">
        <f>-2397*1000</f>
        <v>-2397000</v>
      </c>
    </row>
    <row r="8" spans="1:7" s="48" customFormat="1" ht="27" customHeight="1" x14ac:dyDescent="0.2">
      <c r="A8" s="6" t="s">
        <v>0</v>
      </c>
      <c r="B8" s="6" t="s">
        <v>2</v>
      </c>
      <c r="C8" s="6" t="s">
        <v>3</v>
      </c>
      <c r="D8" s="6" t="s">
        <v>4</v>
      </c>
      <c r="E8" s="6" t="s">
        <v>5</v>
      </c>
      <c r="F8" s="6" t="s">
        <v>6</v>
      </c>
      <c r="G8" s="6" t="s">
        <v>7</v>
      </c>
    </row>
    <row r="9" spans="1:7" s="48" customFormat="1" ht="114.75" x14ac:dyDescent="0.2">
      <c r="A9" s="7" t="s">
        <v>228</v>
      </c>
      <c r="B9" s="7" t="s">
        <v>227</v>
      </c>
      <c r="C9" s="7">
        <v>0</v>
      </c>
      <c r="D9" s="9">
        <v>37042</v>
      </c>
      <c r="E9" s="10">
        <v>1</v>
      </c>
      <c r="F9" s="9">
        <v>37036</v>
      </c>
      <c r="G9" s="50" t="s">
        <v>226</v>
      </c>
    </row>
    <row r="10" spans="1:7" s="48" customFormat="1" ht="127.5" x14ac:dyDescent="0.2">
      <c r="A10" s="7" t="s">
        <v>19</v>
      </c>
      <c r="B10" s="7" t="s">
        <v>225</v>
      </c>
      <c r="C10" s="7" t="s">
        <v>224</v>
      </c>
      <c r="D10" s="9">
        <v>37042</v>
      </c>
      <c r="E10" s="10">
        <v>1</v>
      </c>
      <c r="F10" s="9">
        <v>37149</v>
      </c>
      <c r="G10" s="7" t="s">
        <v>223</v>
      </c>
    </row>
    <row r="11" spans="1:7" s="48" customFormat="1" ht="51" x14ac:dyDescent="0.2">
      <c r="A11" s="7" t="s">
        <v>222</v>
      </c>
      <c r="B11" s="7" t="s">
        <v>221</v>
      </c>
      <c r="C11" s="49" t="s">
        <v>220</v>
      </c>
      <c r="D11" s="9">
        <v>37011</v>
      </c>
      <c r="E11" s="10">
        <v>1</v>
      </c>
      <c r="F11" s="9">
        <v>37016</v>
      </c>
      <c r="G11" s="7" t="s">
        <v>219</v>
      </c>
    </row>
    <row r="12" spans="1:7" s="47" customFormat="1" x14ac:dyDescent="0.2"/>
    <row r="13" spans="1:7" s="47" customFormat="1" x14ac:dyDescent="0.2"/>
    <row r="14" spans="1:7" s="47" customFormat="1" x14ac:dyDescent="0.2"/>
    <row r="15" spans="1:7" s="47" customFormat="1" x14ac:dyDescent="0.2"/>
    <row r="16" spans="1:7" s="47" customFormat="1" x14ac:dyDescent="0.2"/>
    <row r="17" s="47" customFormat="1" x14ac:dyDescent="0.2"/>
    <row r="18" s="47" customFormat="1" x14ac:dyDescent="0.2"/>
    <row r="19" s="47" customFormat="1" x14ac:dyDescent="0.2"/>
    <row r="20" s="47" customFormat="1" x14ac:dyDescent="0.2"/>
    <row r="21" s="47" customFormat="1" x14ac:dyDescent="0.2"/>
    <row r="22" s="47" customFormat="1" x14ac:dyDescent="0.2"/>
    <row r="23" s="47" customFormat="1" x14ac:dyDescent="0.2"/>
    <row r="24" s="47" customFormat="1" x14ac:dyDescent="0.2"/>
    <row r="25" s="47" customFormat="1" x14ac:dyDescent="0.2"/>
    <row r="26" s="47" customFormat="1" x14ac:dyDescent="0.2"/>
    <row r="27" s="47" customFormat="1" x14ac:dyDescent="0.2"/>
    <row r="28" s="47" customFormat="1" x14ac:dyDescent="0.2"/>
    <row r="29" s="47" customFormat="1" x14ac:dyDescent="0.2"/>
    <row r="30" s="47" customFormat="1" x14ac:dyDescent="0.2"/>
    <row r="31" s="47" customFormat="1" x14ac:dyDescent="0.2"/>
    <row r="32" s="47" customFormat="1" x14ac:dyDescent="0.2"/>
    <row r="33" s="47" customFormat="1" x14ac:dyDescent="0.2"/>
    <row r="34" s="47" customFormat="1" x14ac:dyDescent="0.2"/>
    <row r="35" s="47" customFormat="1" x14ac:dyDescent="0.2"/>
    <row r="36" s="47" customFormat="1" x14ac:dyDescent="0.2"/>
    <row r="37" s="47" customFormat="1" x14ac:dyDescent="0.2"/>
    <row r="38" s="47" customFormat="1" x14ac:dyDescent="0.2"/>
    <row r="39" s="47" customFormat="1" x14ac:dyDescent="0.2"/>
    <row r="40" s="47" customFormat="1" x14ac:dyDescent="0.2"/>
    <row r="41" s="47" customFormat="1" x14ac:dyDescent="0.2"/>
    <row r="42" s="47" customFormat="1" x14ac:dyDescent="0.2"/>
    <row r="43" s="47" customFormat="1" x14ac:dyDescent="0.2"/>
    <row r="44" s="47" customFormat="1" x14ac:dyDescent="0.2"/>
    <row r="45" s="47" customFormat="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A5" sqref="A5:C5"/>
    </sheetView>
  </sheetViews>
  <sheetFormatPr defaultRowHeight="12.75" x14ac:dyDescent="0.2"/>
  <cols>
    <col min="1" max="1" width="15" customWidth="1"/>
    <col min="2" max="2" width="19.42578125" customWidth="1"/>
    <col min="3" max="3" width="32.85546875" customWidth="1"/>
    <col min="4" max="4" width="11" customWidth="1"/>
    <col min="5" max="5" width="14" customWidth="1"/>
    <col min="6" max="6" width="10.85546875" customWidth="1"/>
    <col min="7" max="7" width="17" customWidth="1"/>
    <col min="8" max="8" width="35.28515625" customWidth="1"/>
  </cols>
  <sheetData>
    <row r="1" spans="1:8" x14ac:dyDescent="0.2">
      <c r="A1" s="1" t="s">
        <v>195</v>
      </c>
    </row>
    <row r="2" spans="1:8" x14ac:dyDescent="0.2">
      <c r="A2" s="1" t="s">
        <v>8</v>
      </c>
    </row>
    <row r="3" spans="1:8" x14ac:dyDescent="0.2">
      <c r="A3" s="1"/>
    </row>
    <row r="4" spans="1:8" x14ac:dyDescent="0.2">
      <c r="A4" s="1" t="s">
        <v>157</v>
      </c>
      <c r="B4" s="33">
        <v>1682000</v>
      </c>
    </row>
    <row r="5" spans="1:8" x14ac:dyDescent="0.2">
      <c r="A5" s="1"/>
      <c r="B5" s="33"/>
    </row>
    <row r="7" spans="1:8" s="3" customFormat="1" ht="27" customHeight="1" x14ac:dyDescent="0.2">
      <c r="A7" s="6" t="s">
        <v>0</v>
      </c>
      <c r="B7" s="6" t="s">
        <v>1</v>
      </c>
      <c r="C7" s="6" t="s">
        <v>2</v>
      </c>
      <c r="D7" s="6" t="s">
        <v>3</v>
      </c>
      <c r="E7" s="6" t="s">
        <v>4</v>
      </c>
      <c r="F7" s="6" t="s">
        <v>5</v>
      </c>
      <c r="G7" s="6" t="s">
        <v>6</v>
      </c>
      <c r="H7" s="6" t="s">
        <v>7</v>
      </c>
    </row>
    <row r="8" spans="1:8" s="3" customFormat="1" ht="51" x14ac:dyDescent="0.2">
      <c r="A8" s="7" t="s">
        <v>106</v>
      </c>
      <c r="B8" s="7" t="s">
        <v>106</v>
      </c>
      <c r="C8" s="7" t="s">
        <v>107</v>
      </c>
      <c r="D8" s="8">
        <v>50000</v>
      </c>
      <c r="E8" s="9">
        <v>37033</v>
      </c>
      <c r="F8" s="10">
        <v>0.8</v>
      </c>
      <c r="G8" s="11">
        <v>37073</v>
      </c>
      <c r="H8" s="7" t="s">
        <v>173</v>
      </c>
    </row>
    <row r="9" spans="1:8" s="3" customFormat="1" ht="25.5" x14ac:dyDescent="0.2">
      <c r="A9" s="7" t="s">
        <v>74</v>
      </c>
      <c r="B9" s="7" t="s">
        <v>75</v>
      </c>
      <c r="C9" s="7" t="s">
        <v>76</v>
      </c>
      <c r="D9" s="8" t="s">
        <v>118</v>
      </c>
      <c r="E9" s="9">
        <v>37025</v>
      </c>
      <c r="F9" s="10">
        <v>0.5</v>
      </c>
      <c r="G9" s="11">
        <v>37043</v>
      </c>
      <c r="H9" s="7" t="s">
        <v>196</v>
      </c>
    </row>
    <row r="10" spans="1:8" s="3" customFormat="1" ht="51.75" customHeight="1" x14ac:dyDescent="0.2">
      <c r="A10" s="7" t="s">
        <v>77</v>
      </c>
      <c r="B10" s="7" t="s">
        <v>77</v>
      </c>
      <c r="C10" s="7" t="s">
        <v>78</v>
      </c>
      <c r="D10" s="8" t="s">
        <v>119</v>
      </c>
      <c r="E10" s="9">
        <v>36997</v>
      </c>
      <c r="F10" s="10">
        <v>0.35</v>
      </c>
      <c r="G10" s="11">
        <v>37164</v>
      </c>
      <c r="H10" s="7" t="s">
        <v>117</v>
      </c>
    </row>
    <row r="11" spans="1:8" s="3" customFormat="1" ht="38.25" x14ac:dyDescent="0.2">
      <c r="A11" s="7" t="s">
        <v>79</v>
      </c>
      <c r="B11" s="7" t="s">
        <v>79</v>
      </c>
      <c r="C11" s="7" t="s">
        <v>80</v>
      </c>
      <c r="D11" s="8" t="s">
        <v>118</v>
      </c>
      <c r="E11" s="9">
        <v>36917</v>
      </c>
      <c r="F11" s="10">
        <v>0.35</v>
      </c>
      <c r="G11" s="11">
        <v>37135</v>
      </c>
      <c r="H11" s="7" t="s">
        <v>174</v>
      </c>
    </row>
    <row r="12" spans="1:8" s="3" customFormat="1" ht="25.5" x14ac:dyDescent="0.2">
      <c r="A12" s="7" t="s">
        <v>84</v>
      </c>
      <c r="B12" s="7" t="s">
        <v>85</v>
      </c>
      <c r="C12" s="7" t="s">
        <v>83</v>
      </c>
      <c r="D12" s="8" t="s">
        <v>118</v>
      </c>
      <c r="E12" s="9">
        <v>37034</v>
      </c>
      <c r="F12" s="10">
        <v>0.25</v>
      </c>
      <c r="G12" s="11">
        <v>37135</v>
      </c>
      <c r="H12" s="7" t="s">
        <v>175</v>
      </c>
    </row>
    <row r="13" spans="1:8" s="3" customFormat="1" x14ac:dyDescent="0.2">
      <c r="A13" s="7" t="s">
        <v>86</v>
      </c>
      <c r="B13" s="7" t="s">
        <v>86</v>
      </c>
      <c r="C13" s="7" t="s">
        <v>83</v>
      </c>
      <c r="D13" s="8" t="s">
        <v>121</v>
      </c>
      <c r="E13" s="9">
        <v>36908</v>
      </c>
      <c r="F13" s="10">
        <v>0.25</v>
      </c>
      <c r="G13" s="11">
        <v>37135</v>
      </c>
      <c r="H13" s="7" t="s">
        <v>165</v>
      </c>
    </row>
    <row r="14" spans="1:8" s="3" customFormat="1" x14ac:dyDescent="0.2">
      <c r="A14" s="7" t="s">
        <v>81</v>
      </c>
      <c r="B14" s="7" t="s">
        <v>82</v>
      </c>
      <c r="C14" s="7" t="s">
        <v>83</v>
      </c>
      <c r="D14" s="8" t="s">
        <v>120</v>
      </c>
      <c r="E14" s="9">
        <v>37029</v>
      </c>
      <c r="F14" s="10">
        <v>0.2</v>
      </c>
      <c r="G14" s="11">
        <v>37135</v>
      </c>
      <c r="H14" s="7" t="s">
        <v>176</v>
      </c>
    </row>
    <row r="15" spans="1:8" s="3" customFormat="1" x14ac:dyDescent="0.2">
      <c r="A15" s="7" t="s">
        <v>92</v>
      </c>
      <c r="B15" s="7" t="s">
        <v>93</v>
      </c>
      <c r="C15" s="7" t="s">
        <v>83</v>
      </c>
      <c r="D15" s="8" t="s">
        <v>119</v>
      </c>
      <c r="E15" s="9">
        <v>37004</v>
      </c>
      <c r="F15" s="10">
        <v>0.25</v>
      </c>
      <c r="G15" s="11">
        <v>37226</v>
      </c>
      <c r="H15" s="7" t="s">
        <v>177</v>
      </c>
    </row>
    <row r="16" spans="1:8" s="3" customFormat="1" ht="12.75" customHeight="1" x14ac:dyDescent="0.2">
      <c r="A16" s="7" t="s">
        <v>87</v>
      </c>
      <c r="B16" s="7" t="s">
        <v>87</v>
      </c>
      <c r="C16" s="7" t="s">
        <v>88</v>
      </c>
      <c r="D16" s="8">
        <v>100000</v>
      </c>
      <c r="E16" s="9">
        <v>37021</v>
      </c>
      <c r="F16" s="10">
        <v>0.25</v>
      </c>
      <c r="G16" s="11">
        <v>37226</v>
      </c>
      <c r="H16" s="7" t="s">
        <v>165</v>
      </c>
    </row>
    <row r="17" spans="1:8" s="3" customFormat="1" ht="25.5" x14ac:dyDescent="0.2">
      <c r="A17" s="7" t="s">
        <v>89</v>
      </c>
      <c r="B17" s="7" t="s">
        <v>90</v>
      </c>
      <c r="C17" s="7" t="s">
        <v>91</v>
      </c>
      <c r="D17" s="8" t="s">
        <v>122</v>
      </c>
      <c r="E17" s="9">
        <v>37030</v>
      </c>
      <c r="F17" s="10">
        <v>0.2</v>
      </c>
      <c r="G17" s="11">
        <v>37226</v>
      </c>
      <c r="H17" s="7" t="s">
        <v>178</v>
      </c>
    </row>
    <row r="18" spans="1:8" s="3" customFormat="1" x14ac:dyDescent="0.2">
      <c r="G18" s="4"/>
      <c r="H18" s="3" t="s">
        <v>123</v>
      </c>
    </row>
    <row r="19" spans="1:8" s="3" customFormat="1" x14ac:dyDescent="0.2">
      <c r="G19" s="4"/>
    </row>
    <row r="20" spans="1:8" s="3" customFormat="1" x14ac:dyDescent="0.2">
      <c r="G20" s="4"/>
    </row>
    <row r="21" spans="1:8" s="3" customFormat="1" x14ac:dyDescent="0.2">
      <c r="G21" s="4"/>
    </row>
    <row r="22" spans="1:8" s="3" customFormat="1" x14ac:dyDescent="0.2">
      <c r="G22" s="4"/>
    </row>
    <row r="23" spans="1:8" s="3" customFormat="1" x14ac:dyDescent="0.2">
      <c r="G23" s="4"/>
    </row>
    <row r="24" spans="1:8" s="3" customFormat="1" x14ac:dyDescent="0.2">
      <c r="G24" s="4"/>
    </row>
    <row r="25" spans="1:8" s="3" customFormat="1" x14ac:dyDescent="0.2">
      <c r="G25" s="4"/>
    </row>
    <row r="26" spans="1:8" s="3" customFormat="1" x14ac:dyDescent="0.2">
      <c r="G26" s="4"/>
    </row>
    <row r="27" spans="1:8" s="3" customFormat="1" x14ac:dyDescent="0.2">
      <c r="G27" s="4"/>
    </row>
    <row r="28" spans="1:8" s="3" customFormat="1" x14ac:dyDescent="0.2">
      <c r="G28" s="4"/>
    </row>
    <row r="29" spans="1:8" s="3" customFormat="1" x14ac:dyDescent="0.2">
      <c r="G29" s="4"/>
    </row>
    <row r="30" spans="1:8" s="3" customFormat="1" x14ac:dyDescent="0.2">
      <c r="G30" s="4"/>
    </row>
    <row r="31" spans="1:8" s="3" customFormat="1" x14ac:dyDescent="0.2">
      <c r="G31" s="4"/>
    </row>
    <row r="32" spans="1:8" s="3" customFormat="1" x14ac:dyDescent="0.2">
      <c r="G32" s="4"/>
    </row>
    <row r="33" spans="7:7" s="3" customFormat="1" x14ac:dyDescent="0.2">
      <c r="G33" s="4"/>
    </row>
    <row r="34" spans="7:7" s="3" customFormat="1" x14ac:dyDescent="0.2">
      <c r="G34" s="4"/>
    </row>
    <row r="35" spans="7:7" s="3" customFormat="1" x14ac:dyDescent="0.2">
      <c r="G35" s="4"/>
    </row>
    <row r="36" spans="7:7" s="3" customFormat="1" x14ac:dyDescent="0.2"/>
    <row r="37" spans="7:7" s="3" customFormat="1" x14ac:dyDescent="0.2"/>
    <row r="38" spans="7:7" s="3" customFormat="1" x14ac:dyDescent="0.2"/>
    <row r="39" spans="7:7" s="3" customFormat="1" x14ac:dyDescent="0.2"/>
    <row r="40" spans="7:7" s="3" customFormat="1" x14ac:dyDescent="0.2"/>
    <row r="41" spans="7:7" s="3" customFormat="1" x14ac:dyDescent="0.2"/>
    <row r="42" spans="7:7" s="3" customFormat="1" x14ac:dyDescent="0.2"/>
    <row r="43" spans="7:7" s="3" customFormat="1" x14ac:dyDescent="0.2"/>
    <row r="44" spans="7:7" s="3" customFormat="1" x14ac:dyDescent="0.2"/>
    <row r="45" spans="7:7" s="3" customFormat="1" x14ac:dyDescent="0.2"/>
    <row r="46" spans="7:7" s="3" customFormat="1" x14ac:dyDescent="0.2"/>
    <row r="47" spans="7:7" s="3" customFormat="1" x14ac:dyDescent="0.2"/>
    <row r="48" spans="7:7" s="3" customFormat="1" x14ac:dyDescent="0.2"/>
    <row r="49" s="3" customFormat="1" x14ac:dyDescent="0.2"/>
    <row r="50" s="3" customFormat="1" x14ac:dyDescent="0.2"/>
  </sheetData>
  <phoneticPr fontId="0" type="noConversion"/>
  <pageMargins left="0.75" right="0.75" top="1" bottom="1" header="0.5" footer="0.5"/>
  <pageSetup paperSize="5" orientation="landscape"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workbookViewId="0">
      <selection activeCell="B3" sqref="B3"/>
    </sheetView>
  </sheetViews>
  <sheetFormatPr defaultRowHeight="12.75" x14ac:dyDescent="0.2"/>
  <cols>
    <col min="1" max="1" width="14.85546875" customWidth="1"/>
    <col min="2" max="2" width="19.42578125" customWidth="1"/>
    <col min="3" max="3" width="32.85546875" customWidth="1"/>
    <col min="4" max="4" width="11" customWidth="1"/>
    <col min="5" max="5" width="14" customWidth="1"/>
    <col min="6" max="6" width="10.85546875" customWidth="1"/>
    <col min="7" max="7" width="16.85546875" customWidth="1"/>
    <col min="8" max="8" width="35.28515625" customWidth="1"/>
  </cols>
  <sheetData>
    <row r="1" spans="1:8" x14ac:dyDescent="0.2">
      <c r="A1" s="1" t="s">
        <v>195</v>
      </c>
    </row>
    <row r="2" spans="1:8" x14ac:dyDescent="0.2">
      <c r="A2" s="1" t="s">
        <v>9</v>
      </c>
    </row>
    <row r="3" spans="1:8" x14ac:dyDescent="0.2">
      <c r="A3" s="1"/>
    </row>
    <row r="4" spans="1:8" x14ac:dyDescent="0.2">
      <c r="A4" s="1" t="s">
        <v>157</v>
      </c>
      <c r="B4" s="33">
        <v>24000</v>
      </c>
    </row>
    <row r="6" spans="1:8" s="2" customFormat="1" ht="27" customHeight="1" x14ac:dyDescent="0.2">
      <c r="A6" s="12" t="s">
        <v>0</v>
      </c>
      <c r="B6" s="12" t="s">
        <v>1</v>
      </c>
      <c r="C6" s="12" t="s">
        <v>2</v>
      </c>
      <c r="D6" s="12" t="s">
        <v>3</v>
      </c>
      <c r="E6" s="12" t="s">
        <v>4</v>
      </c>
      <c r="F6" s="12" t="s">
        <v>5</v>
      </c>
      <c r="G6" s="12" t="s">
        <v>6</v>
      </c>
      <c r="H6" s="12" t="s">
        <v>7</v>
      </c>
    </row>
    <row r="7" spans="1:8" x14ac:dyDescent="0.2">
      <c r="A7" s="13"/>
      <c r="B7" s="13"/>
      <c r="C7" s="13"/>
      <c r="D7" s="13"/>
      <c r="E7" s="13"/>
      <c r="F7" s="13"/>
      <c r="G7" s="13"/>
      <c r="H7" s="13"/>
    </row>
    <row r="8" spans="1:8" s="3" customFormat="1" ht="25.5" x14ac:dyDescent="0.2">
      <c r="A8" s="7" t="s">
        <v>110</v>
      </c>
      <c r="B8" s="7" t="s">
        <v>97</v>
      </c>
      <c r="C8" s="7" t="s">
        <v>111</v>
      </c>
      <c r="D8" s="8" t="s">
        <v>112</v>
      </c>
      <c r="E8" s="9">
        <v>37033</v>
      </c>
      <c r="F8" s="10">
        <v>0.9</v>
      </c>
      <c r="G8" s="11">
        <v>37043</v>
      </c>
      <c r="H8" s="7" t="s">
        <v>179</v>
      </c>
    </row>
    <row r="9" spans="1:8" s="3" customFormat="1" ht="51" customHeight="1" x14ac:dyDescent="0.2">
      <c r="A9" s="7" t="s">
        <v>95</v>
      </c>
      <c r="B9" s="7" t="s">
        <v>95</v>
      </c>
      <c r="C9" s="7" t="s">
        <v>96</v>
      </c>
      <c r="D9" s="8" t="s">
        <v>109</v>
      </c>
      <c r="E9" s="9">
        <v>37028</v>
      </c>
      <c r="F9" s="10">
        <v>0.5</v>
      </c>
      <c r="G9" s="11">
        <v>37043</v>
      </c>
      <c r="H9" s="7" t="s">
        <v>197</v>
      </c>
    </row>
    <row r="10" spans="1:8" s="3" customFormat="1" ht="38.25" x14ac:dyDescent="0.2">
      <c r="A10" s="7" t="s">
        <v>94</v>
      </c>
      <c r="B10" s="7" t="s">
        <v>94</v>
      </c>
      <c r="C10" s="7" t="s">
        <v>99</v>
      </c>
      <c r="D10" s="8" t="s">
        <v>108</v>
      </c>
      <c r="E10" s="9">
        <v>37040</v>
      </c>
      <c r="F10" s="10">
        <v>0.25</v>
      </c>
      <c r="G10" s="11">
        <v>37043</v>
      </c>
      <c r="H10" s="7" t="s">
        <v>163</v>
      </c>
    </row>
    <row r="11" spans="1:8" x14ac:dyDescent="0.2">
      <c r="A11" s="14" t="s">
        <v>198</v>
      </c>
      <c r="B11" s="14" t="s">
        <v>198</v>
      </c>
      <c r="C11" s="14" t="s">
        <v>199</v>
      </c>
      <c r="D11" s="39" t="s">
        <v>109</v>
      </c>
      <c r="E11" s="40">
        <v>37046</v>
      </c>
      <c r="F11" s="41">
        <v>0.25</v>
      </c>
      <c r="G11" s="5">
        <v>37043</v>
      </c>
      <c r="H11" s="14" t="s">
        <v>132</v>
      </c>
    </row>
    <row r="12" spans="1:8" s="3" customFormat="1" ht="26.25" customHeight="1" x14ac:dyDescent="0.2">
      <c r="A12" s="7" t="s">
        <v>114</v>
      </c>
      <c r="B12" s="7" t="s">
        <v>97</v>
      </c>
      <c r="C12" s="7" t="s">
        <v>115</v>
      </c>
      <c r="D12" s="8">
        <v>50000</v>
      </c>
      <c r="E12" s="9">
        <v>37033</v>
      </c>
      <c r="F12" s="10">
        <v>0.7</v>
      </c>
      <c r="G12" s="11">
        <v>37104</v>
      </c>
      <c r="H12" s="7" t="s">
        <v>116</v>
      </c>
    </row>
    <row r="13" spans="1:8" s="3" customFormat="1" ht="38.25" x14ac:dyDescent="0.2">
      <c r="A13" s="7" t="s">
        <v>98</v>
      </c>
      <c r="B13" s="7" t="s">
        <v>98</v>
      </c>
      <c r="C13" s="7" t="s">
        <v>99</v>
      </c>
      <c r="D13" s="8" t="s">
        <v>113</v>
      </c>
      <c r="E13" s="9">
        <v>37033</v>
      </c>
      <c r="F13" s="10">
        <v>0.25</v>
      </c>
      <c r="G13" s="11">
        <v>37135</v>
      </c>
      <c r="H13" s="7" t="s">
        <v>164</v>
      </c>
    </row>
    <row r="14" spans="1:8" x14ac:dyDescent="0.2">
      <c r="H14" s="14" t="s">
        <v>123</v>
      </c>
    </row>
    <row r="16" spans="1:8" s="3" customFormat="1" x14ac:dyDescent="0.2">
      <c r="G16" s="4"/>
    </row>
    <row r="17" spans="7:7" s="3" customFormat="1" x14ac:dyDescent="0.2">
      <c r="G17" s="4"/>
    </row>
    <row r="18" spans="7:7" s="3" customFormat="1" x14ac:dyDescent="0.2">
      <c r="G18" s="4"/>
    </row>
    <row r="19" spans="7:7" s="3" customFormat="1" x14ac:dyDescent="0.2">
      <c r="G19" s="4"/>
    </row>
    <row r="20" spans="7:7" s="3" customFormat="1" x14ac:dyDescent="0.2">
      <c r="G20" s="4"/>
    </row>
    <row r="21" spans="7:7" s="3" customFormat="1" x14ac:dyDescent="0.2">
      <c r="G21" s="4"/>
    </row>
    <row r="22" spans="7:7" s="3" customFormat="1" x14ac:dyDescent="0.2">
      <c r="G22" s="4"/>
    </row>
    <row r="23" spans="7:7" s="3" customFormat="1" x14ac:dyDescent="0.2">
      <c r="G23" s="4"/>
    </row>
    <row r="24" spans="7:7" s="3" customFormat="1" x14ac:dyDescent="0.2">
      <c r="G24" s="4"/>
    </row>
    <row r="25" spans="7:7" s="3" customFormat="1" x14ac:dyDescent="0.2">
      <c r="G25" s="4"/>
    </row>
    <row r="26" spans="7:7" s="3" customFormat="1" x14ac:dyDescent="0.2">
      <c r="G26" s="4"/>
    </row>
    <row r="27" spans="7:7" s="3" customFormat="1" x14ac:dyDescent="0.2">
      <c r="G27" s="4"/>
    </row>
    <row r="28" spans="7:7" s="3" customFormat="1" x14ac:dyDescent="0.2">
      <c r="G28" s="4"/>
    </row>
    <row r="29" spans="7:7" s="3" customFormat="1" x14ac:dyDescent="0.2">
      <c r="G29" s="4"/>
    </row>
    <row r="30" spans="7:7" s="3" customFormat="1" x14ac:dyDescent="0.2">
      <c r="G30" s="4"/>
    </row>
    <row r="31" spans="7:7" s="3" customFormat="1" x14ac:dyDescent="0.2">
      <c r="G31" s="4"/>
    </row>
    <row r="32" spans="7:7" s="3" customFormat="1" x14ac:dyDescent="0.2">
      <c r="G32" s="4"/>
    </row>
    <row r="33" spans="7:7" s="3" customFormat="1" x14ac:dyDescent="0.2">
      <c r="G33" s="4"/>
    </row>
    <row r="34" spans="7:7" s="3" customFormat="1" x14ac:dyDescent="0.2">
      <c r="G34" s="4"/>
    </row>
    <row r="35" spans="7:7" s="3" customFormat="1" x14ac:dyDescent="0.2">
      <c r="G35" s="4"/>
    </row>
    <row r="36" spans="7:7" s="3" customFormat="1" x14ac:dyDescent="0.2">
      <c r="G36" s="4"/>
    </row>
    <row r="37" spans="7:7" s="3" customFormat="1" x14ac:dyDescent="0.2">
      <c r="G37" s="4"/>
    </row>
    <row r="38" spans="7:7" x14ac:dyDescent="0.2">
      <c r="G38" s="5"/>
    </row>
    <row r="39" spans="7:7" x14ac:dyDescent="0.2">
      <c r="G39" s="5"/>
    </row>
    <row r="40" spans="7:7" x14ac:dyDescent="0.2">
      <c r="G40" s="5"/>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election activeCell="A5" sqref="A5:C5"/>
    </sheetView>
  </sheetViews>
  <sheetFormatPr defaultRowHeight="12.75" x14ac:dyDescent="0.2"/>
  <cols>
    <col min="1" max="1" width="14.85546875" customWidth="1"/>
    <col min="2" max="2" width="19.42578125" customWidth="1"/>
    <col min="3" max="3" width="32.85546875" customWidth="1"/>
    <col min="4" max="4" width="11" customWidth="1"/>
    <col min="5" max="5" width="14" customWidth="1"/>
    <col min="6" max="6" width="10.85546875" customWidth="1"/>
    <col min="7" max="7" width="17" customWidth="1"/>
    <col min="8" max="8" width="35.28515625" customWidth="1"/>
  </cols>
  <sheetData>
    <row r="1" spans="1:8" x14ac:dyDescent="0.2">
      <c r="A1" s="1" t="s">
        <v>195</v>
      </c>
    </row>
    <row r="2" spans="1:8" x14ac:dyDescent="0.2">
      <c r="A2" s="1" t="s">
        <v>10</v>
      </c>
    </row>
    <row r="3" spans="1:8" x14ac:dyDescent="0.2">
      <c r="A3" s="1"/>
    </row>
    <row r="4" spans="1:8" x14ac:dyDescent="0.2">
      <c r="A4" s="1" t="s">
        <v>157</v>
      </c>
      <c r="B4" s="33">
        <v>3052000</v>
      </c>
    </row>
    <row r="5" spans="1:8" x14ac:dyDescent="0.2">
      <c r="A5" s="1"/>
      <c r="B5" s="33"/>
    </row>
    <row r="7" spans="1:8" s="2" customFormat="1" ht="27" customHeight="1" x14ac:dyDescent="0.2">
      <c r="A7" s="12" t="s">
        <v>0</v>
      </c>
      <c r="B7" s="12" t="s">
        <v>1</v>
      </c>
      <c r="C7" s="12" t="s">
        <v>2</v>
      </c>
      <c r="D7" s="12" t="s">
        <v>3</v>
      </c>
      <c r="E7" s="12" t="s">
        <v>4</v>
      </c>
      <c r="F7" s="12" t="s">
        <v>5</v>
      </c>
      <c r="G7" s="12" t="s">
        <v>6</v>
      </c>
      <c r="H7" s="12" t="s">
        <v>7</v>
      </c>
    </row>
    <row r="8" spans="1:8" x14ac:dyDescent="0.2">
      <c r="A8" s="13"/>
      <c r="B8" s="13"/>
      <c r="C8" s="13"/>
      <c r="D8" s="13"/>
      <c r="E8" s="13"/>
      <c r="F8" s="13"/>
      <c r="G8" s="13"/>
      <c r="H8" s="13"/>
    </row>
    <row r="9" spans="1:8" s="3" customFormat="1" ht="63.75" x14ac:dyDescent="0.2">
      <c r="A9" s="7" t="s">
        <v>103</v>
      </c>
      <c r="B9" s="7" t="s">
        <v>104</v>
      </c>
      <c r="C9" s="7" t="s">
        <v>105</v>
      </c>
      <c r="D9" s="8">
        <v>500000</v>
      </c>
      <c r="E9" s="15">
        <v>37041</v>
      </c>
      <c r="F9" s="16">
        <v>0.1</v>
      </c>
      <c r="G9" s="17">
        <v>37104</v>
      </c>
      <c r="H9" s="18" t="s">
        <v>235</v>
      </c>
    </row>
    <row r="10" spans="1:8" s="3" customFormat="1" ht="76.5" x14ac:dyDescent="0.2">
      <c r="A10" s="7" t="s">
        <v>100</v>
      </c>
      <c r="B10" s="7" t="s">
        <v>101</v>
      </c>
      <c r="C10" s="7" t="s">
        <v>102</v>
      </c>
      <c r="D10" s="8">
        <v>500000</v>
      </c>
      <c r="E10" s="15">
        <v>37045</v>
      </c>
      <c r="F10" s="16">
        <v>0.1</v>
      </c>
      <c r="G10" s="17">
        <v>37104</v>
      </c>
      <c r="H10" s="18" t="s">
        <v>236</v>
      </c>
    </row>
    <row r="11" spans="1:8" s="3" customFormat="1" ht="38.25" x14ac:dyDescent="0.2">
      <c r="A11" s="7" t="s">
        <v>237</v>
      </c>
      <c r="B11" s="7" t="s">
        <v>237</v>
      </c>
      <c r="C11" s="7" t="s">
        <v>238</v>
      </c>
      <c r="D11" s="8">
        <v>500000</v>
      </c>
      <c r="E11" s="15">
        <v>37045</v>
      </c>
      <c r="F11" s="16">
        <v>0.1</v>
      </c>
      <c r="G11" s="17">
        <v>37104</v>
      </c>
      <c r="H11" s="18" t="s">
        <v>239</v>
      </c>
    </row>
    <row r="12" spans="1:8" s="3" customFormat="1" x14ac:dyDescent="0.2">
      <c r="G12" s="4"/>
    </row>
    <row r="13" spans="1:8" s="3" customFormat="1" x14ac:dyDescent="0.2">
      <c r="G13" s="4"/>
    </row>
    <row r="14" spans="1:8" s="3" customFormat="1" x14ac:dyDescent="0.2">
      <c r="G14" s="4"/>
    </row>
    <row r="15" spans="1:8" s="3" customFormat="1" x14ac:dyDescent="0.2">
      <c r="G15" s="4"/>
    </row>
    <row r="16" spans="1:8" s="3" customFormat="1" x14ac:dyDescent="0.2">
      <c r="G16" s="4"/>
    </row>
    <row r="17" spans="7:7" s="3" customFormat="1" x14ac:dyDescent="0.2">
      <c r="G17" s="4"/>
    </row>
    <row r="18" spans="7:7" s="3" customFormat="1" x14ac:dyDescent="0.2">
      <c r="G18" s="4"/>
    </row>
    <row r="19" spans="7:7" s="3" customFormat="1" x14ac:dyDescent="0.2">
      <c r="G19" s="4"/>
    </row>
    <row r="20" spans="7:7" s="3" customFormat="1" x14ac:dyDescent="0.2">
      <c r="G20" s="4"/>
    </row>
    <row r="21" spans="7:7" s="3" customFormat="1" x14ac:dyDescent="0.2">
      <c r="G21" s="4"/>
    </row>
    <row r="22" spans="7:7" s="3" customFormat="1" x14ac:dyDescent="0.2">
      <c r="G22" s="4"/>
    </row>
    <row r="23" spans="7:7" s="3" customFormat="1" x14ac:dyDescent="0.2">
      <c r="G23" s="4"/>
    </row>
    <row r="24" spans="7:7" s="3" customFormat="1" x14ac:dyDescent="0.2">
      <c r="G24" s="4"/>
    </row>
    <row r="25" spans="7:7" s="3" customFormat="1" x14ac:dyDescent="0.2">
      <c r="G25" s="4"/>
    </row>
    <row r="26" spans="7:7" s="3" customFormat="1" x14ac:dyDescent="0.2">
      <c r="G26" s="4"/>
    </row>
    <row r="27" spans="7:7" s="3" customFormat="1" x14ac:dyDescent="0.2">
      <c r="G27" s="4"/>
    </row>
    <row r="28" spans="7:7" s="3" customFormat="1" x14ac:dyDescent="0.2">
      <c r="G28" s="4"/>
    </row>
    <row r="29" spans="7:7" s="3" customFormat="1" x14ac:dyDescent="0.2">
      <c r="G29" s="4"/>
    </row>
    <row r="30" spans="7:7" s="3" customFormat="1" x14ac:dyDescent="0.2">
      <c r="G30" s="4"/>
    </row>
    <row r="31" spans="7:7" s="3" customFormat="1" x14ac:dyDescent="0.2">
      <c r="G31" s="4"/>
    </row>
    <row r="32" spans="7:7" s="3" customFormat="1" x14ac:dyDescent="0.2">
      <c r="G32" s="4"/>
    </row>
    <row r="33" spans="7:7" s="3" customFormat="1" x14ac:dyDescent="0.2">
      <c r="G33" s="4"/>
    </row>
    <row r="34" spans="7:7" s="3" customFormat="1" x14ac:dyDescent="0.2">
      <c r="G34" s="4"/>
    </row>
    <row r="35" spans="7:7" x14ac:dyDescent="0.2">
      <c r="G35" s="5"/>
    </row>
    <row r="36" spans="7:7" x14ac:dyDescent="0.2">
      <c r="G36" s="5"/>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workbookViewId="0">
      <selection activeCell="B1" sqref="B1"/>
    </sheetView>
  </sheetViews>
  <sheetFormatPr defaultRowHeight="12.75" x14ac:dyDescent="0.2"/>
  <cols>
    <col min="1" max="1" width="14.85546875" customWidth="1"/>
    <col min="2" max="2" width="19.42578125" customWidth="1"/>
    <col min="3" max="3" width="32.85546875" customWidth="1"/>
    <col min="4" max="4" width="11" customWidth="1"/>
    <col min="5" max="5" width="13.85546875" customWidth="1"/>
    <col min="6" max="6" width="10.85546875" customWidth="1"/>
    <col min="7" max="7" width="17" customWidth="1"/>
    <col min="8" max="8" width="35.28515625" customWidth="1"/>
  </cols>
  <sheetData>
    <row r="1" spans="1:8" x14ac:dyDescent="0.2">
      <c r="A1" s="1" t="s">
        <v>195</v>
      </c>
    </row>
    <row r="2" spans="1:8" x14ac:dyDescent="0.2">
      <c r="A2" s="1" t="s">
        <v>11</v>
      </c>
    </row>
    <row r="4" spans="1:8" x14ac:dyDescent="0.2">
      <c r="A4" s="1" t="s">
        <v>157</v>
      </c>
      <c r="B4" s="33">
        <v>4176000</v>
      </c>
    </row>
    <row r="7" spans="1:8" s="2" customFormat="1" ht="27" customHeight="1" x14ac:dyDescent="0.2">
      <c r="A7" s="12" t="s">
        <v>0</v>
      </c>
      <c r="B7" s="12" t="s">
        <v>1</v>
      </c>
      <c r="C7" s="12" t="s">
        <v>2</v>
      </c>
      <c r="D7" s="12" t="s">
        <v>3</v>
      </c>
      <c r="E7" s="12" t="s">
        <v>4</v>
      </c>
      <c r="F7" s="12" t="s">
        <v>5</v>
      </c>
      <c r="G7" s="12" t="s">
        <v>6</v>
      </c>
      <c r="H7" s="12" t="s">
        <v>7</v>
      </c>
    </row>
    <row r="8" spans="1:8" x14ac:dyDescent="0.2">
      <c r="A8" s="13"/>
      <c r="B8" s="13"/>
      <c r="C8" s="13"/>
      <c r="D8" s="13"/>
      <c r="E8" s="13"/>
      <c r="F8" s="13"/>
      <c r="G8" s="13"/>
      <c r="H8" s="13"/>
    </row>
    <row r="9" spans="1:8" s="3" customFormat="1" ht="38.25" x14ac:dyDescent="0.2">
      <c r="A9" s="7" t="s">
        <v>36</v>
      </c>
      <c r="B9" s="7" t="s">
        <v>37</v>
      </c>
      <c r="C9" s="7" t="s">
        <v>38</v>
      </c>
      <c r="D9" s="7" t="s">
        <v>39</v>
      </c>
      <c r="E9" s="9">
        <v>37043</v>
      </c>
      <c r="F9" s="10">
        <v>0.75</v>
      </c>
      <c r="G9" s="11">
        <v>37043</v>
      </c>
      <c r="H9" s="7" t="s">
        <v>180</v>
      </c>
    </row>
    <row r="10" spans="1:8" s="3" customFormat="1" ht="76.5" x14ac:dyDescent="0.2">
      <c r="A10" s="7" t="s">
        <v>49</v>
      </c>
      <c r="B10" s="7" t="s">
        <v>50</v>
      </c>
      <c r="C10" s="7" t="s">
        <v>153</v>
      </c>
      <c r="D10" s="7" t="s">
        <v>35</v>
      </c>
      <c r="E10" s="9">
        <v>37043</v>
      </c>
      <c r="F10" s="10">
        <v>0.75</v>
      </c>
      <c r="G10" s="11">
        <v>37043</v>
      </c>
      <c r="H10" s="7" t="s">
        <v>181</v>
      </c>
    </row>
    <row r="11" spans="1:8" s="3" customFormat="1" ht="63.75" x14ac:dyDescent="0.2">
      <c r="A11" s="7" t="s">
        <v>124</v>
      </c>
      <c r="B11" s="7" t="s">
        <v>125</v>
      </c>
      <c r="C11" s="7" t="s">
        <v>167</v>
      </c>
      <c r="D11" s="7" t="s">
        <v>54</v>
      </c>
      <c r="E11" s="9">
        <v>37039</v>
      </c>
      <c r="F11" s="10">
        <v>0.75</v>
      </c>
      <c r="G11" s="11">
        <v>37043</v>
      </c>
      <c r="H11" s="7" t="s">
        <v>182</v>
      </c>
    </row>
    <row r="12" spans="1:8" s="3" customFormat="1" ht="25.5" x14ac:dyDescent="0.2">
      <c r="A12" s="7" t="s">
        <v>55</v>
      </c>
      <c r="B12" s="7" t="s">
        <v>56</v>
      </c>
      <c r="C12" s="7" t="s">
        <v>57</v>
      </c>
      <c r="D12" s="7" t="s">
        <v>58</v>
      </c>
      <c r="E12" s="9">
        <v>37022</v>
      </c>
      <c r="F12" s="10">
        <v>0.6</v>
      </c>
      <c r="G12" s="11">
        <v>37043</v>
      </c>
      <c r="H12" s="7" t="s">
        <v>183</v>
      </c>
    </row>
    <row r="13" spans="1:8" s="3" customFormat="1" ht="25.5" x14ac:dyDescent="0.2">
      <c r="A13" s="7" t="s">
        <v>127</v>
      </c>
      <c r="B13" s="7" t="s">
        <v>128</v>
      </c>
      <c r="C13" s="7" t="s">
        <v>66</v>
      </c>
      <c r="D13" s="7" t="s">
        <v>67</v>
      </c>
      <c r="E13" s="9">
        <v>37019</v>
      </c>
      <c r="F13" s="10">
        <v>0.5</v>
      </c>
      <c r="G13" s="11">
        <v>37104</v>
      </c>
      <c r="H13" s="7" t="s">
        <v>154</v>
      </c>
    </row>
    <row r="14" spans="1:8" s="3" customFormat="1" ht="38.25" x14ac:dyDescent="0.2">
      <c r="A14" s="7" t="s">
        <v>40</v>
      </c>
      <c r="B14" s="7" t="s">
        <v>20</v>
      </c>
      <c r="C14" s="7" t="s">
        <v>41</v>
      </c>
      <c r="D14" s="7" t="s">
        <v>42</v>
      </c>
      <c r="E14" s="9" t="s">
        <v>126</v>
      </c>
      <c r="F14" s="10">
        <v>0.5</v>
      </c>
      <c r="G14" s="11">
        <v>37104</v>
      </c>
      <c r="H14" s="7" t="s">
        <v>43</v>
      </c>
    </row>
    <row r="15" spans="1:8" s="3" customFormat="1" ht="76.5" x14ac:dyDescent="0.2">
      <c r="A15" s="7" t="s">
        <v>51</v>
      </c>
      <c r="B15" s="7" t="s">
        <v>52</v>
      </c>
      <c r="C15" s="7" t="s">
        <v>53</v>
      </c>
      <c r="D15" s="7" t="s">
        <v>39</v>
      </c>
      <c r="E15" s="9">
        <v>37039</v>
      </c>
      <c r="F15" s="10">
        <v>0.25</v>
      </c>
      <c r="G15" s="11">
        <v>37104</v>
      </c>
      <c r="H15" s="7" t="s">
        <v>184</v>
      </c>
    </row>
    <row r="16" spans="1:8" s="3" customFormat="1" ht="38.25" x14ac:dyDescent="0.2">
      <c r="A16" s="7" t="s">
        <v>129</v>
      </c>
      <c r="B16" s="7" t="s">
        <v>129</v>
      </c>
      <c r="C16" s="7" t="s">
        <v>130</v>
      </c>
      <c r="D16" s="7" t="s">
        <v>131</v>
      </c>
      <c r="E16" s="9">
        <v>37021</v>
      </c>
      <c r="F16" s="10">
        <v>0.25</v>
      </c>
      <c r="G16" s="11">
        <v>37104</v>
      </c>
      <c r="H16" s="7" t="s">
        <v>185</v>
      </c>
    </row>
    <row r="17" spans="1:8" s="3" customFormat="1" ht="25.5" x14ac:dyDescent="0.2">
      <c r="A17" s="7" t="s">
        <v>168</v>
      </c>
      <c r="B17" s="7" t="s">
        <v>169</v>
      </c>
      <c r="C17" s="7" t="s">
        <v>170</v>
      </c>
      <c r="D17" s="7" t="s">
        <v>131</v>
      </c>
      <c r="E17" s="9">
        <v>37027</v>
      </c>
      <c r="F17" s="10">
        <v>0.5</v>
      </c>
      <c r="G17" s="11">
        <v>37135</v>
      </c>
      <c r="H17" s="7" t="s">
        <v>186</v>
      </c>
    </row>
    <row r="18" spans="1:8" s="3" customFormat="1" ht="38.25" x14ac:dyDescent="0.2">
      <c r="A18" s="7" t="s">
        <v>59</v>
      </c>
      <c r="B18" s="7" t="s">
        <v>60</v>
      </c>
      <c r="C18" s="7" t="s">
        <v>155</v>
      </c>
      <c r="D18" s="7" t="s">
        <v>39</v>
      </c>
      <c r="E18" s="9">
        <v>37035</v>
      </c>
      <c r="F18" s="10">
        <v>0.5</v>
      </c>
      <c r="G18" s="11">
        <v>37135</v>
      </c>
      <c r="H18" s="7" t="s">
        <v>171</v>
      </c>
    </row>
    <row r="19" spans="1:8" s="3" customFormat="1" ht="25.5" x14ac:dyDescent="0.2">
      <c r="A19" s="7" t="s">
        <v>61</v>
      </c>
      <c r="B19" s="7" t="s">
        <v>62</v>
      </c>
      <c r="C19" s="7" t="s">
        <v>63</v>
      </c>
      <c r="D19" s="7" t="s">
        <v>161</v>
      </c>
      <c r="E19" s="9">
        <v>37037</v>
      </c>
      <c r="F19" s="10">
        <v>0.25</v>
      </c>
      <c r="G19" s="11">
        <v>37135</v>
      </c>
      <c r="H19" s="7" t="s">
        <v>136</v>
      </c>
    </row>
    <row r="20" spans="1:8" s="3" customFormat="1" x14ac:dyDescent="0.2">
      <c r="A20" s="7" t="s">
        <v>64</v>
      </c>
      <c r="B20" s="7" t="s">
        <v>64</v>
      </c>
      <c r="C20" s="7" t="s">
        <v>137</v>
      </c>
      <c r="D20" s="7" t="s">
        <v>138</v>
      </c>
      <c r="E20" s="9">
        <v>37015</v>
      </c>
      <c r="F20" s="10">
        <v>0.25</v>
      </c>
      <c r="G20" s="11">
        <v>37135</v>
      </c>
      <c r="H20" s="7" t="s">
        <v>135</v>
      </c>
    </row>
    <row r="21" spans="1:8" s="3" customFormat="1" ht="25.5" x14ac:dyDescent="0.2">
      <c r="A21" s="7" t="s">
        <v>68</v>
      </c>
      <c r="B21" s="7" t="s">
        <v>68</v>
      </c>
      <c r="C21" s="7" t="s">
        <v>139</v>
      </c>
      <c r="D21" s="7" t="s">
        <v>131</v>
      </c>
      <c r="E21" s="9">
        <v>37020</v>
      </c>
      <c r="F21" s="10">
        <v>0.25</v>
      </c>
      <c r="G21" s="11">
        <v>37135</v>
      </c>
      <c r="H21" s="7" t="s">
        <v>187</v>
      </c>
    </row>
    <row r="22" spans="1:8" s="3" customFormat="1" ht="25.5" x14ac:dyDescent="0.2">
      <c r="A22" s="7" t="s">
        <v>156</v>
      </c>
      <c r="B22" s="7" t="s">
        <v>156</v>
      </c>
      <c r="C22" s="7" t="s">
        <v>188</v>
      </c>
      <c r="D22" s="7" t="s">
        <v>189</v>
      </c>
      <c r="E22" s="9">
        <v>37042</v>
      </c>
      <c r="F22" s="10">
        <v>0.25</v>
      </c>
      <c r="G22" s="11">
        <v>37165</v>
      </c>
      <c r="H22" s="7" t="s">
        <v>190</v>
      </c>
    </row>
    <row r="23" spans="1:8" s="3" customFormat="1" ht="38.25" x14ac:dyDescent="0.2">
      <c r="A23" s="7" t="s">
        <v>69</v>
      </c>
      <c r="B23" s="7" t="s">
        <v>70</v>
      </c>
      <c r="C23" s="7" t="s">
        <v>140</v>
      </c>
      <c r="D23" s="7" t="s">
        <v>71</v>
      </c>
      <c r="E23" s="9">
        <v>37022</v>
      </c>
      <c r="F23" s="10">
        <v>0.5</v>
      </c>
      <c r="G23" s="11">
        <v>37196</v>
      </c>
      <c r="H23" s="7" t="s">
        <v>172</v>
      </c>
    </row>
    <row r="24" spans="1:8" s="3" customFormat="1" ht="25.5" x14ac:dyDescent="0.2">
      <c r="A24" s="7" t="s">
        <v>72</v>
      </c>
      <c r="B24" s="7" t="s">
        <v>33</v>
      </c>
      <c r="C24" s="7" t="s">
        <v>73</v>
      </c>
      <c r="D24" s="7" t="s">
        <v>39</v>
      </c>
      <c r="E24" s="9">
        <v>37021</v>
      </c>
      <c r="F24" s="10">
        <v>0.1</v>
      </c>
      <c r="G24" s="11">
        <v>37196</v>
      </c>
      <c r="H24" s="7" t="s">
        <v>65</v>
      </c>
    </row>
    <row r="25" spans="1:8" s="3" customFormat="1" ht="25.5" x14ac:dyDescent="0.2">
      <c r="A25" s="7" t="s">
        <v>141</v>
      </c>
      <c r="B25" s="7" t="s">
        <v>142</v>
      </c>
      <c r="C25" s="7" t="s">
        <v>143</v>
      </c>
      <c r="D25" s="7" t="s">
        <v>131</v>
      </c>
      <c r="E25" s="9">
        <v>37033</v>
      </c>
      <c r="F25" s="10">
        <v>0.25</v>
      </c>
      <c r="G25" s="11">
        <v>37196</v>
      </c>
      <c r="H25" s="7" t="s">
        <v>132</v>
      </c>
    </row>
    <row r="26" spans="1:8" s="3" customFormat="1" ht="38.25" x14ac:dyDescent="0.2">
      <c r="A26" s="7" t="s">
        <v>46</v>
      </c>
      <c r="B26" s="7" t="s">
        <v>47</v>
      </c>
      <c r="C26" s="7" t="s">
        <v>48</v>
      </c>
      <c r="D26" s="7" t="s">
        <v>134</v>
      </c>
      <c r="E26" s="9">
        <v>37035</v>
      </c>
      <c r="F26" s="10">
        <v>0.75</v>
      </c>
      <c r="G26" s="11">
        <v>37226</v>
      </c>
      <c r="H26" s="7" t="s">
        <v>166</v>
      </c>
    </row>
    <row r="27" spans="1:8" s="3" customFormat="1" ht="38.25" x14ac:dyDescent="0.2">
      <c r="A27" s="7" t="s">
        <v>44</v>
      </c>
      <c r="B27" s="7" t="s">
        <v>20</v>
      </c>
      <c r="C27" s="7" t="s">
        <v>45</v>
      </c>
      <c r="D27" s="7" t="s">
        <v>42</v>
      </c>
      <c r="E27" s="9" t="s">
        <v>126</v>
      </c>
      <c r="F27" s="10">
        <v>0.25</v>
      </c>
      <c r="G27" s="11">
        <v>37226</v>
      </c>
      <c r="H27" s="7" t="s">
        <v>133</v>
      </c>
    </row>
    <row r="28" spans="1:8" s="3" customFormat="1" ht="25.5" x14ac:dyDescent="0.2">
      <c r="A28" s="7" t="s">
        <v>191</v>
      </c>
      <c r="B28" s="7" t="s">
        <v>192</v>
      </c>
      <c r="C28" s="7" t="s">
        <v>193</v>
      </c>
      <c r="D28" s="7" t="s">
        <v>131</v>
      </c>
      <c r="E28" s="9">
        <v>37034</v>
      </c>
      <c r="F28" s="10">
        <v>0.25</v>
      </c>
      <c r="G28" s="11">
        <v>37226</v>
      </c>
      <c r="H28" s="7" t="s">
        <v>194</v>
      </c>
    </row>
    <row r="29" spans="1:8" s="3" customFormat="1" x14ac:dyDescent="0.2">
      <c r="G29" s="4"/>
    </row>
    <row r="30" spans="1:8" s="3" customFormat="1" x14ac:dyDescent="0.2">
      <c r="G30" s="4"/>
    </row>
    <row r="31" spans="1:8" s="3" customFormat="1" x14ac:dyDescent="0.2">
      <c r="G31" s="4"/>
    </row>
    <row r="32" spans="1:8" s="3" customFormat="1" x14ac:dyDescent="0.2">
      <c r="G32" s="4"/>
    </row>
    <row r="33" spans="7:7" s="3" customFormat="1" x14ac:dyDescent="0.2">
      <c r="G33" s="4"/>
    </row>
    <row r="34" spans="7:7" s="3" customFormat="1" x14ac:dyDescent="0.2">
      <c r="G34" s="4"/>
    </row>
    <row r="35" spans="7:7" s="3" customFormat="1" x14ac:dyDescent="0.2">
      <c r="G35" s="4"/>
    </row>
    <row r="36" spans="7:7" s="3" customFormat="1" x14ac:dyDescent="0.2">
      <c r="G36" s="4"/>
    </row>
    <row r="37" spans="7:7" s="3" customFormat="1" x14ac:dyDescent="0.2">
      <c r="G37" s="4"/>
    </row>
    <row r="38" spans="7:7" s="3" customFormat="1" x14ac:dyDescent="0.2">
      <c r="G38" s="4"/>
    </row>
    <row r="39" spans="7:7" s="3" customFormat="1" x14ac:dyDescent="0.2">
      <c r="G39" s="4"/>
    </row>
    <row r="40" spans="7:7" x14ac:dyDescent="0.2">
      <c r="G40" s="5"/>
    </row>
    <row r="41" spans="7:7" x14ac:dyDescent="0.2">
      <c r="G41" s="5"/>
    </row>
    <row r="42" spans="7:7" x14ac:dyDescent="0.2">
      <c r="G42" s="5"/>
    </row>
    <row r="43" spans="7:7" x14ac:dyDescent="0.2">
      <c r="G43" s="5"/>
    </row>
    <row r="44" spans="7:7" x14ac:dyDescent="0.2">
      <c r="G44" s="5"/>
    </row>
    <row r="45" spans="7:7" x14ac:dyDescent="0.2">
      <c r="G45" s="5"/>
    </row>
    <row r="46" spans="7:7" x14ac:dyDescent="0.2">
      <c r="G46" s="5"/>
    </row>
    <row r="47" spans="7:7" x14ac:dyDescent="0.2">
      <c r="G47" s="5"/>
    </row>
    <row r="48" spans="7:7" x14ac:dyDescent="0.2">
      <c r="G48" s="5"/>
    </row>
    <row r="49" spans="7:7" x14ac:dyDescent="0.2">
      <c r="G49" s="5"/>
    </row>
    <row r="50" spans="7:7" x14ac:dyDescent="0.2">
      <c r="G50" s="5"/>
    </row>
    <row r="51" spans="7:7" x14ac:dyDescent="0.2">
      <c r="G51" s="5"/>
    </row>
    <row r="52" spans="7:7" x14ac:dyDescent="0.2">
      <c r="G52" s="5"/>
    </row>
    <row r="53" spans="7:7" x14ac:dyDescent="0.2">
      <c r="G53" s="5"/>
    </row>
    <row r="54" spans="7:7" x14ac:dyDescent="0.2">
      <c r="G54" s="5"/>
    </row>
    <row r="55" spans="7:7" x14ac:dyDescent="0.2">
      <c r="G55" s="5"/>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tabSelected="1" topLeftCell="A2" workbookViewId="0">
      <selection activeCell="A3" sqref="A3"/>
    </sheetView>
  </sheetViews>
  <sheetFormatPr defaultRowHeight="12.75" x14ac:dyDescent="0.2"/>
  <cols>
    <col min="1" max="1" width="14.85546875" customWidth="1"/>
    <col min="2" max="2" width="19.42578125" customWidth="1"/>
    <col min="3" max="3" width="33" customWidth="1"/>
    <col min="4" max="4" width="11" style="27" customWidth="1"/>
    <col min="5" max="5" width="13.85546875" customWidth="1"/>
    <col min="6" max="6" width="10.85546875" customWidth="1"/>
    <col min="7" max="7" width="17" customWidth="1"/>
    <col min="8" max="8" width="35.28515625" customWidth="1"/>
  </cols>
  <sheetData>
    <row r="1" spans="1:8" x14ac:dyDescent="0.2">
      <c r="A1" s="1" t="s">
        <v>195</v>
      </c>
    </row>
    <row r="2" spans="1:8" x14ac:dyDescent="0.2">
      <c r="A2" s="1" t="s">
        <v>12</v>
      </c>
    </row>
    <row r="3" spans="1:8" x14ac:dyDescent="0.2">
      <c r="A3" s="1"/>
    </row>
    <row r="4" spans="1:8" x14ac:dyDescent="0.2">
      <c r="A4" s="1" t="s">
        <v>157</v>
      </c>
      <c r="B4" s="33">
        <v>375000</v>
      </c>
    </row>
    <row r="6" spans="1:8" s="2" customFormat="1" ht="27" customHeight="1" x14ac:dyDescent="0.2">
      <c r="A6" s="12" t="s">
        <v>0</v>
      </c>
      <c r="B6" s="12" t="s">
        <v>1</v>
      </c>
      <c r="C6" s="12" t="s">
        <v>2</v>
      </c>
      <c r="D6" s="28" t="s">
        <v>3</v>
      </c>
      <c r="E6" s="12" t="s">
        <v>4</v>
      </c>
      <c r="F6" s="12" t="s">
        <v>5</v>
      </c>
      <c r="G6" s="12" t="s">
        <v>6</v>
      </c>
      <c r="H6" s="12" t="s">
        <v>7</v>
      </c>
    </row>
    <row r="7" spans="1:8" x14ac:dyDescent="0.2">
      <c r="A7" s="13"/>
      <c r="B7" s="13"/>
      <c r="C7" s="13"/>
      <c r="D7" s="29"/>
      <c r="E7" s="13"/>
      <c r="F7" s="13"/>
      <c r="G7" s="13"/>
      <c r="H7" s="13"/>
    </row>
    <row r="8" spans="1:8" x14ac:dyDescent="0.2">
      <c r="A8" s="13"/>
      <c r="B8" s="13"/>
      <c r="C8" s="13"/>
      <c r="D8" s="29"/>
      <c r="E8" s="13"/>
      <c r="F8" s="13"/>
      <c r="G8" s="13"/>
      <c r="H8" s="13"/>
    </row>
    <row r="9" spans="1:8" ht="38.25" x14ac:dyDescent="0.2">
      <c r="A9" s="7" t="s">
        <v>16</v>
      </c>
      <c r="B9" s="7" t="s">
        <v>17</v>
      </c>
      <c r="C9" s="7" t="s">
        <v>25</v>
      </c>
      <c r="D9" s="30">
        <v>1000</v>
      </c>
      <c r="E9" s="9">
        <v>37018</v>
      </c>
      <c r="F9" s="10">
        <v>0.4</v>
      </c>
      <c r="G9" s="11">
        <v>37073</v>
      </c>
      <c r="H9" s="7" t="s">
        <v>158</v>
      </c>
    </row>
    <row r="10" spans="1:8" ht="89.25" x14ac:dyDescent="0.2">
      <c r="A10" s="7" t="s">
        <v>19</v>
      </c>
      <c r="B10" s="7" t="s">
        <v>20</v>
      </c>
      <c r="C10" s="7" t="s">
        <v>200</v>
      </c>
      <c r="D10" s="30">
        <v>5000</v>
      </c>
      <c r="E10" s="9">
        <v>37047</v>
      </c>
      <c r="F10" s="10">
        <v>0.5</v>
      </c>
      <c r="G10" s="11">
        <v>37073</v>
      </c>
      <c r="H10" s="7" t="s">
        <v>201</v>
      </c>
    </row>
    <row r="11" spans="1:8" ht="38.25" x14ac:dyDescent="0.2">
      <c r="A11" s="7" t="s">
        <v>22</v>
      </c>
      <c r="B11" s="7" t="s">
        <v>14</v>
      </c>
      <c r="C11" s="7" t="s">
        <v>23</v>
      </c>
      <c r="D11" s="30">
        <v>500</v>
      </c>
      <c r="E11" s="9">
        <v>37048</v>
      </c>
      <c r="F11" s="10">
        <v>0.4</v>
      </c>
      <c r="G11" s="11">
        <v>37104</v>
      </c>
      <c r="H11" s="7" t="s">
        <v>202</v>
      </c>
    </row>
    <row r="12" spans="1:8" ht="63.75" x14ac:dyDescent="0.2">
      <c r="A12" s="7" t="s">
        <v>26</v>
      </c>
      <c r="B12" s="7" t="s">
        <v>27</v>
      </c>
      <c r="C12" s="7" t="s">
        <v>28</v>
      </c>
      <c r="D12" s="30">
        <v>500</v>
      </c>
      <c r="E12" s="9">
        <v>36995</v>
      </c>
      <c r="F12" s="10">
        <v>0.2</v>
      </c>
      <c r="G12" s="11">
        <v>37104</v>
      </c>
      <c r="H12" s="7" t="s">
        <v>159</v>
      </c>
    </row>
    <row r="13" spans="1:8" ht="51" x14ac:dyDescent="0.2">
      <c r="A13" s="7" t="s">
        <v>18</v>
      </c>
      <c r="B13" s="7" t="s">
        <v>17</v>
      </c>
      <c r="C13" s="7" t="s">
        <v>24</v>
      </c>
      <c r="D13" s="30">
        <v>750</v>
      </c>
      <c r="E13" s="9">
        <v>37018</v>
      </c>
      <c r="F13" s="10">
        <v>0.4</v>
      </c>
      <c r="G13" s="11">
        <v>37135</v>
      </c>
      <c r="H13" s="7" t="s">
        <v>160</v>
      </c>
    </row>
    <row r="14" spans="1:8" ht="40.5" customHeight="1" x14ac:dyDescent="0.2">
      <c r="A14" s="7" t="s">
        <v>13</v>
      </c>
      <c r="B14" s="7" t="s">
        <v>14</v>
      </c>
      <c r="C14" s="7" t="s">
        <v>15</v>
      </c>
      <c r="D14" s="30">
        <v>75</v>
      </c>
      <c r="E14" s="9">
        <v>37048</v>
      </c>
      <c r="F14" s="10">
        <v>0.5</v>
      </c>
      <c r="G14" s="11">
        <v>37196</v>
      </c>
      <c r="H14" s="7" t="s">
        <v>203</v>
      </c>
    </row>
    <row r="15" spans="1:8" ht="89.25" x14ac:dyDescent="0.2">
      <c r="A15" s="7" t="s">
        <v>29</v>
      </c>
      <c r="B15" s="7" t="s">
        <v>30</v>
      </c>
      <c r="C15" s="7" t="s">
        <v>31</v>
      </c>
      <c r="D15" s="30" t="s">
        <v>20</v>
      </c>
      <c r="E15" s="9">
        <v>37028</v>
      </c>
      <c r="F15" s="10">
        <v>0.4</v>
      </c>
      <c r="G15" s="11">
        <v>37226</v>
      </c>
      <c r="H15" s="7" t="s">
        <v>162</v>
      </c>
    </row>
    <row r="16" spans="1:8" ht="51" x14ac:dyDescent="0.2">
      <c r="A16" s="7"/>
      <c r="B16" s="7" t="s">
        <v>144</v>
      </c>
      <c r="C16" s="7" t="s">
        <v>146</v>
      </c>
      <c r="D16" s="30">
        <v>1000</v>
      </c>
      <c r="E16" s="9">
        <v>37035</v>
      </c>
      <c r="F16" s="10">
        <v>0.3</v>
      </c>
      <c r="G16" s="11">
        <v>37196</v>
      </c>
      <c r="H16" s="7" t="s">
        <v>204</v>
      </c>
    </row>
    <row r="17" spans="1:8" ht="38.25" x14ac:dyDescent="0.2">
      <c r="A17" s="7"/>
      <c r="B17" s="7" t="s">
        <v>207</v>
      </c>
      <c r="C17" s="7" t="s">
        <v>146</v>
      </c>
      <c r="D17" s="30">
        <v>1000</v>
      </c>
      <c r="E17" s="9">
        <v>37047</v>
      </c>
      <c r="F17" s="10">
        <v>0.3</v>
      </c>
      <c r="G17" s="11">
        <v>37226</v>
      </c>
      <c r="H17" s="7" t="s">
        <v>208</v>
      </c>
    </row>
    <row r="18" spans="1:8" ht="25.5" x14ac:dyDescent="0.2">
      <c r="A18" s="7"/>
      <c r="B18" s="7" t="s">
        <v>209</v>
      </c>
      <c r="C18" s="7" t="s">
        <v>146</v>
      </c>
      <c r="D18" s="30">
        <v>2000</v>
      </c>
      <c r="E18" s="9">
        <v>37040</v>
      </c>
      <c r="F18" s="10">
        <v>0.3</v>
      </c>
      <c r="G18" s="11">
        <v>37226</v>
      </c>
      <c r="H18" s="7" t="s">
        <v>147</v>
      </c>
    </row>
    <row r="19" spans="1:8" s="25" customFormat="1" ht="25.5" x14ac:dyDescent="0.2">
      <c r="A19" s="21"/>
      <c r="B19" s="20" t="s">
        <v>145</v>
      </c>
      <c r="C19" s="20" t="s">
        <v>146</v>
      </c>
      <c r="D19" s="31">
        <v>1000</v>
      </c>
      <c r="E19" s="22">
        <v>37008</v>
      </c>
      <c r="F19" s="23">
        <v>0.2</v>
      </c>
      <c r="G19" s="24">
        <v>37226</v>
      </c>
      <c r="H19" s="7" t="s">
        <v>147</v>
      </c>
    </row>
    <row r="20" spans="1:8" ht="38.25" x14ac:dyDescent="0.2">
      <c r="A20" s="7" t="s">
        <v>32</v>
      </c>
      <c r="B20" s="7" t="s">
        <v>33</v>
      </c>
      <c r="C20" s="7" t="s">
        <v>146</v>
      </c>
      <c r="D20" s="30">
        <v>1000</v>
      </c>
      <c r="E20" s="9" t="s">
        <v>21</v>
      </c>
      <c r="F20" s="10">
        <v>0.2</v>
      </c>
      <c r="G20" s="11">
        <v>37226</v>
      </c>
      <c r="H20" s="7" t="s">
        <v>34</v>
      </c>
    </row>
    <row r="21" spans="1:8" ht="38.25" x14ac:dyDescent="0.2">
      <c r="A21" s="7"/>
      <c r="B21" s="7" t="s">
        <v>210</v>
      </c>
      <c r="C21" s="7" t="s">
        <v>146</v>
      </c>
      <c r="D21" s="30">
        <v>300</v>
      </c>
      <c r="E21" s="9">
        <v>37046</v>
      </c>
      <c r="F21" s="10">
        <v>0.15</v>
      </c>
      <c r="G21" s="11">
        <v>37226</v>
      </c>
      <c r="H21" s="7" t="s">
        <v>211</v>
      </c>
    </row>
    <row r="22" spans="1:8" ht="102" x14ac:dyDescent="0.2">
      <c r="A22" s="7"/>
      <c r="B22" s="20" t="s">
        <v>148</v>
      </c>
      <c r="C22" s="7" t="s">
        <v>146</v>
      </c>
      <c r="D22" s="30">
        <v>1000</v>
      </c>
      <c r="E22" s="9">
        <v>37027</v>
      </c>
      <c r="F22" s="10">
        <v>0.3</v>
      </c>
      <c r="G22" s="26" t="s">
        <v>149</v>
      </c>
      <c r="H22" s="7" t="s">
        <v>205</v>
      </c>
    </row>
    <row r="23" spans="1:8" ht="25.5" x14ac:dyDescent="0.2">
      <c r="A23" s="7"/>
      <c r="B23" s="7" t="s">
        <v>150</v>
      </c>
      <c r="C23" s="7" t="s">
        <v>146</v>
      </c>
      <c r="D23" s="30">
        <v>1000</v>
      </c>
      <c r="E23" s="9">
        <v>36999</v>
      </c>
      <c r="F23" s="10">
        <v>0.3</v>
      </c>
      <c r="G23" s="26" t="s">
        <v>151</v>
      </c>
      <c r="H23" s="7" t="s">
        <v>147</v>
      </c>
    </row>
    <row r="24" spans="1:8" ht="102" x14ac:dyDescent="0.2">
      <c r="A24" s="34"/>
      <c r="B24" s="20" t="s">
        <v>152</v>
      </c>
      <c r="C24" s="20" t="s">
        <v>146</v>
      </c>
      <c r="D24" s="35">
        <v>1000</v>
      </c>
      <c r="E24" s="36">
        <v>37047</v>
      </c>
      <c r="F24" s="37">
        <v>0.3</v>
      </c>
      <c r="G24" s="38" t="s">
        <v>151</v>
      </c>
      <c r="H24" s="20" t="s">
        <v>206</v>
      </c>
    </row>
    <row r="25" spans="1:8" x14ac:dyDescent="0.2">
      <c r="A25" s="3"/>
      <c r="B25" s="3"/>
      <c r="C25" s="3"/>
      <c r="D25" s="32"/>
      <c r="E25" s="19"/>
      <c r="F25" s="3"/>
      <c r="G25" s="4"/>
      <c r="H25" s="3"/>
    </row>
    <row r="26" spans="1:8" x14ac:dyDescent="0.2">
      <c r="A26" s="3"/>
      <c r="B26" s="3"/>
      <c r="C26" s="3"/>
      <c r="D26" s="32"/>
      <c r="E26" s="19"/>
      <c r="F26" s="3"/>
      <c r="G26" s="4"/>
      <c r="H26" s="3"/>
    </row>
    <row r="27" spans="1:8" x14ac:dyDescent="0.2">
      <c r="A27" s="3"/>
      <c r="B27" s="3"/>
      <c r="C27" s="3"/>
      <c r="D27" s="32"/>
      <c r="E27" s="19"/>
      <c r="F27" s="3"/>
      <c r="G27" s="4"/>
      <c r="H27" s="3"/>
    </row>
    <row r="28" spans="1:8" x14ac:dyDescent="0.2">
      <c r="A28" s="3"/>
      <c r="B28" s="3"/>
      <c r="C28" s="3"/>
      <c r="D28" s="32"/>
      <c r="E28" s="19"/>
      <c r="F28" s="3"/>
      <c r="G28" s="4"/>
      <c r="H28" s="3"/>
    </row>
    <row r="29" spans="1:8" x14ac:dyDescent="0.2">
      <c r="A29" s="3"/>
      <c r="B29" s="3"/>
      <c r="C29" s="3"/>
      <c r="D29" s="32"/>
      <c r="E29" s="19"/>
      <c r="F29" s="3"/>
      <c r="G29" s="4"/>
      <c r="H29" s="3"/>
    </row>
    <row r="30" spans="1:8" x14ac:dyDescent="0.2">
      <c r="A30" s="3"/>
      <c r="B30" s="3"/>
      <c r="C30" s="3"/>
      <c r="D30" s="32"/>
      <c r="E30" s="19"/>
      <c r="F30" s="3"/>
      <c r="G30" s="4"/>
      <c r="H30" s="3"/>
    </row>
    <row r="31" spans="1:8" x14ac:dyDescent="0.2">
      <c r="A31" s="3"/>
      <c r="B31" s="3"/>
      <c r="C31" s="3"/>
      <c r="D31" s="32"/>
      <c r="E31" s="19"/>
      <c r="F31" s="3"/>
      <c r="G31" s="4"/>
      <c r="H31" s="3"/>
    </row>
    <row r="32" spans="1:8" x14ac:dyDescent="0.2">
      <c r="A32" s="3"/>
      <c r="B32" s="3"/>
      <c r="C32" s="3"/>
      <c r="D32" s="32"/>
      <c r="E32" s="19"/>
      <c r="F32" s="3"/>
      <c r="G32" s="4"/>
      <c r="H32" s="3"/>
    </row>
    <row r="33" spans="1:8" x14ac:dyDescent="0.2">
      <c r="A33" s="3"/>
      <c r="B33" s="3"/>
      <c r="C33" s="3"/>
      <c r="D33" s="32"/>
      <c r="E33" s="19"/>
      <c r="F33" s="3"/>
      <c r="G33" s="4"/>
      <c r="H33" s="3"/>
    </row>
    <row r="34" spans="1:8" x14ac:dyDescent="0.2">
      <c r="A34" s="3"/>
      <c r="B34" s="3"/>
      <c r="C34" s="3"/>
      <c r="D34" s="32"/>
      <c r="E34" s="19"/>
      <c r="F34" s="3"/>
      <c r="G34" s="4"/>
      <c r="H34" s="3"/>
    </row>
    <row r="35" spans="1:8" x14ac:dyDescent="0.2">
      <c r="A35" s="3"/>
      <c r="B35" s="3"/>
      <c r="C35" s="3"/>
      <c r="D35" s="32"/>
      <c r="E35" s="19"/>
      <c r="F35" s="3"/>
      <c r="G35" s="3"/>
      <c r="H35" s="3"/>
    </row>
    <row r="36" spans="1:8" x14ac:dyDescent="0.2">
      <c r="A36" s="3"/>
      <c r="B36" s="3"/>
      <c r="C36" s="3"/>
      <c r="D36" s="32"/>
      <c r="E36" s="19"/>
      <c r="F36" s="3"/>
      <c r="G36" s="3"/>
      <c r="H36" s="3"/>
    </row>
    <row r="37" spans="1:8" x14ac:dyDescent="0.2">
      <c r="A37" s="3"/>
      <c r="B37" s="3"/>
      <c r="C37" s="3"/>
      <c r="D37" s="32"/>
      <c r="E37" s="3"/>
      <c r="F37" s="3"/>
      <c r="G37" s="3"/>
      <c r="H37" s="3"/>
    </row>
    <row r="38" spans="1:8" x14ac:dyDescent="0.2">
      <c r="A38" s="3"/>
      <c r="B38" s="3"/>
      <c r="C38" s="3"/>
      <c r="D38" s="32"/>
      <c r="E38" s="3"/>
      <c r="F38" s="3"/>
      <c r="G38" s="3"/>
      <c r="H38" s="3"/>
    </row>
    <row r="39" spans="1:8" x14ac:dyDescent="0.2">
      <c r="A39" s="3"/>
      <c r="B39" s="3"/>
      <c r="C39" s="3"/>
      <c r="D39" s="32"/>
      <c r="E39" s="3"/>
      <c r="F39" s="3"/>
      <c r="G39" s="3"/>
      <c r="H39" s="3"/>
    </row>
  </sheetData>
  <phoneticPr fontId="0" type="noConversion"/>
  <pageMargins left="0.75" right="0.75" top="1" bottom="1" header="0.5" footer="0.5"/>
  <pageSetup paperSize="5" orientation="landscape" horizontalDpi="200" verticalDpi="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Executive</vt:lpstr>
      <vt:lpstr>Bridgeline</vt:lpstr>
      <vt:lpstr>E-Commerce</vt:lpstr>
      <vt:lpstr>Wellhead</vt:lpstr>
      <vt:lpstr>Offshore</vt:lpstr>
      <vt:lpstr>Compression</vt:lpstr>
      <vt:lpstr>Storage</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mjones1</dc:creator>
  <cp:lastModifiedBy>Felienne</cp:lastModifiedBy>
  <cp:lastPrinted>2001-06-05T20:50:50Z</cp:lastPrinted>
  <dcterms:created xsi:type="dcterms:W3CDTF">2001-04-23T21:43:52Z</dcterms:created>
  <dcterms:modified xsi:type="dcterms:W3CDTF">2014-09-04T09:55:44Z</dcterms:modified>
</cp:coreProperties>
</file>