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1101" sheetId="1" r:id="rId1"/>
  </sheets>
  <calcPr calcId="152511"/>
</workbook>
</file>

<file path=xl/calcChain.xml><?xml version="1.0" encoding="utf-8"?>
<calcChain xmlns="http://schemas.openxmlformats.org/spreadsheetml/2006/main">
  <c r="D8" i="1" l="1"/>
  <c r="D28" i="1" s="1"/>
  <c r="H8" i="1"/>
  <c r="D9" i="1"/>
  <c r="H9" i="1"/>
  <c r="D10" i="1"/>
  <c r="H10" i="1"/>
  <c r="H28" i="1" s="1"/>
  <c r="D11" i="1"/>
  <c r="H11" i="1"/>
  <c r="D12" i="1"/>
  <c r="H12" i="1"/>
  <c r="D13" i="1"/>
  <c r="H13" i="1"/>
  <c r="D14" i="1"/>
  <c r="H14" i="1"/>
  <c r="D15" i="1"/>
  <c r="H15" i="1"/>
  <c r="D16" i="1"/>
  <c r="H16" i="1"/>
  <c r="D17" i="1"/>
  <c r="H17" i="1"/>
  <c r="D18" i="1"/>
  <c r="H18" i="1"/>
  <c r="D19" i="1"/>
  <c r="H19" i="1"/>
  <c r="D20" i="1"/>
  <c r="H20" i="1"/>
  <c r="D21" i="1"/>
  <c r="H21" i="1"/>
  <c r="D22" i="1"/>
  <c r="H22" i="1"/>
  <c r="D23" i="1"/>
  <c r="H23" i="1"/>
  <c r="D24" i="1"/>
  <c r="H24" i="1"/>
  <c r="D25" i="1"/>
  <c r="H25" i="1"/>
  <c r="D26" i="1"/>
  <c r="H26" i="1"/>
  <c r="B28" i="1"/>
  <c r="C28" i="1"/>
  <c r="E28" i="1"/>
  <c r="F28" i="1"/>
  <c r="G28" i="1"/>
  <c r="C39" i="1"/>
  <c r="C41" i="1" s="1"/>
  <c r="D39" i="1"/>
  <c r="D41" i="1" s="1"/>
  <c r="B41" i="1"/>
  <c r="E39" i="1" l="1"/>
  <c r="E41" i="1" l="1"/>
  <c r="F39" i="1"/>
  <c r="F41" i="1" s="1"/>
</calcChain>
</file>

<file path=xl/comments1.xml><?xml version="1.0" encoding="utf-8"?>
<comments xmlns="http://schemas.openxmlformats.org/spreadsheetml/2006/main">
  <authors>
    <author>pbloom</author>
    <author>charlie hoang</author>
    <author>Frank Cernosek</author>
  </authors>
  <commentList>
    <comment ref="B12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Financial instruments &amp; Lumber &amp; acct # 67654</t>
        </r>
      </text>
    </commen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L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M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  <comment ref="F52" authorId="2" shapeId="0">
      <text>
        <r>
          <rPr>
            <b/>
            <sz val="8"/>
            <color indexed="81"/>
            <rFont val="Tahoma"/>
          </rPr>
          <t>Frank Cernosek:</t>
        </r>
        <r>
          <rPr>
            <sz val="8"/>
            <color indexed="81"/>
            <rFont val="Tahoma"/>
          </rPr>
          <t xml:space="preserve">
Amount Paid Down 25,000,000 07/31/01
</t>
        </r>
      </text>
    </comment>
  </commentList>
</comments>
</file>

<file path=xl/sharedStrings.xml><?xml version="1.0" encoding="utf-8"?>
<sst xmlns="http://schemas.openxmlformats.org/spreadsheetml/2006/main" count="63" uniqueCount="56">
  <si>
    <t xml:space="preserve">FUTURES MARGIN REQUIREMENTS </t>
  </si>
  <si>
    <t>US $$$</t>
  </si>
  <si>
    <t>CANADIAN $$$</t>
  </si>
  <si>
    <t>Broker</t>
  </si>
  <si>
    <t>OTE</t>
  </si>
  <si>
    <t>Credit Facility Covering OTE</t>
  </si>
  <si>
    <t>OTE Less CreditCoverage</t>
  </si>
  <si>
    <t>Net Option Value</t>
  </si>
  <si>
    <t>Initial Margin</t>
  </si>
  <si>
    <t>Line of Credit
Covering Initial Margin (except EDF Mann see calc below)</t>
  </si>
  <si>
    <t>Initial Margin
Less Line of Credit Covering Initial Margin</t>
  </si>
  <si>
    <t>Line of Credit
Covering Realized/Unrealized Gains &amp; Losses</t>
  </si>
  <si>
    <t>ABN-Amro Inc</t>
  </si>
  <si>
    <t>ADM INVESTOR</t>
  </si>
  <si>
    <t>BANK ONE</t>
  </si>
  <si>
    <t>CARR FUTURES (NG)</t>
  </si>
  <si>
    <t>CARR FUTURES INC.</t>
  </si>
  <si>
    <t>CREDIT SUISSE FIRST BOSTON</t>
  </si>
  <si>
    <t>FIMAT *</t>
  </si>
  <si>
    <t>HSBC - US$</t>
  </si>
  <si>
    <t>HSBC - Canadian</t>
  </si>
  <si>
    <t>JP Morgan</t>
  </si>
  <si>
    <t>Mann Financial</t>
  </si>
  <si>
    <t>PARIBAS</t>
  </si>
  <si>
    <t>PRUDENTIAL SI</t>
  </si>
  <si>
    <t>REFCO, INC</t>
  </si>
  <si>
    <t>R J O'BRIEN</t>
  </si>
  <si>
    <t>SAUL STONE &amp; COMPANY</t>
  </si>
  <si>
    <t>SMITH BARNEY, INC **</t>
  </si>
  <si>
    <t>SMITH BARNEY, INC ** (Financial)</t>
  </si>
  <si>
    <t>TOTAL EXCLUDING MID-DAY CALLS</t>
  </si>
  <si>
    <t>EDF Mann</t>
  </si>
  <si>
    <t>TOTAL INCLUDING MID-DAY CALLS</t>
  </si>
  <si>
    <t xml:space="preserve">** Smith Barney Initial Margin does not include Delivery Margin of </t>
  </si>
  <si>
    <t>Used Line</t>
  </si>
  <si>
    <t>Credit Lines:</t>
  </si>
  <si>
    <t>Line</t>
  </si>
  <si>
    <t>Total Line Used</t>
  </si>
  <si>
    <t>Total Line Unused</t>
  </si>
  <si>
    <t>Smith Barney</t>
  </si>
  <si>
    <t>Paribas</t>
  </si>
  <si>
    <t>EDF</t>
  </si>
  <si>
    <t>Fimat</t>
  </si>
  <si>
    <r>
      <t>Note:</t>
    </r>
    <r>
      <rPr>
        <sz val="10"/>
        <rFont val="Arial"/>
      </rPr>
      <t xml:space="preserve">  EDF Man - Positive Net Option value is collateral for futures requirement.</t>
    </r>
  </si>
  <si>
    <t>Option value used to cover Margin</t>
  </si>
  <si>
    <t>Initial Margin less positive option value</t>
  </si>
  <si>
    <t>EDF Man Line of Credit Analysis:</t>
  </si>
  <si>
    <t xml:space="preserve">Initial Margin </t>
  </si>
  <si>
    <t>(limit 20,000,000)</t>
  </si>
  <si>
    <t>Line of Credit Balance</t>
  </si>
  <si>
    <t>(limit 50,000,000)</t>
  </si>
  <si>
    <t>Paribas Line of Credit Limit is $75,000,000</t>
  </si>
  <si>
    <t>1 Includes amounts withheld from payments due Enron.  Fimat's customer agreement states that excess margin including OTE due to Enron must first be used to pay down advances on the facility.</t>
  </si>
  <si>
    <t xml:space="preserve">     </t>
  </si>
  <si>
    <r>
      <t xml:space="preserve">EDF MAN   </t>
    </r>
    <r>
      <rPr>
        <b/>
        <i/>
        <sz val="10"/>
        <rFont val="Arial"/>
        <family val="2"/>
      </rPr>
      <t>(see note below)</t>
    </r>
  </si>
  <si>
    <r>
      <t xml:space="preserve">MID-DAY CALLS: </t>
    </r>
    <r>
      <rPr>
        <b/>
        <sz val="8"/>
        <rFont val="Arial"/>
        <family val="2"/>
      </rPr>
      <t>(based solely on Market Movement)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</si>
</sst>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Wire Date &quot;m/d/yy"/>
    <numFmt numFmtId="165" formatCode="&quot;Stmt Date &quot;m/d/yy"/>
  </numFmts>
  <fonts count="15" x14ac:knownFonts="1">
    <font>
      <sz val="10"/>
      <name val="Arial"/>
    </font>
    <font>
      <sz val="10"/>
      <name val="Arial"/>
    </font>
    <font>
      <sz val="14"/>
      <name val="Arial"/>
      <family val="2"/>
    </font>
    <font>
      <sz val="10"/>
      <color indexed="14"/>
      <name val="Arial"/>
      <family val="2"/>
    </font>
    <font>
      <u val="singleAccounting"/>
      <sz val="10"/>
      <name val="Arial"/>
      <family val="2"/>
    </font>
    <font>
      <u/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0"/>
      <color indexed="48"/>
      <name val="Arial"/>
      <family val="2"/>
    </font>
    <font>
      <sz val="10"/>
      <color indexed="10"/>
      <name val="Arial"/>
      <family val="2"/>
    </font>
    <font>
      <b/>
      <i/>
      <u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0">
    <xf numFmtId="0" fontId="0" fillId="0" borderId="0" xfId="0"/>
    <xf numFmtId="0" fontId="2" fillId="0" borderId="0" xfId="0" applyFont="1"/>
    <xf numFmtId="43" fontId="2" fillId="0" borderId="0" xfId="1" applyFont="1"/>
    <xf numFmtId="44" fontId="1" fillId="0" borderId="0" xfId="2"/>
    <xf numFmtId="0" fontId="0" fillId="2" borderId="0" xfId="0" applyFill="1"/>
    <xf numFmtId="164" fontId="2" fillId="0" borderId="0" xfId="0" applyNumberFormat="1" applyFont="1" applyAlignment="1">
      <alignment horizontal="left"/>
    </xf>
    <xf numFmtId="43" fontId="1" fillId="0" borderId="0" xfId="1"/>
    <xf numFmtId="165" fontId="2" fillId="0" borderId="0" xfId="1" applyNumberFormat="1" applyFont="1" applyAlignment="1">
      <alignment horizontal="left"/>
    </xf>
    <xf numFmtId="44" fontId="3" fillId="0" borderId="0" xfId="2" applyFont="1" applyFill="1"/>
    <xf numFmtId="43" fontId="4" fillId="0" borderId="0" xfId="1" applyFont="1" applyAlignment="1">
      <alignment horizontal="center"/>
    </xf>
    <xf numFmtId="43" fontId="4" fillId="0" borderId="0" xfId="1" applyFont="1" applyAlignment="1">
      <alignment horizontal="left"/>
    </xf>
    <xf numFmtId="0" fontId="4" fillId="0" borderId="0" xfId="0" applyFont="1" applyFill="1" applyAlignment="1">
      <alignment horizontal="left"/>
    </xf>
    <xf numFmtId="43" fontId="4" fillId="0" borderId="0" xfId="1" applyFont="1" applyFill="1" applyAlignment="1">
      <alignment horizontal="center" wrapText="1"/>
    </xf>
    <xf numFmtId="44" fontId="4" fillId="0" borderId="0" xfId="2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0" borderId="0" xfId="0" quotePrefix="1" applyFont="1" applyBorder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4" fillId="0" borderId="0" xfId="0" applyFont="1" applyAlignment="1">
      <alignment horizontal="left"/>
    </xf>
    <xf numFmtId="40" fontId="1" fillId="0" borderId="0" xfId="1" applyNumberFormat="1"/>
    <xf numFmtId="40" fontId="1" fillId="0" borderId="0" xfId="1" applyNumberFormat="1" applyFill="1"/>
    <xf numFmtId="40" fontId="0" fillId="2" borderId="0" xfId="0" applyNumberFormat="1" applyFill="1"/>
    <xf numFmtId="40" fontId="1" fillId="0" borderId="0" xfId="2" applyNumberFormat="1"/>
    <xf numFmtId="40" fontId="1" fillId="0" borderId="0" xfId="2" applyNumberFormat="1" applyFill="1"/>
    <xf numFmtId="38" fontId="1" fillId="0" borderId="0" xfId="2" applyNumberFormat="1" applyFill="1"/>
    <xf numFmtId="0" fontId="0" fillId="0" borderId="0" xfId="0" applyFill="1"/>
    <xf numFmtId="40" fontId="0" fillId="0" borderId="0" xfId="0" applyNumberFormat="1"/>
    <xf numFmtId="0" fontId="7" fillId="0" borderId="1" xfId="0" applyFont="1" applyBorder="1"/>
    <xf numFmtId="40" fontId="7" fillId="0" borderId="1" xfId="2" applyNumberFormat="1" applyFont="1" applyBorder="1"/>
    <xf numFmtId="40" fontId="7" fillId="2" borderId="1" xfId="2" applyNumberFormat="1" applyFont="1" applyFill="1" applyBorder="1"/>
    <xf numFmtId="0" fontId="7" fillId="0" borderId="0" xfId="0" applyFont="1"/>
    <xf numFmtId="0" fontId="7" fillId="0" borderId="0" xfId="0" applyFont="1" applyBorder="1"/>
    <xf numFmtId="40" fontId="7" fillId="0" borderId="0" xfId="2" applyNumberFormat="1" applyFont="1" applyBorder="1"/>
    <xf numFmtId="40" fontId="7" fillId="2" borderId="0" xfId="2" applyNumberFormat="1" applyFont="1" applyFill="1" applyBorder="1"/>
    <xf numFmtId="0" fontId="9" fillId="0" borderId="0" xfId="0" applyFont="1" applyBorder="1"/>
    <xf numFmtId="40" fontId="9" fillId="0" borderId="0" xfId="2" applyNumberFormat="1" applyFont="1" applyBorder="1"/>
    <xf numFmtId="40" fontId="10" fillId="0" borderId="0" xfId="2" applyNumberFormat="1" applyFont="1" applyBorder="1"/>
    <xf numFmtId="0" fontId="9" fillId="0" borderId="2" xfId="0" applyFont="1" applyBorder="1"/>
    <xf numFmtId="40" fontId="7" fillId="0" borderId="2" xfId="2" applyNumberFormat="1" applyFont="1" applyBorder="1"/>
    <xf numFmtId="40" fontId="9" fillId="0" borderId="2" xfId="2" applyNumberFormat="1" applyFont="1" applyBorder="1"/>
    <xf numFmtId="40" fontId="7" fillId="2" borderId="2" xfId="2" applyNumberFormat="1" applyFont="1" applyFill="1" applyBorder="1"/>
    <xf numFmtId="0" fontId="7" fillId="0" borderId="3" xfId="0" applyFont="1" applyBorder="1"/>
    <xf numFmtId="40" fontId="7" fillId="0" borderId="3" xfId="2" applyNumberFormat="1" applyFont="1" applyBorder="1"/>
    <xf numFmtId="40" fontId="7" fillId="2" borderId="3" xfId="2" applyNumberFormat="1" applyFont="1" applyFill="1" applyBorder="1"/>
    <xf numFmtId="39" fontId="1" fillId="0" borderId="0" xfId="2" applyNumberFormat="1"/>
    <xf numFmtId="0" fontId="7" fillId="3" borderId="0" xfId="0" applyFont="1" applyFill="1"/>
    <xf numFmtId="43" fontId="1" fillId="3" borderId="0" xfId="1" applyFill="1"/>
    <xf numFmtId="44" fontId="1" fillId="3" borderId="0" xfId="2" applyFill="1"/>
    <xf numFmtId="8" fontId="11" fillId="3" borderId="0" xfId="1" applyNumberFormat="1" applyFont="1" applyFill="1"/>
    <xf numFmtId="0" fontId="0" fillId="3" borderId="0" xfId="0" applyFill="1"/>
    <xf numFmtId="43" fontId="7" fillId="0" borderId="2" xfId="1" applyFont="1" applyBorder="1" applyAlignment="1">
      <alignment horizontal="center"/>
    </xf>
    <xf numFmtId="0" fontId="7" fillId="0" borderId="2" xfId="0" applyFont="1" applyFill="1" applyBorder="1"/>
    <xf numFmtId="44" fontId="7" fillId="0" borderId="2" xfId="2" applyFont="1" applyBorder="1" applyAlignment="1">
      <alignment horizontal="center"/>
    </xf>
    <xf numFmtId="43" fontId="1" fillId="0" borderId="2" xfId="1" applyBorder="1"/>
    <xf numFmtId="44" fontId="1" fillId="0" borderId="2" xfId="2" applyBorder="1"/>
    <xf numFmtId="44" fontId="1" fillId="0" borderId="3" xfId="2" applyBorder="1"/>
    <xf numFmtId="0" fontId="7" fillId="4" borderId="0" xfId="0" applyFont="1" applyFill="1"/>
    <xf numFmtId="43" fontId="1" fillId="4" borderId="0" xfId="1" applyFill="1"/>
    <xf numFmtId="44" fontId="1" fillId="4" borderId="0" xfId="2" applyFill="1"/>
    <xf numFmtId="0" fontId="0" fillId="4" borderId="0" xfId="0" applyFill="1"/>
    <xf numFmtId="0" fontId="0" fillId="4" borderId="0" xfId="0" applyFill="1" applyAlignment="1">
      <alignment horizontal="left"/>
    </xf>
    <xf numFmtId="43" fontId="1" fillId="4" borderId="0" xfId="1" applyFill="1" applyAlignment="1">
      <alignment horizontal="left"/>
    </xf>
    <xf numFmtId="8" fontId="1" fillId="4" borderId="0" xfId="2" applyNumberFormat="1" applyFill="1"/>
    <xf numFmtId="0" fontId="7" fillId="0" borderId="0" xfId="0" applyFont="1" applyAlignment="1">
      <alignment horizontal="center"/>
    </xf>
    <xf numFmtId="8" fontId="1" fillId="4" borderId="4" xfId="2" applyNumberFormat="1" applyFill="1" applyBorder="1"/>
    <xf numFmtId="8" fontId="1" fillId="4" borderId="0" xfId="2" applyNumberFormat="1" applyFill="1" applyBorder="1"/>
    <xf numFmtId="0" fontId="12" fillId="4" borderId="0" xfId="0" applyFont="1" applyFill="1" applyAlignment="1">
      <alignment horizontal="left"/>
    </xf>
    <xf numFmtId="43" fontId="12" fillId="4" borderId="0" xfId="1" applyFont="1" applyFill="1" applyAlignment="1">
      <alignment horizontal="left"/>
    </xf>
    <xf numFmtId="43" fontId="1" fillId="4" borderId="0" xfId="2" applyNumberFormat="1" applyFill="1"/>
    <xf numFmtId="0" fontId="7" fillId="4" borderId="0" xfId="0" applyFont="1" applyFill="1" applyAlignment="1">
      <alignment horizontal="left"/>
    </xf>
    <xf numFmtId="43" fontId="7" fillId="4" borderId="0" xfId="1" applyFont="1" applyFill="1" applyAlignment="1">
      <alignment horizontal="left"/>
    </xf>
    <xf numFmtId="44" fontId="7" fillId="4" borderId="3" xfId="2" applyNumberFormat="1" applyFont="1" applyFill="1" applyBorder="1"/>
    <xf numFmtId="8" fontId="0" fillId="4" borderId="0" xfId="0" applyNumberFormat="1" applyFill="1"/>
    <xf numFmtId="0" fontId="0" fillId="0" borderId="0" xfId="0" applyAlignment="1">
      <alignment horizontal="right"/>
    </xf>
    <xf numFmtId="43" fontId="1" fillId="0" borderId="0" xfId="1" applyAlignment="1">
      <alignment horizontal="right"/>
    </xf>
    <xf numFmtId="0" fontId="7" fillId="5" borderId="0" xfId="0" applyFont="1" applyFill="1" applyAlignment="1">
      <alignment horizontal="left"/>
    </xf>
    <xf numFmtId="43" fontId="1" fillId="5" borderId="0" xfId="1" applyFill="1" applyAlignment="1">
      <alignment horizontal="right"/>
    </xf>
    <xf numFmtId="44" fontId="1" fillId="5" borderId="0" xfId="2" applyFill="1"/>
    <xf numFmtId="0" fontId="0" fillId="5" borderId="0" xfId="0" applyFill="1"/>
    <xf numFmtId="0" fontId="7" fillId="0" borderId="0" xfId="0" applyFont="1" applyAlignment="1"/>
    <xf numFmtId="43" fontId="7" fillId="0" borderId="2" xfId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O65"/>
  <sheetViews>
    <sheetView tabSelected="1" topLeftCell="A5" workbookViewId="0">
      <selection activeCell="C14" sqref="C14"/>
    </sheetView>
  </sheetViews>
  <sheetFormatPr defaultRowHeight="12.75" x14ac:dyDescent="0.2"/>
  <cols>
    <col min="1" max="1" width="33.7109375" customWidth="1"/>
    <col min="2" max="2" width="23.28515625" style="6" customWidth="1"/>
    <col min="3" max="3" width="16.5703125" style="6" customWidth="1"/>
    <col min="4" max="4" width="18.140625" style="6" customWidth="1"/>
    <col min="5" max="5" width="17.85546875" style="6" customWidth="1"/>
    <col min="6" max="6" width="20" style="3" customWidth="1"/>
    <col min="7" max="7" width="16.42578125" style="3" customWidth="1"/>
    <col min="8" max="8" width="16.42578125" customWidth="1"/>
    <col min="9" max="9" width="2.5703125" style="3" customWidth="1"/>
    <col min="10" max="10" width="17.7109375" style="3" customWidth="1"/>
    <col min="11" max="11" width="3.28515625" customWidth="1"/>
    <col min="12" max="13" width="14.42578125" customWidth="1"/>
    <col min="15" max="15" width="13.5703125" customWidth="1"/>
  </cols>
  <sheetData>
    <row r="1" spans="1:15" ht="22.5" customHeight="1" x14ac:dyDescent="0.25">
      <c r="A1" s="1" t="s">
        <v>0</v>
      </c>
      <c r="B1" s="2"/>
      <c r="C1" s="2"/>
      <c r="D1" s="2"/>
      <c r="E1" s="2"/>
      <c r="K1" s="4"/>
    </row>
    <row r="2" spans="1:15" ht="22.5" customHeight="1" x14ac:dyDescent="0.25">
      <c r="A2" s="5">
        <v>37197</v>
      </c>
      <c r="K2" s="4"/>
    </row>
    <row r="3" spans="1:15" ht="18" x14ac:dyDescent="0.25">
      <c r="A3" s="7">
        <v>37196</v>
      </c>
      <c r="B3" s="2"/>
      <c r="C3" s="2"/>
      <c r="D3" s="2"/>
      <c r="E3" s="2"/>
      <c r="F3" s="8"/>
      <c r="K3" s="4"/>
    </row>
    <row r="4" spans="1:15" ht="18" x14ac:dyDescent="0.25">
      <c r="A4" s="7"/>
      <c r="B4" s="2"/>
      <c r="C4" s="2"/>
      <c r="D4" s="2"/>
      <c r="E4" s="2"/>
      <c r="K4" s="4"/>
    </row>
    <row r="5" spans="1:15" ht="15" x14ac:dyDescent="0.35">
      <c r="B5" s="9" t="s">
        <v>1</v>
      </c>
      <c r="C5" s="9"/>
      <c r="D5" s="9"/>
      <c r="E5" s="9"/>
      <c r="F5" s="10"/>
      <c r="G5" s="10"/>
      <c r="H5" s="10"/>
      <c r="I5" s="10"/>
      <c r="J5" s="10"/>
      <c r="K5" s="4"/>
      <c r="L5" s="9" t="s">
        <v>2</v>
      </c>
      <c r="M5" s="9"/>
    </row>
    <row r="6" spans="1:15" s="17" customFormat="1" ht="75" x14ac:dyDescent="0.35">
      <c r="A6" s="11" t="s">
        <v>3</v>
      </c>
      <c r="B6" s="12" t="s">
        <v>4</v>
      </c>
      <c r="C6" s="12" t="s">
        <v>5</v>
      </c>
      <c r="D6" s="12" t="s">
        <v>6</v>
      </c>
      <c r="E6" s="12" t="s">
        <v>7</v>
      </c>
      <c r="F6" s="13" t="s">
        <v>8</v>
      </c>
      <c r="G6" s="14" t="s">
        <v>9</v>
      </c>
      <c r="H6" s="14" t="s">
        <v>10</v>
      </c>
      <c r="I6" s="15"/>
      <c r="J6" s="14" t="s">
        <v>11</v>
      </c>
      <c r="K6" s="16"/>
      <c r="L6" s="13" t="s">
        <v>4</v>
      </c>
      <c r="M6" s="13" t="s">
        <v>8</v>
      </c>
    </row>
    <row r="7" spans="1:15" x14ac:dyDescent="0.2">
      <c r="K7" s="4"/>
    </row>
    <row r="8" spans="1:15" x14ac:dyDescent="0.2">
      <c r="A8" t="s">
        <v>12</v>
      </c>
      <c r="B8" s="18">
        <v>462252</v>
      </c>
      <c r="C8" s="18"/>
      <c r="D8" s="18">
        <f>B8-C8</f>
        <v>462252</v>
      </c>
      <c r="E8" s="18">
        <v>0</v>
      </c>
      <c r="F8" s="18">
        <v>388300</v>
      </c>
      <c r="G8" s="19"/>
      <c r="H8" s="18">
        <f>F8-G8</f>
        <v>388300</v>
      </c>
      <c r="I8" s="18"/>
      <c r="J8" s="18">
        <v>0</v>
      </c>
      <c r="K8" s="20"/>
      <c r="L8" s="18"/>
      <c r="M8" s="18"/>
      <c r="O8" s="18"/>
    </row>
    <row r="9" spans="1:15" x14ac:dyDescent="0.2">
      <c r="A9" t="s">
        <v>13</v>
      </c>
      <c r="B9" s="21">
        <v>316250</v>
      </c>
      <c r="C9" s="21"/>
      <c r="D9" s="18">
        <f t="shared" ref="D9:D26" si="0">B9-C9</f>
        <v>316250</v>
      </c>
      <c r="E9" s="21">
        <v>0</v>
      </c>
      <c r="F9" s="21">
        <v>0</v>
      </c>
      <c r="G9" s="21"/>
      <c r="H9" s="18">
        <f t="shared" ref="H9:H26" si="1">F9-G9</f>
        <v>0</v>
      </c>
      <c r="K9" s="20"/>
      <c r="L9" s="21"/>
      <c r="M9" s="21"/>
    </row>
    <row r="10" spans="1:15" x14ac:dyDescent="0.2">
      <c r="A10" t="s">
        <v>14</v>
      </c>
      <c r="B10" s="21">
        <v>0</v>
      </c>
      <c r="C10" s="21"/>
      <c r="D10" s="18">
        <f t="shared" si="0"/>
        <v>0</v>
      </c>
      <c r="E10" s="21">
        <v>0</v>
      </c>
      <c r="F10" s="21">
        <v>0</v>
      </c>
      <c r="G10" s="21"/>
      <c r="H10" s="18">
        <f t="shared" si="1"/>
        <v>0</v>
      </c>
      <c r="I10" s="21"/>
      <c r="J10" s="21"/>
      <c r="K10" s="20"/>
      <c r="L10" s="21"/>
      <c r="M10" s="21"/>
    </row>
    <row r="11" spans="1:15" x14ac:dyDescent="0.2">
      <c r="A11" t="s">
        <v>15</v>
      </c>
      <c r="B11" s="18">
        <v>0</v>
      </c>
      <c r="C11" s="18"/>
      <c r="D11" s="18">
        <f t="shared" si="0"/>
        <v>0</v>
      </c>
      <c r="E11" s="18">
        <v>0</v>
      </c>
      <c r="F11" s="18">
        <v>0</v>
      </c>
      <c r="G11" s="18"/>
      <c r="H11" s="18">
        <f t="shared" si="1"/>
        <v>0</v>
      </c>
      <c r="I11" s="18"/>
      <c r="J11" s="18"/>
      <c r="K11" s="20"/>
      <c r="L11" s="18"/>
      <c r="M11" s="18"/>
    </row>
    <row r="12" spans="1:15" x14ac:dyDescent="0.2">
      <c r="A12" t="s">
        <v>16</v>
      </c>
      <c r="B12" s="18">
        <v>-970154.33325000014</v>
      </c>
      <c r="C12" s="18"/>
      <c r="D12" s="18">
        <f t="shared" si="0"/>
        <v>-970154.33325000014</v>
      </c>
      <c r="E12" s="18">
        <v>0</v>
      </c>
      <c r="F12" s="18">
        <v>2596565.0299999998</v>
      </c>
      <c r="G12" s="18"/>
      <c r="H12" s="18">
        <f t="shared" si="1"/>
        <v>2596565.0299999998</v>
      </c>
      <c r="I12" s="18"/>
      <c r="J12" s="18"/>
      <c r="K12" s="20"/>
      <c r="L12" s="18"/>
      <c r="M12" s="18"/>
    </row>
    <row r="13" spans="1:15" x14ac:dyDescent="0.2">
      <c r="A13" t="s">
        <v>17</v>
      </c>
      <c r="B13" s="18">
        <v>-1487084.32</v>
      </c>
      <c r="C13" s="18"/>
      <c r="D13" s="18">
        <f t="shared" si="0"/>
        <v>-1487084.32</v>
      </c>
      <c r="E13" s="18">
        <v>0</v>
      </c>
      <c r="F13" s="18">
        <v>1400544</v>
      </c>
      <c r="G13" s="18"/>
      <c r="H13" s="18">
        <f t="shared" si="1"/>
        <v>1400544</v>
      </c>
      <c r="I13" s="18"/>
      <c r="J13" s="18"/>
      <c r="K13" s="20"/>
      <c r="L13" s="18"/>
      <c r="M13" s="18"/>
    </row>
    <row r="14" spans="1:15" x14ac:dyDescent="0.2">
      <c r="A14" t="s">
        <v>54</v>
      </c>
      <c r="B14" s="18">
        <v>-23998749.5</v>
      </c>
      <c r="C14" s="18">
        <v>8099229</v>
      </c>
      <c r="D14" s="18">
        <f t="shared" si="0"/>
        <v>-32097978.5</v>
      </c>
      <c r="E14" s="18">
        <v>-29673095.400000036</v>
      </c>
      <c r="F14" s="18">
        <v>16900771</v>
      </c>
      <c r="G14" s="19">
        <v>16900771</v>
      </c>
      <c r="H14" s="18">
        <f t="shared" si="1"/>
        <v>0</v>
      </c>
      <c r="I14" s="19"/>
      <c r="J14" s="19">
        <v>0</v>
      </c>
      <c r="K14" s="20"/>
      <c r="L14" s="18"/>
      <c r="M14" s="18"/>
    </row>
    <row r="15" spans="1:15" x14ac:dyDescent="0.2">
      <c r="A15" t="s">
        <v>18</v>
      </c>
      <c r="B15" s="21">
        <v>38568421.060000002</v>
      </c>
      <c r="C15" s="21"/>
      <c r="D15" s="18">
        <f t="shared" si="0"/>
        <v>38568421.060000002</v>
      </c>
      <c r="E15" s="21">
        <v>0</v>
      </c>
      <c r="F15" s="21">
        <v>10062141</v>
      </c>
      <c r="G15" s="22"/>
      <c r="H15" s="18">
        <f t="shared" si="1"/>
        <v>10062141</v>
      </c>
      <c r="I15" s="23">
        <v>1</v>
      </c>
      <c r="J15" s="22">
        <v>0</v>
      </c>
      <c r="K15" s="20"/>
      <c r="L15" s="21"/>
      <c r="M15" s="21"/>
      <c r="O15" s="21"/>
    </row>
    <row r="16" spans="1:15" x14ac:dyDescent="0.2">
      <c r="A16" t="s">
        <v>19</v>
      </c>
      <c r="B16" s="18">
        <v>-3257012.5</v>
      </c>
      <c r="C16" s="18"/>
      <c r="D16" s="18">
        <f t="shared" si="0"/>
        <v>-3257012.5</v>
      </c>
      <c r="E16" s="18">
        <v>0</v>
      </c>
      <c r="F16" s="18">
        <v>375311</v>
      </c>
      <c r="G16" s="18"/>
      <c r="H16" s="18">
        <f t="shared" si="1"/>
        <v>375311</v>
      </c>
      <c r="I16" s="18"/>
      <c r="J16" s="18"/>
      <c r="K16" s="20"/>
      <c r="L16" s="18"/>
      <c r="M16" s="18"/>
    </row>
    <row r="17" spans="1:13" x14ac:dyDescent="0.2">
      <c r="A17" t="s">
        <v>20</v>
      </c>
      <c r="B17" s="18"/>
      <c r="C17" s="18"/>
      <c r="D17" s="18">
        <f t="shared" si="0"/>
        <v>0</v>
      </c>
      <c r="E17" s="18">
        <v>0</v>
      </c>
      <c r="F17" s="18"/>
      <c r="G17" s="18"/>
      <c r="H17" s="18">
        <f t="shared" si="1"/>
        <v>0</v>
      </c>
      <c r="I17" s="18"/>
      <c r="J17" s="18"/>
      <c r="K17" s="20"/>
      <c r="L17" s="18">
        <v>11020</v>
      </c>
      <c r="M17" s="18">
        <v>153120</v>
      </c>
    </row>
    <row r="18" spans="1:13" x14ac:dyDescent="0.2">
      <c r="A18" t="s">
        <v>21</v>
      </c>
      <c r="B18" s="18">
        <v>935685.85</v>
      </c>
      <c r="C18" s="18"/>
      <c r="D18" s="18">
        <f t="shared" si="0"/>
        <v>935685.85</v>
      </c>
      <c r="E18" s="18">
        <v>0</v>
      </c>
      <c r="F18" s="18">
        <v>556520</v>
      </c>
      <c r="G18" s="18"/>
      <c r="H18" s="18">
        <f t="shared" si="1"/>
        <v>556520</v>
      </c>
      <c r="I18" s="18"/>
      <c r="J18" s="18"/>
      <c r="K18" s="20"/>
      <c r="L18" s="18"/>
      <c r="M18" s="18"/>
    </row>
    <row r="19" spans="1:13" x14ac:dyDescent="0.2">
      <c r="A19" t="s">
        <v>22</v>
      </c>
      <c r="B19" s="18">
        <v>0</v>
      </c>
      <c r="C19" s="18"/>
      <c r="D19" s="18">
        <f t="shared" si="0"/>
        <v>0</v>
      </c>
      <c r="E19" s="18">
        <v>0</v>
      </c>
      <c r="F19" s="18">
        <v>0</v>
      </c>
      <c r="G19" s="18"/>
      <c r="H19" s="18">
        <f t="shared" si="1"/>
        <v>0</v>
      </c>
      <c r="I19" s="18"/>
      <c r="J19" s="18"/>
      <c r="K19" s="20"/>
      <c r="L19" s="18"/>
      <c r="M19" s="18"/>
    </row>
    <row r="20" spans="1:13" x14ac:dyDescent="0.2">
      <c r="A20" s="24" t="s">
        <v>23</v>
      </c>
      <c r="B20" s="19">
        <v>84428855.200000003</v>
      </c>
      <c r="C20" s="19"/>
      <c r="D20" s="18">
        <f t="shared" si="0"/>
        <v>84428855.200000003</v>
      </c>
      <c r="E20" s="19">
        <v>0</v>
      </c>
      <c r="F20" s="19">
        <v>22178414</v>
      </c>
      <c r="G20" s="19">
        <v>22178414</v>
      </c>
      <c r="H20" s="18">
        <f t="shared" si="1"/>
        <v>0</v>
      </c>
      <c r="I20" s="19"/>
      <c r="J20" s="19">
        <v>0</v>
      </c>
      <c r="K20" s="20"/>
      <c r="L20" s="18"/>
      <c r="M20" s="18"/>
    </row>
    <row r="21" spans="1:13" x14ac:dyDescent="0.2">
      <c r="A21" t="s">
        <v>24</v>
      </c>
      <c r="B21" s="18">
        <v>417813.7</v>
      </c>
      <c r="C21" s="18"/>
      <c r="D21" s="18">
        <f t="shared" si="0"/>
        <v>417813.7</v>
      </c>
      <c r="E21" s="18">
        <v>0</v>
      </c>
      <c r="F21" s="18">
        <v>392150</v>
      </c>
      <c r="G21" s="18"/>
      <c r="H21" s="18">
        <f t="shared" si="1"/>
        <v>392150</v>
      </c>
      <c r="I21" s="18"/>
      <c r="J21" s="18"/>
      <c r="K21" s="20"/>
      <c r="L21" s="18"/>
      <c r="M21" s="18"/>
    </row>
    <row r="22" spans="1:13" x14ac:dyDescent="0.2">
      <c r="A22" t="s">
        <v>25</v>
      </c>
      <c r="B22" s="18">
        <v>0</v>
      </c>
      <c r="C22" s="18"/>
      <c r="D22" s="18">
        <f t="shared" si="0"/>
        <v>0</v>
      </c>
      <c r="E22" s="18">
        <v>0</v>
      </c>
      <c r="F22" s="18">
        <v>0</v>
      </c>
      <c r="G22" s="18"/>
      <c r="H22" s="18">
        <f t="shared" si="1"/>
        <v>0</v>
      </c>
      <c r="I22" s="18"/>
      <c r="J22" s="18"/>
      <c r="K22" s="20"/>
      <c r="L22" s="18"/>
      <c r="M22" s="18"/>
    </row>
    <row r="23" spans="1:13" x14ac:dyDescent="0.2">
      <c r="A23" t="s">
        <v>26</v>
      </c>
      <c r="B23" s="18">
        <v>8679</v>
      </c>
      <c r="C23" s="18"/>
      <c r="D23" s="18">
        <f t="shared" si="0"/>
        <v>8679</v>
      </c>
      <c r="E23" s="18">
        <v>0</v>
      </c>
      <c r="F23" s="18">
        <v>114000</v>
      </c>
      <c r="G23" s="18"/>
      <c r="H23" s="18">
        <f t="shared" si="1"/>
        <v>114000</v>
      </c>
      <c r="I23" s="18"/>
      <c r="J23" s="18"/>
      <c r="K23" s="20"/>
      <c r="L23" s="18"/>
      <c r="M23" s="18"/>
    </row>
    <row r="24" spans="1:13" x14ac:dyDescent="0.2">
      <c r="A24" t="s">
        <v>27</v>
      </c>
      <c r="B24" s="18">
        <v>154044</v>
      </c>
      <c r="C24" s="18"/>
      <c r="D24" s="18">
        <f t="shared" si="0"/>
        <v>154044</v>
      </c>
      <c r="E24" s="18">
        <v>0</v>
      </c>
      <c r="F24" s="18">
        <v>180000</v>
      </c>
      <c r="G24" s="18"/>
      <c r="H24" s="18">
        <f t="shared" si="1"/>
        <v>180000</v>
      </c>
      <c r="I24" s="18"/>
      <c r="J24" s="18"/>
      <c r="K24" s="20"/>
      <c r="L24" s="18"/>
      <c r="M24" s="18"/>
    </row>
    <row r="25" spans="1:13" ht="12" customHeight="1" x14ac:dyDescent="0.2">
      <c r="A25" s="24" t="s">
        <v>28</v>
      </c>
      <c r="B25" s="18">
        <v>8717126.1999999993</v>
      </c>
      <c r="C25" s="18"/>
      <c r="D25" s="18">
        <f t="shared" si="0"/>
        <v>8717126.1999999993</v>
      </c>
      <c r="E25" s="19">
        <v>0</v>
      </c>
      <c r="F25" s="19">
        <v>5891729</v>
      </c>
      <c r="G25" s="19">
        <v>5891729</v>
      </c>
      <c r="H25" s="18">
        <f t="shared" si="1"/>
        <v>0</v>
      </c>
      <c r="I25" s="19"/>
      <c r="J25" s="19">
        <v>0</v>
      </c>
      <c r="K25" s="20"/>
      <c r="L25" s="18"/>
      <c r="M25" s="18"/>
    </row>
    <row r="26" spans="1:13" ht="12" customHeight="1" x14ac:dyDescent="0.2">
      <c r="A26" s="24" t="s">
        <v>29</v>
      </c>
      <c r="B26" s="18">
        <v>-162000</v>
      </c>
      <c r="C26" s="18"/>
      <c r="D26" s="18">
        <f t="shared" si="0"/>
        <v>-162000</v>
      </c>
      <c r="E26" s="19">
        <v>0</v>
      </c>
      <c r="F26" s="19">
        <v>86400</v>
      </c>
      <c r="G26" s="19"/>
      <c r="H26" s="18">
        <f t="shared" si="1"/>
        <v>86400</v>
      </c>
      <c r="I26" s="19"/>
      <c r="J26" s="19"/>
      <c r="K26" s="20"/>
      <c r="L26" s="18"/>
      <c r="M26" s="18"/>
    </row>
    <row r="27" spans="1:13" x14ac:dyDescent="0.2">
      <c r="E27" s="18"/>
      <c r="F27" s="21"/>
      <c r="G27" s="21"/>
      <c r="H27" s="25"/>
      <c r="I27" s="21"/>
      <c r="J27" s="21"/>
      <c r="K27" s="20"/>
      <c r="L27" s="25"/>
      <c r="M27" s="25"/>
    </row>
    <row r="28" spans="1:13" s="29" customFormat="1" x14ac:dyDescent="0.2">
      <c r="A28" s="26" t="s">
        <v>30</v>
      </c>
      <c r="B28" s="27">
        <f t="shared" ref="B28:G28" si="2">SUM(B8:B26)</f>
        <v>104134126.35675001</v>
      </c>
      <c r="C28" s="27">
        <f t="shared" si="2"/>
        <v>8099229</v>
      </c>
      <c r="D28" s="27">
        <f t="shared" si="2"/>
        <v>96034897.356750011</v>
      </c>
      <c r="E28" s="27">
        <f t="shared" si="2"/>
        <v>-29673095.400000036</v>
      </c>
      <c r="F28" s="27">
        <f t="shared" si="2"/>
        <v>61122845.030000001</v>
      </c>
      <c r="G28" s="27">
        <f t="shared" si="2"/>
        <v>44970914</v>
      </c>
      <c r="H28" s="27">
        <f>SUM(H8:H26)</f>
        <v>16151931.029999999</v>
      </c>
      <c r="I28" s="27"/>
      <c r="J28" s="27">
        <v>0</v>
      </c>
      <c r="K28" s="28"/>
      <c r="L28" s="27">
        <v>11020</v>
      </c>
      <c r="M28" s="27">
        <v>153120</v>
      </c>
    </row>
    <row r="29" spans="1:13" s="29" customFormat="1" x14ac:dyDescent="0.2">
      <c r="A29" s="30" t="s">
        <v>55</v>
      </c>
      <c r="B29" s="31"/>
      <c r="C29" s="31"/>
      <c r="D29" s="31"/>
      <c r="E29" s="31"/>
      <c r="F29" s="31"/>
      <c r="G29" s="31"/>
      <c r="H29" s="31"/>
      <c r="I29" s="31"/>
      <c r="J29" s="31"/>
      <c r="K29" s="32"/>
      <c r="L29" s="31"/>
      <c r="M29" s="31"/>
    </row>
    <row r="30" spans="1:13" s="29" customFormat="1" x14ac:dyDescent="0.2">
      <c r="A30" s="33" t="s">
        <v>31</v>
      </c>
      <c r="B30" s="34">
        <v>0</v>
      </c>
      <c r="C30" s="34"/>
      <c r="D30" s="34"/>
      <c r="E30" s="34"/>
      <c r="F30" s="35"/>
      <c r="G30" s="31"/>
      <c r="H30" s="34"/>
      <c r="I30" s="31"/>
      <c r="J30" s="31"/>
      <c r="K30" s="32"/>
      <c r="L30" s="31"/>
      <c r="M30" s="31"/>
    </row>
    <row r="31" spans="1:13" s="29" customFormat="1" x14ac:dyDescent="0.2">
      <c r="A31" s="36"/>
      <c r="B31" s="37"/>
      <c r="C31" s="37"/>
      <c r="D31" s="37"/>
      <c r="E31" s="37"/>
      <c r="F31" s="38"/>
      <c r="G31" s="37"/>
      <c r="H31" s="37"/>
      <c r="I31" s="37"/>
      <c r="J31" s="37"/>
      <c r="K31" s="39"/>
      <c r="L31" s="37"/>
      <c r="M31" s="37"/>
    </row>
    <row r="32" spans="1:13" s="29" customFormat="1" ht="13.5" thickBot="1" x14ac:dyDescent="0.25">
      <c r="A32" s="40" t="s">
        <v>32</v>
      </c>
      <c r="B32" s="41">
        <v>104134126.35675001</v>
      </c>
      <c r="C32" s="41"/>
      <c r="D32" s="41"/>
      <c r="E32" s="41"/>
      <c r="F32" s="41"/>
      <c r="G32" s="41"/>
      <c r="H32" s="41"/>
      <c r="I32" s="41"/>
      <c r="J32" s="41"/>
      <c r="K32" s="42"/>
      <c r="L32" s="41"/>
      <c r="M32" s="41"/>
    </row>
    <row r="33" spans="1:11" ht="13.5" thickTop="1" x14ac:dyDescent="0.2">
      <c r="G33" s="43"/>
      <c r="I33" s="43"/>
      <c r="J33" s="43"/>
      <c r="K33" s="24"/>
    </row>
    <row r="34" spans="1:11" x14ac:dyDescent="0.2">
      <c r="A34" s="44" t="s">
        <v>33</v>
      </c>
      <c r="B34" s="45"/>
      <c r="C34" s="45"/>
      <c r="D34" s="45"/>
      <c r="E34" s="45"/>
      <c r="F34" s="46"/>
      <c r="G34" s="47">
        <v>0</v>
      </c>
      <c r="H34" s="48"/>
      <c r="I34" s="47"/>
      <c r="J34" s="47"/>
      <c r="K34" s="24"/>
    </row>
    <row r="35" spans="1:11" x14ac:dyDescent="0.2">
      <c r="A35" s="24"/>
      <c r="C35" s="79" t="s">
        <v>34</v>
      </c>
      <c r="D35" s="79"/>
      <c r="K35" s="24"/>
    </row>
    <row r="36" spans="1:11" x14ac:dyDescent="0.2">
      <c r="A36" s="50" t="s">
        <v>35</v>
      </c>
      <c r="B36" s="49" t="s">
        <v>36</v>
      </c>
      <c r="C36" s="49" t="s">
        <v>4</v>
      </c>
      <c r="D36" s="51" t="s">
        <v>8</v>
      </c>
      <c r="E36" s="51" t="s">
        <v>37</v>
      </c>
      <c r="F36" s="51" t="s">
        <v>38</v>
      </c>
      <c r="K36" s="24"/>
    </row>
    <row r="37" spans="1:11" x14ac:dyDescent="0.2">
      <c r="A37" s="24" t="s">
        <v>39</v>
      </c>
      <c r="B37" s="6">
        <v>50000000</v>
      </c>
      <c r="C37" s="6">
        <v>0</v>
      </c>
      <c r="D37" s="6">
        <v>5891729</v>
      </c>
      <c r="E37" s="6">
        <v>5891729</v>
      </c>
      <c r="F37" s="3">
        <v>44108271</v>
      </c>
      <c r="K37" s="24"/>
    </row>
    <row r="38" spans="1:11" x14ac:dyDescent="0.2">
      <c r="A38" s="24" t="s">
        <v>40</v>
      </c>
      <c r="B38" s="6">
        <v>75000000</v>
      </c>
      <c r="C38" s="6">
        <v>0</v>
      </c>
      <c r="D38" s="6">
        <v>22178414</v>
      </c>
      <c r="E38" s="6">
        <v>22178414</v>
      </c>
      <c r="F38" s="3">
        <v>52821586</v>
      </c>
      <c r="K38" s="24"/>
    </row>
    <row r="39" spans="1:11" x14ac:dyDescent="0.2">
      <c r="A39" s="24" t="s">
        <v>41</v>
      </c>
      <c r="B39" s="6">
        <v>25000000</v>
      </c>
      <c r="C39" s="6">
        <f>C14</f>
        <v>8099229</v>
      </c>
      <c r="D39" s="6">
        <f>G14</f>
        <v>16900771</v>
      </c>
      <c r="E39" s="6">
        <f>C39+D39</f>
        <v>25000000</v>
      </c>
      <c r="F39" s="3">
        <f>B39-E39</f>
        <v>0</v>
      </c>
      <c r="K39" s="24"/>
    </row>
    <row r="40" spans="1:11" x14ac:dyDescent="0.2">
      <c r="A40" s="24" t="s">
        <v>42</v>
      </c>
      <c r="B40" s="52">
        <v>20000000</v>
      </c>
      <c r="C40" s="52">
        <v>0</v>
      </c>
      <c r="D40" s="52">
        <v>0</v>
      </c>
      <c r="E40" s="52">
        <v>0</v>
      </c>
      <c r="F40" s="53">
        <v>20000000</v>
      </c>
      <c r="K40" s="24"/>
    </row>
    <row r="41" spans="1:11" ht="13.5" thickBot="1" x14ac:dyDescent="0.25">
      <c r="A41" s="24"/>
      <c r="B41" s="54">
        <f>SUM(B37:B40)</f>
        <v>170000000</v>
      </c>
      <c r="C41" s="54">
        <f>SUM(C37:C40)</f>
        <v>8099229</v>
      </c>
      <c r="D41" s="54">
        <f>SUM(D37:D40)</f>
        <v>44970914</v>
      </c>
      <c r="E41" s="54">
        <f>SUM(E37:E40)</f>
        <v>53070143</v>
      </c>
      <c r="F41" s="54">
        <f>SUM(F37:F40)</f>
        <v>116929857</v>
      </c>
      <c r="K41" s="24"/>
    </row>
    <row r="42" spans="1:11" ht="13.5" thickTop="1" x14ac:dyDescent="0.2">
      <c r="A42" s="24"/>
      <c r="K42" s="24"/>
    </row>
    <row r="43" spans="1:11" x14ac:dyDescent="0.2">
      <c r="A43" s="55" t="s">
        <v>43</v>
      </c>
      <c r="B43" s="56"/>
      <c r="C43" s="56"/>
      <c r="D43" s="56"/>
      <c r="E43" s="56"/>
      <c r="F43" s="57"/>
      <c r="G43" s="57"/>
      <c r="H43" s="58"/>
      <c r="I43" s="57"/>
      <c r="J43" s="57"/>
    </row>
    <row r="44" spans="1:11" x14ac:dyDescent="0.2">
      <c r="A44" s="59" t="s">
        <v>8</v>
      </c>
      <c r="B44" s="60"/>
      <c r="C44" s="60"/>
      <c r="D44" s="60"/>
      <c r="E44" s="60"/>
      <c r="F44" s="61">
        <v>16900771</v>
      </c>
      <c r="G44" s="57"/>
      <c r="H44" s="55"/>
      <c r="I44" s="57"/>
      <c r="J44" s="57"/>
      <c r="K44" s="62"/>
    </row>
    <row r="45" spans="1:11" x14ac:dyDescent="0.2">
      <c r="A45" s="59" t="s">
        <v>44</v>
      </c>
      <c r="B45" s="60"/>
      <c r="C45" s="60"/>
      <c r="D45" s="60"/>
      <c r="E45" s="60"/>
      <c r="F45" s="61">
        <v>0</v>
      </c>
      <c r="G45" s="57"/>
      <c r="H45" s="58"/>
      <c r="I45" s="57"/>
      <c r="J45" s="57"/>
    </row>
    <row r="46" spans="1:11" x14ac:dyDescent="0.2">
      <c r="A46" s="59" t="s">
        <v>45</v>
      </c>
      <c r="B46" s="60"/>
      <c r="C46" s="60"/>
      <c r="D46" s="60"/>
      <c r="E46" s="60"/>
      <c r="F46" s="63">
        <v>16900771</v>
      </c>
      <c r="G46" s="57"/>
      <c r="H46" s="58"/>
      <c r="I46" s="57"/>
      <c r="J46" s="57"/>
    </row>
    <row r="47" spans="1:11" x14ac:dyDescent="0.2">
      <c r="A47" s="59"/>
      <c r="B47" s="60"/>
      <c r="C47" s="60"/>
      <c r="D47" s="60"/>
      <c r="E47" s="60"/>
      <c r="F47" s="64"/>
      <c r="G47" s="57"/>
      <c r="H47" s="58"/>
      <c r="I47" s="57"/>
      <c r="J47" s="57"/>
    </row>
    <row r="48" spans="1:11" x14ac:dyDescent="0.2">
      <c r="A48" s="65" t="s">
        <v>46</v>
      </c>
      <c r="B48" s="66"/>
      <c r="C48" s="66"/>
      <c r="D48" s="66"/>
      <c r="E48" s="66"/>
      <c r="F48" s="57"/>
      <c r="G48" s="57"/>
      <c r="H48" s="58"/>
      <c r="I48" s="57"/>
      <c r="J48" s="57"/>
    </row>
    <row r="49" spans="1:10" x14ac:dyDescent="0.2">
      <c r="A49" s="59" t="s">
        <v>47</v>
      </c>
      <c r="B49" s="60"/>
      <c r="C49" s="60"/>
      <c r="D49" s="60"/>
      <c r="E49" s="60"/>
      <c r="F49" s="61">
        <v>16900771</v>
      </c>
      <c r="G49" s="57"/>
      <c r="H49" s="58"/>
      <c r="I49" s="57"/>
      <c r="J49" s="57"/>
    </row>
    <row r="50" spans="1:10" x14ac:dyDescent="0.2">
      <c r="A50" s="59" t="s">
        <v>4</v>
      </c>
      <c r="B50" s="60"/>
      <c r="C50" s="60"/>
      <c r="D50" s="60"/>
      <c r="E50" s="60"/>
      <c r="F50" s="61">
        <v>20000000</v>
      </c>
      <c r="G50" s="57" t="s">
        <v>48</v>
      </c>
      <c r="H50" s="58"/>
      <c r="I50" s="57"/>
      <c r="J50" s="57"/>
    </row>
    <row r="51" spans="1:10" x14ac:dyDescent="0.2">
      <c r="A51" s="59" t="s">
        <v>7</v>
      </c>
      <c r="B51" s="60"/>
      <c r="C51" s="60"/>
      <c r="D51" s="60"/>
      <c r="E51" s="60"/>
      <c r="F51" s="67">
        <v>29673095.400000036</v>
      </c>
      <c r="G51" s="57"/>
      <c r="H51" s="58"/>
      <c r="I51" s="57"/>
      <c r="J51" s="57"/>
    </row>
    <row r="52" spans="1:10" ht="13.5" thickBot="1" x14ac:dyDescent="0.25">
      <c r="A52" s="68" t="s">
        <v>49</v>
      </c>
      <c r="B52" s="69"/>
      <c r="C52" s="69"/>
      <c r="D52" s="69"/>
      <c r="E52" s="69"/>
      <c r="F52" s="70">
        <v>25000000</v>
      </c>
      <c r="G52" s="57" t="s">
        <v>50</v>
      </c>
      <c r="H52" s="71"/>
      <c r="I52" s="57"/>
      <c r="J52" s="57"/>
    </row>
    <row r="53" spans="1:10" ht="13.5" thickTop="1" x14ac:dyDescent="0.2">
      <c r="A53" s="72"/>
      <c r="B53" s="73"/>
      <c r="C53" s="73"/>
      <c r="D53" s="73"/>
      <c r="E53" s="73"/>
    </row>
    <row r="54" spans="1:10" x14ac:dyDescent="0.2">
      <c r="A54" s="74" t="s">
        <v>51</v>
      </c>
      <c r="B54" s="75"/>
      <c r="C54" s="75"/>
      <c r="D54" s="75"/>
      <c r="E54" s="75"/>
      <c r="F54" s="76"/>
      <c r="G54" s="76"/>
      <c r="H54" s="77"/>
      <c r="I54" s="76"/>
      <c r="J54" s="76"/>
    </row>
    <row r="55" spans="1:10" x14ac:dyDescent="0.2">
      <c r="A55" s="72"/>
      <c r="B55" s="73"/>
      <c r="C55" s="73"/>
      <c r="D55" s="73"/>
      <c r="E55" s="73"/>
    </row>
    <row r="56" spans="1:10" x14ac:dyDescent="0.2">
      <c r="A56" s="78" t="s">
        <v>52</v>
      </c>
      <c r="B56" s="73"/>
      <c r="C56" s="73"/>
      <c r="D56" s="73"/>
      <c r="E56" s="73"/>
    </row>
    <row r="57" spans="1:10" x14ac:dyDescent="0.2">
      <c r="A57" s="72" t="s">
        <v>53</v>
      </c>
      <c r="B57" s="73"/>
      <c r="C57" s="73"/>
      <c r="D57" s="73"/>
      <c r="E57" s="73"/>
    </row>
    <row r="58" spans="1:10" x14ac:dyDescent="0.2">
      <c r="A58" s="72"/>
      <c r="B58" s="73"/>
      <c r="C58" s="73"/>
      <c r="D58" s="73"/>
      <c r="E58" s="73"/>
    </row>
    <row r="59" spans="1:10" x14ac:dyDescent="0.2">
      <c r="A59" s="72"/>
      <c r="B59" s="73"/>
      <c r="C59" s="73"/>
      <c r="D59" s="73"/>
      <c r="E59" s="73"/>
    </row>
    <row r="60" spans="1:10" x14ac:dyDescent="0.2">
      <c r="A60" s="72"/>
      <c r="B60" s="73"/>
      <c r="C60" s="73"/>
      <c r="D60" s="73"/>
      <c r="E60" s="73"/>
    </row>
    <row r="61" spans="1:10" x14ac:dyDescent="0.2">
      <c r="A61" s="72"/>
      <c r="B61" s="73"/>
      <c r="C61" s="73"/>
      <c r="D61" s="73"/>
      <c r="E61" s="73"/>
    </row>
    <row r="62" spans="1:10" x14ac:dyDescent="0.2">
      <c r="A62" s="72"/>
      <c r="B62" s="73"/>
      <c r="C62" s="73"/>
      <c r="D62" s="73"/>
      <c r="E62" s="73"/>
    </row>
    <row r="63" spans="1:10" x14ac:dyDescent="0.2">
      <c r="A63" s="72"/>
      <c r="B63" s="73"/>
      <c r="C63" s="73"/>
      <c r="D63" s="73"/>
      <c r="E63" s="73"/>
    </row>
    <row r="64" spans="1:10" x14ac:dyDescent="0.2">
      <c r="A64" s="72"/>
      <c r="B64" s="73"/>
      <c r="C64" s="73"/>
      <c r="D64" s="73"/>
      <c r="E64" s="73"/>
    </row>
    <row r="65" spans="1:5" x14ac:dyDescent="0.2">
      <c r="A65" s="72"/>
      <c r="B65" s="73"/>
      <c r="C65" s="73"/>
      <c r="D65" s="73"/>
      <c r="E65" s="73"/>
    </row>
  </sheetData>
  <mergeCells count="1">
    <mergeCell ref="C35:D35"/>
  </mergeCells>
  <phoneticPr fontId="0" type="noConversion"/>
  <pageMargins left="0.75" right="0.75" top="1" bottom="1" header="0.5" footer="0.5"/>
  <pageSetup scale="57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1101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twarwic</dc:creator>
  <cp:lastModifiedBy>Felienne</cp:lastModifiedBy>
  <cp:lastPrinted>2001-11-02T18:04:53Z</cp:lastPrinted>
  <dcterms:created xsi:type="dcterms:W3CDTF">2001-11-02T17:02:07Z</dcterms:created>
  <dcterms:modified xsi:type="dcterms:W3CDTF">2014-09-04T08:05:16Z</dcterms:modified>
</cp:coreProperties>
</file>