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015" windowWidth="12120" windowHeight="3030" activeTab="1"/>
  </bookViews>
  <sheets>
    <sheet name="Oneok Summary as of 8-28-01" sheetId="1" r:id="rId1"/>
    <sheet name="KN Summary as of 8-28-01" sheetId="3" r:id="rId2"/>
  </sheets>
  <definedNames>
    <definedName name="HarryAR6_30_00">#REF!</definedName>
    <definedName name="_xlnm.Print_Area" localSheetId="1">'KN Summary as of 8-28-01'!$A$1:$I$37</definedName>
    <definedName name="_xlnm.Print_Area" localSheetId="0">'Oneok Summary as of 8-28-01'!$A$1:$I$60</definedName>
    <definedName name="RobertAR6_30_00">#REF!</definedName>
    <definedName name="TangieAR6_30_00">#REF!</definedName>
  </definedNames>
  <calcPr calcId="152511"/>
</workbook>
</file>

<file path=xl/calcChain.xml><?xml version="1.0" encoding="utf-8"?>
<calcChain xmlns="http://schemas.openxmlformats.org/spreadsheetml/2006/main">
  <c r="G14" i="3" l="1"/>
  <c r="G19" i="3" s="1"/>
  <c r="I14" i="3"/>
  <c r="I19" i="3"/>
  <c r="I29" i="3" s="1"/>
  <c r="I27" i="3"/>
  <c r="I22" i="1"/>
  <c r="I43" i="1" s="1"/>
  <c r="I50" i="1" s="1"/>
  <c r="G24" i="1"/>
  <c r="G43" i="1" s="1"/>
  <c r="I24" i="1"/>
  <c r="I38" i="1"/>
  <c r="I48" i="1"/>
</calcChain>
</file>

<file path=xl/sharedStrings.xml><?xml version="1.0" encoding="utf-8"?>
<sst xmlns="http://schemas.openxmlformats.org/spreadsheetml/2006/main" count="81" uniqueCount="47">
  <si>
    <t>** DRAFT **</t>
  </si>
  <si>
    <t>PREPARED IN ANTICIPATION OF LITIGATION</t>
  </si>
  <si>
    <t>SUMMARY OF KN OUTSTANDING  ITEMS</t>
  </si>
  <si>
    <t>Legal</t>
  </si>
  <si>
    <t>Entity</t>
  </si>
  <si>
    <t>COMPANY NAME</t>
  </si>
  <si>
    <t>MMBtu VOL.</t>
  </si>
  <si>
    <t>DOLLAR</t>
  </si>
  <si>
    <t>OBA</t>
  </si>
  <si>
    <t xml:space="preserve"> </t>
  </si>
  <si>
    <t xml:space="preserve">KN INTERSTATE GAS TRANSMISSION </t>
  </si>
  <si>
    <t>KN ENERGY, INC.</t>
  </si>
  <si>
    <t>A/R</t>
  </si>
  <si>
    <t>TOTALS:</t>
  </si>
  <si>
    <t>KN Energy Inc. (KN/TW Leedy OBA - no activity since 10/95)</t>
  </si>
  <si>
    <t>Due TW</t>
  </si>
  <si>
    <t>KN Marketing LP (Imbalance 11/98)</t>
  </si>
  <si>
    <t>KN Marketing LP (Imbalance 3/92-1/93, 6/93, 1/94 ($90,256 in 5/92))</t>
  </si>
  <si>
    <t>Due KN</t>
  </si>
  <si>
    <t>Oneok Westex Transmission</t>
  </si>
  <si>
    <t>Amount Outstanding:</t>
  </si>
  <si>
    <r>
      <t xml:space="preserve">OUTSTANDING ITEMS - </t>
    </r>
    <r>
      <rPr>
        <sz val="12"/>
        <rFont val="Arial"/>
        <family val="2"/>
      </rPr>
      <t xml:space="preserve">Northern </t>
    </r>
  </si>
  <si>
    <r>
      <t xml:space="preserve">OUTSTANDING ITEMS - </t>
    </r>
    <r>
      <rPr>
        <sz val="12"/>
        <rFont val="Arial"/>
        <family val="2"/>
      </rPr>
      <t>Transwestern</t>
    </r>
  </si>
  <si>
    <r>
      <t xml:space="preserve">ONEOK FIELD SERVICES CO. </t>
    </r>
    <r>
      <rPr>
        <sz val="8"/>
        <rFont val="Arial"/>
        <family val="2"/>
      </rPr>
      <t>(Formly: KN GAS GATHERING)</t>
    </r>
  </si>
  <si>
    <r>
      <t>ONEOK ENERGY MRKTG &amp; TRADING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(Formerly:  KN MARKETING, INC.)</t>
    </r>
  </si>
  <si>
    <r>
      <t xml:space="preserve">ONEOK ENERGY MRKTG &amp; TRADING </t>
    </r>
    <r>
      <rPr>
        <sz val="8"/>
        <rFont val="Arial"/>
        <family val="2"/>
      </rPr>
      <t>(Formerly:  KN MARKETING, LP)</t>
    </r>
  </si>
  <si>
    <r>
      <t xml:space="preserve">ONEOK MIDSTREAM GAS SUPPLY, LLC </t>
    </r>
    <r>
      <rPr>
        <sz val="8"/>
        <rFont val="Arial"/>
        <family val="2"/>
      </rPr>
      <t>(Formerly:  KN PROCESSING)</t>
    </r>
  </si>
  <si>
    <r>
      <t xml:space="preserve">ONEOK BUSHTON PROCESSING, INC.  </t>
    </r>
    <r>
      <rPr>
        <sz val="8"/>
        <rFont val="Arial"/>
        <family val="2"/>
      </rPr>
      <t>(Formerly:  KN PROCESSING)</t>
    </r>
  </si>
  <si>
    <r>
      <t xml:space="preserve">ONEOK TEXAS FIELD SERVICES </t>
    </r>
    <r>
      <rPr>
        <sz val="8"/>
        <rFont val="Arial"/>
        <family val="2"/>
      </rPr>
      <t>(Formerly:  AMERICAN GATHERING)</t>
    </r>
  </si>
  <si>
    <r>
      <t xml:space="preserve">ONEOK TEXAS FIELD SERVICES </t>
    </r>
    <r>
      <rPr>
        <sz val="8"/>
        <rFont val="Arial"/>
        <family val="2"/>
      </rPr>
      <t>(Formerly:  AMERICAN PROCESSING)</t>
    </r>
  </si>
  <si>
    <t>SUMMARY OF ONEOK OUTSTANDING  ITEMS</t>
  </si>
  <si>
    <t>(+) Positive due shipper</t>
  </si>
  <si>
    <t>(-) Negative due Northern</t>
  </si>
  <si>
    <r>
      <t xml:space="preserve">OBA </t>
    </r>
    <r>
      <rPr>
        <sz val="8"/>
        <rFont val="Arial"/>
        <family val="2"/>
      </rPr>
      <t>(K#103132, 103133, 103134, 103138, 106901, 107444,107445, 107446)</t>
    </r>
  </si>
  <si>
    <r>
      <t xml:space="preserve">OBA </t>
    </r>
    <r>
      <rPr>
        <sz val="8"/>
        <rFont val="Arial"/>
        <family val="2"/>
      </rPr>
      <t>(K64345, 102708, 103135)</t>
    </r>
  </si>
  <si>
    <r>
      <t xml:space="preserve">OBA </t>
    </r>
    <r>
      <rPr>
        <sz val="8"/>
        <rFont val="Arial"/>
        <family val="2"/>
      </rPr>
      <t>(One POI:  Hemphill #3, K#104307)</t>
    </r>
  </si>
  <si>
    <r>
      <t xml:space="preserve">ONEOK WESTEX TRANSMISSION </t>
    </r>
    <r>
      <rPr>
        <sz val="8"/>
        <rFont val="Arial"/>
        <family val="2"/>
      </rPr>
      <t>(Formerly:  WESTAR TRANSMISSION)</t>
    </r>
  </si>
  <si>
    <r>
      <t xml:space="preserve">OBA - WACOG </t>
    </r>
    <r>
      <rPr>
        <sz val="8"/>
        <rFont val="Arial"/>
        <family val="2"/>
      </rPr>
      <t>(K#20396, 20397, 20398, 20400 &amp; 20402)</t>
    </r>
  </si>
  <si>
    <t>As of 8/28/01</t>
  </si>
  <si>
    <r>
      <t xml:space="preserve">Transport Imbalance </t>
    </r>
    <r>
      <rPr>
        <sz val="8"/>
        <rFont val="Arial"/>
        <family val="2"/>
      </rPr>
      <t>(Pre-November 1998 K#103175)</t>
    </r>
  </si>
  <si>
    <r>
      <t xml:space="preserve">Transport Imbalance </t>
    </r>
    <r>
      <rPr>
        <sz val="8"/>
        <rFont val="Arial"/>
        <family val="2"/>
      </rPr>
      <t>(Pre-November 1998 K#64345 &amp; 102708)</t>
    </r>
  </si>
  <si>
    <r>
      <t xml:space="preserve">Condensate </t>
    </r>
    <r>
      <rPr>
        <sz val="8"/>
        <rFont val="Arial"/>
        <family val="2"/>
      </rPr>
      <t>(Short pays-Jesus dispute)</t>
    </r>
  </si>
  <si>
    <r>
      <t xml:space="preserve">Condensate </t>
    </r>
    <r>
      <rPr>
        <sz val="8"/>
        <rFont val="Arial"/>
        <family val="2"/>
      </rPr>
      <t>(7/2001 production)</t>
    </r>
  </si>
  <si>
    <t>A/R Transport</t>
  </si>
  <si>
    <t>O&amp;M Invoice</t>
  </si>
  <si>
    <t>Maintenance Invoice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</si>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</sst>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/>
    <xf numFmtId="38" fontId="0" fillId="0" borderId="0" xfId="0" applyNumberFormat="1" applyBorder="1"/>
    <xf numFmtId="38" fontId="1" fillId="0" borderId="0" xfId="1" applyNumberFormat="1"/>
    <xf numFmtId="44" fontId="1" fillId="0" borderId="0" xfId="2"/>
    <xf numFmtId="8" fontId="1" fillId="0" borderId="0" xfId="2" applyNumberFormat="1"/>
    <xf numFmtId="38" fontId="0" fillId="0" borderId="0" xfId="0" applyNumberFormat="1"/>
    <xf numFmtId="8" fontId="0" fillId="0" borderId="0" xfId="0" applyNumberFormat="1"/>
    <xf numFmtId="8" fontId="1" fillId="0" borderId="0" xfId="2" applyNumberFormat="1" applyFont="1"/>
    <xf numFmtId="38" fontId="0" fillId="0" borderId="1" xfId="0" applyNumberFormat="1" applyBorder="1"/>
    <xf numFmtId="8" fontId="1" fillId="0" borderId="1" xfId="2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38" fontId="3" fillId="2" borderId="2" xfId="0" applyNumberFormat="1" applyFont="1" applyFill="1" applyBorder="1"/>
    <xf numFmtId="44" fontId="3" fillId="2" borderId="0" xfId="2" applyFont="1" applyFill="1"/>
    <xf numFmtId="8" fontId="3" fillId="2" borderId="2" xfId="2" applyNumberFormat="1" applyFont="1" applyFill="1" applyBorder="1"/>
    <xf numFmtId="0" fontId="0" fillId="0" borderId="0" xfId="0" applyBorder="1" applyAlignment="1">
      <alignment horizontal="center"/>
    </xf>
    <xf numFmtId="40" fontId="0" fillId="0" borderId="0" xfId="0" applyNumberFormat="1"/>
    <xf numFmtId="0" fontId="8" fillId="0" borderId="0" xfId="0" applyFont="1"/>
    <xf numFmtId="8" fontId="1" fillId="0" borderId="0" xfId="2" applyNumberFormat="1" applyBorder="1"/>
    <xf numFmtId="8" fontId="3" fillId="0" borderId="0" xfId="2" applyNumberFormat="1" applyFont="1"/>
    <xf numFmtId="0" fontId="6" fillId="0" borderId="0" xfId="0" applyFont="1"/>
    <xf numFmtId="8" fontId="2" fillId="3" borderId="3" xfId="0" applyNumberFormat="1" applyFont="1" applyFill="1" applyBorder="1"/>
    <xf numFmtId="38" fontId="1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7" sqref="A6:I7"/>
    </sheetView>
  </sheetViews>
  <sheetFormatPr defaultRowHeight="12.75" x14ac:dyDescent="0.2"/>
  <cols>
    <col min="1" max="1" width="6" customWidth="1"/>
    <col min="2" max="2" width="2.28515625" customWidth="1"/>
    <col min="3" max="3" width="2.5703125" customWidth="1"/>
    <col min="4" max="4" width="50.42578125" customWidth="1"/>
    <col min="5" max="5" width="3.140625" customWidth="1"/>
    <col min="6" max="6" width="1.42578125" customWidth="1"/>
    <col min="7" max="7" width="12.5703125" customWidth="1"/>
    <col min="8" max="8" width="1.5703125" customWidth="1"/>
    <col min="9" max="9" width="19.28515625" customWidth="1"/>
    <col min="11" max="11" width="12.42578125" customWidth="1"/>
  </cols>
  <sheetData>
    <row r="1" spans="1:11" ht="15.75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3" spans="1:11" x14ac:dyDescent="0.2">
      <c r="A3" s="34" t="s">
        <v>1</v>
      </c>
      <c r="B3" s="34"/>
      <c r="C3" s="34"/>
      <c r="D3" s="34"/>
      <c r="E3" s="34"/>
      <c r="F3" s="34"/>
      <c r="G3" s="34"/>
      <c r="H3" s="34"/>
      <c r="I3" s="34"/>
    </row>
    <row r="4" spans="1:11" ht="5.25" customHeight="1" x14ac:dyDescent="0.2"/>
    <row r="5" spans="1:11" ht="20.25" x14ac:dyDescent="0.3">
      <c r="A5" s="38" t="s">
        <v>30</v>
      </c>
      <c r="B5" s="38"/>
      <c r="C5" s="38"/>
      <c r="D5" s="38"/>
      <c r="E5" s="38"/>
      <c r="F5" s="38"/>
      <c r="G5" s="38"/>
      <c r="H5" s="38"/>
      <c r="I5" s="38"/>
    </row>
    <row r="6" spans="1:11" x14ac:dyDescent="0.2">
      <c r="A6" s="39" t="s">
        <v>38</v>
      </c>
      <c r="B6" s="39"/>
      <c r="C6" s="39"/>
      <c r="D6" s="39"/>
      <c r="E6" s="39"/>
      <c r="F6" s="39"/>
      <c r="G6" s="39"/>
      <c r="H6" s="39"/>
      <c r="I6" s="39"/>
    </row>
    <row r="7" spans="1:11" x14ac:dyDescent="0.2">
      <c r="A7" s="2"/>
      <c r="B7" s="2"/>
      <c r="C7" s="2"/>
      <c r="D7" s="2"/>
      <c r="E7" s="2"/>
      <c r="F7" s="2"/>
      <c r="G7" s="2"/>
      <c r="H7" s="2"/>
    </row>
    <row r="8" spans="1:11" x14ac:dyDescent="0.2">
      <c r="G8" s="36" t="s">
        <v>9</v>
      </c>
      <c r="H8" s="34"/>
      <c r="I8" s="34"/>
    </row>
    <row r="9" spans="1:11" x14ac:dyDescent="0.2">
      <c r="A9" s="1" t="s">
        <v>3</v>
      </c>
      <c r="E9" s="3"/>
      <c r="F9" s="3"/>
      <c r="G9" s="36" t="s">
        <v>46</v>
      </c>
      <c r="H9" s="37"/>
      <c r="I9" s="37"/>
    </row>
    <row r="10" spans="1:11" x14ac:dyDescent="0.2">
      <c r="A10" s="4" t="s">
        <v>4</v>
      </c>
      <c r="C10" s="5"/>
      <c r="D10" s="4" t="s">
        <v>5</v>
      </c>
      <c r="E10" s="6"/>
      <c r="F10" s="3"/>
      <c r="G10" s="7" t="s">
        <v>6</v>
      </c>
      <c r="H10" s="8"/>
      <c r="I10" s="7" t="s">
        <v>7</v>
      </c>
    </row>
    <row r="11" spans="1:11" ht="15.75" x14ac:dyDescent="0.25">
      <c r="A11" s="9" t="s">
        <v>21</v>
      </c>
      <c r="C11" s="10"/>
      <c r="D11" s="6"/>
      <c r="E11" s="6"/>
      <c r="F11" s="3"/>
      <c r="G11" s="6"/>
      <c r="H11" s="2"/>
      <c r="I11" s="6"/>
    </row>
    <row r="12" spans="1:11" x14ac:dyDescent="0.2">
      <c r="A12" s="11">
        <v>11990</v>
      </c>
      <c r="C12" s="11" t="s">
        <v>23</v>
      </c>
      <c r="E12" s="3"/>
      <c r="F12" s="12"/>
    </row>
    <row r="13" spans="1:11" x14ac:dyDescent="0.2">
      <c r="A13" s="11"/>
      <c r="C13" s="11"/>
      <c r="D13" t="s">
        <v>33</v>
      </c>
      <c r="E13" s="3"/>
      <c r="F13" s="12"/>
      <c r="G13" s="33">
        <v>-491243</v>
      </c>
      <c r="H13" s="14"/>
      <c r="I13" s="18">
        <v>-2755680.41</v>
      </c>
      <c r="K13" t="s">
        <v>9</v>
      </c>
    </row>
    <row r="14" spans="1:11" x14ac:dyDescent="0.2">
      <c r="E14" s="3"/>
      <c r="F14" s="12"/>
      <c r="G14" s="16"/>
      <c r="H14" s="14"/>
      <c r="I14" s="15"/>
      <c r="K14" t="s">
        <v>9</v>
      </c>
    </row>
    <row r="15" spans="1:11" x14ac:dyDescent="0.2">
      <c r="A15" s="11">
        <v>13149</v>
      </c>
      <c r="C15" s="11" t="s">
        <v>24</v>
      </c>
      <c r="E15" s="3"/>
      <c r="F15" s="12"/>
      <c r="I15" s="17" t="s">
        <v>9</v>
      </c>
    </row>
    <row r="16" spans="1:11" x14ac:dyDescent="0.2">
      <c r="A16" s="11"/>
      <c r="C16" s="11"/>
      <c r="D16" t="s">
        <v>12</v>
      </c>
      <c r="E16" s="3"/>
      <c r="F16" s="12"/>
      <c r="G16" s="16"/>
      <c r="H16" s="14"/>
      <c r="I16" s="18">
        <v>-210974.66</v>
      </c>
    </row>
    <row r="17" spans="1:11" x14ac:dyDescent="0.2">
      <c r="A17" s="11"/>
      <c r="C17" s="11"/>
      <c r="E17" s="3"/>
      <c r="F17" s="12"/>
      <c r="G17" s="16"/>
      <c r="H17" s="14"/>
      <c r="I17" s="15"/>
    </row>
    <row r="18" spans="1:11" x14ac:dyDescent="0.2">
      <c r="A18" s="11">
        <v>13149</v>
      </c>
      <c r="C18" s="11" t="s">
        <v>25</v>
      </c>
      <c r="E18" s="3"/>
      <c r="F18" s="12"/>
      <c r="I18" s="17"/>
    </row>
    <row r="19" spans="1:11" x14ac:dyDescent="0.2">
      <c r="A19" s="11"/>
      <c r="C19" s="11"/>
      <c r="D19" t="s">
        <v>12</v>
      </c>
      <c r="E19" s="3"/>
      <c r="F19" s="12"/>
      <c r="G19" s="16"/>
      <c r="H19" s="14"/>
      <c r="I19" s="18">
        <v>119776.04</v>
      </c>
    </row>
    <row r="20" spans="1:11" x14ac:dyDescent="0.2">
      <c r="A20" s="11"/>
      <c r="C20" s="11"/>
      <c r="E20" s="3"/>
      <c r="F20" s="12"/>
      <c r="G20" s="16"/>
      <c r="H20" s="14"/>
      <c r="I20" s="15"/>
    </row>
    <row r="21" spans="1:11" x14ac:dyDescent="0.2">
      <c r="A21" s="11">
        <v>13229</v>
      </c>
      <c r="C21" s="11" t="s">
        <v>26</v>
      </c>
      <c r="E21" s="3"/>
      <c r="F21" s="12"/>
      <c r="I21" s="17"/>
    </row>
    <row r="22" spans="1:11" x14ac:dyDescent="0.2">
      <c r="A22" s="11"/>
      <c r="C22" s="11"/>
      <c r="D22" t="s">
        <v>43</v>
      </c>
      <c r="E22" s="3"/>
      <c r="F22" s="12"/>
      <c r="I22" s="17">
        <f>-74132.28-5762.23</f>
        <v>-79894.509999999995</v>
      </c>
    </row>
    <row r="23" spans="1:11" x14ac:dyDescent="0.2">
      <c r="A23" s="11"/>
      <c r="C23" s="11"/>
      <c r="D23" t="s">
        <v>44</v>
      </c>
      <c r="E23" s="3"/>
      <c r="F23" s="12"/>
      <c r="I23" s="17">
        <v>-30597.75</v>
      </c>
    </row>
    <row r="24" spans="1:11" x14ac:dyDescent="0.2">
      <c r="A24" s="11"/>
      <c r="C24" s="11"/>
      <c r="D24" t="s">
        <v>40</v>
      </c>
      <c r="E24" s="3"/>
      <c r="F24" s="12"/>
      <c r="G24" s="16">
        <f>361885-82544</f>
        <v>279341</v>
      </c>
      <c r="I24" s="17">
        <f>807948.35-144533.92</f>
        <v>663414.42999999993</v>
      </c>
    </row>
    <row r="25" spans="1:11" x14ac:dyDescent="0.2">
      <c r="A25" s="11"/>
      <c r="C25" s="11"/>
      <c r="D25" t="s">
        <v>34</v>
      </c>
      <c r="E25" s="3"/>
      <c r="F25" s="12"/>
      <c r="G25" s="16">
        <v>190770</v>
      </c>
      <c r="H25" s="14"/>
      <c r="I25" s="18">
        <v>959703.9</v>
      </c>
    </row>
    <row r="26" spans="1:11" x14ac:dyDescent="0.2">
      <c r="A26" s="11"/>
      <c r="C26" s="11"/>
      <c r="E26" s="3"/>
      <c r="F26" s="12"/>
      <c r="G26" s="16"/>
      <c r="H26" s="14"/>
      <c r="I26" s="18"/>
    </row>
    <row r="27" spans="1:11" x14ac:dyDescent="0.2">
      <c r="A27" s="11">
        <v>11795</v>
      </c>
      <c r="C27" s="11" t="s">
        <v>27</v>
      </c>
      <c r="E27" s="3"/>
      <c r="F27" s="12"/>
      <c r="G27" s="16"/>
      <c r="H27" s="14"/>
      <c r="I27" s="15"/>
    </row>
    <row r="28" spans="1:11" x14ac:dyDescent="0.2">
      <c r="A28" s="11"/>
      <c r="C28" s="11"/>
      <c r="D28" t="s">
        <v>12</v>
      </c>
      <c r="E28" s="3"/>
      <c r="F28" s="12"/>
      <c r="G28" s="16"/>
      <c r="H28" s="14"/>
      <c r="I28" s="18">
        <v>69048.929999999993</v>
      </c>
      <c r="K28" t="s">
        <v>9</v>
      </c>
    </row>
    <row r="29" spans="1:11" x14ac:dyDescent="0.2">
      <c r="A29" s="11"/>
      <c r="C29" s="11"/>
      <c r="D29" t="s">
        <v>45</v>
      </c>
      <c r="E29" s="3"/>
      <c r="F29" s="12"/>
      <c r="G29" s="16"/>
      <c r="H29" s="14"/>
      <c r="I29" s="18">
        <v>-13155.66</v>
      </c>
    </row>
    <row r="30" spans="1:11" x14ac:dyDescent="0.2">
      <c r="A30" s="11"/>
      <c r="C30" s="11"/>
      <c r="D30" t="s">
        <v>39</v>
      </c>
      <c r="E30" s="3"/>
      <c r="F30" s="12"/>
      <c r="G30" s="16">
        <v>-28285</v>
      </c>
      <c r="H30" s="14"/>
      <c r="I30" s="18">
        <v>-80407.11</v>
      </c>
    </row>
    <row r="31" spans="1:11" x14ac:dyDescent="0.2">
      <c r="A31" s="11"/>
      <c r="C31" s="11"/>
      <c r="D31" t="s">
        <v>41</v>
      </c>
      <c r="E31" s="3"/>
      <c r="F31" s="12"/>
      <c r="G31" s="16"/>
      <c r="H31" s="14"/>
      <c r="I31" s="18">
        <v>-79787.88</v>
      </c>
    </row>
    <row r="32" spans="1:11" x14ac:dyDescent="0.2">
      <c r="A32" s="11"/>
      <c r="C32" s="11"/>
      <c r="D32" t="s">
        <v>42</v>
      </c>
      <c r="E32" s="3"/>
      <c r="F32" s="12"/>
      <c r="G32" s="16"/>
      <c r="H32" s="14"/>
      <c r="I32" s="18">
        <v>-309187.37</v>
      </c>
    </row>
    <row r="33" spans="1:9" x14ac:dyDescent="0.2">
      <c r="A33" s="11"/>
      <c r="C33" s="11"/>
      <c r="E33" s="3"/>
      <c r="F33" s="12"/>
      <c r="G33" s="13"/>
      <c r="H33" s="14"/>
      <c r="I33" s="15"/>
    </row>
    <row r="34" spans="1:9" x14ac:dyDescent="0.2">
      <c r="A34" s="11">
        <v>13228</v>
      </c>
      <c r="C34" s="11" t="s">
        <v>28</v>
      </c>
      <c r="E34" s="3"/>
      <c r="F34" s="12"/>
      <c r="I34" s="17"/>
    </row>
    <row r="35" spans="1:9" x14ac:dyDescent="0.2">
      <c r="A35" s="11"/>
      <c r="C35" s="11"/>
      <c r="D35" t="s">
        <v>35</v>
      </c>
      <c r="E35" s="3"/>
      <c r="F35" s="12"/>
      <c r="G35" s="33">
        <v>132709</v>
      </c>
      <c r="H35" s="14"/>
      <c r="I35" s="18">
        <v>178121.98</v>
      </c>
    </row>
    <row r="36" spans="1:9" x14ac:dyDescent="0.2">
      <c r="A36" s="11"/>
      <c r="C36" s="11"/>
      <c r="E36" s="3"/>
      <c r="F36" s="12"/>
      <c r="G36" s="13"/>
      <c r="H36" s="14"/>
      <c r="I36" s="15"/>
    </row>
    <row r="37" spans="1:9" x14ac:dyDescent="0.2">
      <c r="A37" s="11">
        <v>13228</v>
      </c>
      <c r="C37" s="11" t="s">
        <v>29</v>
      </c>
      <c r="E37" s="3"/>
      <c r="F37" s="12"/>
      <c r="G37" s="13"/>
      <c r="H37" s="14"/>
      <c r="I37" s="18" t="s">
        <v>9</v>
      </c>
    </row>
    <row r="38" spans="1:9" x14ac:dyDescent="0.2">
      <c r="A38" s="11"/>
      <c r="C38" s="11"/>
      <c r="D38" t="s">
        <v>12</v>
      </c>
      <c r="E38" s="3"/>
      <c r="F38" s="12"/>
      <c r="G38" s="13"/>
      <c r="H38" s="14"/>
      <c r="I38" s="18">
        <f>303350.85-99744.76</f>
        <v>203606.08999999997</v>
      </c>
    </row>
    <row r="39" spans="1:9" x14ac:dyDescent="0.2">
      <c r="A39" s="11"/>
      <c r="C39" s="11"/>
      <c r="E39" s="3"/>
      <c r="F39" s="12"/>
      <c r="G39" s="13"/>
      <c r="H39" s="14"/>
      <c r="I39" s="18"/>
    </row>
    <row r="40" spans="1:9" x14ac:dyDescent="0.2">
      <c r="A40" s="11">
        <v>243</v>
      </c>
      <c r="C40" s="11" t="s">
        <v>36</v>
      </c>
      <c r="E40" s="3"/>
      <c r="F40" s="12"/>
      <c r="G40" s="13"/>
      <c r="H40" s="14"/>
      <c r="I40" s="18"/>
    </row>
    <row r="41" spans="1:9" x14ac:dyDescent="0.2">
      <c r="A41" s="11"/>
      <c r="C41" s="11"/>
      <c r="D41" t="s">
        <v>37</v>
      </c>
      <c r="E41" s="3"/>
      <c r="F41" s="12"/>
      <c r="G41" s="13">
        <v>-41904</v>
      </c>
      <c r="H41" s="14"/>
      <c r="I41" s="18">
        <v>-122870.9</v>
      </c>
    </row>
    <row r="42" spans="1:9" ht="6" customHeight="1" x14ac:dyDescent="0.2">
      <c r="E42" s="3"/>
      <c r="F42" s="12"/>
      <c r="G42" s="19"/>
      <c r="H42" s="14"/>
      <c r="I42" s="20"/>
    </row>
    <row r="43" spans="1:9" x14ac:dyDescent="0.2">
      <c r="A43" s="11" t="s">
        <v>9</v>
      </c>
      <c r="D43" s="21" t="s">
        <v>13</v>
      </c>
      <c r="E43" s="22"/>
      <c r="F43" s="12"/>
      <c r="G43" s="23">
        <f>SUM(G13:G42)</f>
        <v>41388</v>
      </c>
      <c r="H43" s="24"/>
      <c r="I43" s="25">
        <f>SUM(I13:I42)</f>
        <v>-1488884.8800000008</v>
      </c>
    </row>
    <row r="44" spans="1:9" x14ac:dyDescent="0.2">
      <c r="E44" s="3"/>
      <c r="F44" s="3"/>
      <c r="I44" s="17"/>
    </row>
    <row r="45" spans="1:9" ht="15.75" x14ac:dyDescent="0.25">
      <c r="A45" s="9" t="s">
        <v>22</v>
      </c>
      <c r="D45" s="26"/>
      <c r="E45" s="26"/>
      <c r="F45" s="3"/>
      <c r="G45" s="27"/>
      <c r="I45" s="17"/>
    </row>
    <row r="46" spans="1:9" x14ac:dyDescent="0.2">
      <c r="F46" s="3"/>
      <c r="I46" s="17"/>
    </row>
    <row r="47" spans="1:9" x14ac:dyDescent="0.2">
      <c r="D47" s="28" t="s">
        <v>19</v>
      </c>
      <c r="E47" s="28"/>
      <c r="F47" s="3"/>
      <c r="G47" t="s">
        <v>15</v>
      </c>
      <c r="I47" s="20">
        <v>-469765.91</v>
      </c>
    </row>
    <row r="48" spans="1:9" x14ac:dyDescent="0.2">
      <c r="F48" s="3"/>
      <c r="G48" s="11" t="s">
        <v>15</v>
      </c>
      <c r="I48" s="30">
        <f>SUM(I47:I47)</f>
        <v>-469765.91</v>
      </c>
    </row>
    <row r="49" spans="1:9" x14ac:dyDescent="0.2">
      <c r="I49" s="15"/>
    </row>
    <row r="50" spans="1:9" ht="16.5" thickBot="1" x14ac:dyDescent="0.3">
      <c r="E50" s="31" t="s">
        <v>20</v>
      </c>
      <c r="I50" s="32">
        <f>I43+I48</f>
        <v>-1958650.7900000007</v>
      </c>
    </row>
    <row r="51" spans="1:9" ht="13.5" thickTop="1" x14ac:dyDescent="0.2"/>
    <row r="52" spans="1:9" x14ac:dyDescent="0.2">
      <c r="A52" s="31" t="s">
        <v>31</v>
      </c>
    </row>
    <row r="53" spans="1:9" x14ac:dyDescent="0.2">
      <c r="A53" s="31" t="s">
        <v>32</v>
      </c>
    </row>
  </sheetData>
  <mergeCells count="6">
    <mergeCell ref="A3:I3"/>
    <mergeCell ref="A1:I1"/>
    <mergeCell ref="G8:I8"/>
    <mergeCell ref="G9:I9"/>
    <mergeCell ref="A5:I5"/>
    <mergeCell ref="A6:I6"/>
  </mergeCells>
  <phoneticPr fontId="0" type="noConversion"/>
  <printOptions horizontalCentered="1"/>
  <pageMargins left="0.61" right="0.22" top="0.77" bottom="0.73" header="0.5" footer="0.5"/>
  <pageSetup scale="90" orientation="portrait" r:id="rId1"/>
  <headerFooter alignWithMargins="0">
    <oddHeader>&amp;R&amp;D&amp;T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15" sqref="I15"/>
    </sheetView>
  </sheetViews>
  <sheetFormatPr defaultRowHeight="12.75" x14ac:dyDescent="0.2"/>
  <cols>
    <col min="1" max="1" width="6" customWidth="1"/>
    <col min="2" max="2" width="2.28515625" customWidth="1"/>
    <col min="3" max="3" width="2.5703125" customWidth="1"/>
    <col min="4" max="4" width="50.42578125" customWidth="1"/>
    <col min="5" max="5" width="3.140625" customWidth="1"/>
    <col min="6" max="6" width="1.42578125" customWidth="1"/>
    <col min="7" max="7" width="12.5703125" customWidth="1"/>
    <col min="8" max="8" width="1.5703125" customWidth="1"/>
    <col min="9" max="9" width="19.28515625" customWidth="1"/>
    <col min="11" max="11" width="12.42578125" customWidth="1"/>
  </cols>
  <sheetData>
    <row r="1" spans="1:11" ht="15.75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3" spans="1:11" x14ac:dyDescent="0.2">
      <c r="A3" s="34" t="s">
        <v>1</v>
      </c>
      <c r="B3" s="34"/>
      <c r="C3" s="34"/>
      <c r="D3" s="34"/>
      <c r="E3" s="34"/>
      <c r="F3" s="34"/>
      <c r="G3" s="34"/>
      <c r="H3" s="34"/>
      <c r="I3" s="34"/>
    </row>
    <row r="4" spans="1:11" ht="5.25" customHeight="1" x14ac:dyDescent="0.2"/>
    <row r="5" spans="1:11" ht="20.2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</row>
    <row r="6" spans="1:11" x14ac:dyDescent="0.2">
      <c r="A6" s="39" t="s">
        <v>38</v>
      </c>
      <c r="B6" s="39"/>
      <c r="C6" s="39"/>
      <c r="D6" s="39"/>
      <c r="E6" s="39"/>
      <c r="F6" s="39"/>
      <c r="G6" s="39"/>
      <c r="H6" s="39"/>
      <c r="I6" s="39"/>
    </row>
    <row r="7" spans="1:11" x14ac:dyDescent="0.2">
      <c r="A7" s="2"/>
      <c r="B7" s="2"/>
      <c r="C7" s="2"/>
      <c r="D7" s="2"/>
      <c r="E7" s="2"/>
      <c r="F7" s="2"/>
      <c r="G7" s="2"/>
      <c r="H7" s="2"/>
    </row>
    <row r="8" spans="1:11" x14ac:dyDescent="0.2">
      <c r="G8" s="36" t="s">
        <v>9</v>
      </c>
      <c r="H8" s="34"/>
      <c r="I8" s="34"/>
    </row>
    <row r="9" spans="1:11" x14ac:dyDescent="0.2">
      <c r="A9" s="1" t="s">
        <v>3</v>
      </c>
      <c r="E9" s="3"/>
      <c r="F9" s="3"/>
      <c r="G9" s="36" t="s">
        <v>46</v>
      </c>
      <c r="H9" s="37"/>
      <c r="I9" s="37"/>
    </row>
    <row r="10" spans="1:11" x14ac:dyDescent="0.2">
      <c r="A10" s="4" t="s">
        <v>4</v>
      </c>
      <c r="C10" s="5"/>
      <c r="D10" s="4" t="s">
        <v>5</v>
      </c>
      <c r="E10" s="6"/>
      <c r="F10" s="3"/>
      <c r="G10" s="7" t="s">
        <v>6</v>
      </c>
      <c r="H10" s="8"/>
      <c r="I10" s="7" t="s">
        <v>7</v>
      </c>
    </row>
    <row r="11" spans="1:11" ht="15.75" x14ac:dyDescent="0.25">
      <c r="A11" s="9" t="s">
        <v>21</v>
      </c>
      <c r="C11" s="10"/>
      <c r="D11" s="6"/>
      <c r="E11" s="6"/>
      <c r="F11" s="3"/>
      <c r="G11" s="6"/>
      <c r="H11" s="2"/>
      <c r="I11" s="6"/>
    </row>
    <row r="12" spans="1:11" x14ac:dyDescent="0.2">
      <c r="A12" s="11">
        <v>11572</v>
      </c>
      <c r="C12" s="11" t="s">
        <v>10</v>
      </c>
      <c r="E12" s="3"/>
      <c r="F12" s="12"/>
      <c r="I12" s="17"/>
      <c r="K12" t="s">
        <v>9</v>
      </c>
    </row>
    <row r="13" spans="1:11" x14ac:dyDescent="0.2">
      <c r="A13" s="11"/>
      <c r="C13" s="11"/>
      <c r="D13" t="s">
        <v>12</v>
      </c>
      <c r="E13" s="3"/>
      <c r="F13" s="12"/>
      <c r="G13" s="16" t="s">
        <v>9</v>
      </c>
      <c r="H13" s="14"/>
      <c r="I13" s="18">
        <v>164.7</v>
      </c>
    </row>
    <row r="14" spans="1:11" x14ac:dyDescent="0.2">
      <c r="A14" s="11"/>
      <c r="C14" s="11"/>
      <c r="D14" t="s">
        <v>8</v>
      </c>
      <c r="E14" s="3"/>
      <c r="F14" s="12"/>
      <c r="G14" s="16">
        <f>9358-5196-49740</f>
        <v>-45578</v>
      </c>
      <c r="H14" s="14"/>
      <c r="I14" s="18">
        <f>27439.53+26102.45-8169.6</f>
        <v>45372.38</v>
      </c>
    </row>
    <row r="15" spans="1:11" x14ac:dyDescent="0.2">
      <c r="E15" s="3"/>
      <c r="F15" s="12"/>
      <c r="G15" s="16"/>
      <c r="H15" s="14"/>
      <c r="I15" s="15"/>
    </row>
    <row r="16" spans="1:11" x14ac:dyDescent="0.2">
      <c r="A16" s="11">
        <v>5723</v>
      </c>
      <c r="C16" s="11" t="s">
        <v>11</v>
      </c>
      <c r="E16" s="3"/>
      <c r="F16" s="12"/>
      <c r="I16" s="17"/>
    </row>
    <row r="17" spans="1:9" x14ac:dyDescent="0.2">
      <c r="A17" s="11"/>
      <c r="C17" s="11"/>
      <c r="D17" t="s">
        <v>12</v>
      </c>
      <c r="E17" s="3"/>
      <c r="F17" s="12"/>
      <c r="G17" s="16"/>
      <c r="H17" s="14"/>
      <c r="I17" s="18">
        <v>-698.09</v>
      </c>
    </row>
    <row r="18" spans="1:9" ht="6" customHeight="1" x14ac:dyDescent="0.2">
      <c r="E18" s="3"/>
      <c r="F18" s="12"/>
      <c r="G18" s="19"/>
      <c r="H18" s="14"/>
      <c r="I18" s="20"/>
    </row>
    <row r="19" spans="1:9" x14ac:dyDescent="0.2">
      <c r="A19" s="11" t="s">
        <v>9</v>
      </c>
      <c r="D19" s="21" t="s">
        <v>13</v>
      </c>
      <c r="E19" s="22"/>
      <c r="F19" s="12"/>
      <c r="G19" s="23">
        <f>SUM(G12:G18)</f>
        <v>-45578</v>
      </c>
      <c r="H19" s="24"/>
      <c r="I19" s="25">
        <f>SUM(I12:I18)</f>
        <v>44838.99</v>
      </c>
    </row>
    <row r="20" spans="1:9" x14ac:dyDescent="0.2">
      <c r="E20" s="3"/>
      <c r="F20" s="3"/>
      <c r="I20" s="17"/>
    </row>
    <row r="21" spans="1:9" ht="15.75" x14ac:dyDescent="0.25">
      <c r="A21" s="9" t="s">
        <v>22</v>
      </c>
      <c r="D21" s="26"/>
      <c r="E21" s="26"/>
      <c r="F21" s="3"/>
      <c r="G21" s="27"/>
      <c r="I21" s="17"/>
    </row>
    <row r="22" spans="1:9" x14ac:dyDescent="0.2">
      <c r="F22" s="3"/>
      <c r="I22" s="17"/>
    </row>
    <row r="23" spans="1:9" x14ac:dyDescent="0.2">
      <c r="D23" s="28" t="s">
        <v>14</v>
      </c>
      <c r="E23" s="28"/>
      <c r="F23" s="3"/>
      <c r="G23" t="s">
        <v>15</v>
      </c>
      <c r="I23" s="15">
        <v>-249009.74</v>
      </c>
    </row>
    <row r="24" spans="1:9" x14ac:dyDescent="0.2">
      <c r="D24" s="28" t="s">
        <v>16</v>
      </c>
      <c r="E24" s="28"/>
      <c r="F24" s="3"/>
      <c r="G24" t="s">
        <v>15</v>
      </c>
      <c r="I24" s="15">
        <v>-4097.41</v>
      </c>
    </row>
    <row r="25" spans="1:9" x14ac:dyDescent="0.2">
      <c r="D25" s="28" t="s">
        <v>17</v>
      </c>
      <c r="E25" s="28"/>
      <c r="F25" s="3"/>
      <c r="G25" t="s">
        <v>18</v>
      </c>
      <c r="I25" s="29">
        <v>92191.53</v>
      </c>
    </row>
    <row r="26" spans="1:9" ht="4.5" customHeight="1" x14ac:dyDescent="0.2">
      <c r="D26" s="28"/>
      <c r="E26" s="28"/>
      <c r="F26" s="3"/>
      <c r="I26" s="20"/>
    </row>
    <row r="27" spans="1:9" x14ac:dyDescent="0.2">
      <c r="F27" s="3"/>
      <c r="G27" s="11" t="s">
        <v>15</v>
      </c>
      <c r="I27" s="30">
        <f>SUM(I23:I25)</f>
        <v>-160915.62</v>
      </c>
    </row>
    <row r="28" spans="1:9" x14ac:dyDescent="0.2">
      <c r="I28" s="15"/>
    </row>
    <row r="29" spans="1:9" ht="16.5" thickBot="1" x14ac:dyDescent="0.3">
      <c r="E29" s="31" t="s">
        <v>20</v>
      </c>
      <c r="I29" s="32">
        <f>I19+I27</f>
        <v>-116076.63</v>
      </c>
    </row>
    <row r="30" spans="1:9" ht="13.5" thickTop="1" x14ac:dyDescent="0.2"/>
    <row r="31" spans="1:9" x14ac:dyDescent="0.2">
      <c r="A31" s="31" t="s">
        <v>31</v>
      </c>
    </row>
    <row r="32" spans="1:9" x14ac:dyDescent="0.2">
      <c r="A32" s="31" t="s">
        <v>32</v>
      </c>
    </row>
  </sheetData>
  <mergeCells count="6">
    <mergeCell ref="G8:I8"/>
    <mergeCell ref="G9:I9"/>
    <mergeCell ref="A1:I1"/>
    <mergeCell ref="A3:I3"/>
    <mergeCell ref="A5:I5"/>
    <mergeCell ref="A6:I6"/>
  </mergeCells>
  <phoneticPr fontId="0" type="noConversion"/>
  <pageMargins left="0.75" right="0.45" top="1" bottom="1" header="0.47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Oneok Summary as of 8-28-01</vt:lpstr>
      <vt:lpstr>KN Summary as of 8-28-01</vt:lpstr>
      <vt:lpstr>'KN Summary as of 8-28-01'!Print_Area</vt:lpstr>
      <vt:lpstr>'Oneok Summary as of 8-28-01'!Print_Area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2001-08-29T15:12:49Z</cp:lastPrinted>
  <dcterms:created xsi:type="dcterms:W3CDTF">2001-01-26T22:22:35Z</dcterms:created>
  <dcterms:modified xsi:type="dcterms:W3CDTF">2014-09-04T08:00:04Z</dcterms:modified>
</cp:coreProperties>
</file>