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4175" windowHeight="9900"/>
  </bookViews>
  <sheets>
    <sheet name="Sheet1" sheetId="6" r:id="rId1"/>
    <sheet name="Curves" sheetId="5" r:id="rId2"/>
  </sheets>
  <definedNames>
    <definedName name="Curve">Sheet1!$M$10:$N$39</definedName>
    <definedName name="CurveDate">Curves!$E$3</definedName>
    <definedName name="CurveStart">Curves!$D$6</definedName>
    <definedName name="EffectiveDate">#REF!</definedName>
    <definedName name="LoadOffset">Curves!$C$5</definedName>
    <definedName name="Nx1Nxb2Start">#REF!</definedName>
    <definedName name="Output">#REF!</definedName>
    <definedName name="PostId">#REF!</definedName>
    <definedName name="RegionStart">#REF!</definedName>
  </definedNames>
  <calcPr calcId="152511"/>
</workbook>
</file>

<file path=xl/calcChain.xml><?xml version="1.0" encoding="utf-8"?>
<calcChain xmlns="http://schemas.openxmlformats.org/spreadsheetml/2006/main">
  <c r="E3" i="5" l="1"/>
  <c r="C10" i="5" s="1"/>
  <c r="A10" i="6" s="1"/>
  <c r="C5" i="5"/>
  <c r="M4" i="6"/>
  <c r="C10" i="6"/>
  <c r="I10" i="6"/>
  <c r="B11" i="6" s="1"/>
  <c r="J10" i="6"/>
  <c r="C11" i="6"/>
  <c r="N11" i="6"/>
  <c r="C12" i="6"/>
  <c r="N12" i="6"/>
  <c r="C13" i="6"/>
  <c r="N13" i="6"/>
  <c r="N14" i="6" s="1"/>
  <c r="C14" i="6"/>
  <c r="C15" i="6"/>
  <c r="N15" i="6"/>
  <c r="C16" i="6"/>
  <c r="N16" i="6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C17" i="6"/>
  <c r="C18" i="6"/>
  <c r="C19" i="6"/>
  <c r="C20" i="6"/>
  <c r="C21" i="6"/>
  <c r="C22" i="6"/>
  <c r="C23" i="6"/>
  <c r="C24" i="6"/>
  <c r="C25" i="6"/>
  <c r="E25" i="6"/>
  <c r="C26" i="6"/>
  <c r="E26" i="6"/>
  <c r="C27" i="6"/>
  <c r="E27" i="6"/>
  <c r="C28" i="6"/>
  <c r="E28" i="6"/>
  <c r="C29" i="6"/>
  <c r="E29" i="6"/>
  <c r="C30" i="6"/>
  <c r="E30" i="6"/>
  <c r="C31" i="6"/>
  <c r="E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C39" i="6"/>
  <c r="E39" i="6"/>
  <c r="C40" i="6"/>
  <c r="E40" i="6"/>
  <c r="C41" i="6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55" i="6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62" i="6"/>
  <c r="E62" i="6"/>
  <c r="C63" i="6"/>
  <c r="E63" i="6"/>
  <c r="C64" i="6"/>
  <c r="E64" i="6"/>
  <c r="C65" i="6"/>
  <c r="E65" i="6"/>
  <c r="C66" i="6"/>
  <c r="E66" i="6"/>
  <c r="C67" i="6"/>
  <c r="E67" i="6"/>
  <c r="C68" i="6"/>
  <c r="E68" i="6"/>
  <c r="C69" i="6"/>
  <c r="E69" i="6"/>
  <c r="C70" i="6"/>
  <c r="E70" i="6"/>
  <c r="C71" i="6"/>
  <c r="E71" i="6"/>
  <c r="C72" i="6"/>
  <c r="E72" i="6"/>
  <c r="C73" i="6"/>
  <c r="E73" i="6"/>
  <c r="C74" i="6"/>
  <c r="E74" i="6"/>
  <c r="C75" i="6"/>
  <c r="E75" i="6"/>
  <c r="C76" i="6"/>
  <c r="E76" i="6"/>
  <c r="C77" i="6"/>
  <c r="E77" i="6"/>
  <c r="C78" i="6"/>
  <c r="E78" i="6"/>
  <c r="C79" i="6"/>
  <c r="E79" i="6"/>
  <c r="C80" i="6"/>
  <c r="E80" i="6"/>
  <c r="C81" i="6"/>
  <c r="E81" i="6"/>
  <c r="C82" i="6"/>
  <c r="E82" i="6"/>
  <c r="C83" i="6"/>
  <c r="E83" i="6"/>
  <c r="C84" i="6"/>
  <c r="E84" i="6"/>
  <c r="C85" i="6"/>
  <c r="E85" i="6"/>
  <c r="C86" i="6"/>
  <c r="E86" i="6"/>
  <c r="C87" i="6"/>
  <c r="E87" i="6"/>
  <c r="C88" i="6"/>
  <c r="E88" i="6"/>
  <c r="C89" i="6"/>
  <c r="E89" i="6"/>
  <c r="C90" i="6"/>
  <c r="E90" i="6"/>
  <c r="C91" i="6"/>
  <c r="E91" i="6"/>
  <c r="C92" i="6"/>
  <c r="E92" i="6"/>
  <c r="C93" i="6"/>
  <c r="E93" i="6"/>
  <c r="C94" i="6"/>
  <c r="E94" i="6"/>
  <c r="C95" i="6"/>
  <c r="E95" i="6"/>
  <c r="C96" i="6"/>
  <c r="E96" i="6"/>
  <c r="C97" i="6"/>
  <c r="E97" i="6"/>
  <c r="C98" i="6"/>
  <c r="E98" i="6"/>
  <c r="C99" i="6"/>
  <c r="E99" i="6"/>
  <c r="C100" i="6"/>
  <c r="E100" i="6"/>
  <c r="C101" i="6"/>
  <c r="E101" i="6"/>
  <c r="C102" i="6"/>
  <c r="E102" i="6"/>
  <c r="C103" i="6"/>
  <c r="E103" i="6"/>
  <c r="C104" i="6"/>
  <c r="E104" i="6"/>
  <c r="C105" i="6"/>
  <c r="E105" i="6"/>
  <c r="C106" i="6"/>
  <c r="E106" i="6"/>
  <c r="C107" i="6"/>
  <c r="E107" i="6"/>
  <c r="C108" i="6"/>
  <c r="E108" i="6"/>
  <c r="C109" i="6"/>
  <c r="E109" i="6"/>
  <c r="C110" i="6"/>
  <c r="E110" i="6"/>
  <c r="C111" i="6"/>
  <c r="E111" i="6"/>
  <c r="C112" i="6"/>
  <c r="E112" i="6"/>
  <c r="C113" i="6"/>
  <c r="E113" i="6"/>
  <c r="C114" i="6"/>
  <c r="E114" i="6"/>
  <c r="C115" i="6"/>
  <c r="E115" i="6"/>
  <c r="C116" i="6"/>
  <c r="E116" i="6"/>
  <c r="C117" i="6"/>
  <c r="E117" i="6"/>
  <c r="C118" i="6"/>
  <c r="E118" i="6"/>
  <c r="C119" i="6"/>
  <c r="E119" i="6"/>
  <c r="C120" i="6"/>
  <c r="E120" i="6"/>
  <c r="C121" i="6"/>
  <c r="E121" i="6"/>
  <c r="C122" i="6"/>
  <c r="E122" i="6"/>
  <c r="C123" i="6"/>
  <c r="E123" i="6"/>
  <c r="C124" i="6"/>
  <c r="E124" i="6"/>
  <c r="C125" i="6"/>
  <c r="E125" i="6"/>
  <c r="C126" i="6"/>
  <c r="E126" i="6"/>
  <c r="C127" i="6"/>
  <c r="E127" i="6"/>
  <c r="C128" i="6"/>
  <c r="E128" i="6"/>
  <c r="C129" i="6"/>
  <c r="E129" i="6"/>
  <c r="C130" i="6"/>
  <c r="E130" i="6"/>
  <c r="C131" i="6"/>
  <c r="E131" i="6"/>
  <c r="C132" i="6"/>
  <c r="E132" i="6"/>
  <c r="C133" i="6"/>
  <c r="E133" i="6"/>
  <c r="C134" i="6"/>
  <c r="E134" i="6"/>
  <c r="C135" i="6"/>
  <c r="E135" i="6"/>
  <c r="C136" i="6"/>
  <c r="E136" i="6"/>
  <c r="C137" i="6"/>
  <c r="E137" i="6"/>
  <c r="C138" i="6"/>
  <c r="E138" i="6"/>
  <c r="C139" i="6"/>
  <c r="E139" i="6"/>
  <c r="C140" i="6"/>
  <c r="E140" i="6"/>
  <c r="C141" i="6"/>
  <c r="E141" i="6"/>
  <c r="C142" i="6"/>
  <c r="E142" i="6"/>
  <c r="C143" i="6"/>
  <c r="E143" i="6"/>
  <c r="C144" i="6"/>
  <c r="E144" i="6"/>
  <c r="C145" i="6"/>
  <c r="E145" i="6"/>
  <c r="C146" i="6"/>
  <c r="E146" i="6"/>
  <c r="C147" i="6"/>
  <c r="E147" i="6"/>
  <c r="C148" i="6"/>
  <c r="E148" i="6"/>
  <c r="C149" i="6"/>
  <c r="E149" i="6"/>
  <c r="C150" i="6"/>
  <c r="E150" i="6"/>
  <c r="C151" i="6"/>
  <c r="E151" i="6"/>
  <c r="C152" i="6"/>
  <c r="E152" i="6"/>
  <c r="C153" i="6"/>
  <c r="E153" i="6"/>
  <c r="C154" i="6"/>
  <c r="E154" i="6"/>
  <c r="C155" i="6"/>
  <c r="E155" i="6"/>
  <c r="C156" i="6"/>
  <c r="E156" i="6"/>
  <c r="C157" i="6"/>
  <c r="E157" i="6"/>
  <c r="C158" i="6"/>
  <c r="E158" i="6"/>
  <c r="C159" i="6"/>
  <c r="E159" i="6"/>
  <c r="C160" i="6"/>
  <c r="E160" i="6"/>
  <c r="C161" i="6"/>
  <c r="E161" i="6"/>
  <c r="C162" i="6"/>
  <c r="E162" i="6"/>
  <c r="C163" i="6"/>
  <c r="E163" i="6"/>
  <c r="C164" i="6"/>
  <c r="E164" i="6"/>
  <c r="C165" i="6"/>
  <c r="E165" i="6"/>
  <c r="C166" i="6"/>
  <c r="E166" i="6"/>
  <c r="C167" i="6"/>
  <c r="E167" i="6"/>
  <c r="C168" i="6"/>
  <c r="E168" i="6"/>
  <c r="C169" i="6"/>
  <c r="E169" i="6"/>
  <c r="C170" i="6"/>
  <c r="E170" i="6"/>
  <c r="C171" i="6"/>
  <c r="E171" i="6"/>
  <c r="C172" i="6"/>
  <c r="E172" i="6"/>
  <c r="C173" i="6"/>
  <c r="E173" i="6"/>
  <c r="C174" i="6"/>
  <c r="E174" i="6"/>
  <c r="C175" i="6"/>
  <c r="E175" i="6"/>
  <c r="C176" i="6"/>
  <c r="E176" i="6"/>
  <c r="C177" i="6"/>
  <c r="E177" i="6"/>
  <c r="C178" i="6"/>
  <c r="E178" i="6"/>
  <c r="C179" i="6"/>
  <c r="E179" i="6"/>
  <c r="C180" i="6"/>
  <c r="E180" i="6"/>
  <c r="C181" i="6"/>
  <c r="E181" i="6"/>
  <c r="C182" i="6"/>
  <c r="E182" i="6"/>
  <c r="C183" i="6"/>
  <c r="E183" i="6"/>
  <c r="C184" i="6"/>
  <c r="E184" i="6"/>
  <c r="C185" i="6"/>
  <c r="E185" i="6"/>
  <c r="C186" i="6"/>
  <c r="E186" i="6"/>
  <c r="C187" i="6"/>
  <c r="E187" i="6"/>
  <c r="C188" i="6"/>
  <c r="E188" i="6"/>
  <c r="C189" i="6"/>
  <c r="E189" i="6"/>
  <c r="C190" i="6"/>
  <c r="E190" i="6"/>
  <c r="C191" i="6"/>
  <c r="E191" i="6"/>
  <c r="C192" i="6"/>
  <c r="E192" i="6"/>
  <c r="C193" i="6"/>
  <c r="E193" i="6"/>
  <c r="C194" i="6"/>
  <c r="E194" i="6"/>
  <c r="C195" i="6"/>
  <c r="E195" i="6"/>
  <c r="C196" i="6"/>
  <c r="E196" i="6"/>
  <c r="C197" i="6"/>
  <c r="E197" i="6"/>
  <c r="C198" i="6"/>
  <c r="E198" i="6"/>
  <c r="C199" i="6"/>
  <c r="E199" i="6"/>
  <c r="C200" i="6"/>
  <c r="E200" i="6"/>
  <c r="C201" i="6"/>
  <c r="E201" i="6"/>
  <c r="C202" i="6"/>
  <c r="E202" i="6"/>
  <c r="C203" i="6"/>
  <c r="E203" i="6"/>
  <c r="C204" i="6"/>
  <c r="E204" i="6"/>
  <c r="C205" i="6"/>
  <c r="E205" i="6"/>
  <c r="C206" i="6"/>
  <c r="E206" i="6"/>
  <c r="C207" i="6"/>
  <c r="E207" i="6"/>
  <c r="C208" i="6"/>
  <c r="E208" i="6"/>
  <c r="C209" i="6"/>
  <c r="E209" i="6"/>
  <c r="C210" i="6"/>
  <c r="E210" i="6"/>
  <c r="C211" i="6"/>
  <c r="E211" i="6"/>
  <c r="C212" i="6"/>
  <c r="E212" i="6"/>
  <c r="C213" i="6"/>
  <c r="E213" i="6"/>
  <c r="C214" i="6"/>
  <c r="E214" i="6"/>
  <c r="C215" i="6"/>
  <c r="E215" i="6"/>
  <c r="C216" i="6"/>
  <c r="E216" i="6"/>
  <c r="C217" i="6"/>
  <c r="E217" i="6"/>
  <c r="C218" i="6"/>
  <c r="E218" i="6"/>
  <c r="C219" i="6"/>
  <c r="E219" i="6"/>
  <c r="C220" i="6"/>
  <c r="E220" i="6"/>
  <c r="C221" i="6"/>
  <c r="E221" i="6"/>
  <c r="C222" i="6"/>
  <c r="E222" i="6"/>
  <c r="C223" i="6"/>
  <c r="E223" i="6"/>
  <c r="C224" i="6"/>
  <c r="E224" i="6"/>
  <c r="C225" i="6"/>
  <c r="E225" i="6"/>
  <c r="C226" i="6"/>
  <c r="E226" i="6"/>
  <c r="C227" i="6"/>
  <c r="E227" i="6"/>
  <c r="C228" i="6"/>
  <c r="E228" i="6"/>
  <c r="C229" i="6"/>
  <c r="E229" i="6"/>
  <c r="C230" i="6"/>
  <c r="E230" i="6"/>
  <c r="C231" i="6"/>
  <c r="E231" i="6"/>
  <c r="C232" i="6"/>
  <c r="E232" i="6"/>
  <c r="C233" i="6"/>
  <c r="E233" i="6"/>
  <c r="C234" i="6"/>
  <c r="E234" i="6"/>
  <c r="C235" i="6"/>
  <c r="E235" i="6"/>
  <c r="C236" i="6"/>
  <c r="E236" i="6"/>
  <c r="C237" i="6"/>
  <c r="E237" i="6"/>
  <c r="C238" i="6"/>
  <c r="E238" i="6"/>
  <c r="C239" i="6"/>
  <c r="E239" i="6"/>
  <c r="C240" i="6"/>
  <c r="E240" i="6"/>
  <c r="C241" i="6"/>
  <c r="E241" i="6"/>
  <c r="C242" i="6"/>
  <c r="E242" i="6"/>
  <c r="C243" i="6"/>
  <c r="E243" i="6"/>
  <c r="C244" i="6"/>
  <c r="E244" i="6"/>
  <c r="C245" i="6"/>
  <c r="E245" i="6"/>
  <c r="C246" i="6"/>
  <c r="E246" i="6"/>
  <c r="C247" i="6"/>
  <c r="E247" i="6"/>
  <c r="C248" i="6"/>
  <c r="E248" i="6"/>
  <c r="C249" i="6"/>
  <c r="E249" i="6"/>
  <c r="C250" i="6"/>
  <c r="E250" i="6"/>
  <c r="C251" i="6"/>
  <c r="E251" i="6"/>
  <c r="C252" i="6"/>
  <c r="E252" i="6"/>
  <c r="C253" i="6"/>
  <c r="E253" i="6"/>
  <c r="C254" i="6"/>
  <c r="E254" i="6"/>
  <c r="C255" i="6"/>
  <c r="E255" i="6"/>
  <c r="C256" i="6"/>
  <c r="E256" i="6"/>
  <c r="C257" i="6"/>
  <c r="E257" i="6"/>
  <c r="C258" i="6"/>
  <c r="E258" i="6"/>
  <c r="C259" i="6"/>
  <c r="E259" i="6"/>
  <c r="C260" i="6"/>
  <c r="E260" i="6"/>
  <c r="C261" i="6"/>
  <c r="E261" i="6"/>
  <c r="C262" i="6"/>
  <c r="E262" i="6"/>
  <c r="C263" i="6"/>
  <c r="E263" i="6"/>
  <c r="C264" i="6"/>
  <c r="E264" i="6"/>
  <c r="C265" i="6"/>
  <c r="E265" i="6"/>
  <c r="C266" i="6"/>
  <c r="E266" i="6"/>
  <c r="C267" i="6"/>
  <c r="E267" i="6"/>
  <c r="C268" i="6"/>
  <c r="E268" i="6"/>
  <c r="C269" i="6"/>
  <c r="E269" i="6"/>
  <c r="C270" i="6"/>
  <c r="E270" i="6"/>
  <c r="C271" i="6"/>
  <c r="E271" i="6"/>
  <c r="C272" i="6"/>
  <c r="E272" i="6"/>
  <c r="C273" i="6"/>
  <c r="E273" i="6"/>
  <c r="C274" i="6"/>
  <c r="E274" i="6"/>
  <c r="C275" i="6"/>
  <c r="E275" i="6"/>
  <c r="C276" i="6"/>
  <c r="E276" i="6"/>
  <c r="C277" i="6"/>
  <c r="E277" i="6"/>
  <c r="C278" i="6"/>
  <c r="E278" i="6"/>
  <c r="C279" i="6"/>
  <c r="E279" i="6"/>
  <c r="C280" i="6"/>
  <c r="E280" i="6"/>
  <c r="C281" i="6"/>
  <c r="E281" i="6"/>
  <c r="C282" i="6"/>
  <c r="E282" i="6"/>
  <c r="C283" i="6"/>
  <c r="E283" i="6"/>
  <c r="C284" i="6"/>
  <c r="E284" i="6"/>
  <c r="C285" i="6"/>
  <c r="E285" i="6"/>
  <c r="C286" i="6"/>
  <c r="E286" i="6"/>
  <c r="C287" i="6"/>
  <c r="E287" i="6"/>
  <c r="C288" i="6"/>
  <c r="E288" i="6"/>
  <c r="C289" i="6"/>
  <c r="E289" i="6"/>
  <c r="C290" i="6"/>
  <c r="E290" i="6"/>
  <c r="C291" i="6"/>
  <c r="E291" i="6"/>
  <c r="C292" i="6"/>
  <c r="E292" i="6"/>
  <c r="C293" i="6"/>
  <c r="E293" i="6"/>
  <c r="C294" i="6"/>
  <c r="E294" i="6"/>
  <c r="C295" i="6"/>
  <c r="E295" i="6"/>
  <c r="C296" i="6"/>
  <c r="E296" i="6"/>
  <c r="C297" i="6"/>
  <c r="E297" i="6"/>
  <c r="C298" i="6"/>
  <c r="E298" i="6"/>
  <c r="C299" i="6"/>
  <c r="E299" i="6"/>
  <c r="C300" i="6"/>
  <c r="E300" i="6"/>
  <c r="C301" i="6"/>
  <c r="E301" i="6"/>
  <c r="C302" i="6"/>
  <c r="E302" i="6"/>
  <c r="C303" i="6"/>
  <c r="E303" i="6"/>
  <c r="C304" i="6"/>
  <c r="E304" i="6"/>
  <c r="C305" i="6"/>
  <c r="E305" i="6"/>
  <c r="C306" i="6"/>
  <c r="E306" i="6"/>
  <c r="C307" i="6"/>
  <c r="E307" i="6"/>
  <c r="C308" i="6"/>
  <c r="E308" i="6"/>
  <c r="C309" i="6"/>
  <c r="E309" i="6"/>
  <c r="C310" i="6"/>
  <c r="E310" i="6"/>
  <c r="C311" i="6"/>
  <c r="E311" i="6"/>
  <c r="C312" i="6"/>
  <c r="E312" i="6"/>
  <c r="C313" i="6"/>
  <c r="E313" i="6"/>
  <c r="C314" i="6"/>
  <c r="E314" i="6"/>
  <c r="C315" i="6"/>
  <c r="E315" i="6"/>
  <c r="C316" i="6"/>
  <c r="E316" i="6"/>
  <c r="C317" i="6"/>
  <c r="E317" i="6"/>
  <c r="C318" i="6"/>
  <c r="E318" i="6"/>
  <c r="C319" i="6"/>
  <c r="E319" i="6"/>
  <c r="C320" i="6"/>
  <c r="E320" i="6"/>
  <c r="C321" i="6"/>
  <c r="E321" i="6"/>
  <c r="C322" i="6"/>
  <c r="E322" i="6"/>
  <c r="C323" i="6"/>
  <c r="E323" i="6"/>
  <c r="C324" i="6"/>
  <c r="E324" i="6"/>
  <c r="C325" i="6"/>
  <c r="E325" i="6"/>
  <c r="C326" i="6"/>
  <c r="E326" i="6"/>
  <c r="C327" i="6"/>
  <c r="E327" i="6"/>
  <c r="C328" i="6"/>
  <c r="E328" i="6"/>
  <c r="C329" i="6"/>
  <c r="E329" i="6"/>
  <c r="C330" i="6"/>
  <c r="E330" i="6"/>
  <c r="C331" i="6"/>
  <c r="E331" i="6"/>
  <c r="C332" i="6"/>
  <c r="E332" i="6"/>
  <c r="C333" i="6"/>
  <c r="E333" i="6"/>
  <c r="C334" i="6"/>
  <c r="E334" i="6"/>
  <c r="C335" i="6"/>
  <c r="E335" i="6"/>
  <c r="C336" i="6"/>
  <c r="E336" i="6"/>
  <c r="C337" i="6"/>
  <c r="E337" i="6"/>
  <c r="C338" i="6"/>
  <c r="E338" i="6"/>
  <c r="C339" i="6"/>
  <c r="E339" i="6"/>
  <c r="C340" i="6"/>
  <c r="E340" i="6"/>
  <c r="C341" i="6"/>
  <c r="E341" i="6"/>
  <c r="C342" i="6"/>
  <c r="E342" i="6"/>
  <c r="C343" i="6"/>
  <c r="E343" i="6"/>
  <c r="C344" i="6"/>
  <c r="E344" i="6"/>
  <c r="C345" i="6"/>
  <c r="E345" i="6"/>
  <c r="C346" i="6"/>
  <c r="E346" i="6"/>
  <c r="C347" i="6"/>
  <c r="E347" i="6"/>
  <c r="C348" i="6"/>
  <c r="E348" i="6"/>
  <c r="C349" i="6"/>
  <c r="E349" i="6"/>
  <c r="C350" i="6"/>
  <c r="E350" i="6"/>
  <c r="C351" i="6"/>
  <c r="E351" i="6"/>
  <c r="C352" i="6"/>
  <c r="E352" i="6"/>
  <c r="C353" i="6"/>
  <c r="E353" i="6"/>
  <c r="C354" i="6"/>
  <c r="E354" i="6"/>
  <c r="C355" i="6"/>
  <c r="E355" i="6"/>
  <c r="C356" i="6"/>
  <c r="E356" i="6"/>
  <c r="C357" i="6"/>
  <c r="E357" i="6"/>
  <c r="C358" i="6"/>
  <c r="E358" i="6"/>
  <c r="C359" i="6"/>
  <c r="E359" i="6"/>
  <c r="C360" i="6"/>
  <c r="E360" i="6"/>
  <c r="C361" i="6"/>
  <c r="E361" i="6"/>
  <c r="C362" i="6"/>
  <c r="E362" i="6"/>
  <c r="C363" i="6"/>
  <c r="E363" i="6"/>
  <c r="C364" i="6"/>
  <c r="E364" i="6"/>
  <c r="C365" i="6"/>
  <c r="E365" i="6"/>
  <c r="C366" i="6"/>
  <c r="E366" i="6"/>
  <c r="C367" i="6"/>
  <c r="E367" i="6"/>
  <c r="C368" i="6"/>
  <c r="E368" i="6"/>
  <c r="C369" i="6"/>
  <c r="E369" i="6"/>
  <c r="C370" i="6"/>
  <c r="D370" i="6" s="1"/>
  <c r="G370" i="6" s="1"/>
  <c r="H370" i="6" s="1"/>
  <c r="E370" i="6"/>
  <c r="F370" i="6"/>
  <c r="C371" i="6"/>
  <c r="D371" i="6" s="1"/>
  <c r="G371" i="6" s="1"/>
  <c r="H371" i="6" s="1"/>
  <c r="E371" i="6"/>
  <c r="F371" i="6"/>
  <c r="C372" i="6"/>
  <c r="D372" i="6" s="1"/>
  <c r="G372" i="6" s="1"/>
  <c r="H372" i="6" s="1"/>
  <c r="E372" i="6"/>
  <c r="F372" i="6"/>
  <c r="C373" i="6"/>
  <c r="D373" i="6" s="1"/>
  <c r="G373" i="6" s="1"/>
  <c r="H373" i="6" s="1"/>
  <c r="E373" i="6"/>
  <c r="F373" i="6"/>
  <c r="C374" i="6"/>
  <c r="D374" i="6" s="1"/>
  <c r="G374" i="6" s="1"/>
  <c r="H374" i="6" s="1"/>
  <c r="E374" i="6"/>
  <c r="F374" i="6"/>
  <c r="C375" i="6"/>
  <c r="D375" i="6" s="1"/>
  <c r="G375" i="6" s="1"/>
  <c r="H375" i="6" s="1"/>
  <c r="E375" i="6"/>
  <c r="F375" i="6"/>
  <c r="C376" i="6"/>
  <c r="D376" i="6" s="1"/>
  <c r="G376" i="6" s="1"/>
  <c r="H376" i="6" s="1"/>
  <c r="E376" i="6"/>
  <c r="F376" i="6"/>
  <c r="C377" i="6"/>
  <c r="D377" i="6" s="1"/>
  <c r="G377" i="6" s="1"/>
  <c r="H377" i="6" s="1"/>
  <c r="E377" i="6"/>
  <c r="F377" i="6"/>
  <c r="C378" i="6"/>
  <c r="D378" i="6" s="1"/>
  <c r="G378" i="6" s="1"/>
  <c r="H378" i="6" s="1"/>
  <c r="E378" i="6"/>
  <c r="F378" i="6"/>
  <c r="C379" i="6"/>
  <c r="D379" i="6" s="1"/>
  <c r="G379" i="6" s="1"/>
  <c r="H379" i="6" s="1"/>
  <c r="E379" i="6"/>
  <c r="F379" i="6"/>
  <c r="C380" i="6"/>
  <c r="D380" i="6" s="1"/>
  <c r="G380" i="6" s="1"/>
  <c r="H380" i="6" s="1"/>
  <c r="E380" i="6"/>
  <c r="F380" i="6"/>
  <c r="C381" i="6"/>
  <c r="D381" i="6" s="1"/>
  <c r="G381" i="6" s="1"/>
  <c r="H381" i="6" s="1"/>
  <c r="E381" i="6"/>
  <c r="F381" i="6"/>
  <c r="C382" i="6"/>
  <c r="D382" i="6" s="1"/>
  <c r="G382" i="6" s="1"/>
  <c r="H382" i="6" s="1"/>
  <c r="E382" i="6"/>
  <c r="F382" i="6"/>
  <c r="C383" i="6"/>
  <c r="D383" i="6" s="1"/>
  <c r="G383" i="6" s="1"/>
  <c r="H383" i="6" s="1"/>
  <c r="E383" i="6"/>
  <c r="F383" i="6"/>
  <c r="C384" i="6"/>
  <c r="D384" i="6" s="1"/>
  <c r="E384" i="6"/>
  <c r="F384" i="6"/>
  <c r="G384" i="6"/>
  <c r="H384" i="6" s="1"/>
  <c r="C385" i="6"/>
  <c r="D385" i="6" s="1"/>
  <c r="G385" i="6" s="1"/>
  <c r="H385" i="6" s="1"/>
  <c r="E385" i="6"/>
  <c r="F385" i="6"/>
  <c r="C386" i="6"/>
  <c r="D386" i="6" s="1"/>
  <c r="G386" i="6" s="1"/>
  <c r="H386" i="6" s="1"/>
  <c r="E386" i="6"/>
  <c r="F386" i="6"/>
  <c r="C387" i="6"/>
  <c r="D387" i="6" s="1"/>
  <c r="E387" i="6"/>
  <c r="F387" i="6"/>
  <c r="G387" i="6"/>
  <c r="H387" i="6" s="1"/>
  <c r="C388" i="6"/>
  <c r="D388" i="6" s="1"/>
  <c r="G388" i="6" s="1"/>
  <c r="H388" i="6" s="1"/>
  <c r="E388" i="6"/>
  <c r="F388" i="6"/>
  <c r="C389" i="6"/>
  <c r="D389" i="6" s="1"/>
  <c r="E389" i="6"/>
  <c r="F389" i="6"/>
  <c r="G389" i="6"/>
  <c r="H389" i="6" s="1"/>
  <c r="C390" i="6"/>
  <c r="D390" i="6" s="1"/>
  <c r="G390" i="6" s="1"/>
  <c r="H390" i="6" s="1"/>
  <c r="E390" i="6"/>
  <c r="F390" i="6"/>
  <c r="C391" i="6"/>
  <c r="D391" i="6" s="1"/>
  <c r="E391" i="6"/>
  <c r="F391" i="6"/>
  <c r="G391" i="6"/>
  <c r="H391" i="6" s="1"/>
  <c r="C392" i="6"/>
  <c r="D392" i="6" s="1"/>
  <c r="G392" i="6" s="1"/>
  <c r="H392" i="6" s="1"/>
  <c r="E392" i="6"/>
  <c r="F392" i="6"/>
  <c r="C393" i="6"/>
  <c r="D393" i="6" s="1"/>
  <c r="E393" i="6"/>
  <c r="F393" i="6"/>
  <c r="G393" i="6"/>
  <c r="H393" i="6" s="1"/>
  <c r="C394" i="6"/>
  <c r="D394" i="6" s="1"/>
  <c r="G394" i="6" s="1"/>
  <c r="H394" i="6" s="1"/>
  <c r="E394" i="6"/>
  <c r="F394" i="6"/>
  <c r="C395" i="6"/>
  <c r="D395" i="6" s="1"/>
  <c r="E395" i="6"/>
  <c r="F395" i="6"/>
  <c r="G395" i="6"/>
  <c r="H395" i="6" s="1"/>
  <c r="C396" i="6"/>
  <c r="D396" i="6" s="1"/>
  <c r="G396" i="6" s="1"/>
  <c r="H396" i="6" s="1"/>
  <c r="E396" i="6"/>
  <c r="F396" i="6"/>
  <c r="C397" i="6"/>
  <c r="D397" i="6" s="1"/>
  <c r="G397" i="6" s="1"/>
  <c r="H397" i="6" s="1"/>
  <c r="E397" i="6"/>
  <c r="F397" i="6"/>
  <c r="C398" i="6"/>
  <c r="D398" i="6" s="1"/>
  <c r="G398" i="6" s="1"/>
  <c r="H398" i="6" s="1"/>
  <c r="E398" i="6"/>
  <c r="F398" i="6"/>
  <c r="C399" i="6"/>
  <c r="D399" i="6" s="1"/>
  <c r="G399" i="6" s="1"/>
  <c r="H399" i="6" s="1"/>
  <c r="E399" i="6"/>
  <c r="F399" i="6"/>
  <c r="C400" i="6"/>
  <c r="D400" i="6" s="1"/>
  <c r="G400" i="6" s="1"/>
  <c r="H400" i="6" s="1"/>
  <c r="E400" i="6"/>
  <c r="F400" i="6"/>
  <c r="C401" i="6"/>
  <c r="D401" i="6" s="1"/>
  <c r="G401" i="6" s="1"/>
  <c r="H401" i="6" s="1"/>
  <c r="E401" i="6"/>
  <c r="F401" i="6"/>
  <c r="C402" i="6"/>
  <c r="D402" i="6" s="1"/>
  <c r="G402" i="6" s="1"/>
  <c r="H402" i="6" s="1"/>
  <c r="E402" i="6"/>
  <c r="F402" i="6"/>
  <c r="C403" i="6"/>
  <c r="D403" i="6" s="1"/>
  <c r="E403" i="6"/>
  <c r="F403" i="6"/>
  <c r="G403" i="6"/>
  <c r="H403" i="6" s="1"/>
  <c r="C404" i="6"/>
  <c r="D404" i="6" s="1"/>
  <c r="G404" i="6" s="1"/>
  <c r="H404" i="6" s="1"/>
  <c r="E404" i="6"/>
  <c r="F404" i="6"/>
  <c r="C405" i="6"/>
  <c r="D405" i="6" s="1"/>
  <c r="E405" i="6"/>
  <c r="F405" i="6"/>
  <c r="G405" i="6"/>
  <c r="H405" i="6" s="1"/>
  <c r="C406" i="6"/>
  <c r="D406" i="6" s="1"/>
  <c r="G406" i="6" s="1"/>
  <c r="H406" i="6" s="1"/>
  <c r="E406" i="6"/>
  <c r="F406" i="6"/>
  <c r="C407" i="6"/>
  <c r="D407" i="6" s="1"/>
  <c r="E407" i="6"/>
  <c r="F407" i="6"/>
  <c r="G407" i="6"/>
  <c r="H407" i="6" s="1"/>
  <c r="C408" i="6"/>
  <c r="D408" i="6" s="1"/>
  <c r="G408" i="6" s="1"/>
  <c r="H408" i="6" s="1"/>
  <c r="E408" i="6"/>
  <c r="F408" i="6"/>
  <c r="C409" i="6"/>
  <c r="D409" i="6" s="1"/>
  <c r="E409" i="6"/>
  <c r="F409" i="6"/>
  <c r="G409" i="6"/>
  <c r="H409" i="6" s="1"/>
  <c r="C410" i="6"/>
  <c r="D410" i="6" s="1"/>
  <c r="G410" i="6" s="1"/>
  <c r="H410" i="6" s="1"/>
  <c r="E410" i="6"/>
  <c r="F410" i="6"/>
  <c r="C411" i="6"/>
  <c r="D411" i="6" s="1"/>
  <c r="E411" i="6"/>
  <c r="F411" i="6"/>
  <c r="G411" i="6"/>
  <c r="H411" i="6" s="1"/>
  <c r="C412" i="6"/>
  <c r="D412" i="6" s="1"/>
  <c r="G412" i="6" s="1"/>
  <c r="H412" i="6" s="1"/>
  <c r="E412" i="6"/>
  <c r="F412" i="6"/>
  <c r="C413" i="6"/>
  <c r="D413" i="6" s="1"/>
  <c r="G413" i="6" s="1"/>
  <c r="H413" i="6" s="1"/>
  <c r="E413" i="6"/>
  <c r="F413" i="6"/>
  <c r="C414" i="6"/>
  <c r="D414" i="6" s="1"/>
  <c r="E414" i="6"/>
  <c r="F414" i="6"/>
  <c r="G414" i="6"/>
  <c r="H414" i="6" s="1"/>
  <c r="C415" i="6"/>
  <c r="D415" i="6" s="1"/>
  <c r="E415" i="6"/>
  <c r="F415" i="6"/>
  <c r="G415" i="6"/>
  <c r="H415" i="6" s="1"/>
  <c r="C416" i="6"/>
  <c r="D416" i="6" s="1"/>
  <c r="E416" i="6"/>
  <c r="F416" i="6"/>
  <c r="G416" i="6"/>
  <c r="H416" i="6" s="1"/>
  <c r="C417" i="6"/>
  <c r="D417" i="6" s="1"/>
  <c r="E417" i="6"/>
  <c r="F417" i="6"/>
  <c r="G417" i="6"/>
  <c r="H417" i="6" s="1"/>
  <c r="C418" i="6"/>
  <c r="D418" i="6" s="1"/>
  <c r="E418" i="6"/>
  <c r="F418" i="6"/>
  <c r="G418" i="6"/>
  <c r="H418" i="6" s="1"/>
  <c r="C419" i="6"/>
  <c r="D419" i="6" s="1"/>
  <c r="G419" i="6" s="1"/>
  <c r="H419" i="6" s="1"/>
  <c r="E419" i="6"/>
  <c r="F419" i="6"/>
  <c r="C420" i="6"/>
  <c r="D420" i="6" s="1"/>
  <c r="G420" i="6" s="1"/>
  <c r="H420" i="6" s="1"/>
  <c r="E420" i="6"/>
  <c r="F420" i="6"/>
  <c r="C421" i="6"/>
  <c r="D421" i="6" s="1"/>
  <c r="G421" i="6" s="1"/>
  <c r="H421" i="6" s="1"/>
  <c r="E421" i="6"/>
  <c r="F421" i="6"/>
  <c r="C422" i="6"/>
  <c r="D422" i="6"/>
  <c r="G422" i="6" s="1"/>
  <c r="H422" i="6" s="1"/>
  <c r="E422" i="6"/>
  <c r="F422" i="6"/>
  <c r="C423" i="6"/>
  <c r="D423" i="6" s="1"/>
  <c r="G423" i="6" s="1"/>
  <c r="H423" i="6" s="1"/>
  <c r="E423" i="6"/>
  <c r="F423" i="6"/>
  <c r="C424" i="6"/>
  <c r="D424" i="6" s="1"/>
  <c r="E424" i="6"/>
  <c r="F424" i="6"/>
  <c r="G424" i="6" s="1"/>
  <c r="H424" i="6" s="1"/>
  <c r="C425" i="6"/>
  <c r="D425" i="6"/>
  <c r="G425" i="6" s="1"/>
  <c r="E425" i="6"/>
  <c r="F425" i="6"/>
  <c r="C426" i="6"/>
  <c r="D426" i="6"/>
  <c r="G426" i="6" s="1"/>
  <c r="H426" i="6" s="1"/>
  <c r="E426" i="6"/>
  <c r="F426" i="6"/>
  <c r="C427" i="6"/>
  <c r="D427" i="6" s="1"/>
  <c r="G427" i="6" s="1"/>
  <c r="H427" i="6" s="1"/>
  <c r="E427" i="6"/>
  <c r="F427" i="6"/>
  <c r="C428" i="6"/>
  <c r="D428" i="6" s="1"/>
  <c r="E428" i="6"/>
  <c r="F428" i="6"/>
  <c r="C429" i="6"/>
  <c r="D429" i="6"/>
  <c r="E429" i="6"/>
  <c r="F429" i="6"/>
  <c r="C430" i="6"/>
  <c r="D430" i="6"/>
  <c r="G430" i="6" s="1"/>
  <c r="H430" i="6" s="1"/>
  <c r="E430" i="6"/>
  <c r="F430" i="6"/>
  <c r="C431" i="6"/>
  <c r="D431" i="6" s="1"/>
  <c r="G431" i="6" s="1"/>
  <c r="H431" i="6" s="1"/>
  <c r="E431" i="6"/>
  <c r="F431" i="6"/>
  <c r="C432" i="6"/>
  <c r="D432" i="6"/>
  <c r="E432" i="6"/>
  <c r="F432" i="6"/>
  <c r="G432" i="6"/>
  <c r="H432" i="6" s="1"/>
  <c r="C433" i="6"/>
  <c r="D433" i="6" s="1"/>
  <c r="G433" i="6" s="1"/>
  <c r="H433" i="6" s="1"/>
  <c r="E433" i="6"/>
  <c r="F433" i="6"/>
  <c r="C434" i="6"/>
  <c r="D434" i="6" s="1"/>
  <c r="E434" i="6"/>
  <c r="F434" i="6"/>
  <c r="C435" i="6"/>
  <c r="D435" i="6" s="1"/>
  <c r="G435" i="6" s="1"/>
  <c r="H435" i="6" s="1"/>
  <c r="E435" i="6"/>
  <c r="F435" i="6"/>
  <c r="C436" i="6"/>
  <c r="D436" i="6"/>
  <c r="E436" i="6"/>
  <c r="F436" i="6"/>
  <c r="G436" i="6"/>
  <c r="H436" i="6" s="1"/>
  <c r="C437" i="6"/>
  <c r="D437" i="6" s="1"/>
  <c r="G437" i="6" s="1"/>
  <c r="H437" i="6" s="1"/>
  <c r="E437" i="6"/>
  <c r="F437" i="6"/>
  <c r="C438" i="6"/>
  <c r="D438" i="6"/>
  <c r="E438" i="6"/>
  <c r="F438" i="6"/>
  <c r="C439" i="6"/>
  <c r="D439" i="6" s="1"/>
  <c r="G439" i="6" s="1"/>
  <c r="H439" i="6" s="1"/>
  <c r="E439" i="6"/>
  <c r="F439" i="6"/>
  <c r="C440" i="6"/>
  <c r="D440" i="6"/>
  <c r="E440" i="6"/>
  <c r="F440" i="6"/>
  <c r="G440" i="6"/>
  <c r="H440" i="6"/>
  <c r="C441" i="6"/>
  <c r="D441" i="6" s="1"/>
  <c r="E441" i="6"/>
  <c r="F441" i="6"/>
  <c r="C442" i="6"/>
  <c r="D442" i="6" s="1"/>
  <c r="E442" i="6"/>
  <c r="F442" i="6"/>
  <c r="C443" i="6"/>
  <c r="D443" i="6" s="1"/>
  <c r="G443" i="6" s="1"/>
  <c r="H443" i="6" s="1"/>
  <c r="E443" i="6"/>
  <c r="F443" i="6"/>
  <c r="C444" i="6"/>
  <c r="D444" i="6"/>
  <c r="G444" i="6" s="1"/>
  <c r="E444" i="6"/>
  <c r="F444" i="6"/>
  <c r="C445" i="6"/>
  <c r="D445" i="6" s="1"/>
  <c r="G445" i="6" s="1"/>
  <c r="E445" i="6"/>
  <c r="F445" i="6"/>
  <c r="C446" i="6"/>
  <c r="D446" i="6"/>
  <c r="E446" i="6"/>
  <c r="F446" i="6"/>
  <c r="C447" i="6"/>
  <c r="D447" i="6" s="1"/>
  <c r="G447" i="6" s="1"/>
  <c r="H447" i="6" s="1"/>
  <c r="E447" i="6"/>
  <c r="F447" i="6"/>
  <c r="C448" i="6"/>
  <c r="D448" i="6"/>
  <c r="G448" i="6" s="1"/>
  <c r="H448" i="6" s="1"/>
  <c r="E448" i="6"/>
  <c r="F448" i="6"/>
  <c r="C449" i="6"/>
  <c r="D449" i="6" s="1"/>
  <c r="E449" i="6"/>
  <c r="F449" i="6"/>
  <c r="C450" i="6"/>
  <c r="D450" i="6" s="1"/>
  <c r="E450" i="6"/>
  <c r="F450" i="6"/>
  <c r="C451" i="6"/>
  <c r="D451" i="6" s="1"/>
  <c r="E451" i="6"/>
  <c r="F451" i="6"/>
  <c r="G451" i="6" s="1"/>
  <c r="H451" i="6" s="1"/>
  <c r="C452" i="6"/>
  <c r="D452" i="6"/>
  <c r="E452" i="6"/>
  <c r="F452" i="6"/>
  <c r="C453" i="6"/>
  <c r="D453" i="6"/>
  <c r="E453" i="6"/>
  <c r="F453" i="6"/>
  <c r="G453" i="6"/>
  <c r="H453" i="6" s="1"/>
  <c r="C454" i="6"/>
  <c r="D454" i="6" s="1"/>
  <c r="E454" i="6"/>
  <c r="F454" i="6"/>
  <c r="C455" i="6"/>
  <c r="D455" i="6" s="1"/>
  <c r="E455" i="6"/>
  <c r="F455" i="6"/>
  <c r="C456" i="6"/>
  <c r="D456" i="6"/>
  <c r="G456" i="6" s="1"/>
  <c r="H456" i="6" s="1"/>
  <c r="E456" i="6"/>
  <c r="F456" i="6"/>
  <c r="C457" i="6"/>
  <c r="D457" i="6" s="1"/>
  <c r="G457" i="6" s="1"/>
  <c r="H457" i="6" s="1"/>
  <c r="E457" i="6"/>
  <c r="F457" i="6"/>
  <c r="C458" i="6"/>
  <c r="D458" i="6" s="1"/>
  <c r="E458" i="6"/>
  <c r="F458" i="6"/>
  <c r="C459" i="6"/>
  <c r="D459" i="6"/>
  <c r="E459" i="6"/>
  <c r="F459" i="6"/>
  <c r="C460" i="6"/>
  <c r="D460" i="6"/>
  <c r="E460" i="6"/>
  <c r="F460" i="6"/>
  <c r="G460" i="6" s="1"/>
  <c r="H460" i="6" s="1"/>
  <c r="C461" i="6"/>
  <c r="D461" i="6"/>
  <c r="E461" i="6"/>
  <c r="F461" i="6"/>
  <c r="C462" i="6"/>
  <c r="D462" i="6" s="1"/>
  <c r="E462" i="6"/>
  <c r="F462" i="6"/>
  <c r="C463" i="6"/>
  <c r="D463" i="6" s="1"/>
  <c r="G463" i="6" s="1"/>
  <c r="H463" i="6" s="1"/>
  <c r="E463" i="6"/>
  <c r="F463" i="6"/>
  <c r="C464" i="6"/>
  <c r="D464" i="6"/>
  <c r="E464" i="6"/>
  <c r="F464" i="6"/>
  <c r="C465" i="6"/>
  <c r="D465" i="6"/>
  <c r="E465" i="6"/>
  <c r="F465" i="6"/>
  <c r="C466" i="6"/>
  <c r="D466" i="6" s="1"/>
  <c r="E466" i="6"/>
  <c r="F466" i="6"/>
  <c r="C467" i="6"/>
  <c r="D467" i="6" s="1"/>
  <c r="E467" i="6"/>
  <c r="F467" i="6"/>
  <c r="G467" i="6" s="1"/>
  <c r="H467" i="6" s="1"/>
  <c r="C468" i="6"/>
  <c r="D468" i="6"/>
  <c r="E468" i="6"/>
  <c r="F468" i="6"/>
  <c r="G468" i="6" s="1"/>
  <c r="H468" i="6" s="1"/>
  <c r="C469" i="6"/>
  <c r="D469" i="6" s="1"/>
  <c r="G469" i="6" s="1"/>
  <c r="H469" i="6" s="1"/>
  <c r="E469" i="6"/>
  <c r="F469" i="6"/>
  <c r="C470" i="6"/>
  <c r="D470" i="6" s="1"/>
  <c r="E470" i="6"/>
  <c r="F470" i="6"/>
  <c r="C471" i="6"/>
  <c r="D471" i="6" s="1"/>
  <c r="E471" i="6"/>
  <c r="F471" i="6"/>
  <c r="C472" i="6"/>
  <c r="D472" i="6"/>
  <c r="E472" i="6"/>
  <c r="F472" i="6"/>
  <c r="C473" i="6"/>
  <c r="D473" i="6"/>
  <c r="E473" i="6"/>
  <c r="F473" i="6"/>
  <c r="C474" i="6"/>
  <c r="D474" i="6" s="1"/>
  <c r="E474" i="6"/>
  <c r="F474" i="6"/>
  <c r="C475" i="6"/>
  <c r="D475" i="6"/>
  <c r="E475" i="6"/>
  <c r="F475" i="6"/>
  <c r="C476" i="6"/>
  <c r="D476" i="6"/>
  <c r="E476" i="6"/>
  <c r="F476" i="6"/>
  <c r="G476" i="6" s="1"/>
  <c r="H476" i="6" s="1"/>
  <c r="C477" i="6"/>
  <c r="D477" i="6" s="1"/>
  <c r="G477" i="6" s="1"/>
  <c r="H477" i="6" s="1"/>
  <c r="E477" i="6"/>
  <c r="F477" i="6"/>
  <c r="C478" i="6"/>
  <c r="D478" i="6"/>
  <c r="E478" i="6"/>
  <c r="F478" i="6"/>
  <c r="C479" i="6"/>
  <c r="D479" i="6" s="1"/>
  <c r="G479" i="6" s="1"/>
  <c r="H479" i="6" s="1"/>
  <c r="E479" i="6"/>
  <c r="F479" i="6"/>
  <c r="C480" i="6"/>
  <c r="D480" i="6"/>
  <c r="E480" i="6"/>
  <c r="F480" i="6"/>
  <c r="C481" i="6"/>
  <c r="D481" i="6"/>
  <c r="E481" i="6"/>
  <c r="F481" i="6"/>
  <c r="C482" i="6"/>
  <c r="D482" i="6" s="1"/>
  <c r="E482" i="6"/>
  <c r="F482" i="6"/>
  <c r="C483" i="6"/>
  <c r="D483" i="6" s="1"/>
  <c r="E483" i="6"/>
  <c r="F483" i="6"/>
  <c r="C484" i="6"/>
  <c r="D484" i="6"/>
  <c r="E484" i="6"/>
  <c r="F484" i="6"/>
  <c r="C485" i="6"/>
  <c r="D485" i="6"/>
  <c r="G485" i="6" s="1"/>
  <c r="H485" i="6" s="1"/>
  <c r="E485" i="6"/>
  <c r="F485" i="6"/>
  <c r="C486" i="6"/>
  <c r="D486" i="6" s="1"/>
  <c r="E486" i="6"/>
  <c r="F486" i="6"/>
  <c r="C487" i="6"/>
  <c r="D487" i="6" s="1"/>
  <c r="E487" i="6"/>
  <c r="F487" i="6"/>
  <c r="C488" i="6"/>
  <c r="D488" i="6"/>
  <c r="G488" i="6" s="1"/>
  <c r="H488" i="6" s="1"/>
  <c r="E488" i="6"/>
  <c r="F488" i="6"/>
  <c r="C489" i="6"/>
  <c r="D489" i="6" s="1"/>
  <c r="E489" i="6"/>
  <c r="F489" i="6"/>
  <c r="G489" i="6"/>
  <c r="H489" i="6" s="1"/>
  <c r="C490" i="6"/>
  <c r="D490" i="6" s="1"/>
  <c r="E490" i="6"/>
  <c r="F490" i="6"/>
  <c r="C491" i="6"/>
  <c r="D491" i="6"/>
  <c r="E491" i="6"/>
  <c r="F491" i="6"/>
  <c r="G491" i="6" s="1"/>
  <c r="H491" i="6" s="1"/>
  <c r="C492" i="6"/>
  <c r="D492" i="6"/>
  <c r="E492" i="6"/>
  <c r="F492" i="6"/>
  <c r="C493" i="6"/>
  <c r="D493" i="6"/>
  <c r="E493" i="6"/>
  <c r="F493" i="6"/>
  <c r="C494" i="6"/>
  <c r="D494" i="6" s="1"/>
  <c r="E494" i="6"/>
  <c r="F494" i="6"/>
  <c r="C495" i="6"/>
  <c r="D495" i="6" s="1"/>
  <c r="E495" i="6"/>
  <c r="F495" i="6"/>
  <c r="G495" i="6"/>
  <c r="H495" i="6" s="1"/>
  <c r="C496" i="6"/>
  <c r="D496" i="6"/>
  <c r="E496" i="6"/>
  <c r="H496" i="6" s="1"/>
  <c r="F496" i="6"/>
  <c r="G496" i="6" s="1"/>
  <c r="C497" i="6"/>
  <c r="D497" i="6"/>
  <c r="E497" i="6"/>
  <c r="F497" i="6"/>
  <c r="G497" i="6"/>
  <c r="H497" i="6" s="1"/>
  <c r="C498" i="6"/>
  <c r="D498" i="6"/>
  <c r="E498" i="6"/>
  <c r="F498" i="6"/>
  <c r="C499" i="6"/>
  <c r="D499" i="6" s="1"/>
  <c r="E499" i="6"/>
  <c r="F499" i="6"/>
  <c r="G499" i="6" s="1"/>
  <c r="H499" i="6" s="1"/>
  <c r="C500" i="6"/>
  <c r="D500" i="6"/>
  <c r="E500" i="6"/>
  <c r="F500" i="6"/>
  <c r="G500" i="6" s="1"/>
  <c r="H500" i="6" s="1"/>
  <c r="C501" i="6"/>
  <c r="D501" i="6" s="1"/>
  <c r="G501" i="6" s="1"/>
  <c r="H501" i="6" s="1"/>
  <c r="E501" i="6"/>
  <c r="F501" i="6"/>
  <c r="C502" i="6"/>
  <c r="D502" i="6" s="1"/>
  <c r="E502" i="6"/>
  <c r="F502" i="6"/>
  <c r="C503" i="6"/>
  <c r="D503" i="6" s="1"/>
  <c r="E503" i="6"/>
  <c r="F503" i="6"/>
  <c r="C504" i="6"/>
  <c r="D504" i="6"/>
  <c r="E504" i="6"/>
  <c r="F504" i="6"/>
  <c r="G504" i="6" s="1"/>
  <c r="H504" i="6" s="1"/>
  <c r="C505" i="6"/>
  <c r="D505" i="6"/>
  <c r="E505" i="6"/>
  <c r="F505" i="6"/>
  <c r="C506" i="6"/>
  <c r="D506" i="6" s="1"/>
  <c r="E506" i="6"/>
  <c r="F506" i="6"/>
  <c r="C507" i="6"/>
  <c r="D507" i="6"/>
  <c r="E507" i="6"/>
  <c r="F507" i="6"/>
  <c r="C508" i="6"/>
  <c r="D508" i="6"/>
  <c r="E508" i="6"/>
  <c r="F508" i="6"/>
  <c r="G508" i="6" s="1"/>
  <c r="H508" i="6" s="1"/>
  <c r="C509" i="6"/>
  <c r="D509" i="6" s="1"/>
  <c r="E509" i="6"/>
  <c r="F509" i="6"/>
  <c r="G509" i="6"/>
  <c r="H509" i="6" s="1"/>
  <c r="C510" i="6"/>
  <c r="D510" i="6"/>
  <c r="G510" i="6" s="1"/>
  <c r="H510" i="6" s="1"/>
  <c r="E510" i="6"/>
  <c r="F510" i="6"/>
  <c r="C511" i="6"/>
  <c r="D511" i="6" s="1"/>
  <c r="E511" i="6"/>
  <c r="F511" i="6"/>
  <c r="C512" i="6"/>
  <c r="D512" i="6" s="1"/>
  <c r="G512" i="6" s="1"/>
  <c r="H512" i="6" s="1"/>
  <c r="E512" i="6"/>
  <c r="F512" i="6"/>
  <c r="C513" i="6"/>
  <c r="D513" i="6" s="1"/>
  <c r="E513" i="6"/>
  <c r="F513" i="6"/>
  <c r="C514" i="6"/>
  <c r="D514" i="6" s="1"/>
  <c r="G514" i="6" s="1"/>
  <c r="H514" i="6" s="1"/>
  <c r="E514" i="6"/>
  <c r="F514" i="6"/>
  <c r="C515" i="6"/>
  <c r="D515" i="6" s="1"/>
  <c r="E515" i="6"/>
  <c r="F515" i="6"/>
  <c r="C516" i="6"/>
  <c r="D516" i="6" s="1"/>
  <c r="G516" i="6" s="1"/>
  <c r="H516" i="6" s="1"/>
  <c r="E516" i="6"/>
  <c r="F516" i="6"/>
  <c r="C517" i="6"/>
  <c r="D517" i="6" s="1"/>
  <c r="G517" i="6" s="1"/>
  <c r="E517" i="6"/>
  <c r="F517" i="6"/>
  <c r="C518" i="6"/>
  <c r="D518" i="6"/>
  <c r="E518" i="6"/>
  <c r="F518" i="6"/>
  <c r="C519" i="6"/>
  <c r="D519" i="6"/>
  <c r="E519" i="6"/>
  <c r="F519" i="6"/>
  <c r="C520" i="6"/>
  <c r="D520" i="6" s="1"/>
  <c r="G520" i="6" s="1"/>
  <c r="H520" i="6" s="1"/>
  <c r="E520" i="6"/>
  <c r="F520" i="6"/>
  <c r="C521" i="6"/>
  <c r="D521" i="6" s="1"/>
  <c r="G521" i="6" s="1"/>
  <c r="E521" i="6"/>
  <c r="F521" i="6"/>
  <c r="C522" i="6"/>
  <c r="D522" i="6" s="1"/>
  <c r="E522" i="6"/>
  <c r="F522" i="6"/>
  <c r="G522" i="6" s="1"/>
  <c r="H522" i="6" s="1"/>
  <c r="C523" i="6"/>
  <c r="D523" i="6"/>
  <c r="E523" i="6"/>
  <c r="F523" i="6"/>
  <c r="G523" i="6" s="1"/>
  <c r="H523" i="6" s="1"/>
  <c r="C524" i="6"/>
  <c r="D524" i="6" s="1"/>
  <c r="E524" i="6"/>
  <c r="F524" i="6"/>
  <c r="G524" i="6"/>
  <c r="H524" i="6"/>
  <c r="C525" i="6"/>
  <c r="D525" i="6" s="1"/>
  <c r="G525" i="6" s="1"/>
  <c r="H525" i="6" s="1"/>
  <c r="E525" i="6"/>
  <c r="F525" i="6"/>
  <c r="C526" i="6"/>
  <c r="D526" i="6" s="1"/>
  <c r="E526" i="6"/>
  <c r="F526" i="6"/>
  <c r="C527" i="6"/>
  <c r="D527" i="6"/>
  <c r="E527" i="6"/>
  <c r="F527" i="6"/>
  <c r="C528" i="6"/>
  <c r="D528" i="6" s="1"/>
  <c r="G528" i="6" s="1"/>
  <c r="H528" i="6" s="1"/>
  <c r="E528" i="6"/>
  <c r="F528" i="6"/>
  <c r="C529" i="6"/>
  <c r="D529" i="6" s="1"/>
  <c r="E529" i="6"/>
  <c r="F529" i="6"/>
  <c r="G529" i="6" s="1"/>
  <c r="H529" i="6" s="1"/>
  <c r="C530" i="6"/>
  <c r="D530" i="6" s="1"/>
  <c r="E530" i="6"/>
  <c r="F530" i="6"/>
  <c r="C531" i="6"/>
  <c r="D531" i="6"/>
  <c r="E531" i="6"/>
  <c r="F531" i="6"/>
  <c r="C532" i="6"/>
  <c r="D532" i="6" s="1"/>
  <c r="G532" i="6" s="1"/>
  <c r="H532" i="6" s="1"/>
  <c r="E532" i="6"/>
  <c r="F532" i="6"/>
  <c r="C533" i="6"/>
  <c r="D533" i="6" s="1"/>
  <c r="E533" i="6"/>
  <c r="F533" i="6"/>
  <c r="C534" i="6"/>
  <c r="D534" i="6"/>
  <c r="E534" i="6"/>
  <c r="F534" i="6"/>
  <c r="C535" i="6"/>
  <c r="D535" i="6" s="1"/>
  <c r="E535" i="6"/>
  <c r="F535" i="6"/>
  <c r="C536" i="6"/>
  <c r="D536" i="6" s="1"/>
  <c r="G536" i="6" s="1"/>
  <c r="H536" i="6" s="1"/>
  <c r="E536" i="6"/>
  <c r="F536" i="6"/>
  <c r="C537" i="6"/>
  <c r="D537" i="6" s="1"/>
  <c r="E537" i="6"/>
  <c r="F537" i="6"/>
  <c r="C538" i="6"/>
  <c r="D538" i="6"/>
  <c r="G538" i="6" s="1"/>
  <c r="H538" i="6" s="1"/>
  <c r="E538" i="6"/>
  <c r="F538" i="6"/>
  <c r="C539" i="6"/>
  <c r="D539" i="6"/>
  <c r="E539" i="6"/>
  <c r="F539" i="6"/>
  <c r="C540" i="6"/>
  <c r="D540" i="6" s="1"/>
  <c r="G540" i="6" s="1"/>
  <c r="H540" i="6" s="1"/>
  <c r="E540" i="6"/>
  <c r="F540" i="6"/>
  <c r="C541" i="6"/>
  <c r="D541" i="6" s="1"/>
  <c r="G541" i="6" s="1"/>
  <c r="H541" i="6" s="1"/>
  <c r="E541" i="6"/>
  <c r="F541" i="6"/>
  <c r="C542" i="6"/>
  <c r="D542" i="6"/>
  <c r="E542" i="6"/>
  <c r="F542" i="6"/>
  <c r="G542" i="6"/>
  <c r="H542" i="6" s="1"/>
  <c r="C543" i="6"/>
  <c r="D543" i="6" s="1"/>
  <c r="E543" i="6"/>
  <c r="F543" i="6"/>
  <c r="G543" i="6" s="1"/>
  <c r="H543" i="6" s="1"/>
  <c r="C544" i="6"/>
  <c r="D544" i="6" s="1"/>
  <c r="E544" i="6"/>
  <c r="F544" i="6"/>
  <c r="G544" i="6"/>
  <c r="H544" i="6" s="1"/>
  <c r="C545" i="6"/>
  <c r="D545" i="6" s="1"/>
  <c r="E545" i="6"/>
  <c r="F545" i="6"/>
  <c r="G545" i="6"/>
  <c r="H545" i="6" s="1"/>
  <c r="C546" i="6"/>
  <c r="D546" i="6" s="1"/>
  <c r="E546" i="6"/>
  <c r="F546" i="6"/>
  <c r="G546" i="6"/>
  <c r="H546" i="6" s="1"/>
  <c r="C547" i="6"/>
  <c r="D547" i="6"/>
  <c r="E547" i="6"/>
  <c r="F547" i="6"/>
  <c r="C548" i="6"/>
  <c r="D548" i="6" s="1"/>
  <c r="G548" i="6" s="1"/>
  <c r="H548" i="6" s="1"/>
  <c r="E548" i="6"/>
  <c r="F548" i="6"/>
  <c r="C549" i="6"/>
  <c r="D549" i="6" s="1"/>
  <c r="G549" i="6" s="1"/>
  <c r="H549" i="6" s="1"/>
  <c r="E549" i="6"/>
  <c r="F549" i="6"/>
  <c r="C550" i="6"/>
  <c r="D550" i="6" s="1"/>
  <c r="E550" i="6"/>
  <c r="F550" i="6"/>
  <c r="C551" i="6"/>
  <c r="D551" i="6" s="1"/>
  <c r="E551" i="6"/>
  <c r="F551" i="6"/>
  <c r="G551" i="6" s="1"/>
  <c r="H551" i="6" s="1"/>
  <c r="C552" i="6"/>
  <c r="D552" i="6" s="1"/>
  <c r="E552" i="6"/>
  <c r="F552" i="6"/>
  <c r="G552" i="6"/>
  <c r="H552" i="6" s="1"/>
  <c r="C553" i="6"/>
  <c r="D553" i="6" s="1"/>
  <c r="E553" i="6"/>
  <c r="F553" i="6"/>
  <c r="G553" i="6" s="1"/>
  <c r="H553" i="6" s="1"/>
  <c r="C554" i="6"/>
  <c r="D554" i="6" s="1"/>
  <c r="G554" i="6" s="1"/>
  <c r="H554" i="6" s="1"/>
  <c r="E554" i="6"/>
  <c r="F554" i="6"/>
  <c r="C555" i="6"/>
  <c r="D555" i="6"/>
  <c r="E555" i="6"/>
  <c r="F555" i="6"/>
  <c r="G555" i="6" s="1"/>
  <c r="H555" i="6" s="1"/>
  <c r="C556" i="6"/>
  <c r="D556" i="6" s="1"/>
  <c r="G556" i="6" s="1"/>
  <c r="H556" i="6" s="1"/>
  <c r="E556" i="6"/>
  <c r="F556" i="6"/>
  <c r="C557" i="6"/>
  <c r="D557" i="6" s="1"/>
  <c r="E557" i="6"/>
  <c r="F557" i="6"/>
  <c r="G557" i="6"/>
  <c r="H557" i="6" s="1"/>
  <c r="C558" i="6"/>
  <c r="D558" i="6"/>
  <c r="E558" i="6"/>
  <c r="F558" i="6"/>
  <c r="C559" i="6"/>
  <c r="D559" i="6"/>
  <c r="E559" i="6"/>
  <c r="F559" i="6"/>
  <c r="C560" i="6"/>
  <c r="D560" i="6" s="1"/>
  <c r="G560" i="6" s="1"/>
  <c r="H560" i="6" s="1"/>
  <c r="E560" i="6"/>
  <c r="F560" i="6"/>
  <c r="C561" i="6"/>
  <c r="D561" i="6" s="1"/>
  <c r="E561" i="6"/>
  <c r="F561" i="6"/>
  <c r="C562" i="6"/>
  <c r="D562" i="6"/>
  <c r="E562" i="6"/>
  <c r="F562" i="6"/>
  <c r="C563" i="6"/>
  <c r="D563" i="6"/>
  <c r="E563" i="6"/>
  <c r="F563" i="6"/>
  <c r="G563" i="6" s="1"/>
  <c r="H563" i="6" s="1"/>
  <c r="C564" i="6"/>
  <c r="D564" i="6" s="1"/>
  <c r="G564" i="6" s="1"/>
  <c r="H564" i="6" s="1"/>
  <c r="E564" i="6"/>
  <c r="F564" i="6"/>
  <c r="C565" i="6"/>
  <c r="D565" i="6" s="1"/>
  <c r="E565" i="6"/>
  <c r="F565" i="6"/>
  <c r="G565" i="6" s="1"/>
  <c r="H565" i="6" s="1"/>
  <c r="C566" i="6"/>
  <c r="D566" i="6"/>
  <c r="G566" i="6" s="1"/>
  <c r="H566" i="6" s="1"/>
  <c r="E566" i="6"/>
  <c r="F566" i="6"/>
  <c r="C567" i="6"/>
  <c r="D567" i="6" s="1"/>
  <c r="E567" i="6"/>
  <c r="F567" i="6"/>
  <c r="C568" i="6"/>
  <c r="D568" i="6" s="1"/>
  <c r="G568" i="6" s="1"/>
  <c r="H568" i="6" s="1"/>
  <c r="E568" i="6"/>
  <c r="F568" i="6"/>
  <c r="C569" i="6"/>
  <c r="D569" i="6" s="1"/>
  <c r="E569" i="6"/>
  <c r="F569" i="6"/>
  <c r="C570" i="6"/>
  <c r="D570" i="6" s="1"/>
  <c r="G570" i="6" s="1"/>
  <c r="H570" i="6" s="1"/>
  <c r="E570" i="6"/>
  <c r="F570" i="6"/>
  <c r="C571" i="6"/>
  <c r="D571" i="6"/>
  <c r="E571" i="6"/>
  <c r="F571" i="6"/>
  <c r="G571" i="6" s="1"/>
  <c r="H571" i="6" s="1"/>
  <c r="C572" i="6"/>
  <c r="D572" i="6" s="1"/>
  <c r="G572" i="6" s="1"/>
  <c r="H572" i="6" s="1"/>
  <c r="E572" i="6"/>
  <c r="F572" i="6"/>
  <c r="C573" i="6"/>
  <c r="D573" i="6" s="1"/>
  <c r="G573" i="6" s="1"/>
  <c r="E573" i="6"/>
  <c r="F573" i="6"/>
  <c r="C574" i="6"/>
  <c r="D574" i="6"/>
  <c r="G574" i="6" s="1"/>
  <c r="H574" i="6" s="1"/>
  <c r="E574" i="6"/>
  <c r="F574" i="6"/>
  <c r="C575" i="6"/>
  <c r="D575" i="6" s="1"/>
  <c r="E575" i="6"/>
  <c r="F575" i="6"/>
  <c r="C576" i="6"/>
  <c r="D576" i="6" s="1"/>
  <c r="E576" i="6"/>
  <c r="F576" i="6"/>
  <c r="G576" i="6"/>
  <c r="H576" i="6" s="1"/>
  <c r="C577" i="6"/>
  <c r="D577" i="6" s="1"/>
  <c r="E577" i="6"/>
  <c r="F577" i="6"/>
  <c r="C578" i="6"/>
  <c r="D578" i="6" s="1"/>
  <c r="G578" i="6" s="1"/>
  <c r="H578" i="6" s="1"/>
  <c r="E578" i="6"/>
  <c r="F578" i="6"/>
  <c r="C579" i="6"/>
  <c r="D579" i="6"/>
  <c r="E579" i="6"/>
  <c r="F579" i="6"/>
  <c r="C580" i="6"/>
  <c r="D580" i="6" s="1"/>
  <c r="G580" i="6" s="1"/>
  <c r="H580" i="6" s="1"/>
  <c r="E580" i="6"/>
  <c r="F580" i="6"/>
  <c r="C581" i="6"/>
  <c r="D581" i="6" s="1"/>
  <c r="G581" i="6" s="1"/>
  <c r="E581" i="6"/>
  <c r="F581" i="6"/>
  <c r="C582" i="6"/>
  <c r="D582" i="6" s="1"/>
  <c r="E582" i="6"/>
  <c r="F582" i="6"/>
  <c r="C583" i="6"/>
  <c r="D583" i="6"/>
  <c r="E583" i="6"/>
  <c r="F583" i="6"/>
  <c r="G583" i="6" s="1"/>
  <c r="H583" i="6" s="1"/>
  <c r="C584" i="6"/>
  <c r="D584" i="6" s="1"/>
  <c r="G584" i="6" s="1"/>
  <c r="H584" i="6" s="1"/>
  <c r="E584" i="6"/>
  <c r="F584" i="6"/>
  <c r="C585" i="6"/>
  <c r="D585" i="6" s="1"/>
  <c r="E585" i="6"/>
  <c r="F585" i="6"/>
  <c r="G585" i="6"/>
  <c r="H585" i="6" s="1"/>
  <c r="C586" i="6"/>
  <c r="D586" i="6" s="1"/>
  <c r="E586" i="6"/>
  <c r="F586" i="6"/>
  <c r="G586" i="6" s="1"/>
  <c r="H586" i="6" s="1"/>
  <c r="C587" i="6"/>
  <c r="D587" i="6"/>
  <c r="G587" i="6" s="1"/>
  <c r="H587" i="6" s="1"/>
  <c r="E587" i="6"/>
  <c r="F587" i="6"/>
  <c r="C588" i="6"/>
  <c r="D588" i="6" s="1"/>
  <c r="E588" i="6"/>
  <c r="F588" i="6"/>
  <c r="G588" i="6"/>
  <c r="H588" i="6" s="1"/>
  <c r="C589" i="6"/>
  <c r="D589" i="6" s="1"/>
  <c r="E589" i="6"/>
  <c r="F589" i="6"/>
  <c r="G589" i="6"/>
  <c r="H589" i="6" s="1"/>
  <c r="C590" i="6"/>
  <c r="D590" i="6" s="1"/>
  <c r="E590" i="6"/>
  <c r="F590" i="6"/>
  <c r="C591" i="6"/>
  <c r="D591" i="6" s="1"/>
  <c r="G591" i="6" s="1"/>
  <c r="E591" i="6"/>
  <c r="F591" i="6"/>
  <c r="C592" i="6"/>
  <c r="D592" i="6" s="1"/>
  <c r="G592" i="6" s="1"/>
  <c r="H592" i="6" s="1"/>
  <c r="E592" i="6"/>
  <c r="F592" i="6"/>
  <c r="C593" i="6"/>
  <c r="D593" i="6" s="1"/>
  <c r="E593" i="6"/>
  <c r="F593" i="6"/>
  <c r="C594" i="6"/>
  <c r="D594" i="6"/>
  <c r="E594" i="6"/>
  <c r="F594" i="6"/>
  <c r="C595" i="6"/>
  <c r="D595" i="6" s="1"/>
  <c r="G595" i="6" s="1"/>
  <c r="H595" i="6" s="1"/>
  <c r="E595" i="6"/>
  <c r="F595" i="6"/>
  <c r="C596" i="6"/>
  <c r="D596" i="6" s="1"/>
  <c r="G596" i="6" s="1"/>
  <c r="H596" i="6" s="1"/>
  <c r="E596" i="6"/>
  <c r="F596" i="6"/>
  <c r="C597" i="6"/>
  <c r="D597" i="6" s="1"/>
  <c r="G597" i="6" s="1"/>
  <c r="H597" i="6" s="1"/>
  <c r="E597" i="6"/>
  <c r="F597" i="6"/>
  <c r="C598" i="6"/>
  <c r="D598" i="6"/>
  <c r="E598" i="6"/>
  <c r="F598" i="6"/>
  <c r="C599" i="6"/>
  <c r="D599" i="6" s="1"/>
  <c r="G599" i="6" s="1"/>
  <c r="H599" i="6" s="1"/>
  <c r="E599" i="6"/>
  <c r="F599" i="6"/>
  <c r="C600" i="6"/>
  <c r="D600" i="6"/>
  <c r="G600" i="6" s="1"/>
  <c r="H600" i="6" s="1"/>
  <c r="E600" i="6"/>
  <c r="F600" i="6"/>
  <c r="C601" i="6"/>
  <c r="D601" i="6" s="1"/>
  <c r="E601" i="6"/>
  <c r="F601" i="6"/>
  <c r="G601" i="6" s="1"/>
  <c r="H601" i="6"/>
  <c r="C602" i="6"/>
  <c r="D602" i="6"/>
  <c r="E602" i="6"/>
  <c r="F602" i="6"/>
  <c r="G602" i="6"/>
  <c r="H602" i="6" s="1"/>
  <c r="C603" i="6"/>
  <c r="D603" i="6" s="1"/>
  <c r="G603" i="6" s="1"/>
  <c r="H603" i="6" s="1"/>
  <c r="E603" i="6"/>
  <c r="F603" i="6"/>
  <c r="C604" i="6"/>
  <c r="D604" i="6" s="1"/>
  <c r="G604" i="6" s="1"/>
  <c r="E604" i="6"/>
  <c r="F604" i="6"/>
  <c r="C605" i="6"/>
  <c r="D605" i="6" s="1"/>
  <c r="G605" i="6" s="1"/>
  <c r="E605" i="6"/>
  <c r="F605" i="6"/>
  <c r="C606" i="6"/>
  <c r="D606" i="6"/>
  <c r="E606" i="6"/>
  <c r="F606" i="6"/>
  <c r="C607" i="6"/>
  <c r="D607" i="6" s="1"/>
  <c r="E607" i="6"/>
  <c r="F607" i="6"/>
  <c r="G607" i="6"/>
  <c r="H607" i="6" s="1"/>
  <c r="C608" i="6"/>
  <c r="D608" i="6"/>
  <c r="G608" i="6" s="1"/>
  <c r="H608" i="6" s="1"/>
  <c r="E608" i="6"/>
  <c r="F608" i="6"/>
  <c r="C609" i="6"/>
  <c r="D609" i="6" s="1"/>
  <c r="G609" i="6" s="1"/>
  <c r="H609" i="6" s="1"/>
  <c r="E609" i="6"/>
  <c r="F609" i="6"/>
  <c r="C610" i="6"/>
  <c r="D610" i="6"/>
  <c r="G610" i="6" s="1"/>
  <c r="E610" i="6"/>
  <c r="F610" i="6"/>
  <c r="H610" i="6"/>
  <c r="C611" i="6"/>
  <c r="D611" i="6"/>
  <c r="E611" i="6"/>
  <c r="F611" i="6"/>
  <c r="C612" i="6"/>
  <c r="D612" i="6"/>
  <c r="G612" i="6" s="1"/>
  <c r="H612" i="6" s="1"/>
  <c r="E612" i="6"/>
  <c r="F612" i="6"/>
  <c r="C613" i="6"/>
  <c r="D613" i="6" s="1"/>
  <c r="G613" i="6" s="1"/>
  <c r="E613" i="6"/>
  <c r="F613" i="6"/>
  <c r="C614" i="6"/>
  <c r="D614" i="6" s="1"/>
  <c r="E614" i="6"/>
  <c r="F614" i="6"/>
  <c r="C615" i="6"/>
  <c r="D615" i="6" s="1"/>
  <c r="G615" i="6" s="1"/>
  <c r="H615" i="6" s="1"/>
  <c r="E615" i="6"/>
  <c r="F615" i="6"/>
  <c r="C616" i="6"/>
  <c r="D616" i="6"/>
  <c r="G616" i="6" s="1"/>
  <c r="H616" i="6" s="1"/>
  <c r="E616" i="6"/>
  <c r="F616" i="6"/>
  <c r="C617" i="6"/>
  <c r="D617" i="6" s="1"/>
  <c r="E617" i="6"/>
  <c r="F617" i="6"/>
  <c r="G617" i="6"/>
  <c r="H617" i="6" s="1"/>
  <c r="C618" i="6"/>
  <c r="D618" i="6"/>
  <c r="G618" i="6" s="1"/>
  <c r="E618" i="6"/>
  <c r="F618" i="6"/>
  <c r="C619" i="6"/>
  <c r="D619" i="6" s="1"/>
  <c r="E619" i="6"/>
  <c r="F619" i="6"/>
  <c r="G619" i="6"/>
  <c r="H619" i="6" s="1"/>
  <c r="C620" i="6"/>
  <c r="D620" i="6"/>
  <c r="G620" i="6" s="1"/>
  <c r="E620" i="6"/>
  <c r="F620" i="6"/>
  <c r="C621" i="6"/>
  <c r="D621" i="6" s="1"/>
  <c r="G621" i="6" s="1"/>
  <c r="E621" i="6"/>
  <c r="F621" i="6"/>
  <c r="C622" i="6"/>
  <c r="D622" i="6" s="1"/>
  <c r="E622" i="6"/>
  <c r="F622" i="6"/>
  <c r="C623" i="6"/>
  <c r="D623" i="6" s="1"/>
  <c r="G623" i="6" s="1"/>
  <c r="H623" i="6" s="1"/>
  <c r="E623" i="6"/>
  <c r="F623" i="6"/>
  <c r="C624" i="6"/>
  <c r="D624" i="6"/>
  <c r="G624" i="6" s="1"/>
  <c r="H624" i="6" s="1"/>
  <c r="E624" i="6"/>
  <c r="F624" i="6"/>
  <c r="C625" i="6"/>
  <c r="D625" i="6" s="1"/>
  <c r="E625" i="6"/>
  <c r="H625" i="6" s="1"/>
  <c r="F625" i="6"/>
  <c r="G625" i="6"/>
  <c r="C626" i="6"/>
  <c r="D626" i="6"/>
  <c r="E626" i="6"/>
  <c r="F626" i="6"/>
  <c r="C627" i="6"/>
  <c r="D627" i="6"/>
  <c r="G627" i="6" s="1"/>
  <c r="H627" i="6" s="1"/>
  <c r="E627" i="6"/>
  <c r="F627" i="6"/>
  <c r="C628" i="6"/>
  <c r="D628" i="6"/>
  <c r="G628" i="6" s="1"/>
  <c r="E628" i="6"/>
  <c r="F628" i="6"/>
  <c r="C629" i="6"/>
  <c r="D629" i="6" s="1"/>
  <c r="E629" i="6"/>
  <c r="F629" i="6"/>
  <c r="C630" i="6"/>
  <c r="D630" i="6"/>
  <c r="E630" i="6"/>
  <c r="F630" i="6"/>
  <c r="C631" i="6"/>
  <c r="D631" i="6" s="1"/>
  <c r="G631" i="6" s="1"/>
  <c r="H631" i="6" s="1"/>
  <c r="E631" i="6"/>
  <c r="F631" i="6"/>
  <c r="C632" i="6"/>
  <c r="D632" i="6" s="1"/>
  <c r="G632" i="6" s="1"/>
  <c r="H632" i="6" s="1"/>
  <c r="E632" i="6"/>
  <c r="F632" i="6"/>
  <c r="C633" i="6"/>
  <c r="D633" i="6" s="1"/>
  <c r="E633" i="6"/>
  <c r="F633" i="6"/>
  <c r="G633" i="6"/>
  <c r="H633" i="6" s="1"/>
  <c r="C634" i="6"/>
  <c r="D634" i="6"/>
  <c r="G634" i="6" s="1"/>
  <c r="H634" i="6" s="1"/>
  <c r="E634" i="6"/>
  <c r="F634" i="6"/>
  <c r="C635" i="6"/>
  <c r="D635" i="6"/>
  <c r="E635" i="6"/>
  <c r="F635" i="6"/>
  <c r="C636" i="6"/>
  <c r="D636" i="6" s="1"/>
  <c r="G636" i="6" s="1"/>
  <c r="H636" i="6" s="1"/>
  <c r="E636" i="6"/>
  <c r="F636" i="6"/>
  <c r="C637" i="6"/>
  <c r="D637" i="6" s="1"/>
  <c r="E637" i="6"/>
  <c r="F637" i="6"/>
  <c r="C638" i="6"/>
  <c r="D638" i="6" s="1"/>
  <c r="E638" i="6"/>
  <c r="F638" i="6"/>
  <c r="C639" i="6"/>
  <c r="D639" i="6" s="1"/>
  <c r="G639" i="6" s="1"/>
  <c r="H639" i="6" s="1"/>
  <c r="E639" i="6"/>
  <c r="F639" i="6"/>
  <c r="C640" i="6"/>
  <c r="D640" i="6" s="1"/>
  <c r="E640" i="6"/>
  <c r="F640" i="6"/>
  <c r="G640" i="6"/>
  <c r="H640" i="6" s="1"/>
  <c r="C641" i="6"/>
  <c r="D641" i="6" s="1"/>
  <c r="E641" i="6"/>
  <c r="F641" i="6"/>
  <c r="G641" i="6"/>
  <c r="C642" i="6"/>
  <c r="D642" i="6"/>
  <c r="E642" i="6"/>
  <c r="F642" i="6"/>
  <c r="G642" i="6" s="1"/>
  <c r="H642" i="6" s="1"/>
  <c r="C643" i="6"/>
  <c r="D643" i="6" s="1"/>
  <c r="G643" i="6" s="1"/>
  <c r="H643" i="6" s="1"/>
  <c r="E643" i="6"/>
  <c r="F643" i="6"/>
  <c r="C644" i="6"/>
  <c r="D644" i="6"/>
  <c r="G644" i="6" s="1"/>
  <c r="E644" i="6"/>
  <c r="F644" i="6"/>
  <c r="C645" i="6"/>
  <c r="D645" i="6" s="1"/>
  <c r="E645" i="6"/>
  <c r="F645" i="6"/>
  <c r="C646" i="6"/>
  <c r="D646" i="6"/>
  <c r="E646" i="6"/>
  <c r="F646" i="6"/>
  <c r="C647" i="6"/>
  <c r="D647" i="6" s="1"/>
  <c r="G647" i="6" s="1"/>
  <c r="H647" i="6" s="1"/>
  <c r="E647" i="6"/>
  <c r="F647" i="6"/>
  <c r="C648" i="6"/>
  <c r="D648" i="6" s="1"/>
  <c r="G648" i="6" s="1"/>
  <c r="H648" i="6" s="1"/>
  <c r="E648" i="6"/>
  <c r="F648" i="6"/>
  <c r="C649" i="6"/>
  <c r="D649" i="6" s="1"/>
  <c r="E649" i="6"/>
  <c r="F649" i="6"/>
  <c r="G649" i="6"/>
  <c r="H649" i="6" s="1"/>
  <c r="C650" i="6"/>
  <c r="D650" i="6"/>
  <c r="G650" i="6" s="1"/>
  <c r="H650" i="6" s="1"/>
  <c r="E650" i="6"/>
  <c r="F650" i="6"/>
  <c r="C651" i="6"/>
  <c r="D651" i="6"/>
  <c r="E651" i="6"/>
  <c r="F651" i="6"/>
  <c r="G651" i="6" s="1"/>
  <c r="H651" i="6" s="1"/>
  <c r="C652" i="6"/>
  <c r="D652" i="6"/>
  <c r="G652" i="6" s="1"/>
  <c r="H652" i="6" s="1"/>
  <c r="E652" i="6"/>
  <c r="F652" i="6"/>
  <c r="C653" i="6"/>
  <c r="D653" i="6" s="1"/>
  <c r="E653" i="6"/>
  <c r="F653" i="6"/>
  <c r="G653" i="6" s="1"/>
  <c r="H653" i="6" s="1"/>
  <c r="C654" i="6"/>
  <c r="D654" i="6" s="1"/>
  <c r="E654" i="6"/>
  <c r="F654" i="6"/>
  <c r="C655" i="6"/>
  <c r="D655" i="6" s="1"/>
  <c r="G655" i="6" s="1"/>
  <c r="H655" i="6" s="1"/>
  <c r="E655" i="6"/>
  <c r="F655" i="6"/>
  <c r="C656" i="6"/>
  <c r="D656" i="6" s="1"/>
  <c r="G656" i="6" s="1"/>
  <c r="H656" i="6" s="1"/>
  <c r="E656" i="6"/>
  <c r="F656" i="6"/>
  <c r="C657" i="6"/>
  <c r="D657" i="6" s="1"/>
  <c r="E657" i="6"/>
  <c r="F657" i="6"/>
  <c r="G657" i="6"/>
  <c r="C658" i="6"/>
  <c r="D658" i="6"/>
  <c r="E658" i="6"/>
  <c r="F658" i="6"/>
  <c r="G658" i="6" s="1"/>
  <c r="H658" i="6" s="1"/>
  <c r="C659" i="6"/>
  <c r="D659" i="6"/>
  <c r="E659" i="6"/>
  <c r="F659" i="6"/>
  <c r="G659" i="6"/>
  <c r="H659" i="6" s="1"/>
  <c r="C660" i="6"/>
  <c r="D660" i="6"/>
  <c r="G660" i="6" s="1"/>
  <c r="E660" i="6"/>
  <c r="F660" i="6"/>
  <c r="C661" i="6"/>
  <c r="D661" i="6" s="1"/>
  <c r="E661" i="6"/>
  <c r="F661" i="6"/>
  <c r="C662" i="6"/>
  <c r="D662" i="6" s="1"/>
  <c r="E662" i="6"/>
  <c r="F662" i="6"/>
  <c r="C663" i="6"/>
  <c r="D663" i="6"/>
  <c r="G663" i="6" s="1"/>
  <c r="H663" i="6" s="1"/>
  <c r="E663" i="6"/>
  <c r="F663" i="6"/>
  <c r="C664" i="6"/>
  <c r="D664" i="6" s="1"/>
  <c r="G664" i="6" s="1"/>
  <c r="E664" i="6"/>
  <c r="F664" i="6"/>
  <c r="H664" i="6"/>
  <c r="C665" i="6"/>
  <c r="D665" i="6" s="1"/>
  <c r="G665" i="6" s="1"/>
  <c r="E665" i="6"/>
  <c r="F665" i="6"/>
  <c r="C666" i="6"/>
  <c r="D666" i="6"/>
  <c r="G666" i="6" s="1"/>
  <c r="H666" i="6" s="1"/>
  <c r="E666" i="6"/>
  <c r="F666" i="6"/>
  <c r="C667" i="6"/>
  <c r="D667" i="6"/>
  <c r="E667" i="6"/>
  <c r="F667" i="6"/>
  <c r="C668" i="6"/>
  <c r="D668" i="6" s="1"/>
  <c r="G668" i="6" s="1"/>
  <c r="H668" i="6" s="1"/>
  <c r="E668" i="6"/>
  <c r="F668" i="6"/>
  <c r="C669" i="6"/>
  <c r="D669" i="6" s="1"/>
  <c r="E669" i="6"/>
  <c r="F669" i="6"/>
  <c r="C670" i="6"/>
  <c r="D670" i="6"/>
  <c r="E670" i="6"/>
  <c r="F670" i="6"/>
  <c r="C671" i="6"/>
  <c r="D671" i="6"/>
  <c r="G671" i="6" s="1"/>
  <c r="H671" i="6" s="1"/>
  <c r="E671" i="6"/>
  <c r="F671" i="6"/>
  <c r="C672" i="6"/>
  <c r="D672" i="6" s="1"/>
  <c r="G672" i="6" s="1"/>
  <c r="H672" i="6" s="1"/>
  <c r="E672" i="6"/>
  <c r="F672" i="6"/>
  <c r="C673" i="6"/>
  <c r="D673" i="6" s="1"/>
  <c r="G673" i="6" s="1"/>
  <c r="H673" i="6" s="1"/>
  <c r="E673" i="6"/>
  <c r="F673" i="6"/>
  <c r="C674" i="6"/>
  <c r="D674" i="6"/>
  <c r="E674" i="6"/>
  <c r="F674" i="6"/>
  <c r="C675" i="6"/>
  <c r="D675" i="6"/>
  <c r="E675" i="6"/>
  <c r="F675" i="6"/>
  <c r="C676" i="6"/>
  <c r="D676" i="6"/>
  <c r="G676" i="6" s="1"/>
  <c r="E676" i="6"/>
  <c r="F676" i="6"/>
  <c r="C677" i="6"/>
  <c r="D677" i="6" s="1"/>
  <c r="E677" i="6"/>
  <c r="F677" i="6"/>
  <c r="C678" i="6"/>
  <c r="D678" i="6"/>
  <c r="E678" i="6"/>
  <c r="F678" i="6"/>
  <c r="G678" i="6" s="1"/>
  <c r="C679" i="6"/>
  <c r="D679" i="6"/>
  <c r="G679" i="6" s="1"/>
  <c r="H679" i="6" s="1"/>
  <c r="E679" i="6"/>
  <c r="F679" i="6"/>
  <c r="C680" i="6"/>
  <c r="D680" i="6" s="1"/>
  <c r="G680" i="6" s="1"/>
  <c r="H680" i="6" s="1"/>
  <c r="E680" i="6"/>
  <c r="F680" i="6"/>
  <c r="C681" i="6"/>
  <c r="D681" i="6" s="1"/>
  <c r="E681" i="6"/>
  <c r="F681" i="6"/>
  <c r="G681" i="6"/>
  <c r="H681" i="6" s="1"/>
  <c r="C682" i="6"/>
  <c r="D682" i="6"/>
  <c r="E682" i="6"/>
  <c r="F682" i="6"/>
  <c r="G682" i="6" s="1"/>
  <c r="H682" i="6" s="1"/>
  <c r="C683" i="6"/>
  <c r="D683" i="6" s="1"/>
  <c r="E683" i="6"/>
  <c r="F683" i="6"/>
  <c r="C684" i="6"/>
  <c r="D684" i="6" s="1"/>
  <c r="G684" i="6" s="1"/>
  <c r="H684" i="6" s="1"/>
  <c r="E684" i="6"/>
  <c r="F684" i="6"/>
  <c r="C685" i="6"/>
  <c r="D685" i="6" s="1"/>
  <c r="E685" i="6"/>
  <c r="F685" i="6"/>
  <c r="G685" i="6"/>
  <c r="H685" i="6" s="1"/>
  <c r="C686" i="6"/>
  <c r="D686" i="6" s="1"/>
  <c r="E686" i="6"/>
  <c r="F686" i="6"/>
  <c r="C687" i="6"/>
  <c r="D687" i="6" s="1"/>
  <c r="G687" i="6" s="1"/>
  <c r="H687" i="6" s="1"/>
  <c r="E687" i="6"/>
  <c r="F687" i="6"/>
  <c r="C688" i="6"/>
  <c r="D688" i="6"/>
  <c r="G688" i="6" s="1"/>
  <c r="H688" i="6" s="1"/>
  <c r="E688" i="6"/>
  <c r="F688" i="6"/>
  <c r="C689" i="6"/>
  <c r="D689" i="6" s="1"/>
  <c r="E689" i="6"/>
  <c r="F689" i="6"/>
  <c r="G689" i="6"/>
  <c r="H689" i="6" s="1"/>
  <c r="C690" i="6"/>
  <c r="D690" i="6"/>
  <c r="E690" i="6"/>
  <c r="F690" i="6"/>
  <c r="G690" i="6"/>
  <c r="H690" i="6" s="1"/>
  <c r="C691" i="6"/>
  <c r="D691" i="6"/>
  <c r="E691" i="6"/>
  <c r="F691" i="6"/>
  <c r="G691" i="6"/>
  <c r="H691" i="6" s="1"/>
  <c r="C692" i="6"/>
  <c r="D692" i="6" s="1"/>
  <c r="E692" i="6"/>
  <c r="F692" i="6"/>
  <c r="G692" i="6"/>
  <c r="H692" i="6" s="1"/>
  <c r="C693" i="6"/>
  <c r="D693" i="6" s="1"/>
  <c r="E693" i="6"/>
  <c r="F693" i="6"/>
  <c r="G693" i="6" s="1"/>
  <c r="H693" i="6" s="1"/>
  <c r="C694" i="6"/>
  <c r="D694" i="6" s="1"/>
  <c r="E694" i="6"/>
  <c r="F694" i="6"/>
  <c r="C695" i="6"/>
  <c r="D695" i="6"/>
  <c r="G695" i="6" s="1"/>
  <c r="H695" i="6" s="1"/>
  <c r="E695" i="6"/>
  <c r="F695" i="6"/>
  <c r="C696" i="6"/>
  <c r="D696" i="6" s="1"/>
  <c r="E696" i="6"/>
  <c r="F696" i="6"/>
  <c r="G696" i="6"/>
  <c r="H696" i="6" s="1"/>
  <c r="C697" i="6"/>
  <c r="D697" i="6" s="1"/>
  <c r="E697" i="6"/>
  <c r="F697" i="6"/>
  <c r="G697" i="6" s="1"/>
  <c r="C698" i="6"/>
  <c r="D698" i="6"/>
  <c r="G698" i="6" s="1"/>
  <c r="E698" i="6"/>
  <c r="H698" i="6" s="1"/>
  <c r="F698" i="6"/>
  <c r="C699" i="6"/>
  <c r="D699" i="6"/>
  <c r="G699" i="6" s="1"/>
  <c r="E699" i="6"/>
  <c r="F699" i="6"/>
  <c r="C700" i="6"/>
  <c r="D700" i="6" s="1"/>
  <c r="G700" i="6" s="1"/>
  <c r="H700" i="6" s="1"/>
  <c r="E700" i="6"/>
  <c r="F700" i="6"/>
  <c r="C701" i="6"/>
  <c r="D701" i="6" s="1"/>
  <c r="G701" i="6" s="1"/>
  <c r="E701" i="6"/>
  <c r="F701" i="6"/>
  <c r="C702" i="6"/>
  <c r="D702" i="6" s="1"/>
  <c r="E702" i="6"/>
  <c r="F702" i="6"/>
  <c r="C703" i="6"/>
  <c r="D703" i="6"/>
  <c r="G703" i="6" s="1"/>
  <c r="E703" i="6"/>
  <c r="F703" i="6"/>
  <c r="C704" i="6"/>
  <c r="D704" i="6"/>
  <c r="G704" i="6" s="1"/>
  <c r="H704" i="6" s="1"/>
  <c r="E704" i="6"/>
  <c r="F704" i="6"/>
  <c r="C705" i="6"/>
  <c r="D705" i="6" s="1"/>
  <c r="E705" i="6"/>
  <c r="F705" i="6"/>
  <c r="C706" i="6"/>
  <c r="D706" i="6"/>
  <c r="E706" i="6"/>
  <c r="F706" i="6"/>
  <c r="C707" i="6"/>
  <c r="D707" i="6"/>
  <c r="E707" i="6"/>
  <c r="F707" i="6"/>
  <c r="C708" i="6"/>
  <c r="D708" i="6"/>
  <c r="G708" i="6" s="1"/>
  <c r="H708" i="6" s="1"/>
  <c r="E708" i="6"/>
  <c r="F708" i="6"/>
  <c r="C709" i="6"/>
  <c r="D709" i="6" s="1"/>
  <c r="E709" i="6"/>
  <c r="F709" i="6"/>
  <c r="G709" i="6" s="1"/>
  <c r="C710" i="6"/>
  <c r="D710" i="6"/>
  <c r="E710" i="6"/>
  <c r="F710" i="6"/>
  <c r="C711" i="6"/>
  <c r="D711" i="6"/>
  <c r="G711" i="6" s="1"/>
  <c r="H711" i="6" s="1"/>
  <c r="E711" i="6"/>
  <c r="F711" i="6"/>
  <c r="C712" i="6"/>
  <c r="D712" i="6"/>
  <c r="G712" i="6" s="1"/>
  <c r="H712" i="6" s="1"/>
  <c r="E712" i="6"/>
  <c r="F712" i="6"/>
  <c r="C713" i="6"/>
  <c r="D713" i="6" s="1"/>
  <c r="E713" i="6"/>
  <c r="F713" i="6"/>
  <c r="G713" i="6" s="1"/>
  <c r="H713" i="6" s="1"/>
  <c r="C714" i="6"/>
  <c r="D714" i="6"/>
  <c r="G714" i="6" s="1"/>
  <c r="H714" i="6" s="1"/>
  <c r="E714" i="6"/>
  <c r="F714" i="6"/>
  <c r="C715" i="6"/>
  <c r="D715" i="6" s="1"/>
  <c r="E715" i="6"/>
  <c r="F715" i="6"/>
  <c r="C716" i="6"/>
  <c r="D716" i="6" s="1"/>
  <c r="G716" i="6" s="1"/>
  <c r="H716" i="6" s="1"/>
  <c r="E716" i="6"/>
  <c r="F716" i="6"/>
  <c r="C717" i="6"/>
  <c r="D717" i="6" s="1"/>
  <c r="E717" i="6"/>
  <c r="F717" i="6"/>
  <c r="G717" i="6" s="1"/>
  <c r="H717" i="6" s="1"/>
  <c r="C718" i="6"/>
  <c r="D718" i="6" s="1"/>
  <c r="E718" i="6"/>
  <c r="F718" i="6"/>
  <c r="C719" i="6"/>
  <c r="D719" i="6" s="1"/>
  <c r="G719" i="6" s="1"/>
  <c r="H719" i="6" s="1"/>
  <c r="E719" i="6"/>
  <c r="F719" i="6"/>
  <c r="C720" i="6"/>
  <c r="D720" i="6"/>
  <c r="G720" i="6" s="1"/>
  <c r="H720" i="6" s="1"/>
  <c r="E720" i="6"/>
  <c r="F720" i="6"/>
  <c r="C721" i="6"/>
  <c r="D721" i="6" s="1"/>
  <c r="G721" i="6" s="1"/>
  <c r="H721" i="6" s="1"/>
  <c r="E721" i="6"/>
  <c r="F721" i="6"/>
  <c r="C722" i="6"/>
  <c r="D722" i="6"/>
  <c r="G722" i="6" s="1"/>
  <c r="H722" i="6" s="1"/>
  <c r="E722" i="6"/>
  <c r="F722" i="6"/>
  <c r="C723" i="6"/>
  <c r="D723" i="6"/>
  <c r="G723" i="6" s="1"/>
  <c r="H723" i="6" s="1"/>
  <c r="E723" i="6"/>
  <c r="F723" i="6"/>
  <c r="C724" i="6"/>
  <c r="D724" i="6"/>
  <c r="G724" i="6" s="1"/>
  <c r="H724" i="6" s="1"/>
  <c r="E724" i="6"/>
  <c r="F724" i="6"/>
  <c r="C725" i="6"/>
  <c r="D725" i="6" s="1"/>
  <c r="E725" i="6"/>
  <c r="F725" i="6"/>
  <c r="G725" i="6"/>
  <c r="H725" i="6" s="1"/>
  <c r="C726" i="6"/>
  <c r="D726" i="6"/>
  <c r="E726" i="6"/>
  <c r="F726" i="6"/>
  <c r="C727" i="6"/>
  <c r="D727" i="6"/>
  <c r="E727" i="6"/>
  <c r="F727" i="6"/>
  <c r="G727" i="6"/>
  <c r="H727" i="6" s="1"/>
  <c r="C728" i="6"/>
  <c r="D728" i="6" s="1"/>
  <c r="G728" i="6" s="1"/>
  <c r="H728" i="6" s="1"/>
  <c r="E728" i="6"/>
  <c r="F728" i="6"/>
  <c r="C729" i="6"/>
  <c r="D729" i="6" s="1"/>
  <c r="E729" i="6"/>
  <c r="F729" i="6"/>
  <c r="G729" i="6" s="1"/>
  <c r="H729" i="6"/>
  <c r="C730" i="6"/>
  <c r="D730" i="6"/>
  <c r="G730" i="6" s="1"/>
  <c r="H730" i="6" s="1"/>
  <c r="E730" i="6"/>
  <c r="F730" i="6"/>
  <c r="C731" i="6"/>
  <c r="D731" i="6"/>
  <c r="G731" i="6" s="1"/>
  <c r="E731" i="6"/>
  <c r="F731" i="6"/>
  <c r="C732" i="6"/>
  <c r="D732" i="6"/>
  <c r="G732" i="6" s="1"/>
  <c r="E732" i="6"/>
  <c r="F732" i="6"/>
  <c r="C733" i="6"/>
  <c r="D733" i="6" s="1"/>
  <c r="G733" i="6" s="1"/>
  <c r="H733" i="6" s="1"/>
  <c r="E733" i="6"/>
  <c r="F733" i="6"/>
  <c r="C734" i="6"/>
  <c r="D734" i="6"/>
  <c r="G734" i="6" s="1"/>
  <c r="H734" i="6" s="1"/>
  <c r="E734" i="6"/>
  <c r="F734" i="6"/>
  <c r="C735" i="6"/>
  <c r="D735" i="6" s="1"/>
  <c r="E735" i="6"/>
  <c r="F735" i="6"/>
  <c r="G735" i="6" s="1"/>
  <c r="H735" i="6" s="1"/>
  <c r="C736" i="6"/>
  <c r="D736" i="6"/>
  <c r="E736" i="6"/>
  <c r="F736" i="6"/>
  <c r="G736" i="6" s="1"/>
  <c r="H736" i="6" s="1"/>
  <c r="C737" i="6"/>
  <c r="D737" i="6"/>
  <c r="G737" i="6" s="1"/>
  <c r="H737" i="6" s="1"/>
  <c r="E737" i="6"/>
  <c r="F737" i="6"/>
  <c r="C738" i="6"/>
  <c r="D738" i="6"/>
  <c r="G738" i="6" s="1"/>
  <c r="H738" i="6" s="1"/>
  <c r="E738" i="6"/>
  <c r="F738" i="6"/>
  <c r="C739" i="6"/>
  <c r="D739" i="6" s="1"/>
  <c r="E739" i="6"/>
  <c r="F739" i="6"/>
  <c r="G739" i="6" s="1"/>
  <c r="H739" i="6" s="1"/>
  <c r="C740" i="6"/>
  <c r="D740" i="6"/>
  <c r="E740" i="6"/>
  <c r="F740" i="6"/>
  <c r="G740" i="6" s="1"/>
  <c r="C741" i="6"/>
  <c r="D741" i="6"/>
  <c r="E741" i="6"/>
  <c r="F741" i="6"/>
  <c r="G741" i="6"/>
  <c r="H741" i="6" s="1"/>
  <c r="C742" i="6"/>
  <c r="D742" i="6" s="1"/>
  <c r="G742" i="6" s="1"/>
  <c r="H742" i="6" s="1"/>
  <c r="E742" i="6"/>
  <c r="F742" i="6"/>
  <c r="C743" i="6"/>
  <c r="D743" i="6" s="1"/>
  <c r="G743" i="6" s="1"/>
  <c r="E743" i="6"/>
  <c r="F743" i="6"/>
  <c r="C744" i="6"/>
  <c r="D744" i="6"/>
  <c r="E744" i="6"/>
  <c r="F744" i="6"/>
  <c r="G744" i="6" s="1"/>
  <c r="H744" i="6" s="1"/>
  <c r="C745" i="6"/>
  <c r="D745" i="6"/>
  <c r="G745" i="6" s="1"/>
  <c r="H745" i="6" s="1"/>
  <c r="E745" i="6"/>
  <c r="F745" i="6"/>
  <c r="C746" i="6"/>
  <c r="D746" i="6"/>
  <c r="G746" i="6" s="1"/>
  <c r="H746" i="6" s="1"/>
  <c r="E746" i="6"/>
  <c r="F746" i="6"/>
  <c r="C747" i="6"/>
  <c r="D747" i="6" s="1"/>
  <c r="G747" i="6" s="1"/>
  <c r="H747" i="6" s="1"/>
  <c r="E747" i="6"/>
  <c r="F747" i="6"/>
  <c r="C748" i="6"/>
  <c r="D748" i="6"/>
  <c r="E748" i="6"/>
  <c r="F748" i="6"/>
  <c r="G748" i="6" s="1"/>
  <c r="C749" i="6"/>
  <c r="D749" i="6"/>
  <c r="G749" i="6" s="1"/>
  <c r="E749" i="6"/>
  <c r="F749" i="6"/>
  <c r="C750" i="6"/>
  <c r="D750" i="6" s="1"/>
  <c r="G750" i="6" s="1"/>
  <c r="H750" i="6" s="1"/>
  <c r="E750" i="6"/>
  <c r="F750" i="6"/>
  <c r="C751" i="6"/>
  <c r="D751" i="6" s="1"/>
  <c r="G751" i="6" s="1"/>
  <c r="H751" i="6" s="1"/>
  <c r="E751" i="6"/>
  <c r="F751" i="6"/>
  <c r="C752" i="6"/>
  <c r="D752" i="6"/>
  <c r="E752" i="6"/>
  <c r="F752" i="6"/>
  <c r="C753" i="6"/>
  <c r="D753" i="6" s="1"/>
  <c r="G753" i="6" s="1"/>
  <c r="H753" i="6" s="1"/>
  <c r="E753" i="6"/>
  <c r="F753" i="6"/>
  <c r="C754" i="6"/>
  <c r="D754" i="6"/>
  <c r="G754" i="6" s="1"/>
  <c r="H754" i="6" s="1"/>
  <c r="E754" i="6"/>
  <c r="F754" i="6"/>
  <c r="C755" i="6"/>
  <c r="D755" i="6" s="1"/>
  <c r="G755" i="6" s="1"/>
  <c r="H755" i="6" s="1"/>
  <c r="E755" i="6"/>
  <c r="F755" i="6"/>
  <c r="C756" i="6"/>
  <c r="D756" i="6"/>
  <c r="E756" i="6"/>
  <c r="F756" i="6"/>
  <c r="C757" i="6"/>
  <c r="D757" i="6"/>
  <c r="G757" i="6" s="1"/>
  <c r="E757" i="6"/>
  <c r="F757" i="6"/>
  <c r="C758" i="6"/>
  <c r="D758" i="6"/>
  <c r="G758" i="6" s="1"/>
  <c r="H758" i="6" s="1"/>
  <c r="E758" i="6"/>
  <c r="F758" i="6"/>
  <c r="C759" i="6"/>
  <c r="D759" i="6" s="1"/>
  <c r="G759" i="6" s="1"/>
  <c r="H759" i="6" s="1"/>
  <c r="E759" i="6"/>
  <c r="F759" i="6"/>
  <c r="C760" i="6"/>
  <c r="D760" i="6"/>
  <c r="E760" i="6"/>
  <c r="F760" i="6"/>
  <c r="C761" i="6"/>
  <c r="D761" i="6"/>
  <c r="G761" i="6" s="1"/>
  <c r="E761" i="6"/>
  <c r="F761" i="6"/>
  <c r="C762" i="6"/>
  <c r="D762" i="6" s="1"/>
  <c r="E762" i="6"/>
  <c r="F762" i="6"/>
  <c r="G762" i="6"/>
  <c r="H762" i="6" s="1"/>
  <c r="C763" i="6"/>
  <c r="D763" i="6" s="1"/>
  <c r="G763" i="6" s="1"/>
  <c r="H763" i="6" s="1"/>
  <c r="E763" i="6"/>
  <c r="F763" i="6"/>
  <c r="C764" i="6"/>
  <c r="D764" i="6"/>
  <c r="E764" i="6"/>
  <c r="F764" i="6"/>
  <c r="C765" i="6"/>
  <c r="D765" i="6"/>
  <c r="G765" i="6" s="1"/>
  <c r="H765" i="6" s="1"/>
  <c r="E765" i="6"/>
  <c r="F765" i="6"/>
  <c r="C766" i="6"/>
  <c r="D766" i="6"/>
  <c r="G766" i="6" s="1"/>
  <c r="H766" i="6" s="1"/>
  <c r="E766" i="6"/>
  <c r="F766" i="6"/>
  <c r="C767" i="6"/>
  <c r="D767" i="6" s="1"/>
  <c r="E767" i="6"/>
  <c r="F767" i="6"/>
  <c r="C768" i="6"/>
  <c r="D768" i="6"/>
  <c r="E768" i="6"/>
  <c r="F768" i="6"/>
  <c r="C769" i="6"/>
  <c r="D769" i="6"/>
  <c r="G769" i="6" s="1"/>
  <c r="E769" i="6"/>
  <c r="F769" i="6"/>
  <c r="C770" i="6"/>
  <c r="D770" i="6"/>
  <c r="G770" i="6" s="1"/>
  <c r="H770" i="6" s="1"/>
  <c r="E770" i="6"/>
  <c r="F770" i="6"/>
  <c r="C771" i="6"/>
  <c r="D771" i="6" s="1"/>
  <c r="E771" i="6"/>
  <c r="F771" i="6"/>
  <c r="G771" i="6" s="1"/>
  <c r="H771" i="6" s="1"/>
  <c r="C772" i="6"/>
  <c r="D772" i="6"/>
  <c r="E772" i="6"/>
  <c r="F772" i="6"/>
  <c r="G772" i="6" s="1"/>
  <c r="H772" i="6" s="1"/>
  <c r="C773" i="6"/>
  <c r="D773" i="6"/>
  <c r="E773" i="6"/>
  <c r="F773" i="6"/>
  <c r="G773" i="6"/>
  <c r="H773" i="6" s="1"/>
  <c r="C774" i="6"/>
  <c r="D774" i="6"/>
  <c r="G774" i="6" s="1"/>
  <c r="H774" i="6" s="1"/>
  <c r="E774" i="6"/>
  <c r="F774" i="6"/>
  <c r="C775" i="6"/>
  <c r="D775" i="6" s="1"/>
  <c r="E775" i="6"/>
  <c r="F775" i="6"/>
  <c r="G775" i="6"/>
  <c r="C776" i="6"/>
  <c r="D776" i="6"/>
  <c r="E776" i="6"/>
  <c r="F776" i="6"/>
  <c r="C777" i="6"/>
  <c r="D777" i="6"/>
  <c r="G777" i="6" s="1"/>
  <c r="H777" i="6" s="1"/>
  <c r="E777" i="6"/>
  <c r="F777" i="6"/>
  <c r="C778" i="6"/>
  <c r="D778" i="6"/>
  <c r="G778" i="6" s="1"/>
  <c r="H778" i="6" s="1"/>
  <c r="E778" i="6"/>
  <c r="F778" i="6"/>
  <c r="C779" i="6"/>
  <c r="D779" i="6" s="1"/>
  <c r="G779" i="6" s="1"/>
  <c r="H779" i="6" s="1"/>
  <c r="E779" i="6"/>
  <c r="F779" i="6"/>
  <c r="C780" i="6"/>
  <c r="D780" i="6"/>
  <c r="E780" i="6"/>
  <c r="F780" i="6"/>
  <c r="C781" i="6"/>
  <c r="D781" i="6"/>
  <c r="G781" i="6" s="1"/>
  <c r="E781" i="6"/>
  <c r="F781" i="6"/>
  <c r="C782" i="6"/>
  <c r="D782" i="6" s="1"/>
  <c r="G782" i="6" s="1"/>
  <c r="H782" i="6" s="1"/>
  <c r="E782" i="6"/>
  <c r="F782" i="6"/>
  <c r="C783" i="6"/>
  <c r="D783" i="6" s="1"/>
  <c r="E783" i="6"/>
  <c r="F783" i="6"/>
  <c r="G783" i="6"/>
  <c r="H783" i="6" s="1"/>
  <c r="C784" i="6"/>
  <c r="D784" i="6"/>
  <c r="E784" i="6"/>
  <c r="F784" i="6"/>
  <c r="C785" i="6"/>
  <c r="D785" i="6" s="1"/>
  <c r="G785" i="6" s="1"/>
  <c r="E785" i="6"/>
  <c r="F785" i="6"/>
  <c r="C786" i="6"/>
  <c r="D786" i="6"/>
  <c r="G786" i="6" s="1"/>
  <c r="H786" i="6" s="1"/>
  <c r="E786" i="6"/>
  <c r="F786" i="6"/>
  <c r="C787" i="6"/>
  <c r="D787" i="6" s="1"/>
  <c r="E787" i="6"/>
  <c r="F787" i="6"/>
  <c r="G787" i="6"/>
  <c r="H787" i="6" s="1"/>
  <c r="C788" i="6"/>
  <c r="D788" i="6"/>
  <c r="E788" i="6"/>
  <c r="F788" i="6"/>
  <c r="G788" i="6" s="1"/>
  <c r="H788" i="6" s="1"/>
  <c r="C789" i="6"/>
  <c r="D789" i="6"/>
  <c r="G789" i="6" s="1"/>
  <c r="E789" i="6"/>
  <c r="F789" i="6"/>
  <c r="C790" i="6"/>
  <c r="D790" i="6"/>
  <c r="E790" i="6"/>
  <c r="F790" i="6"/>
  <c r="G790" i="6"/>
  <c r="H790" i="6" s="1"/>
  <c r="C791" i="6"/>
  <c r="D791" i="6" s="1"/>
  <c r="E791" i="6"/>
  <c r="F791" i="6"/>
  <c r="C792" i="6"/>
  <c r="D792" i="6"/>
  <c r="E792" i="6"/>
  <c r="F792" i="6"/>
  <c r="C793" i="6"/>
  <c r="D793" i="6"/>
  <c r="G793" i="6" s="1"/>
  <c r="H793" i="6" s="1"/>
  <c r="E793" i="6"/>
  <c r="F793" i="6"/>
  <c r="C794" i="6"/>
  <c r="D794" i="6" s="1"/>
  <c r="E794" i="6"/>
  <c r="F794" i="6"/>
  <c r="G794" i="6"/>
  <c r="H794" i="6" s="1"/>
  <c r="C795" i="6"/>
  <c r="D795" i="6" s="1"/>
  <c r="E795" i="6"/>
  <c r="F795" i="6"/>
  <c r="G795" i="6"/>
  <c r="H795" i="6" s="1"/>
  <c r="C796" i="6"/>
  <c r="D796" i="6"/>
  <c r="E796" i="6"/>
  <c r="F796" i="6"/>
  <c r="G796" i="6" s="1"/>
  <c r="H796" i="6" s="1"/>
  <c r="C797" i="6"/>
  <c r="D797" i="6"/>
  <c r="G797" i="6" s="1"/>
  <c r="H797" i="6" s="1"/>
  <c r="E797" i="6"/>
  <c r="F797" i="6"/>
  <c r="C798" i="6"/>
  <c r="D798" i="6"/>
  <c r="E798" i="6"/>
  <c r="F798" i="6"/>
  <c r="G798" i="6"/>
  <c r="H798" i="6"/>
  <c r="C799" i="6"/>
  <c r="D799" i="6" s="1"/>
  <c r="E799" i="6"/>
  <c r="F799" i="6"/>
  <c r="G799" i="6" s="1"/>
  <c r="C800" i="6"/>
  <c r="D800" i="6"/>
  <c r="E800" i="6"/>
  <c r="F800" i="6"/>
  <c r="C801" i="6"/>
  <c r="D801" i="6"/>
  <c r="G801" i="6" s="1"/>
  <c r="E801" i="6"/>
  <c r="F801" i="6"/>
  <c r="C802" i="6"/>
  <c r="D802" i="6"/>
  <c r="G802" i="6" s="1"/>
  <c r="H802" i="6" s="1"/>
  <c r="E802" i="6"/>
  <c r="F802" i="6"/>
  <c r="C803" i="6"/>
  <c r="D803" i="6" s="1"/>
  <c r="E803" i="6"/>
  <c r="F803" i="6"/>
  <c r="C804" i="6"/>
  <c r="D804" i="6"/>
  <c r="E804" i="6"/>
  <c r="F804" i="6"/>
  <c r="C805" i="6"/>
  <c r="D805" i="6"/>
  <c r="G805" i="6" s="1"/>
  <c r="H805" i="6" s="1"/>
  <c r="E805" i="6"/>
  <c r="F805" i="6"/>
  <c r="C806" i="6"/>
  <c r="D806" i="6"/>
  <c r="G806" i="6" s="1"/>
  <c r="H806" i="6" s="1"/>
  <c r="E806" i="6"/>
  <c r="F806" i="6"/>
  <c r="C807" i="6"/>
  <c r="D807" i="6" s="1"/>
  <c r="G807" i="6" s="1"/>
  <c r="H807" i="6" s="1"/>
  <c r="E807" i="6"/>
  <c r="F807" i="6"/>
  <c r="C808" i="6"/>
  <c r="D808" i="6"/>
  <c r="E808" i="6"/>
  <c r="F808" i="6"/>
  <c r="G808" i="6" s="1"/>
  <c r="H808" i="6" s="1"/>
  <c r="C809" i="6"/>
  <c r="D809" i="6"/>
  <c r="G809" i="6" s="1"/>
  <c r="H809" i="6" s="1"/>
  <c r="E809" i="6"/>
  <c r="F809" i="6"/>
  <c r="C810" i="6"/>
  <c r="D810" i="6"/>
  <c r="G810" i="6" s="1"/>
  <c r="H810" i="6" s="1"/>
  <c r="E810" i="6"/>
  <c r="F810" i="6"/>
  <c r="C811" i="6"/>
  <c r="D811" i="6" s="1"/>
  <c r="G811" i="6" s="1"/>
  <c r="H811" i="6" s="1"/>
  <c r="E811" i="6"/>
  <c r="F811" i="6"/>
  <c r="C812" i="6"/>
  <c r="D812" i="6"/>
  <c r="E812" i="6"/>
  <c r="F812" i="6"/>
  <c r="G812" i="6" s="1"/>
  <c r="C813" i="6"/>
  <c r="D813" i="6"/>
  <c r="G813" i="6" s="1"/>
  <c r="E813" i="6"/>
  <c r="F813" i="6"/>
  <c r="C814" i="6"/>
  <c r="D814" i="6" s="1"/>
  <c r="E814" i="6"/>
  <c r="F814" i="6"/>
  <c r="G814" i="6"/>
  <c r="H814" i="6" s="1"/>
  <c r="C815" i="6"/>
  <c r="D815" i="6" s="1"/>
  <c r="G815" i="6" s="1"/>
  <c r="H815" i="6" s="1"/>
  <c r="E815" i="6"/>
  <c r="F815" i="6"/>
  <c r="C816" i="6"/>
  <c r="D816" i="6"/>
  <c r="E816" i="6"/>
  <c r="F816" i="6"/>
  <c r="C817" i="6"/>
  <c r="D817" i="6" s="1"/>
  <c r="G817" i="6" s="1"/>
  <c r="H817" i="6" s="1"/>
  <c r="E817" i="6"/>
  <c r="F817" i="6"/>
  <c r="C818" i="6"/>
  <c r="D818" i="6" s="1"/>
  <c r="G818" i="6" s="1"/>
  <c r="H818" i="6" s="1"/>
  <c r="E818" i="6"/>
  <c r="F818" i="6"/>
  <c r="C819" i="6"/>
  <c r="D819" i="6"/>
  <c r="E819" i="6"/>
  <c r="F819" i="6"/>
  <c r="C820" i="6"/>
  <c r="D820" i="6" s="1"/>
  <c r="G820" i="6" s="1"/>
  <c r="H820" i="6" s="1"/>
  <c r="E820" i="6"/>
  <c r="F820" i="6"/>
  <c r="C821" i="6"/>
  <c r="D821" i="6"/>
  <c r="E821" i="6"/>
  <c r="F821" i="6"/>
  <c r="C822" i="6"/>
  <c r="D822" i="6"/>
  <c r="G822" i="6" s="1"/>
  <c r="H822" i="6" s="1"/>
  <c r="E822" i="6"/>
  <c r="F822" i="6"/>
  <c r="C823" i="6"/>
  <c r="D823" i="6"/>
  <c r="E823" i="6"/>
  <c r="F823" i="6"/>
  <c r="C824" i="6"/>
  <c r="D824" i="6" s="1"/>
  <c r="G824" i="6" s="1"/>
  <c r="E824" i="6"/>
  <c r="F824" i="6"/>
  <c r="H824" i="6"/>
  <c r="C825" i="6"/>
  <c r="D825" i="6"/>
  <c r="E825" i="6"/>
  <c r="F825" i="6"/>
  <c r="C826" i="6"/>
  <c r="D826" i="6"/>
  <c r="G826" i="6" s="1"/>
  <c r="H826" i="6" s="1"/>
  <c r="E826" i="6"/>
  <c r="F826" i="6"/>
  <c r="C827" i="6"/>
  <c r="D827" i="6"/>
  <c r="E827" i="6"/>
  <c r="F827" i="6"/>
  <c r="C828" i="6"/>
  <c r="D828" i="6"/>
  <c r="E828" i="6"/>
  <c r="F828" i="6"/>
  <c r="G828" i="6" s="1"/>
  <c r="H828" i="6" s="1"/>
  <c r="C829" i="6"/>
  <c r="D829" i="6"/>
  <c r="E829" i="6"/>
  <c r="F829" i="6"/>
  <c r="C830" i="6"/>
  <c r="D830" i="6" s="1"/>
  <c r="E830" i="6"/>
  <c r="F830" i="6"/>
  <c r="G830" i="6"/>
  <c r="H830" i="6" s="1"/>
  <c r="C831" i="6"/>
  <c r="D831" i="6"/>
  <c r="E831" i="6"/>
  <c r="F831" i="6"/>
  <c r="C832" i="6"/>
  <c r="D832" i="6" s="1"/>
  <c r="E832" i="6"/>
  <c r="F832" i="6"/>
  <c r="C833" i="6"/>
  <c r="D833" i="6"/>
  <c r="E833" i="6"/>
  <c r="F833" i="6"/>
  <c r="C834" i="6"/>
  <c r="D834" i="6" s="1"/>
  <c r="G834" i="6" s="1"/>
  <c r="H834" i="6" s="1"/>
  <c r="E834" i="6"/>
  <c r="F834" i="6"/>
  <c r="C835" i="6"/>
  <c r="D835" i="6"/>
  <c r="E835" i="6"/>
  <c r="F835" i="6"/>
  <c r="C836" i="6"/>
  <c r="D836" i="6"/>
  <c r="G836" i="6" s="1"/>
  <c r="H836" i="6" s="1"/>
  <c r="E836" i="6"/>
  <c r="F836" i="6"/>
  <c r="C837" i="6"/>
  <c r="D837" i="6"/>
  <c r="E837" i="6"/>
  <c r="F837" i="6"/>
  <c r="C838" i="6"/>
  <c r="D838" i="6"/>
  <c r="E838" i="6"/>
  <c r="F838" i="6"/>
  <c r="G838" i="6"/>
  <c r="H838" i="6"/>
  <c r="C839" i="6"/>
  <c r="D839" i="6"/>
  <c r="E839" i="6"/>
  <c r="F839" i="6"/>
  <c r="G839" i="6" s="1"/>
  <c r="H839" i="6"/>
  <c r="C840" i="6"/>
  <c r="D840" i="6"/>
  <c r="G840" i="6" s="1"/>
  <c r="H840" i="6" s="1"/>
  <c r="E840" i="6"/>
  <c r="F840" i="6"/>
  <c r="C841" i="6"/>
  <c r="D841" i="6"/>
  <c r="E841" i="6"/>
  <c r="F841" i="6"/>
  <c r="C842" i="6"/>
  <c r="D842" i="6"/>
  <c r="G842" i="6" s="1"/>
  <c r="H842" i="6" s="1"/>
  <c r="E842" i="6"/>
  <c r="F842" i="6"/>
  <c r="C843" i="6"/>
  <c r="D843" i="6"/>
  <c r="E843" i="6"/>
  <c r="F843" i="6"/>
  <c r="G843" i="6" s="1"/>
  <c r="C844" i="6"/>
  <c r="D844" i="6"/>
  <c r="E844" i="6"/>
  <c r="F844" i="6"/>
  <c r="G844" i="6" s="1"/>
  <c r="H844" i="6"/>
  <c r="C845" i="6"/>
  <c r="D845" i="6"/>
  <c r="E845" i="6"/>
  <c r="F845" i="6"/>
  <c r="G845" i="6" s="1"/>
  <c r="H845" i="6" s="1"/>
  <c r="C846" i="6"/>
  <c r="D846" i="6" s="1"/>
  <c r="E846" i="6"/>
  <c r="F846" i="6"/>
  <c r="G846" i="6"/>
  <c r="H846" i="6" s="1"/>
  <c r="C847" i="6"/>
  <c r="D847" i="6"/>
  <c r="E847" i="6"/>
  <c r="F847" i="6"/>
  <c r="G847" i="6" s="1"/>
  <c r="C848" i="6"/>
  <c r="D848" i="6" s="1"/>
  <c r="E848" i="6"/>
  <c r="F848" i="6"/>
  <c r="C849" i="6"/>
  <c r="D849" i="6"/>
  <c r="E849" i="6"/>
  <c r="F849" i="6"/>
  <c r="G849" i="6" s="1"/>
  <c r="H849" i="6" s="1"/>
  <c r="C850" i="6"/>
  <c r="D850" i="6" s="1"/>
  <c r="G850" i="6" s="1"/>
  <c r="H850" i="6" s="1"/>
  <c r="E850" i="6"/>
  <c r="F850" i="6"/>
  <c r="C851" i="6"/>
  <c r="D851" i="6"/>
  <c r="E851" i="6"/>
  <c r="F851" i="6"/>
  <c r="G851" i="6" s="1"/>
  <c r="H851" i="6"/>
  <c r="C852" i="6"/>
  <c r="D852" i="6" s="1"/>
  <c r="G852" i="6" s="1"/>
  <c r="H852" i="6" s="1"/>
  <c r="E852" i="6"/>
  <c r="F852" i="6"/>
  <c r="C853" i="6"/>
  <c r="D853" i="6"/>
  <c r="E853" i="6"/>
  <c r="F853" i="6"/>
  <c r="C854" i="6"/>
  <c r="D854" i="6"/>
  <c r="G854" i="6" s="1"/>
  <c r="H854" i="6" s="1"/>
  <c r="E854" i="6"/>
  <c r="F854" i="6"/>
  <c r="C855" i="6"/>
  <c r="D855" i="6"/>
  <c r="E855" i="6"/>
  <c r="F855" i="6"/>
  <c r="G855" i="6" s="1"/>
  <c r="H855" i="6"/>
  <c r="C856" i="6"/>
  <c r="D856" i="6" s="1"/>
  <c r="G856" i="6" s="1"/>
  <c r="E856" i="6"/>
  <c r="F856" i="6"/>
  <c r="H856" i="6"/>
  <c r="C857" i="6"/>
  <c r="D857" i="6"/>
  <c r="E857" i="6"/>
  <c r="F857" i="6"/>
  <c r="C858" i="6"/>
  <c r="D858" i="6"/>
  <c r="G858" i="6" s="1"/>
  <c r="H858" i="6" s="1"/>
  <c r="E858" i="6"/>
  <c r="F858" i="6"/>
  <c r="C859" i="6"/>
  <c r="D859" i="6"/>
  <c r="E859" i="6"/>
  <c r="F859" i="6"/>
  <c r="G859" i="6" s="1"/>
  <c r="C860" i="6"/>
  <c r="D860" i="6"/>
  <c r="E860" i="6"/>
  <c r="F860" i="6"/>
  <c r="G860" i="6" s="1"/>
  <c r="H860" i="6" s="1"/>
  <c r="C861" i="6"/>
  <c r="D861" i="6" s="1"/>
  <c r="E861" i="6"/>
  <c r="F861" i="6"/>
  <c r="C862" i="6"/>
  <c r="D862" i="6"/>
  <c r="G862" i="6" s="1"/>
  <c r="H862" i="6" s="1"/>
  <c r="E862" i="6"/>
  <c r="F862" i="6"/>
  <c r="C863" i="6"/>
  <c r="D863" i="6"/>
  <c r="E863" i="6"/>
  <c r="F863" i="6"/>
  <c r="G863" i="6" s="1"/>
  <c r="H863" i="6"/>
  <c r="C864" i="6"/>
  <c r="D864" i="6"/>
  <c r="G864" i="6" s="1"/>
  <c r="H864" i="6" s="1"/>
  <c r="E864" i="6"/>
  <c r="F864" i="6"/>
  <c r="C865" i="6"/>
  <c r="D865" i="6"/>
  <c r="E865" i="6"/>
  <c r="F865" i="6"/>
  <c r="C866" i="6"/>
  <c r="D866" i="6" s="1"/>
  <c r="E866" i="6"/>
  <c r="F866" i="6"/>
  <c r="G866" i="6"/>
  <c r="H866" i="6" s="1"/>
  <c r="C867" i="6"/>
  <c r="D867" i="6"/>
  <c r="G867" i="6" s="1"/>
  <c r="E867" i="6"/>
  <c r="F867" i="6"/>
  <c r="H867" i="6"/>
  <c r="C868" i="6"/>
  <c r="D868" i="6" s="1"/>
  <c r="G868" i="6" s="1"/>
  <c r="H868" i="6" s="1"/>
  <c r="E868" i="6"/>
  <c r="F868" i="6"/>
  <c r="C869" i="6"/>
  <c r="D869" i="6" s="1"/>
  <c r="E869" i="6"/>
  <c r="F869" i="6"/>
  <c r="G869" i="6" s="1"/>
  <c r="H869" i="6"/>
  <c r="C870" i="6"/>
  <c r="D870" i="6"/>
  <c r="E870" i="6"/>
  <c r="F870" i="6"/>
  <c r="G870" i="6" s="1"/>
  <c r="H870" i="6"/>
  <c r="C871" i="6"/>
  <c r="D871" i="6"/>
  <c r="G871" i="6" s="1"/>
  <c r="H871" i="6" s="1"/>
  <c r="E871" i="6"/>
  <c r="F871" i="6"/>
  <c r="C872" i="6"/>
  <c r="D872" i="6" s="1"/>
  <c r="G872" i="6" s="1"/>
  <c r="H872" i="6" s="1"/>
  <c r="E872" i="6"/>
  <c r="F872" i="6"/>
  <c r="C873" i="6"/>
  <c r="D873" i="6"/>
  <c r="E873" i="6"/>
  <c r="F873" i="6"/>
  <c r="C874" i="6"/>
  <c r="D874" i="6"/>
  <c r="G874" i="6" s="1"/>
  <c r="E874" i="6"/>
  <c r="F874" i="6"/>
  <c r="H874" i="6"/>
  <c r="C875" i="6"/>
  <c r="D875" i="6"/>
  <c r="E875" i="6"/>
  <c r="F875" i="6"/>
  <c r="C876" i="6"/>
  <c r="D876" i="6"/>
  <c r="E876" i="6"/>
  <c r="F876" i="6"/>
  <c r="C877" i="6"/>
  <c r="D877" i="6"/>
  <c r="E877" i="6"/>
  <c r="F877" i="6"/>
  <c r="C878" i="6"/>
  <c r="D878" i="6"/>
  <c r="E878" i="6"/>
  <c r="F878" i="6"/>
  <c r="G878" i="6"/>
  <c r="H878" i="6" s="1"/>
  <c r="C879" i="6"/>
  <c r="D879" i="6"/>
  <c r="E879" i="6"/>
  <c r="F879" i="6"/>
  <c r="C880" i="6"/>
  <c r="D880" i="6"/>
  <c r="G880" i="6" s="1"/>
  <c r="H880" i="6" s="1"/>
  <c r="E880" i="6"/>
  <c r="F880" i="6"/>
  <c r="C881" i="6"/>
  <c r="D881" i="6"/>
  <c r="E881" i="6"/>
  <c r="F881" i="6"/>
  <c r="C882" i="6"/>
  <c r="D882" i="6" s="1"/>
  <c r="E882" i="6"/>
  <c r="F882" i="6"/>
  <c r="C883" i="6"/>
  <c r="D883" i="6"/>
  <c r="G883" i="6" s="1"/>
  <c r="E883" i="6"/>
  <c r="F883" i="6"/>
  <c r="C884" i="6"/>
  <c r="D884" i="6"/>
  <c r="G884" i="6" s="1"/>
  <c r="H884" i="6" s="1"/>
  <c r="E884" i="6"/>
  <c r="F884" i="6"/>
  <c r="C885" i="6"/>
  <c r="D885" i="6" s="1"/>
  <c r="E885" i="6"/>
  <c r="F885" i="6"/>
  <c r="G885" i="6" s="1"/>
  <c r="H885" i="6" s="1"/>
  <c r="C886" i="6"/>
  <c r="D886" i="6"/>
  <c r="E886" i="6"/>
  <c r="F886" i="6"/>
  <c r="C887" i="6"/>
  <c r="D887" i="6"/>
  <c r="E887" i="6"/>
  <c r="F887" i="6"/>
  <c r="G887" i="6"/>
  <c r="H887" i="6"/>
  <c r="C888" i="6"/>
  <c r="D888" i="6" s="1"/>
  <c r="E888" i="6"/>
  <c r="F888" i="6"/>
  <c r="C889" i="6"/>
  <c r="D889" i="6"/>
  <c r="E889" i="6"/>
  <c r="F889" i="6"/>
  <c r="C890" i="6"/>
  <c r="D890" i="6"/>
  <c r="G890" i="6" s="1"/>
  <c r="H890" i="6" s="1"/>
  <c r="E890" i="6"/>
  <c r="F890" i="6"/>
  <c r="C891" i="6"/>
  <c r="D891" i="6"/>
  <c r="G891" i="6" s="1"/>
  <c r="E891" i="6"/>
  <c r="F891" i="6"/>
  <c r="C892" i="6"/>
  <c r="D892" i="6"/>
  <c r="E892" i="6"/>
  <c r="F892" i="6"/>
  <c r="C893" i="6"/>
  <c r="D893" i="6"/>
  <c r="E893" i="6"/>
  <c r="F893" i="6"/>
  <c r="C894" i="6"/>
  <c r="D894" i="6" s="1"/>
  <c r="G894" i="6" s="1"/>
  <c r="H894" i="6" s="1"/>
  <c r="E894" i="6"/>
  <c r="F894" i="6"/>
  <c r="C895" i="6"/>
  <c r="D895" i="6"/>
  <c r="E895" i="6"/>
  <c r="F895" i="6"/>
  <c r="C896" i="6"/>
  <c r="D896" i="6"/>
  <c r="E896" i="6"/>
  <c r="F896" i="6"/>
  <c r="G896" i="6"/>
  <c r="H896" i="6" s="1"/>
  <c r="C897" i="6"/>
  <c r="D897" i="6"/>
  <c r="E897" i="6"/>
  <c r="F897" i="6"/>
  <c r="C898" i="6"/>
  <c r="D898" i="6" s="1"/>
  <c r="E898" i="6"/>
  <c r="F898" i="6"/>
  <c r="C899" i="6"/>
  <c r="D899" i="6"/>
  <c r="G899" i="6" s="1"/>
  <c r="E899" i="6"/>
  <c r="F899" i="6"/>
  <c r="C900" i="6"/>
  <c r="D900" i="6"/>
  <c r="G900" i="6" s="1"/>
  <c r="H900" i="6" s="1"/>
  <c r="E900" i="6"/>
  <c r="F900" i="6"/>
  <c r="C901" i="6"/>
  <c r="D901" i="6" s="1"/>
  <c r="E901" i="6"/>
  <c r="F901" i="6"/>
  <c r="G901" i="6" s="1"/>
  <c r="H901" i="6" s="1"/>
  <c r="C902" i="6"/>
  <c r="D902" i="6"/>
  <c r="E902" i="6"/>
  <c r="F902" i="6"/>
  <c r="G902" i="6" s="1"/>
  <c r="H902" i="6" s="1"/>
  <c r="C903" i="6"/>
  <c r="D903" i="6"/>
  <c r="G903" i="6" s="1"/>
  <c r="H903" i="6" s="1"/>
  <c r="E903" i="6"/>
  <c r="F903" i="6"/>
  <c r="C904" i="6"/>
  <c r="D904" i="6" s="1"/>
  <c r="E904" i="6"/>
  <c r="F904" i="6"/>
  <c r="G904" i="6"/>
  <c r="H904" i="6" s="1"/>
  <c r="C905" i="6"/>
  <c r="D905" i="6"/>
  <c r="E905" i="6"/>
  <c r="F905" i="6"/>
  <c r="C906" i="6"/>
  <c r="D906" i="6"/>
  <c r="G906" i="6" s="1"/>
  <c r="H906" i="6" s="1"/>
  <c r="E906" i="6"/>
  <c r="F906" i="6"/>
  <c r="C907" i="6"/>
  <c r="D907" i="6"/>
  <c r="E907" i="6"/>
  <c r="F907" i="6"/>
  <c r="G907" i="6"/>
  <c r="H907" i="6" s="1"/>
  <c r="C908" i="6"/>
  <c r="D908" i="6"/>
  <c r="E908" i="6"/>
  <c r="F908" i="6"/>
  <c r="G908" i="6" s="1"/>
  <c r="C909" i="6"/>
  <c r="D909" i="6"/>
  <c r="E909" i="6"/>
  <c r="F909" i="6"/>
  <c r="C910" i="6"/>
  <c r="D910" i="6"/>
  <c r="E910" i="6"/>
  <c r="F910" i="6"/>
  <c r="G910" i="6" s="1"/>
  <c r="H910" i="6" s="1"/>
  <c r="C911" i="6"/>
  <c r="D911" i="6"/>
  <c r="E911" i="6"/>
  <c r="F911" i="6"/>
  <c r="G911" i="6" s="1"/>
  <c r="C912" i="6"/>
  <c r="D912" i="6" s="1"/>
  <c r="G912" i="6" s="1"/>
  <c r="H912" i="6" s="1"/>
  <c r="E912" i="6"/>
  <c r="F912" i="6"/>
  <c r="C913" i="6"/>
  <c r="D913" i="6"/>
  <c r="E913" i="6"/>
  <c r="F913" i="6"/>
  <c r="C914" i="6"/>
  <c r="D914" i="6" s="1"/>
  <c r="E914" i="6"/>
  <c r="F914" i="6"/>
  <c r="G914" i="6"/>
  <c r="H914" i="6" s="1"/>
  <c r="C915" i="6"/>
  <c r="D915" i="6"/>
  <c r="E915" i="6"/>
  <c r="F915" i="6"/>
  <c r="G915" i="6"/>
  <c r="H915" i="6"/>
  <c r="C916" i="6"/>
  <c r="D916" i="6"/>
  <c r="E916" i="6"/>
  <c r="F916" i="6"/>
  <c r="C917" i="6"/>
  <c r="D917" i="6" s="1"/>
  <c r="E917" i="6"/>
  <c r="F917" i="6"/>
  <c r="C918" i="6"/>
  <c r="D918" i="6"/>
  <c r="E918" i="6"/>
  <c r="F918" i="6"/>
  <c r="G918" i="6" s="1"/>
  <c r="H918" i="6" s="1"/>
  <c r="C919" i="6"/>
  <c r="D919" i="6"/>
  <c r="E919" i="6"/>
  <c r="F919" i="6"/>
  <c r="G919" i="6"/>
  <c r="H919" i="6" s="1"/>
  <c r="C920" i="6"/>
  <c r="D920" i="6" s="1"/>
  <c r="G920" i="6" s="1"/>
  <c r="H920" i="6" s="1"/>
  <c r="E920" i="6"/>
  <c r="F920" i="6"/>
  <c r="C921" i="6"/>
  <c r="D921" i="6"/>
  <c r="E921" i="6"/>
  <c r="F921" i="6"/>
  <c r="C922" i="6"/>
  <c r="D922" i="6"/>
  <c r="G922" i="6" s="1"/>
  <c r="H922" i="6" s="1"/>
  <c r="E922" i="6"/>
  <c r="F922" i="6"/>
  <c r="C923" i="6"/>
  <c r="D923" i="6"/>
  <c r="E923" i="6"/>
  <c r="F923" i="6"/>
  <c r="G923" i="6"/>
  <c r="H923" i="6" s="1"/>
  <c r="C924" i="6"/>
  <c r="D924" i="6"/>
  <c r="E924" i="6"/>
  <c r="F924" i="6"/>
  <c r="C925" i="6"/>
  <c r="D925" i="6" s="1"/>
  <c r="E925" i="6"/>
  <c r="F925" i="6"/>
  <c r="C926" i="6"/>
  <c r="D926" i="6"/>
  <c r="G926" i="6" s="1"/>
  <c r="H926" i="6" s="1"/>
  <c r="E926" i="6"/>
  <c r="F926" i="6"/>
  <c r="C927" i="6"/>
  <c r="D927" i="6"/>
  <c r="E927" i="6"/>
  <c r="F927" i="6"/>
  <c r="G927" i="6" s="1"/>
  <c r="C928" i="6"/>
  <c r="D928" i="6"/>
  <c r="G928" i="6" s="1"/>
  <c r="H928" i="6" s="1"/>
  <c r="E928" i="6"/>
  <c r="F928" i="6"/>
  <c r="C929" i="6"/>
  <c r="D929" i="6"/>
  <c r="E929" i="6"/>
  <c r="F929" i="6"/>
  <c r="G929" i="6" s="1"/>
  <c r="H929" i="6" s="1"/>
  <c r="C930" i="6"/>
  <c r="D930" i="6" s="1"/>
  <c r="E930" i="6"/>
  <c r="F930" i="6"/>
  <c r="G930" i="6"/>
  <c r="H930" i="6" s="1"/>
  <c r="C931" i="6"/>
  <c r="D931" i="6"/>
  <c r="G931" i="6" s="1"/>
  <c r="E931" i="6"/>
  <c r="F931" i="6"/>
  <c r="H931" i="6"/>
  <c r="C932" i="6"/>
  <c r="D932" i="6" s="1"/>
  <c r="G932" i="6" s="1"/>
  <c r="H932" i="6" s="1"/>
  <c r="E932" i="6"/>
  <c r="F932" i="6"/>
  <c r="C933" i="6"/>
  <c r="D933" i="6" s="1"/>
  <c r="E933" i="6"/>
  <c r="F933" i="6"/>
  <c r="C934" i="6"/>
  <c r="D934" i="6"/>
  <c r="E934" i="6"/>
  <c r="F934" i="6"/>
  <c r="C935" i="6"/>
  <c r="D935" i="6"/>
  <c r="G935" i="6" s="1"/>
  <c r="H935" i="6" s="1"/>
  <c r="E935" i="6"/>
  <c r="F935" i="6"/>
  <c r="C936" i="6"/>
  <c r="D936" i="6" s="1"/>
  <c r="E936" i="6"/>
  <c r="F936" i="6"/>
  <c r="C937" i="6"/>
  <c r="D937" i="6"/>
  <c r="E937" i="6"/>
  <c r="F937" i="6"/>
  <c r="C938" i="6"/>
  <c r="D938" i="6"/>
  <c r="G938" i="6" s="1"/>
  <c r="H938" i="6" s="1"/>
  <c r="E938" i="6"/>
  <c r="F938" i="6"/>
  <c r="C939" i="6"/>
  <c r="D939" i="6"/>
  <c r="G939" i="6" s="1"/>
  <c r="H939" i="6" s="1"/>
  <c r="E939" i="6"/>
  <c r="F939" i="6"/>
  <c r="C940" i="6"/>
  <c r="D940" i="6"/>
  <c r="E940" i="6"/>
  <c r="F940" i="6"/>
  <c r="G940" i="6" s="1"/>
  <c r="H940" i="6"/>
  <c r="C941" i="6"/>
  <c r="D941" i="6"/>
  <c r="E941" i="6"/>
  <c r="F941" i="6"/>
  <c r="C942" i="6"/>
  <c r="D942" i="6"/>
  <c r="E942" i="6"/>
  <c r="F942" i="6"/>
  <c r="C943" i="6"/>
  <c r="D943" i="6"/>
  <c r="E943" i="6"/>
  <c r="F943" i="6"/>
  <c r="C944" i="6"/>
  <c r="D944" i="6"/>
  <c r="G944" i="6" s="1"/>
  <c r="H944" i="6" s="1"/>
  <c r="E944" i="6"/>
  <c r="F944" i="6"/>
  <c r="C945" i="6"/>
  <c r="D945" i="6"/>
  <c r="E945" i="6"/>
  <c r="F945" i="6"/>
  <c r="C946" i="6"/>
  <c r="D946" i="6" s="1"/>
  <c r="E946" i="6"/>
  <c r="F946" i="6"/>
  <c r="G946" i="6" s="1"/>
  <c r="H946" i="6" s="1"/>
  <c r="C947" i="6"/>
  <c r="D947" i="6"/>
  <c r="E947" i="6"/>
  <c r="F947" i="6"/>
  <c r="G947" i="6"/>
  <c r="H947" i="6"/>
  <c r="C948" i="6"/>
  <c r="D948" i="6" s="1"/>
  <c r="G948" i="6" s="1"/>
  <c r="E948" i="6"/>
  <c r="F948" i="6"/>
  <c r="H948" i="6"/>
  <c r="C949" i="6"/>
  <c r="D949" i="6" s="1"/>
  <c r="E949" i="6"/>
  <c r="F949" i="6"/>
  <c r="C950" i="6"/>
  <c r="D950" i="6"/>
  <c r="E950" i="6"/>
  <c r="F950" i="6"/>
  <c r="C951" i="6"/>
  <c r="D951" i="6"/>
  <c r="G951" i="6" s="1"/>
  <c r="H951" i="6" s="1"/>
  <c r="E951" i="6"/>
  <c r="F951" i="6"/>
  <c r="C952" i="6"/>
  <c r="D952" i="6" s="1"/>
  <c r="E952" i="6"/>
  <c r="F952" i="6"/>
  <c r="C953" i="6"/>
  <c r="D953" i="6"/>
  <c r="E953" i="6"/>
  <c r="F953" i="6"/>
  <c r="C954" i="6"/>
  <c r="D954" i="6"/>
  <c r="G954" i="6" s="1"/>
  <c r="H954" i="6" s="1"/>
  <c r="E954" i="6"/>
  <c r="F954" i="6"/>
  <c r="C955" i="6"/>
  <c r="D955" i="6"/>
  <c r="G955" i="6" s="1"/>
  <c r="H955" i="6" s="1"/>
  <c r="E955" i="6"/>
  <c r="F955" i="6"/>
  <c r="C956" i="6"/>
  <c r="D956" i="6"/>
  <c r="E956" i="6"/>
  <c r="F956" i="6"/>
  <c r="C957" i="6"/>
  <c r="D957" i="6"/>
  <c r="E957" i="6"/>
  <c r="F957" i="6"/>
  <c r="C958" i="6"/>
  <c r="D958" i="6" s="1"/>
  <c r="G958" i="6" s="1"/>
  <c r="H958" i="6" s="1"/>
  <c r="E958" i="6"/>
  <c r="F958" i="6"/>
  <c r="C959" i="6"/>
  <c r="D959" i="6"/>
  <c r="E959" i="6"/>
  <c r="F959" i="6"/>
  <c r="C960" i="6"/>
  <c r="D960" i="6"/>
  <c r="G960" i="6" s="1"/>
  <c r="H960" i="6" s="1"/>
  <c r="E960" i="6"/>
  <c r="F960" i="6"/>
  <c r="C961" i="6"/>
  <c r="D961" i="6"/>
  <c r="E961" i="6"/>
  <c r="F961" i="6"/>
  <c r="C962" i="6"/>
  <c r="D962" i="6" s="1"/>
  <c r="G962" i="6" s="1"/>
  <c r="H962" i="6" s="1"/>
  <c r="E962" i="6"/>
  <c r="F962" i="6"/>
  <c r="C963" i="6"/>
  <c r="D963" i="6"/>
  <c r="G963" i="6" s="1"/>
  <c r="E963" i="6"/>
  <c r="F963" i="6"/>
  <c r="C964" i="6"/>
  <c r="D964" i="6"/>
  <c r="G964" i="6" s="1"/>
  <c r="H964" i="6" s="1"/>
  <c r="E964" i="6"/>
  <c r="F964" i="6"/>
  <c r="C965" i="6"/>
  <c r="D965" i="6" s="1"/>
  <c r="E965" i="6"/>
  <c r="F965" i="6"/>
  <c r="G965" i="6" s="1"/>
  <c r="H965" i="6"/>
  <c r="C966" i="6"/>
  <c r="D966" i="6"/>
  <c r="E966" i="6"/>
  <c r="F966" i="6"/>
  <c r="C967" i="6"/>
  <c r="D967" i="6"/>
  <c r="E967" i="6"/>
  <c r="F967" i="6"/>
  <c r="G967" i="6"/>
  <c r="H967" i="6"/>
  <c r="C968" i="6"/>
  <c r="D968" i="6" s="1"/>
  <c r="E968" i="6"/>
  <c r="F968" i="6"/>
  <c r="G968" i="6"/>
  <c r="H968" i="6" s="1"/>
  <c r="C969" i="6"/>
  <c r="D969" i="6"/>
  <c r="E969" i="6"/>
  <c r="F969" i="6"/>
  <c r="C970" i="6"/>
  <c r="D970" i="6"/>
  <c r="G970" i="6" s="1"/>
  <c r="H970" i="6" s="1"/>
  <c r="E970" i="6"/>
  <c r="F970" i="6"/>
  <c r="C971" i="6"/>
  <c r="D971" i="6"/>
  <c r="E971" i="6"/>
  <c r="F971" i="6"/>
  <c r="G971" i="6" s="1"/>
  <c r="H971" i="6" s="1"/>
  <c r="C972" i="6"/>
  <c r="D972" i="6"/>
  <c r="E972" i="6"/>
  <c r="F972" i="6"/>
  <c r="G972" i="6" s="1"/>
  <c r="H972" i="6" s="1"/>
  <c r="C973" i="6"/>
  <c r="D973" i="6"/>
  <c r="E973" i="6"/>
  <c r="F973" i="6"/>
  <c r="C974" i="6"/>
  <c r="D974" i="6"/>
  <c r="E974" i="6"/>
  <c r="F974" i="6"/>
  <c r="G974" i="6"/>
  <c r="H974" i="6" s="1"/>
  <c r="C975" i="6"/>
  <c r="D975" i="6"/>
  <c r="E975" i="6"/>
  <c r="F975" i="6"/>
  <c r="C976" i="6"/>
  <c r="D976" i="6"/>
  <c r="G976" i="6" s="1"/>
  <c r="E976" i="6"/>
  <c r="F976" i="6"/>
  <c r="H976" i="6"/>
  <c r="C977" i="6"/>
  <c r="D977" i="6" s="1"/>
  <c r="E977" i="6"/>
  <c r="F977" i="6"/>
  <c r="C978" i="6"/>
  <c r="D978" i="6" s="1"/>
  <c r="E978" i="6"/>
  <c r="F978" i="6"/>
  <c r="G978" i="6" s="1"/>
  <c r="H978" i="6" s="1"/>
  <c r="C979" i="6"/>
  <c r="D979" i="6"/>
  <c r="G979" i="6" s="1"/>
  <c r="H979" i="6" s="1"/>
  <c r="E979" i="6"/>
  <c r="F979" i="6"/>
  <c r="C980" i="6"/>
  <c r="D980" i="6"/>
  <c r="G980" i="6" s="1"/>
  <c r="H980" i="6" s="1"/>
  <c r="E980" i="6"/>
  <c r="F980" i="6"/>
  <c r="C981" i="6"/>
  <c r="D981" i="6" s="1"/>
  <c r="E981" i="6"/>
  <c r="F981" i="6"/>
  <c r="G981" i="6" s="1"/>
  <c r="H981" i="6" s="1"/>
  <c r="C982" i="6"/>
  <c r="D982" i="6"/>
  <c r="E982" i="6"/>
  <c r="F982" i="6"/>
  <c r="G982" i="6" s="1"/>
  <c r="H982" i="6" s="1"/>
  <c r="C983" i="6"/>
  <c r="D983" i="6"/>
  <c r="G983" i="6" s="1"/>
  <c r="H983" i="6" s="1"/>
  <c r="E983" i="6"/>
  <c r="F983" i="6"/>
  <c r="C984" i="6"/>
  <c r="D984" i="6" s="1"/>
  <c r="E984" i="6"/>
  <c r="F984" i="6"/>
  <c r="G984" i="6"/>
  <c r="H984" i="6" s="1"/>
  <c r="C985" i="6"/>
  <c r="D985" i="6"/>
  <c r="E985" i="6"/>
  <c r="F985" i="6"/>
  <c r="G985" i="6" s="1"/>
  <c r="H985" i="6" s="1"/>
  <c r="C986" i="6"/>
  <c r="D986" i="6" s="1"/>
  <c r="G986" i="6" s="1"/>
  <c r="H986" i="6" s="1"/>
  <c r="E986" i="6"/>
  <c r="F986" i="6"/>
  <c r="C987" i="6"/>
  <c r="D987" i="6"/>
  <c r="G987" i="6" s="1"/>
  <c r="H987" i="6" s="1"/>
  <c r="E987" i="6"/>
  <c r="F987" i="6"/>
  <c r="C988" i="6"/>
  <c r="D988" i="6"/>
  <c r="E988" i="6"/>
  <c r="F988" i="6"/>
  <c r="C989" i="6"/>
  <c r="D989" i="6" s="1"/>
  <c r="E989" i="6"/>
  <c r="F989" i="6"/>
  <c r="C990" i="6"/>
  <c r="D990" i="6" s="1"/>
  <c r="G990" i="6" s="1"/>
  <c r="E990" i="6"/>
  <c r="F990" i="6"/>
  <c r="H990" i="6"/>
  <c r="C991" i="6"/>
  <c r="D991" i="6"/>
  <c r="E991" i="6"/>
  <c r="F991" i="6"/>
  <c r="G991" i="6" s="1"/>
  <c r="H991" i="6"/>
  <c r="C992" i="6"/>
  <c r="D992" i="6" s="1"/>
  <c r="G992" i="6" s="1"/>
  <c r="H992" i="6" s="1"/>
  <c r="E992" i="6"/>
  <c r="F992" i="6"/>
  <c r="C993" i="6"/>
  <c r="D993" i="6" s="1"/>
  <c r="E993" i="6"/>
  <c r="F993" i="6"/>
  <c r="C994" i="6"/>
  <c r="D994" i="6" s="1"/>
  <c r="E994" i="6"/>
  <c r="F994" i="6"/>
  <c r="G994" i="6" s="1"/>
  <c r="H994" i="6" s="1"/>
  <c r="C995" i="6"/>
  <c r="D995" i="6"/>
  <c r="G995" i="6" s="1"/>
  <c r="H995" i="6" s="1"/>
  <c r="E995" i="6"/>
  <c r="F995" i="6"/>
  <c r="C996" i="6"/>
  <c r="D996" i="6"/>
  <c r="E996" i="6"/>
  <c r="F996" i="6"/>
  <c r="G996" i="6" s="1"/>
  <c r="H996" i="6" s="1"/>
  <c r="C997" i="6"/>
  <c r="D997" i="6" s="1"/>
  <c r="E997" i="6"/>
  <c r="F997" i="6"/>
  <c r="C998" i="6"/>
  <c r="D998" i="6"/>
  <c r="E998" i="6"/>
  <c r="F998" i="6"/>
  <c r="C999" i="6"/>
  <c r="D999" i="6"/>
  <c r="G999" i="6" s="1"/>
  <c r="H999" i="6" s="1"/>
  <c r="E999" i="6"/>
  <c r="F999" i="6"/>
  <c r="C1000" i="6"/>
  <c r="D1000" i="6" s="1"/>
  <c r="E1000" i="6"/>
  <c r="F1000" i="6"/>
  <c r="G1000" i="6" s="1"/>
  <c r="H1000" i="6" s="1"/>
  <c r="C1001" i="6"/>
  <c r="D1001" i="6"/>
  <c r="E1001" i="6"/>
  <c r="F1001" i="6"/>
  <c r="C1002" i="6"/>
  <c r="D1002" i="6"/>
  <c r="E1002" i="6"/>
  <c r="F1002" i="6"/>
  <c r="G1002" i="6"/>
  <c r="H1002" i="6" s="1"/>
  <c r="C1003" i="6"/>
  <c r="D1003" i="6"/>
  <c r="E1003" i="6"/>
  <c r="F1003" i="6"/>
  <c r="G1003" i="6" s="1"/>
  <c r="H1003" i="6" s="1"/>
  <c r="C1004" i="6"/>
  <c r="D1004" i="6"/>
  <c r="E1004" i="6"/>
  <c r="F1004" i="6"/>
  <c r="G1004" i="6" s="1"/>
  <c r="H1004" i="6" s="1"/>
  <c r="C1005" i="6"/>
  <c r="D1005" i="6"/>
  <c r="E1005" i="6"/>
  <c r="F1005" i="6"/>
  <c r="C1006" i="6"/>
  <c r="D1006" i="6"/>
  <c r="E1006" i="6"/>
  <c r="F1006" i="6"/>
  <c r="G1006" i="6" s="1"/>
  <c r="H1006" i="6" s="1"/>
  <c r="C1007" i="6"/>
  <c r="D1007" i="6"/>
  <c r="E1007" i="6"/>
  <c r="F1007" i="6"/>
  <c r="C1008" i="6"/>
  <c r="D1008" i="6"/>
  <c r="G1008" i="6" s="1"/>
  <c r="E1008" i="6"/>
  <c r="F1008" i="6"/>
  <c r="C1009" i="6"/>
  <c r="D1009" i="6"/>
  <c r="E1009" i="6"/>
  <c r="F1009" i="6"/>
  <c r="G1009" i="6" s="1"/>
  <c r="H1009" i="6" s="1"/>
  <c r="C1010" i="6"/>
  <c r="D1010" i="6" s="1"/>
  <c r="E1010" i="6"/>
  <c r="F1010" i="6"/>
  <c r="G1010" i="6"/>
  <c r="H1010" i="6" s="1"/>
  <c r="C1011" i="6"/>
  <c r="D1011" i="6"/>
  <c r="G1011" i="6" s="1"/>
  <c r="E1011" i="6"/>
  <c r="F1011" i="6"/>
  <c r="C1012" i="6"/>
  <c r="D1012" i="6"/>
  <c r="E1012" i="6"/>
  <c r="F1012" i="6"/>
  <c r="G1012" i="6"/>
  <c r="H1012" i="6"/>
  <c r="C1013" i="6"/>
  <c r="D1013" i="6" s="1"/>
  <c r="E1013" i="6"/>
  <c r="F1013" i="6"/>
  <c r="G1013" i="6" s="1"/>
  <c r="H1013" i="6" s="1"/>
  <c r="C1014" i="6"/>
  <c r="D1014" i="6" s="1"/>
  <c r="G1014" i="6" s="1"/>
  <c r="E1014" i="6"/>
  <c r="F1014" i="6"/>
  <c r="H1014" i="6"/>
  <c r="C1015" i="6"/>
  <c r="D1015" i="6" s="1"/>
  <c r="E1015" i="6"/>
  <c r="F1015" i="6"/>
  <c r="C1016" i="6"/>
  <c r="D1016" i="6" s="1"/>
  <c r="G1016" i="6" s="1"/>
  <c r="H1016" i="6" s="1"/>
  <c r="E1016" i="6"/>
  <c r="F1016" i="6"/>
  <c r="C1017" i="6"/>
  <c r="D1017" i="6" s="1"/>
  <c r="E1017" i="6"/>
  <c r="F1017" i="6"/>
  <c r="C1018" i="6"/>
  <c r="D1018" i="6" s="1"/>
  <c r="G1018" i="6" s="1"/>
  <c r="H1018" i="6" s="1"/>
  <c r="E1018" i="6"/>
  <c r="F1018" i="6"/>
  <c r="C1019" i="6"/>
  <c r="D1019" i="6" s="1"/>
  <c r="G1019" i="6" s="1"/>
  <c r="H1019" i="6" s="1"/>
  <c r="E1019" i="6"/>
  <c r="F1019" i="6"/>
  <c r="C1020" i="6"/>
  <c r="D1020" i="6" s="1"/>
  <c r="G1020" i="6" s="1"/>
  <c r="H1020" i="6" s="1"/>
  <c r="E1020" i="6"/>
  <c r="F1020" i="6"/>
  <c r="C1021" i="6"/>
  <c r="D1021" i="6" s="1"/>
  <c r="E1021" i="6"/>
  <c r="F1021" i="6"/>
  <c r="C1022" i="6"/>
  <c r="D1022" i="6" s="1"/>
  <c r="G1022" i="6" s="1"/>
  <c r="H1022" i="6" s="1"/>
  <c r="E1022" i="6"/>
  <c r="F1022" i="6"/>
  <c r="C1023" i="6"/>
  <c r="D1023" i="6" s="1"/>
  <c r="E1023" i="6"/>
  <c r="F1023" i="6"/>
  <c r="G1023" i="6" s="1"/>
  <c r="H1023" i="6" s="1"/>
  <c r="C1024" i="6"/>
  <c r="D1024" i="6" s="1"/>
  <c r="G1024" i="6" s="1"/>
  <c r="H1024" i="6" s="1"/>
  <c r="E1024" i="6"/>
  <c r="F1024" i="6"/>
  <c r="C1025" i="6"/>
  <c r="D1025" i="6" s="1"/>
  <c r="E1025" i="6"/>
  <c r="F1025" i="6"/>
  <c r="G1025" i="6" s="1"/>
  <c r="H1025" i="6" s="1"/>
  <c r="C1026" i="6"/>
  <c r="D1026" i="6" s="1"/>
  <c r="G1026" i="6" s="1"/>
  <c r="H1026" i="6" s="1"/>
  <c r="E1026" i="6"/>
  <c r="F1026" i="6"/>
  <c r="C1027" i="6"/>
  <c r="D1027" i="6" s="1"/>
  <c r="E1027" i="6"/>
  <c r="F1027" i="6"/>
  <c r="G1027" i="6"/>
  <c r="H1027" i="6" s="1"/>
  <c r="C1028" i="6"/>
  <c r="D1028" i="6" s="1"/>
  <c r="G1028" i="6" s="1"/>
  <c r="H1028" i="6" s="1"/>
  <c r="E1028" i="6"/>
  <c r="F1028" i="6"/>
  <c r="C1029" i="6"/>
  <c r="D1029" i="6" s="1"/>
  <c r="E1029" i="6"/>
  <c r="F1029" i="6"/>
  <c r="C1030" i="6"/>
  <c r="D1030" i="6" s="1"/>
  <c r="G1030" i="6" s="1"/>
  <c r="H1030" i="6" s="1"/>
  <c r="E1030" i="6"/>
  <c r="F1030" i="6"/>
  <c r="C1031" i="6"/>
  <c r="D1031" i="6" s="1"/>
  <c r="E1031" i="6"/>
  <c r="F1031" i="6"/>
  <c r="G1031" i="6"/>
  <c r="H1031" i="6" s="1"/>
  <c r="C1032" i="6"/>
  <c r="D1032" i="6" s="1"/>
  <c r="E1032" i="6"/>
  <c r="F1032" i="6"/>
  <c r="G1032" i="6"/>
  <c r="H1032" i="6" s="1"/>
  <c r="C1033" i="6"/>
  <c r="D1033" i="6" s="1"/>
  <c r="E1033" i="6"/>
  <c r="F1033" i="6"/>
  <c r="C1034" i="6"/>
  <c r="D1034" i="6" s="1"/>
  <c r="G1034" i="6" s="1"/>
  <c r="E1034" i="6"/>
  <c r="F1034" i="6"/>
  <c r="H1034" i="6"/>
  <c r="C1035" i="6"/>
  <c r="D1035" i="6" s="1"/>
  <c r="E1035" i="6"/>
  <c r="F1035" i="6"/>
  <c r="G1035" i="6"/>
  <c r="H1035" i="6" s="1"/>
  <c r="C1036" i="6"/>
  <c r="D1036" i="6" s="1"/>
  <c r="E1036" i="6"/>
  <c r="F1036" i="6"/>
  <c r="G1036" i="6"/>
  <c r="H1036" i="6" s="1"/>
  <c r="C1037" i="6"/>
  <c r="D1037" i="6" s="1"/>
  <c r="E1037" i="6"/>
  <c r="F1037" i="6"/>
  <c r="C1038" i="6"/>
  <c r="D1038" i="6" s="1"/>
  <c r="G1038" i="6" s="1"/>
  <c r="H1038" i="6" s="1"/>
  <c r="E1038" i="6"/>
  <c r="F1038" i="6"/>
  <c r="C1039" i="6"/>
  <c r="D1039" i="6" s="1"/>
  <c r="E1039" i="6"/>
  <c r="F1039" i="6"/>
  <c r="G1039" i="6"/>
  <c r="H1039" i="6" s="1"/>
  <c r="C1040" i="6"/>
  <c r="D1040" i="6" s="1"/>
  <c r="G1040" i="6" s="1"/>
  <c r="H1040" i="6" s="1"/>
  <c r="E1040" i="6"/>
  <c r="F1040" i="6"/>
  <c r="C1041" i="6"/>
  <c r="D1041" i="6" s="1"/>
  <c r="E1041" i="6"/>
  <c r="F1041" i="6"/>
  <c r="C1042" i="6"/>
  <c r="D1042" i="6" s="1"/>
  <c r="G1042" i="6" s="1"/>
  <c r="H1042" i="6" s="1"/>
  <c r="E1042" i="6"/>
  <c r="F1042" i="6"/>
  <c r="C1043" i="6"/>
  <c r="D1043" i="6" s="1"/>
  <c r="G1043" i="6" s="1"/>
  <c r="H1043" i="6" s="1"/>
  <c r="E1043" i="6"/>
  <c r="F1043" i="6"/>
  <c r="C1044" i="6"/>
  <c r="D1044" i="6" s="1"/>
  <c r="G1044" i="6" s="1"/>
  <c r="H1044" i="6" s="1"/>
  <c r="E1044" i="6"/>
  <c r="F1044" i="6"/>
  <c r="C1045" i="6"/>
  <c r="D1045" i="6" s="1"/>
  <c r="E1045" i="6"/>
  <c r="F1045" i="6"/>
  <c r="G1045" i="6" s="1"/>
  <c r="H1045" i="6" s="1"/>
  <c r="C1046" i="6"/>
  <c r="D1046" i="6" s="1"/>
  <c r="G1046" i="6" s="1"/>
  <c r="H1046" i="6" s="1"/>
  <c r="E1046" i="6"/>
  <c r="F1046" i="6"/>
  <c r="C1047" i="6"/>
  <c r="D1047" i="6" s="1"/>
  <c r="E1047" i="6"/>
  <c r="F1047" i="6"/>
  <c r="C1048" i="6"/>
  <c r="D1048" i="6" s="1"/>
  <c r="E1048" i="6"/>
  <c r="F1048" i="6"/>
  <c r="G1048" i="6"/>
  <c r="H1048" i="6" s="1"/>
  <c r="C1049" i="6"/>
  <c r="D1049" i="6" s="1"/>
  <c r="E1049" i="6"/>
  <c r="F1049" i="6"/>
  <c r="C1050" i="6"/>
  <c r="D1050" i="6" s="1"/>
  <c r="G1050" i="6" s="1"/>
  <c r="H1050" i="6" s="1"/>
  <c r="E1050" i="6"/>
  <c r="F1050" i="6"/>
  <c r="C1051" i="6"/>
  <c r="D1051" i="6" s="1"/>
  <c r="E1051" i="6"/>
  <c r="F1051" i="6"/>
  <c r="G1051" i="6"/>
  <c r="H1051" i="6" s="1"/>
  <c r="C1052" i="6"/>
  <c r="D1052" i="6" s="1"/>
  <c r="G1052" i="6" s="1"/>
  <c r="H1052" i="6" s="1"/>
  <c r="E1052" i="6"/>
  <c r="F1052" i="6"/>
  <c r="C1053" i="6"/>
  <c r="D1053" i="6" s="1"/>
  <c r="E1053" i="6"/>
  <c r="F1053" i="6"/>
  <c r="C1054" i="6"/>
  <c r="D1054" i="6" s="1"/>
  <c r="G1054" i="6" s="1"/>
  <c r="H1054" i="6" s="1"/>
  <c r="E1054" i="6"/>
  <c r="F1054" i="6"/>
  <c r="C1055" i="6"/>
  <c r="D1055" i="6" s="1"/>
  <c r="E1055" i="6"/>
  <c r="F1055" i="6"/>
  <c r="G1055" i="6" s="1"/>
  <c r="H1055" i="6" s="1"/>
  <c r="C1056" i="6"/>
  <c r="D1056" i="6" s="1"/>
  <c r="E1056" i="6"/>
  <c r="F1056" i="6"/>
  <c r="G1056" i="6"/>
  <c r="H1056" i="6"/>
  <c r="C1057" i="6"/>
  <c r="D1057" i="6" s="1"/>
  <c r="E1057" i="6"/>
  <c r="F1057" i="6"/>
  <c r="G1057" i="6" s="1"/>
  <c r="H1057" i="6" s="1"/>
  <c r="C1058" i="6"/>
  <c r="D1058" i="6" s="1"/>
  <c r="G1058" i="6" s="1"/>
  <c r="H1058" i="6" s="1"/>
  <c r="E1058" i="6"/>
  <c r="F1058" i="6"/>
  <c r="C1059" i="6"/>
  <c r="D1059" i="6" s="1"/>
  <c r="E1059" i="6"/>
  <c r="F1059" i="6"/>
  <c r="G1059" i="6"/>
  <c r="H1059" i="6" s="1"/>
  <c r="C1060" i="6"/>
  <c r="D1060" i="6" s="1"/>
  <c r="G1060" i="6" s="1"/>
  <c r="H1060" i="6" s="1"/>
  <c r="E1060" i="6"/>
  <c r="F1060" i="6"/>
  <c r="C1061" i="6"/>
  <c r="D1061" i="6" s="1"/>
  <c r="E1061" i="6"/>
  <c r="F1061" i="6"/>
  <c r="G1061" i="6" s="1"/>
  <c r="H1061" i="6" s="1"/>
  <c r="C1062" i="6"/>
  <c r="D1062" i="6" s="1"/>
  <c r="G1062" i="6" s="1"/>
  <c r="H1062" i="6" s="1"/>
  <c r="E1062" i="6"/>
  <c r="F1062" i="6"/>
  <c r="C1063" i="6"/>
  <c r="D1063" i="6" s="1"/>
  <c r="G1063" i="6" s="1"/>
  <c r="H1063" i="6" s="1"/>
  <c r="E1063" i="6"/>
  <c r="F1063" i="6"/>
  <c r="C1064" i="6"/>
  <c r="D1064" i="6" s="1"/>
  <c r="G1064" i="6" s="1"/>
  <c r="H1064" i="6" s="1"/>
  <c r="E1064" i="6"/>
  <c r="F1064" i="6"/>
  <c r="C1065" i="6"/>
  <c r="D1065" i="6" s="1"/>
  <c r="E1065" i="6"/>
  <c r="F1065" i="6"/>
  <c r="C1066" i="6"/>
  <c r="D1066" i="6" s="1"/>
  <c r="G1066" i="6" s="1"/>
  <c r="H1066" i="6" s="1"/>
  <c r="E1066" i="6"/>
  <c r="F1066" i="6"/>
  <c r="C1067" i="6"/>
  <c r="D1067" i="6" s="1"/>
  <c r="G1067" i="6" s="1"/>
  <c r="H1067" i="6" s="1"/>
  <c r="E1067" i="6"/>
  <c r="F1067" i="6"/>
  <c r="C1068" i="6"/>
  <c r="D1068" i="6" s="1"/>
  <c r="G1068" i="6" s="1"/>
  <c r="H1068" i="6" s="1"/>
  <c r="E1068" i="6"/>
  <c r="F1068" i="6"/>
  <c r="C1069" i="6"/>
  <c r="D1069" i="6" s="1"/>
  <c r="E1069" i="6"/>
  <c r="F1069" i="6"/>
  <c r="C1070" i="6"/>
  <c r="D1070" i="6" s="1"/>
  <c r="G1070" i="6" s="1"/>
  <c r="H1070" i="6" s="1"/>
  <c r="E1070" i="6"/>
  <c r="F1070" i="6"/>
  <c r="C1071" i="6"/>
  <c r="D1071" i="6" s="1"/>
  <c r="G1071" i="6" s="1"/>
  <c r="H1071" i="6" s="1"/>
  <c r="E1071" i="6"/>
  <c r="F1071" i="6"/>
  <c r="C1072" i="6"/>
  <c r="D1072" i="6" s="1"/>
  <c r="G1072" i="6" s="1"/>
  <c r="H1072" i="6" s="1"/>
  <c r="E1072" i="6"/>
  <c r="F1072" i="6"/>
  <c r="C1073" i="6"/>
  <c r="D1073" i="6" s="1"/>
  <c r="E1073" i="6"/>
  <c r="F1073" i="6"/>
  <c r="C1074" i="6"/>
  <c r="D1074" i="6" s="1"/>
  <c r="G1074" i="6" s="1"/>
  <c r="H1074" i="6" s="1"/>
  <c r="E1074" i="6"/>
  <c r="F1074" i="6"/>
  <c r="C1075" i="6"/>
  <c r="D1075" i="6" s="1"/>
  <c r="E1075" i="6"/>
  <c r="F1075" i="6"/>
  <c r="G1075" i="6"/>
  <c r="H1075" i="6" s="1"/>
  <c r="C1076" i="6"/>
  <c r="D1076" i="6" s="1"/>
  <c r="G1076" i="6" s="1"/>
  <c r="H1076" i="6" s="1"/>
  <c r="E1076" i="6"/>
  <c r="F1076" i="6"/>
  <c r="C1077" i="6"/>
  <c r="D1077" i="6" s="1"/>
  <c r="E1077" i="6"/>
  <c r="F1077" i="6"/>
  <c r="G1077" i="6" s="1"/>
  <c r="H1077" i="6" s="1"/>
  <c r="C1078" i="6"/>
  <c r="D1078" i="6" s="1"/>
  <c r="G1078" i="6" s="1"/>
  <c r="H1078" i="6" s="1"/>
  <c r="E1078" i="6"/>
  <c r="F1078" i="6"/>
  <c r="C1079" i="6"/>
  <c r="D1079" i="6" s="1"/>
  <c r="E1079" i="6"/>
  <c r="F1079" i="6"/>
  <c r="G1079" i="6" s="1"/>
  <c r="H1079" i="6" s="1"/>
  <c r="C1080" i="6"/>
  <c r="D1080" i="6" s="1"/>
  <c r="E1080" i="6"/>
  <c r="F1080" i="6"/>
  <c r="G1080" i="6"/>
  <c r="H1080" i="6" s="1"/>
  <c r="C1081" i="6"/>
  <c r="D1081" i="6" s="1"/>
  <c r="E1081" i="6"/>
  <c r="F1081" i="6"/>
  <c r="G1081" i="6" s="1"/>
  <c r="H1081" i="6" s="1"/>
  <c r="C1082" i="6"/>
  <c r="D1082" i="6" s="1"/>
  <c r="G1082" i="6" s="1"/>
  <c r="H1082" i="6" s="1"/>
  <c r="E1082" i="6"/>
  <c r="F1082" i="6"/>
  <c r="C1083" i="6"/>
  <c r="D1083" i="6" s="1"/>
  <c r="G1083" i="6" s="1"/>
  <c r="H1083" i="6" s="1"/>
  <c r="E1083" i="6"/>
  <c r="F1083" i="6"/>
  <c r="C1084" i="6"/>
  <c r="D1084" i="6" s="1"/>
  <c r="G1084" i="6" s="1"/>
  <c r="H1084" i="6" s="1"/>
  <c r="E1084" i="6"/>
  <c r="F1084" i="6"/>
  <c r="C1085" i="6"/>
  <c r="D1085" i="6" s="1"/>
  <c r="E1085" i="6"/>
  <c r="F1085" i="6"/>
  <c r="G1085" i="6" s="1"/>
  <c r="H1085" i="6" s="1"/>
  <c r="C1086" i="6"/>
  <c r="D1086" i="6" s="1"/>
  <c r="G1086" i="6" s="1"/>
  <c r="H1086" i="6" s="1"/>
  <c r="E1086" i="6"/>
  <c r="F1086" i="6"/>
  <c r="C1087" i="6"/>
  <c r="D1087" i="6" s="1"/>
  <c r="E1087" i="6"/>
  <c r="F1087" i="6"/>
  <c r="C1088" i="6"/>
  <c r="D1088" i="6" s="1"/>
  <c r="G1088" i="6" s="1"/>
  <c r="H1088" i="6" s="1"/>
  <c r="E1088" i="6"/>
  <c r="F1088" i="6"/>
  <c r="C1089" i="6"/>
  <c r="D1089" i="6" s="1"/>
  <c r="E1089" i="6"/>
  <c r="F1089" i="6"/>
  <c r="C1090" i="6"/>
  <c r="D1090" i="6" s="1"/>
  <c r="G1090" i="6" s="1"/>
  <c r="H1090" i="6" s="1"/>
  <c r="E1090" i="6"/>
  <c r="F1090" i="6"/>
  <c r="C1091" i="6"/>
  <c r="D1091" i="6" s="1"/>
  <c r="G1091" i="6" s="1"/>
  <c r="H1091" i="6" s="1"/>
  <c r="E1091" i="6"/>
  <c r="F1091" i="6"/>
  <c r="C1092" i="6"/>
  <c r="D1092" i="6" s="1"/>
  <c r="G1092" i="6" s="1"/>
  <c r="H1092" i="6" s="1"/>
  <c r="E1092" i="6"/>
  <c r="F1092" i="6"/>
  <c r="C1093" i="6"/>
  <c r="D1093" i="6" s="1"/>
  <c r="E1093" i="6"/>
  <c r="F1093" i="6"/>
  <c r="G1093" i="6" s="1"/>
  <c r="H1093" i="6" s="1"/>
  <c r="C1094" i="6"/>
  <c r="D1094" i="6"/>
  <c r="G1094" i="6" s="1"/>
  <c r="E1094" i="6"/>
  <c r="F1094" i="6"/>
  <c r="C1095" i="6"/>
  <c r="D1095" i="6" s="1"/>
  <c r="E1095" i="6"/>
  <c r="F1095" i="6"/>
  <c r="G1095" i="6"/>
  <c r="H1095" i="6" s="1"/>
  <c r="C1096" i="6"/>
  <c r="D1096" i="6" s="1"/>
  <c r="E1096" i="6"/>
  <c r="F1096" i="6"/>
  <c r="C1097" i="6"/>
  <c r="D1097" i="6"/>
  <c r="G1097" i="6" s="1"/>
  <c r="E1097" i="6"/>
  <c r="F1097" i="6"/>
  <c r="C1098" i="6"/>
  <c r="D1098" i="6"/>
  <c r="G1098" i="6" s="1"/>
  <c r="H1098" i="6" s="1"/>
  <c r="E1098" i="6"/>
  <c r="F1098" i="6"/>
  <c r="C1099" i="6"/>
  <c r="D1099" i="6" s="1"/>
  <c r="E1099" i="6"/>
  <c r="F1099" i="6"/>
  <c r="G1099" i="6"/>
  <c r="H1099" i="6"/>
  <c r="C1100" i="6"/>
  <c r="D1100" i="6"/>
  <c r="G1100" i="6" s="1"/>
  <c r="H1100" i="6" s="1"/>
  <c r="E1100" i="6"/>
  <c r="F1100" i="6"/>
  <c r="C1101" i="6"/>
  <c r="D1101" i="6" s="1"/>
  <c r="E1101" i="6"/>
  <c r="F1101" i="6"/>
  <c r="G1101" i="6" s="1"/>
  <c r="H1101" i="6" s="1"/>
  <c r="C1102" i="6"/>
  <c r="D1102" i="6"/>
  <c r="G1102" i="6" s="1"/>
  <c r="H1102" i="6" s="1"/>
  <c r="E1102" i="6"/>
  <c r="F1102" i="6"/>
  <c r="C1103" i="6"/>
  <c r="D1103" i="6" s="1"/>
  <c r="G1103" i="6" s="1"/>
  <c r="H1103" i="6" s="1"/>
  <c r="E1103" i="6"/>
  <c r="F1103" i="6"/>
  <c r="C1104" i="6"/>
  <c r="D1104" i="6"/>
  <c r="E1104" i="6"/>
  <c r="F1104" i="6"/>
  <c r="C1105" i="6"/>
  <c r="D1105" i="6" s="1"/>
  <c r="G1105" i="6" s="1"/>
  <c r="E1105" i="6"/>
  <c r="F1105" i="6"/>
  <c r="C1106" i="6"/>
  <c r="D1106" i="6"/>
  <c r="G1106" i="6" s="1"/>
  <c r="H1106" i="6" s="1"/>
  <c r="E1106" i="6"/>
  <c r="F1106" i="6"/>
  <c r="C1107" i="6"/>
  <c r="D1107" i="6" s="1"/>
  <c r="E1107" i="6"/>
  <c r="F1107" i="6"/>
  <c r="G1107" i="6"/>
  <c r="H1107" i="6" s="1"/>
  <c r="C1108" i="6"/>
  <c r="D1108" i="6"/>
  <c r="G1108" i="6" s="1"/>
  <c r="H1108" i="6" s="1"/>
  <c r="E1108" i="6"/>
  <c r="F1108" i="6"/>
  <c r="C1109" i="6"/>
  <c r="D1109" i="6" s="1"/>
  <c r="E1109" i="6"/>
  <c r="F1109" i="6"/>
  <c r="C1110" i="6"/>
  <c r="D1110" i="6"/>
  <c r="G1110" i="6" s="1"/>
  <c r="E1110" i="6"/>
  <c r="F1110" i="6"/>
  <c r="C1111" i="6"/>
  <c r="D1111" i="6" s="1"/>
  <c r="G1111" i="6" s="1"/>
  <c r="H1111" i="6" s="1"/>
  <c r="E1111" i="6"/>
  <c r="F1111" i="6"/>
  <c r="C1112" i="6"/>
  <c r="D1112" i="6"/>
  <c r="E1112" i="6"/>
  <c r="F1112" i="6"/>
  <c r="C1113" i="6"/>
  <c r="D1113" i="6"/>
  <c r="G1113" i="6" s="1"/>
  <c r="E1113" i="6"/>
  <c r="F1113" i="6"/>
  <c r="C1114" i="6"/>
  <c r="D1114" i="6"/>
  <c r="G1114" i="6" s="1"/>
  <c r="H1114" i="6" s="1"/>
  <c r="E1114" i="6"/>
  <c r="F1114" i="6"/>
  <c r="C1115" i="6"/>
  <c r="D1115" i="6" s="1"/>
  <c r="G1115" i="6" s="1"/>
  <c r="H1115" i="6" s="1"/>
  <c r="E1115" i="6"/>
  <c r="F1115" i="6"/>
  <c r="C1116" i="6"/>
  <c r="D1116" i="6"/>
  <c r="E1116" i="6"/>
  <c r="F1116" i="6"/>
  <c r="G1116" i="6"/>
  <c r="H1116" i="6"/>
  <c r="C1117" i="6"/>
  <c r="D1117" i="6" s="1"/>
  <c r="G1117" i="6" s="1"/>
  <c r="H1117" i="6" s="1"/>
  <c r="E1117" i="6"/>
  <c r="F1117" i="6"/>
  <c r="C1118" i="6"/>
  <c r="D1118" i="6"/>
  <c r="E1118" i="6"/>
  <c r="F1118" i="6"/>
  <c r="G1118" i="6"/>
  <c r="C1119" i="6"/>
  <c r="D1119" i="6" s="1"/>
  <c r="G1119" i="6" s="1"/>
  <c r="H1119" i="6" s="1"/>
  <c r="E1119" i="6"/>
  <c r="F1119" i="6"/>
  <c r="C1120" i="6"/>
  <c r="D1120" i="6"/>
  <c r="E1120" i="6"/>
  <c r="F1120" i="6"/>
  <c r="C1121" i="6"/>
  <c r="D1121" i="6"/>
  <c r="G1121" i="6" s="1"/>
  <c r="E1121" i="6"/>
  <c r="F1121" i="6"/>
  <c r="C1122" i="6"/>
  <c r="D1122" i="6"/>
  <c r="G1122" i="6" s="1"/>
  <c r="H1122" i="6" s="1"/>
  <c r="E1122" i="6"/>
  <c r="F1122" i="6"/>
  <c r="C1123" i="6"/>
  <c r="D1123" i="6" s="1"/>
  <c r="G1123" i="6" s="1"/>
  <c r="H1123" i="6" s="1"/>
  <c r="E1123" i="6"/>
  <c r="F1123" i="6"/>
  <c r="C1124" i="6"/>
  <c r="D1124" i="6"/>
  <c r="E1124" i="6"/>
  <c r="F1124" i="6"/>
  <c r="G1124" i="6"/>
  <c r="H1124" i="6" s="1"/>
  <c r="C1125" i="6"/>
  <c r="D1125" i="6" s="1"/>
  <c r="G1125" i="6" s="1"/>
  <c r="H1125" i="6" s="1"/>
  <c r="E1125" i="6"/>
  <c r="F1125" i="6"/>
  <c r="C1126" i="6"/>
  <c r="D1126" i="6"/>
  <c r="E1126" i="6"/>
  <c r="F1126" i="6"/>
  <c r="G1126" i="6"/>
  <c r="H1126" i="6" s="1"/>
  <c r="C1127" i="6"/>
  <c r="D1127" i="6" s="1"/>
  <c r="E1127" i="6"/>
  <c r="F1127" i="6"/>
  <c r="G1127" i="6" s="1"/>
  <c r="H1127" i="6" s="1"/>
  <c r="C1128" i="6"/>
  <c r="D1128" i="6"/>
  <c r="E1128" i="6"/>
  <c r="F1128" i="6"/>
  <c r="C1129" i="6"/>
  <c r="D1129" i="6"/>
  <c r="G1129" i="6" s="1"/>
  <c r="H1129" i="6" s="1"/>
  <c r="E1129" i="6"/>
  <c r="F1129" i="6"/>
  <c r="C1130" i="6"/>
  <c r="D1130" i="6"/>
  <c r="G1130" i="6" s="1"/>
  <c r="H1130" i="6" s="1"/>
  <c r="E1130" i="6"/>
  <c r="F1130" i="6"/>
  <c r="C1131" i="6"/>
  <c r="D1131" i="6" s="1"/>
  <c r="E1131" i="6"/>
  <c r="F1131" i="6"/>
  <c r="G1131" i="6"/>
  <c r="H1131" i="6"/>
  <c r="C1132" i="6"/>
  <c r="D1132" i="6"/>
  <c r="G1132" i="6" s="1"/>
  <c r="H1132" i="6" s="1"/>
  <c r="E1132" i="6"/>
  <c r="F1132" i="6"/>
  <c r="C1133" i="6"/>
  <c r="D1133" i="6" s="1"/>
  <c r="E1133" i="6"/>
  <c r="F1133" i="6"/>
  <c r="G1133" i="6"/>
  <c r="H1133" i="6" s="1"/>
  <c r="C1134" i="6"/>
  <c r="D1134" i="6"/>
  <c r="E1134" i="6"/>
  <c r="F1134" i="6"/>
  <c r="G1134" i="6"/>
  <c r="C1135" i="6"/>
  <c r="D1135" i="6" s="1"/>
  <c r="E1135" i="6"/>
  <c r="F1135" i="6"/>
  <c r="G1135" i="6"/>
  <c r="H1135" i="6" s="1"/>
  <c r="C1136" i="6"/>
  <c r="D1136" i="6"/>
  <c r="E1136" i="6"/>
  <c r="F1136" i="6"/>
  <c r="C1137" i="6"/>
  <c r="D1137" i="6"/>
  <c r="G1137" i="6" s="1"/>
  <c r="E1137" i="6"/>
  <c r="F1137" i="6"/>
  <c r="C1138" i="6"/>
  <c r="D1138" i="6" s="1"/>
  <c r="G1138" i="6" s="1"/>
  <c r="H1138" i="6" s="1"/>
  <c r="E1138" i="6"/>
  <c r="F1138" i="6"/>
  <c r="C1139" i="6"/>
  <c r="D1139" i="6" s="1"/>
  <c r="E1139" i="6"/>
  <c r="F1139" i="6"/>
  <c r="G1139" i="6"/>
  <c r="H1139" i="6" s="1"/>
  <c r="C1140" i="6"/>
  <c r="D1140" i="6"/>
  <c r="E1140" i="6"/>
  <c r="F1140" i="6"/>
  <c r="G1140" i="6"/>
  <c r="H1140" i="6" s="1"/>
  <c r="C1141" i="6"/>
  <c r="D1141" i="6" s="1"/>
  <c r="G1141" i="6" s="1"/>
  <c r="H1141" i="6" s="1"/>
  <c r="E1141" i="6"/>
  <c r="F1141" i="6"/>
  <c r="C1142" i="6"/>
  <c r="D1142" i="6"/>
  <c r="E1142" i="6"/>
  <c r="F1142" i="6"/>
  <c r="G1142" i="6"/>
  <c r="H1142" i="6"/>
  <c r="C1143" i="6"/>
  <c r="D1143" i="6" s="1"/>
  <c r="E1143" i="6"/>
  <c r="F1143" i="6"/>
  <c r="C1144" i="6"/>
  <c r="D1144" i="6" s="1"/>
  <c r="E1144" i="6"/>
  <c r="F1144" i="6"/>
  <c r="C1145" i="6"/>
  <c r="D1145" i="6"/>
  <c r="G1145" i="6" s="1"/>
  <c r="H1145" i="6" s="1"/>
  <c r="E1145" i="6"/>
  <c r="F1145" i="6"/>
  <c r="C1146" i="6"/>
  <c r="D1146" i="6"/>
  <c r="G1146" i="6" s="1"/>
  <c r="H1146" i="6" s="1"/>
  <c r="E1146" i="6"/>
  <c r="F1146" i="6"/>
  <c r="C1147" i="6"/>
  <c r="D1147" i="6" s="1"/>
  <c r="G1147" i="6" s="1"/>
  <c r="H1147" i="6" s="1"/>
  <c r="E1147" i="6"/>
  <c r="F1147" i="6"/>
  <c r="C1148" i="6"/>
  <c r="D1148" i="6"/>
  <c r="E1148" i="6"/>
  <c r="F1148" i="6"/>
  <c r="G1148" i="6"/>
  <c r="H1148" i="6" s="1"/>
  <c r="C1149" i="6"/>
  <c r="D1149" i="6" s="1"/>
  <c r="E1149" i="6"/>
  <c r="F1149" i="6"/>
  <c r="G1149" i="6"/>
  <c r="H1149" i="6" s="1"/>
  <c r="C1150" i="6"/>
  <c r="D1150" i="6"/>
  <c r="G1150" i="6" s="1"/>
  <c r="H1150" i="6" s="1"/>
  <c r="E1150" i="6"/>
  <c r="F1150" i="6"/>
  <c r="C1151" i="6"/>
  <c r="D1151" i="6" s="1"/>
  <c r="G1151" i="6" s="1"/>
  <c r="E1151" i="6"/>
  <c r="F1151" i="6"/>
  <c r="C1152" i="6"/>
  <c r="D1152" i="6" s="1"/>
  <c r="E1152" i="6"/>
  <c r="F1152" i="6"/>
  <c r="C1153" i="6"/>
  <c r="D1153" i="6" s="1"/>
  <c r="G1153" i="6" s="1"/>
  <c r="H1153" i="6" s="1"/>
  <c r="E1153" i="6"/>
  <c r="F1153" i="6"/>
  <c r="C1154" i="6"/>
  <c r="D1154" i="6" s="1"/>
  <c r="G1154" i="6" s="1"/>
  <c r="H1154" i="6" s="1"/>
  <c r="E1154" i="6"/>
  <c r="F1154" i="6"/>
  <c r="C1155" i="6"/>
  <c r="D1155" i="6" s="1"/>
  <c r="G1155" i="6" s="1"/>
  <c r="H1155" i="6" s="1"/>
  <c r="E1155" i="6"/>
  <c r="F1155" i="6"/>
  <c r="C1156" i="6"/>
  <c r="D1156" i="6"/>
  <c r="G1156" i="6" s="1"/>
  <c r="H1156" i="6" s="1"/>
  <c r="E1156" i="6"/>
  <c r="F1156" i="6"/>
  <c r="C1157" i="6"/>
  <c r="D1157" i="6" s="1"/>
  <c r="E1157" i="6"/>
  <c r="F1157" i="6"/>
  <c r="C1158" i="6"/>
  <c r="D1158" i="6"/>
  <c r="G1158" i="6" s="1"/>
  <c r="E1158" i="6"/>
  <c r="F1158" i="6"/>
  <c r="C1159" i="6"/>
  <c r="D1159" i="6" s="1"/>
  <c r="G1159" i="6" s="1"/>
  <c r="H1159" i="6" s="1"/>
  <c r="E1159" i="6"/>
  <c r="F1159" i="6"/>
  <c r="C1160" i="6"/>
  <c r="D1160" i="6" s="1"/>
  <c r="E1160" i="6"/>
  <c r="F1160" i="6"/>
  <c r="C1161" i="6"/>
  <c r="D1161" i="6"/>
  <c r="G1161" i="6" s="1"/>
  <c r="H1161" i="6" s="1"/>
  <c r="E1161" i="6"/>
  <c r="F1161" i="6"/>
  <c r="C1162" i="6"/>
  <c r="D1162" i="6"/>
  <c r="G1162" i="6" s="1"/>
  <c r="H1162" i="6" s="1"/>
  <c r="E1162" i="6"/>
  <c r="F1162" i="6"/>
  <c r="C1163" i="6"/>
  <c r="D1163" i="6" s="1"/>
  <c r="E1163" i="6"/>
  <c r="F1163" i="6"/>
  <c r="G1163" i="6"/>
  <c r="H1163" i="6" s="1"/>
  <c r="C1164" i="6"/>
  <c r="D1164" i="6"/>
  <c r="G1164" i="6" s="1"/>
  <c r="H1164" i="6" s="1"/>
  <c r="E1164" i="6"/>
  <c r="F1164" i="6"/>
  <c r="C1165" i="6"/>
  <c r="D1165" i="6" s="1"/>
  <c r="E1165" i="6"/>
  <c r="F1165" i="6"/>
  <c r="G1165" i="6"/>
  <c r="H1165" i="6" s="1"/>
  <c r="C1166" i="6"/>
  <c r="D1166" i="6"/>
  <c r="E1166" i="6"/>
  <c r="F1166" i="6"/>
  <c r="G1166" i="6"/>
  <c r="H1166" i="6"/>
  <c r="C1167" i="6"/>
  <c r="D1167" i="6" s="1"/>
  <c r="G1167" i="6" s="1"/>
  <c r="H1167" i="6" s="1"/>
  <c r="E1167" i="6"/>
  <c r="F1167" i="6"/>
  <c r="C1168" i="6"/>
  <c r="D1168" i="6"/>
  <c r="E1168" i="6"/>
  <c r="F1168" i="6"/>
  <c r="G1168" i="6" s="1"/>
  <c r="H1168" i="6" s="1"/>
  <c r="C1169" i="6"/>
  <c r="D1169" i="6" s="1"/>
  <c r="G1169" i="6" s="1"/>
  <c r="H1169" i="6" s="1"/>
  <c r="E1169" i="6"/>
  <c r="F1169" i="6"/>
  <c r="C1170" i="6"/>
  <c r="D1170" i="6"/>
  <c r="G1170" i="6" s="1"/>
  <c r="H1170" i="6" s="1"/>
  <c r="E1170" i="6"/>
  <c r="F1170" i="6"/>
  <c r="C1171" i="6"/>
  <c r="D1171" i="6" s="1"/>
  <c r="E1171" i="6"/>
  <c r="F1171" i="6"/>
  <c r="G1171" i="6"/>
  <c r="H1171" i="6" s="1"/>
  <c r="C1172" i="6"/>
  <c r="D1172" i="6"/>
  <c r="E1172" i="6"/>
  <c r="F1172" i="6"/>
  <c r="G1172" i="6"/>
  <c r="H1172" i="6" s="1"/>
  <c r="C1173" i="6"/>
  <c r="D1173" i="6" s="1"/>
  <c r="E1173" i="6"/>
  <c r="F1173" i="6"/>
  <c r="G1173" i="6" s="1"/>
  <c r="H1173" i="6" s="1"/>
  <c r="C1174" i="6"/>
  <c r="D1174" i="6"/>
  <c r="E1174" i="6"/>
  <c r="F1174" i="6"/>
  <c r="G1174" i="6"/>
  <c r="H1174" i="6" s="1"/>
  <c r="C1175" i="6"/>
  <c r="D1175" i="6" s="1"/>
  <c r="G1175" i="6" s="1"/>
  <c r="H1175" i="6" s="1"/>
  <c r="E1175" i="6"/>
  <c r="F1175" i="6"/>
  <c r="C1176" i="6"/>
  <c r="D1176" i="6"/>
  <c r="E1176" i="6"/>
  <c r="F1176" i="6"/>
  <c r="C1177" i="6"/>
  <c r="D1177" i="6"/>
  <c r="G1177" i="6" s="1"/>
  <c r="E1177" i="6"/>
  <c r="F1177" i="6"/>
  <c r="C1178" i="6"/>
  <c r="D1178" i="6"/>
  <c r="G1178" i="6" s="1"/>
  <c r="H1178" i="6" s="1"/>
  <c r="E1178" i="6"/>
  <c r="F1178" i="6"/>
  <c r="C1179" i="6"/>
  <c r="D1179" i="6" s="1"/>
  <c r="G1179" i="6" s="1"/>
  <c r="H1179" i="6" s="1"/>
  <c r="E1179" i="6"/>
  <c r="F1179" i="6"/>
  <c r="C1180" i="6"/>
  <c r="D1180" i="6"/>
  <c r="E1180" i="6"/>
  <c r="F1180" i="6"/>
  <c r="G1180" i="6"/>
  <c r="H1180" i="6" s="1"/>
  <c r="C1181" i="6"/>
  <c r="D1181" i="6" s="1"/>
  <c r="G1181" i="6" s="1"/>
  <c r="H1181" i="6" s="1"/>
  <c r="E1181" i="6"/>
  <c r="F1181" i="6"/>
  <c r="C1182" i="6"/>
  <c r="D1182" i="6"/>
  <c r="E1182" i="6"/>
  <c r="F1182" i="6"/>
  <c r="G1182" i="6"/>
  <c r="C1183" i="6"/>
  <c r="D1183" i="6" s="1"/>
  <c r="E1183" i="6"/>
  <c r="F1183" i="6"/>
  <c r="C1184" i="6"/>
  <c r="D1184" i="6"/>
  <c r="E1184" i="6"/>
  <c r="F1184" i="6"/>
  <c r="C1185" i="6"/>
  <c r="D1185" i="6"/>
  <c r="G1185" i="6" s="1"/>
  <c r="H1185" i="6" s="1"/>
  <c r="E1185" i="6"/>
  <c r="F1185" i="6"/>
  <c r="C1186" i="6"/>
  <c r="D1186" i="6"/>
  <c r="G1186" i="6" s="1"/>
  <c r="H1186" i="6" s="1"/>
  <c r="E1186" i="6"/>
  <c r="F1186" i="6"/>
  <c r="C1187" i="6"/>
  <c r="D1187" i="6" s="1"/>
  <c r="G1187" i="6" s="1"/>
  <c r="H1187" i="6" s="1"/>
  <c r="E1187" i="6"/>
  <c r="F1187" i="6"/>
  <c r="C1188" i="6"/>
  <c r="D1188" i="6"/>
  <c r="E1188" i="6"/>
  <c r="F1188" i="6"/>
  <c r="G1188" i="6"/>
  <c r="H1188" i="6" s="1"/>
  <c r="C1189" i="6"/>
  <c r="D1189" i="6" s="1"/>
  <c r="E1189" i="6"/>
  <c r="F1189" i="6"/>
  <c r="C1190" i="6"/>
  <c r="D1190" i="6"/>
  <c r="G1190" i="6" s="1"/>
  <c r="H1190" i="6" s="1"/>
  <c r="E1190" i="6"/>
  <c r="F1190" i="6"/>
  <c r="C1191" i="6"/>
  <c r="D1191" i="6" s="1"/>
  <c r="E1191" i="6"/>
  <c r="F1191" i="6"/>
  <c r="G1191" i="6" s="1"/>
  <c r="H1191" i="6" s="1"/>
  <c r="C1192" i="6"/>
  <c r="D1192" i="6"/>
  <c r="E1192" i="6"/>
  <c r="F1192" i="6"/>
  <c r="C1193" i="6"/>
  <c r="D1193" i="6"/>
  <c r="G1193" i="6" s="1"/>
  <c r="H1193" i="6" s="1"/>
  <c r="E1193" i="6"/>
  <c r="F1193" i="6"/>
  <c r="C1194" i="6"/>
  <c r="D1194" i="6"/>
  <c r="G1194" i="6" s="1"/>
  <c r="H1194" i="6" s="1"/>
  <c r="E1194" i="6"/>
  <c r="F1194" i="6"/>
  <c r="C1195" i="6"/>
  <c r="D1195" i="6" s="1"/>
  <c r="G1195" i="6" s="1"/>
  <c r="H1195" i="6" s="1"/>
  <c r="E1195" i="6"/>
  <c r="F1195" i="6"/>
  <c r="C1196" i="6"/>
  <c r="D1196" i="6"/>
  <c r="G1196" i="6" s="1"/>
  <c r="H1196" i="6" s="1"/>
  <c r="E1196" i="6"/>
  <c r="F1196" i="6"/>
  <c r="C1197" i="6"/>
  <c r="D1197" i="6" s="1"/>
  <c r="G1197" i="6" s="1"/>
  <c r="H1197" i="6" s="1"/>
  <c r="E1197" i="6"/>
  <c r="F1197" i="6"/>
  <c r="C1198" i="6"/>
  <c r="D1198" i="6"/>
  <c r="G1198" i="6" s="1"/>
  <c r="H1198" i="6" s="1"/>
  <c r="E1198" i="6"/>
  <c r="F1198" i="6"/>
  <c r="C1199" i="6"/>
  <c r="D1199" i="6" s="1"/>
  <c r="E1199" i="6"/>
  <c r="F1199" i="6"/>
  <c r="C1200" i="6"/>
  <c r="D1200" i="6"/>
  <c r="E1200" i="6"/>
  <c r="F1200" i="6"/>
  <c r="C1201" i="6"/>
  <c r="D1201" i="6"/>
  <c r="G1201" i="6" s="1"/>
  <c r="E1201" i="6"/>
  <c r="F1201" i="6"/>
  <c r="C1202" i="6"/>
  <c r="D1202" i="6" s="1"/>
  <c r="G1202" i="6" s="1"/>
  <c r="H1202" i="6" s="1"/>
  <c r="E1202" i="6"/>
  <c r="F1202" i="6"/>
  <c r="C1203" i="6"/>
  <c r="D1203" i="6" s="1"/>
  <c r="E1203" i="6"/>
  <c r="F1203" i="6"/>
  <c r="G1203" i="6"/>
  <c r="H1203" i="6" s="1"/>
  <c r="C1204" i="6"/>
  <c r="D1204" i="6"/>
  <c r="G1204" i="6" s="1"/>
  <c r="H1204" i="6" s="1"/>
  <c r="E1204" i="6"/>
  <c r="F1204" i="6"/>
  <c r="C1205" i="6"/>
  <c r="D1205" i="6" s="1"/>
  <c r="G1205" i="6" s="1"/>
  <c r="H1205" i="6" s="1"/>
  <c r="E1205" i="6"/>
  <c r="F1205" i="6"/>
  <c r="C1206" i="6"/>
  <c r="D1206" i="6"/>
  <c r="E1206" i="6"/>
  <c r="F1206" i="6"/>
  <c r="G1206" i="6"/>
  <c r="C1207" i="6"/>
  <c r="D1207" i="6" s="1"/>
  <c r="E1207" i="6"/>
  <c r="F1207" i="6"/>
  <c r="G1207" i="6" s="1"/>
  <c r="H1207" i="6" s="1"/>
  <c r="C1208" i="6"/>
  <c r="D1208" i="6" s="1"/>
  <c r="E1208" i="6"/>
  <c r="F1208" i="6"/>
  <c r="C1209" i="6"/>
  <c r="D1209" i="6"/>
  <c r="G1209" i="6" s="1"/>
  <c r="H1209" i="6" s="1"/>
  <c r="E1209" i="6"/>
  <c r="F1209" i="6"/>
  <c r="C1210" i="6"/>
  <c r="D1210" i="6" s="1"/>
  <c r="G1210" i="6" s="1"/>
  <c r="H1210" i="6" s="1"/>
  <c r="E1210" i="6"/>
  <c r="F1210" i="6"/>
  <c r="C1211" i="6"/>
  <c r="D1211" i="6" s="1"/>
  <c r="E1211" i="6"/>
  <c r="F1211" i="6"/>
  <c r="G1211" i="6"/>
  <c r="H1211" i="6" s="1"/>
  <c r="C1212" i="6"/>
  <c r="D1212" i="6"/>
  <c r="G1212" i="6" s="1"/>
  <c r="H1212" i="6" s="1"/>
  <c r="E1212" i="6"/>
  <c r="F1212" i="6"/>
  <c r="C1213" i="6"/>
  <c r="D1213" i="6" s="1"/>
  <c r="G1213" i="6" s="1"/>
  <c r="H1213" i="6" s="1"/>
  <c r="E1213" i="6"/>
  <c r="F1213" i="6"/>
  <c r="C1214" i="6"/>
  <c r="D1214" i="6"/>
  <c r="E1214" i="6"/>
  <c r="F1214" i="6"/>
  <c r="G1214" i="6"/>
  <c r="H1214" i="6" s="1"/>
  <c r="C1215" i="6"/>
  <c r="D1215" i="6" s="1"/>
  <c r="G1215" i="6" s="1"/>
  <c r="E1215" i="6"/>
  <c r="F1215" i="6"/>
  <c r="G1199" i="6" l="1"/>
  <c r="H1199" i="6" s="1"/>
  <c r="H927" i="6"/>
  <c r="G895" i="6"/>
  <c r="H895" i="6" s="1"/>
  <c r="G889" i="6"/>
  <c r="H889" i="6" s="1"/>
  <c r="G800" i="6"/>
  <c r="H800" i="6" s="1"/>
  <c r="G768" i="6"/>
  <c r="H768" i="6" s="1"/>
  <c r="G764" i="6"/>
  <c r="H764" i="6" s="1"/>
  <c r="H425" i="6"/>
  <c r="H859" i="6"/>
  <c r="H1206" i="6"/>
  <c r="G1073" i="6"/>
  <c r="H1073" i="6" s="1"/>
  <c r="G956" i="6"/>
  <c r="H956" i="6" s="1"/>
  <c r="H908" i="6"/>
  <c r="G718" i="6"/>
  <c r="H718" i="6" s="1"/>
  <c r="G518" i="6"/>
  <c r="H518" i="6" s="1"/>
  <c r="G1053" i="6"/>
  <c r="H1053" i="6" s="1"/>
  <c r="G988" i="6"/>
  <c r="H988" i="6" s="1"/>
  <c r="G876" i="6"/>
  <c r="H876" i="6" s="1"/>
  <c r="G459" i="6"/>
  <c r="H459" i="6" s="1"/>
  <c r="G1144" i="6"/>
  <c r="H1144" i="6" s="1"/>
  <c r="G1089" i="6"/>
  <c r="H1089" i="6" s="1"/>
  <c r="G1087" i="6"/>
  <c r="H1087" i="6" s="1"/>
  <c r="G1041" i="6"/>
  <c r="H1041" i="6" s="1"/>
  <c r="G1021" i="6"/>
  <c r="H1021" i="6" s="1"/>
  <c r="G937" i="6"/>
  <c r="H937" i="6" s="1"/>
  <c r="G921" i="6"/>
  <c r="H921" i="6" s="1"/>
  <c r="G879" i="6"/>
  <c r="H879" i="6" s="1"/>
  <c r="H843" i="6"/>
  <c r="H812" i="6"/>
  <c r="G804" i="6"/>
  <c r="G756" i="6"/>
  <c r="H756" i="6" s="1"/>
  <c r="H748" i="6"/>
  <c r="G715" i="6"/>
  <c r="H715" i="6" s="1"/>
  <c r="G707" i="6"/>
  <c r="H707" i="6" s="1"/>
  <c r="G705" i="6"/>
  <c r="H705" i="6" s="1"/>
  <c r="G635" i="6"/>
  <c r="H635" i="6" s="1"/>
  <c r="G594" i="6"/>
  <c r="H594" i="6" s="1"/>
  <c r="G533" i="6"/>
  <c r="H533" i="6" s="1"/>
  <c r="G531" i="6"/>
  <c r="H531" i="6" s="1"/>
  <c r="G513" i="6"/>
  <c r="H513" i="6" s="1"/>
  <c r="G483" i="6"/>
  <c r="H483" i="6" s="1"/>
  <c r="G472" i="6"/>
  <c r="H472" i="6" s="1"/>
  <c r="G465" i="6"/>
  <c r="H465" i="6" s="1"/>
  <c r="H1182" i="6"/>
  <c r="H1118" i="6"/>
  <c r="G1047" i="6"/>
  <c r="H1047" i="6" s="1"/>
  <c r="G934" i="6"/>
  <c r="H934" i="6" s="1"/>
  <c r="G875" i="6"/>
  <c r="H875" i="6" s="1"/>
  <c r="G848" i="6"/>
  <c r="H848" i="6" s="1"/>
  <c r="G831" i="6"/>
  <c r="H831" i="6" s="1"/>
  <c r="G827" i="6"/>
  <c r="G767" i="6"/>
  <c r="H767" i="6" s="1"/>
  <c r="G694" i="6"/>
  <c r="H694" i="6" s="1"/>
  <c r="G667" i="6"/>
  <c r="H667" i="6" s="1"/>
  <c r="D10" i="6"/>
  <c r="G10" i="6" s="1"/>
  <c r="H10" i="6" s="1"/>
  <c r="G1200" i="6"/>
  <c r="H1200" i="6" s="1"/>
  <c r="G1189" i="6"/>
  <c r="H1189" i="6" s="1"/>
  <c r="H1134" i="6"/>
  <c r="G1104" i="6"/>
  <c r="G1069" i="6"/>
  <c r="H1069" i="6" s="1"/>
  <c r="G1065" i="6"/>
  <c r="H1065" i="6" s="1"/>
  <c r="G1049" i="6"/>
  <c r="H1049" i="6" s="1"/>
  <c r="G1029" i="6"/>
  <c r="H1029" i="6" s="1"/>
  <c r="G1015" i="6"/>
  <c r="H1015" i="6" s="1"/>
  <c r="G975" i="6"/>
  <c r="H975" i="6" s="1"/>
  <c r="G959" i="6"/>
  <c r="H959" i="6" s="1"/>
  <c r="G936" i="6"/>
  <c r="H936" i="6" s="1"/>
  <c r="G886" i="6"/>
  <c r="H886" i="6" s="1"/>
  <c r="G873" i="6"/>
  <c r="H873" i="6" s="1"/>
  <c r="G837" i="6"/>
  <c r="H837" i="6" s="1"/>
  <c r="G833" i="6"/>
  <c r="H833" i="6" s="1"/>
  <c r="H827" i="6"/>
  <c r="G823" i="6"/>
  <c r="H823" i="6" s="1"/>
  <c r="G819" i="6"/>
  <c r="H819" i="6" s="1"/>
  <c r="G803" i="6"/>
  <c r="H803" i="6" s="1"/>
  <c r="G780" i="6"/>
  <c r="H780" i="6" s="1"/>
  <c r="G706" i="6"/>
  <c r="H706" i="6" s="1"/>
  <c r="G686" i="6"/>
  <c r="H686" i="6" s="1"/>
  <c r="G675" i="6"/>
  <c r="H675" i="6" s="1"/>
  <c r="H657" i="6"/>
  <c r="G645" i="6"/>
  <c r="H645" i="6" s="1"/>
  <c r="G606" i="6"/>
  <c r="H606" i="6" s="1"/>
  <c r="G534" i="6"/>
  <c r="H534" i="6" s="1"/>
  <c r="G530" i="6"/>
  <c r="H530" i="6" s="1"/>
  <c r="G464" i="6"/>
  <c r="H464" i="6" s="1"/>
  <c r="G1183" i="6"/>
  <c r="H1183" i="6" s="1"/>
  <c r="G1037" i="6"/>
  <c r="H1037" i="6" s="1"/>
  <c r="G1033" i="6"/>
  <c r="H1033" i="6" s="1"/>
  <c r="G1017" i="6"/>
  <c r="H1017" i="6" s="1"/>
  <c r="G966" i="6"/>
  <c r="H966" i="6" s="1"/>
  <c r="G953" i="6"/>
  <c r="G916" i="6"/>
  <c r="H916" i="6" s="1"/>
  <c r="G897" i="6"/>
  <c r="H897" i="6" s="1"/>
  <c r="G882" i="6"/>
  <c r="H882" i="6" s="1"/>
  <c r="G835" i="6"/>
  <c r="H835" i="6" s="1"/>
  <c r="G791" i="6"/>
  <c r="H791" i="6" s="1"/>
  <c r="G776" i="6"/>
  <c r="H776" i="6" s="1"/>
  <c r="G710" i="6"/>
  <c r="H710" i="6" s="1"/>
  <c r="G669" i="6"/>
  <c r="H669" i="6" s="1"/>
  <c r="H665" i="6"/>
  <c r="G577" i="6"/>
  <c r="H577" i="6" s="1"/>
  <c r="G575" i="6"/>
  <c r="G562" i="6"/>
  <c r="H562" i="6" s="1"/>
  <c r="G503" i="6"/>
  <c r="H503" i="6" s="1"/>
  <c r="G492" i="6"/>
  <c r="H492" i="6" s="1"/>
  <c r="G471" i="6"/>
  <c r="H471" i="6" s="1"/>
  <c r="G449" i="6"/>
  <c r="H449" i="6" s="1"/>
  <c r="G1208" i="6"/>
  <c r="H1208" i="6" s="1"/>
  <c r="G1143" i="6"/>
  <c r="H1143" i="6" s="1"/>
  <c r="G1136" i="6"/>
  <c r="H1136" i="6" s="1"/>
  <c r="H1201" i="6"/>
  <c r="G1192" i="6"/>
  <c r="H1192" i="6" s="1"/>
  <c r="H1158" i="6"/>
  <c r="H1110" i="6"/>
  <c r="H1104" i="6"/>
  <c r="H1011" i="6"/>
  <c r="H1008" i="6"/>
  <c r="G952" i="6"/>
  <c r="H952" i="6" s="1"/>
  <c r="H911" i="6"/>
  <c r="G888" i="6"/>
  <c r="H888" i="6" s="1"/>
  <c r="H804" i="6"/>
  <c r="H678" i="6"/>
  <c r="H963" i="6"/>
  <c r="H1121" i="6"/>
  <c r="H1215" i="6"/>
  <c r="H1094" i="6"/>
  <c r="H1151" i="6"/>
  <c r="H789" i="6"/>
  <c r="G1152" i="6"/>
  <c r="H1152" i="6" s="1"/>
  <c r="H1097" i="6"/>
  <c r="H1137" i="6"/>
  <c r="G1128" i="6"/>
  <c r="H1128" i="6" s="1"/>
  <c r="G1157" i="6"/>
  <c r="H1157" i="6" s="1"/>
  <c r="G1109" i="6"/>
  <c r="H1109" i="6" s="1"/>
  <c r="H1105" i="6"/>
  <c r="H899" i="6"/>
  <c r="H701" i="6"/>
  <c r="G1176" i="6"/>
  <c r="H1176" i="6" s="1"/>
  <c r="G1112" i="6"/>
  <c r="H1112" i="6" s="1"/>
  <c r="G1001" i="6"/>
  <c r="H1001" i="6" s="1"/>
  <c r="G942" i="6"/>
  <c r="H942" i="6" s="1"/>
  <c r="G917" i="6"/>
  <c r="H917" i="6" s="1"/>
  <c r="G892" i="6"/>
  <c r="H892" i="6" s="1"/>
  <c r="H883" i="6"/>
  <c r="G832" i="6"/>
  <c r="H832" i="6" s="1"/>
  <c r="H1177" i="6"/>
  <c r="G1120" i="6"/>
  <c r="H1120" i="6" s="1"/>
  <c r="G1007" i="6"/>
  <c r="H1007" i="6" s="1"/>
  <c r="G898" i="6"/>
  <c r="H898" i="6" s="1"/>
  <c r="H785" i="6"/>
  <c r="H703" i="6"/>
  <c r="G1184" i="6"/>
  <c r="H1184" i="6" s="1"/>
  <c r="H1113" i="6"/>
  <c r="G1160" i="6"/>
  <c r="H1160" i="6" s="1"/>
  <c r="G1096" i="6"/>
  <c r="H1096" i="6" s="1"/>
  <c r="H953" i="6"/>
  <c r="H709" i="6"/>
  <c r="H644" i="6"/>
  <c r="H801" i="6"/>
  <c r="H699" i="6"/>
  <c r="H604" i="6"/>
  <c r="G993" i="6"/>
  <c r="H993" i="6" s="1"/>
  <c r="G949" i="6"/>
  <c r="H949" i="6" s="1"/>
  <c r="G924" i="6"/>
  <c r="H924" i="6" s="1"/>
  <c r="G905" i="6"/>
  <c r="H905" i="6" s="1"/>
  <c r="H847" i="6"/>
  <c r="G829" i="6"/>
  <c r="H829" i="6" s="1"/>
  <c r="H799" i="6"/>
  <c r="G760" i="6"/>
  <c r="H760" i="6" s="1"/>
  <c r="H749" i="6"/>
  <c r="H732" i="6"/>
  <c r="G683" i="6"/>
  <c r="H683" i="6" s="1"/>
  <c r="H676" i="6"/>
  <c r="H769" i="6"/>
  <c r="G969" i="6"/>
  <c r="H969" i="6" s="1"/>
  <c r="G961" i="6"/>
  <c r="H961" i="6" s="1"/>
  <c r="G950" i="6"/>
  <c r="H950" i="6" s="1"/>
  <c r="G943" i="6"/>
  <c r="H943" i="6" s="1"/>
  <c r="G933" i="6"/>
  <c r="H933" i="6" s="1"/>
  <c r="H891" i="6"/>
  <c r="H641" i="6"/>
  <c r="G611" i="6"/>
  <c r="H611" i="6" s="1"/>
  <c r="H731" i="6"/>
  <c r="G998" i="6"/>
  <c r="H998" i="6" s="1"/>
  <c r="G997" i="6"/>
  <c r="H997" i="6" s="1"/>
  <c r="G865" i="6"/>
  <c r="H865" i="6" s="1"/>
  <c r="H813" i="6"/>
  <c r="H757" i="6"/>
  <c r="H743" i="6"/>
  <c r="H740" i="6"/>
  <c r="G637" i="6"/>
  <c r="H637" i="6" s="1"/>
  <c r="G1005" i="6"/>
  <c r="H1005" i="6" s="1"/>
  <c r="G973" i="6"/>
  <c r="H973" i="6" s="1"/>
  <c r="G941" i="6"/>
  <c r="H941" i="6" s="1"/>
  <c r="G909" i="6"/>
  <c r="H909" i="6" s="1"/>
  <c r="G877" i="6"/>
  <c r="H877" i="6" s="1"/>
  <c r="G841" i="6"/>
  <c r="H841" i="6" s="1"/>
  <c r="G816" i="6"/>
  <c r="H816" i="6" s="1"/>
  <c r="H781" i="6"/>
  <c r="G752" i="6"/>
  <c r="H752" i="6" s="1"/>
  <c r="H618" i="6"/>
  <c r="H591" i="6"/>
  <c r="G519" i="6"/>
  <c r="H519" i="6" s="1"/>
  <c r="G977" i="6"/>
  <c r="H977" i="6" s="1"/>
  <c r="G945" i="6"/>
  <c r="H945" i="6" s="1"/>
  <c r="G913" i="6"/>
  <c r="H913" i="6" s="1"/>
  <c r="G881" i="6"/>
  <c r="H881" i="6" s="1"/>
  <c r="G853" i="6"/>
  <c r="H853" i="6" s="1"/>
  <c r="G821" i="6"/>
  <c r="H821" i="6" s="1"/>
  <c r="G792" i="6"/>
  <c r="H792" i="6" s="1"/>
  <c r="H775" i="6"/>
  <c r="H761" i="6"/>
  <c r="G677" i="6"/>
  <c r="H677" i="6" s="1"/>
  <c r="G626" i="6"/>
  <c r="H626" i="6" s="1"/>
  <c r="H575" i="6"/>
  <c r="H573" i="6"/>
  <c r="H521" i="6"/>
  <c r="H445" i="6"/>
  <c r="G989" i="6"/>
  <c r="H989" i="6" s="1"/>
  <c r="G957" i="6"/>
  <c r="H957" i="6" s="1"/>
  <c r="G925" i="6"/>
  <c r="H925" i="6" s="1"/>
  <c r="G893" i="6"/>
  <c r="H893" i="6" s="1"/>
  <c r="G861" i="6"/>
  <c r="H861" i="6" s="1"/>
  <c r="G857" i="6"/>
  <c r="H857" i="6" s="1"/>
  <c r="G825" i="6"/>
  <c r="H825" i="6" s="1"/>
  <c r="G784" i="6"/>
  <c r="H784" i="6" s="1"/>
  <c r="H697" i="6"/>
  <c r="G674" i="6"/>
  <c r="H674" i="6" s="1"/>
  <c r="G638" i="6"/>
  <c r="H638" i="6" s="1"/>
  <c r="G670" i="6"/>
  <c r="H670" i="6" s="1"/>
  <c r="G646" i="6"/>
  <c r="H646" i="6" s="1"/>
  <c r="G598" i="6"/>
  <c r="H598" i="6" s="1"/>
  <c r="G539" i="6"/>
  <c r="H539" i="6" s="1"/>
  <c r="H517" i="6"/>
  <c r="G511" i="6"/>
  <c r="H511" i="6" s="1"/>
  <c r="G486" i="6"/>
  <c r="H486" i="6" s="1"/>
  <c r="G484" i="6"/>
  <c r="H484" i="6" s="1"/>
  <c r="G475" i="6"/>
  <c r="H475" i="6" s="1"/>
  <c r="G654" i="6"/>
  <c r="H654" i="6" s="1"/>
  <c r="H620" i="6"/>
  <c r="G614" i="6"/>
  <c r="H614" i="6" s="1"/>
  <c r="H605" i="6"/>
  <c r="H581" i="6"/>
  <c r="G550" i="6"/>
  <c r="H550" i="6" s="1"/>
  <c r="G526" i="6"/>
  <c r="H526" i="6" s="1"/>
  <c r="G726" i="6"/>
  <c r="H726" i="6" s="1"/>
  <c r="G661" i="6"/>
  <c r="H661" i="6" s="1"/>
  <c r="H660" i="6"/>
  <c r="G629" i="6"/>
  <c r="H629" i="6" s="1"/>
  <c r="H628" i="6"/>
  <c r="G622" i="6"/>
  <c r="H622" i="6" s="1"/>
  <c r="H613" i="6"/>
  <c r="G582" i="6"/>
  <c r="H582" i="6" s="1"/>
  <c r="G561" i="6"/>
  <c r="H561" i="6" s="1"/>
  <c r="G558" i="6"/>
  <c r="H558" i="6" s="1"/>
  <c r="G537" i="6"/>
  <c r="H537" i="6" s="1"/>
  <c r="G442" i="6"/>
  <c r="H442" i="6" s="1"/>
  <c r="G702" i="6"/>
  <c r="H702" i="6" s="1"/>
  <c r="G662" i="6"/>
  <c r="H662" i="6" s="1"/>
  <c r="G630" i="6"/>
  <c r="H630" i="6" s="1"/>
  <c r="H621" i="6"/>
  <c r="G593" i="6"/>
  <c r="H593" i="6" s="1"/>
  <c r="G590" i="6"/>
  <c r="H590" i="6" s="1"/>
  <c r="G569" i="6"/>
  <c r="H569" i="6" s="1"/>
  <c r="G507" i="6"/>
  <c r="H507" i="6" s="1"/>
  <c r="G454" i="6"/>
  <c r="H454" i="6" s="1"/>
  <c r="G452" i="6"/>
  <c r="H452" i="6" s="1"/>
  <c r="G502" i="6"/>
  <c r="H502" i="6" s="1"/>
  <c r="G493" i="6"/>
  <c r="H493" i="6" s="1"/>
  <c r="G478" i="6"/>
  <c r="H478" i="6" s="1"/>
  <c r="G470" i="6"/>
  <c r="H470" i="6" s="1"/>
  <c r="G461" i="6"/>
  <c r="H461" i="6" s="1"/>
  <c r="G429" i="6"/>
  <c r="H429" i="6" s="1"/>
  <c r="G567" i="6"/>
  <c r="H567" i="6" s="1"/>
  <c r="G535" i="6"/>
  <c r="H535" i="6" s="1"/>
  <c r="G487" i="6"/>
  <c r="H487" i="6" s="1"/>
  <c r="G480" i="6"/>
  <c r="H480" i="6" s="1"/>
  <c r="G455" i="6"/>
  <c r="H455" i="6" s="1"/>
  <c r="G446" i="6"/>
  <c r="H446" i="6" s="1"/>
  <c r="G579" i="6"/>
  <c r="H579" i="6" s="1"/>
  <c r="G547" i="6"/>
  <c r="H547" i="6" s="1"/>
  <c r="G515" i="6"/>
  <c r="H515" i="6" s="1"/>
  <c r="G505" i="6"/>
  <c r="H505" i="6" s="1"/>
  <c r="G498" i="6"/>
  <c r="H498" i="6" s="1"/>
  <c r="G490" i="6"/>
  <c r="H490" i="6" s="1"/>
  <c r="G481" i="6"/>
  <c r="H481" i="6" s="1"/>
  <c r="G473" i="6"/>
  <c r="H473" i="6" s="1"/>
  <c r="G466" i="6"/>
  <c r="H466" i="6" s="1"/>
  <c r="G458" i="6"/>
  <c r="H458" i="6" s="1"/>
  <c r="G450" i="6"/>
  <c r="H450" i="6" s="1"/>
  <c r="H444" i="6"/>
  <c r="G441" i="6"/>
  <c r="H441" i="6" s="1"/>
  <c r="G559" i="6"/>
  <c r="H559" i="6" s="1"/>
  <c r="G527" i="6"/>
  <c r="H527" i="6" s="1"/>
  <c r="G434" i="6"/>
  <c r="H434" i="6" s="1"/>
  <c r="G428" i="6"/>
  <c r="H428" i="6" s="1"/>
  <c r="G482" i="6"/>
  <c r="H482" i="6" s="1"/>
  <c r="G494" i="6"/>
  <c r="H494" i="6" s="1"/>
  <c r="G462" i="6"/>
  <c r="H462" i="6" s="1"/>
  <c r="G438" i="6"/>
  <c r="H438" i="6" s="1"/>
  <c r="G506" i="6"/>
  <c r="H506" i="6" s="1"/>
  <c r="G474" i="6"/>
  <c r="H474" i="6" s="1"/>
  <c r="K10" i="6"/>
  <c r="J11" i="6"/>
  <c r="C8" i="6"/>
  <c r="E8" i="6"/>
  <c r="B4" i="6" s="1"/>
  <c r="C11" i="5"/>
  <c r="A11" i="6" l="1"/>
  <c r="C12" i="5"/>
  <c r="C13" i="5" l="1"/>
  <c r="A12" i="6"/>
  <c r="I11" i="6"/>
  <c r="B12" i="6" s="1"/>
  <c r="D11" i="6"/>
  <c r="G11" i="6" s="1"/>
  <c r="H11" i="6" s="1"/>
  <c r="J12" i="6" l="1"/>
  <c r="K11" i="6"/>
  <c r="I12" i="6"/>
  <c r="B13" i="6" s="1"/>
  <c r="D12" i="6"/>
  <c r="G12" i="6" s="1"/>
  <c r="H12" i="6" s="1"/>
  <c r="K12" i="6" s="1"/>
  <c r="A13" i="6"/>
  <c r="C14" i="5"/>
  <c r="J13" i="6" l="1"/>
  <c r="I13" i="6"/>
  <c r="B14" i="6" s="1"/>
  <c r="D13" i="6"/>
  <c r="G13" i="6" s="1"/>
  <c r="H13" i="6" s="1"/>
  <c r="K13" i="6" s="1"/>
  <c r="A14" i="6"/>
  <c r="C15" i="5"/>
  <c r="J14" i="6" l="1"/>
  <c r="A15" i="6"/>
  <c r="C16" i="5"/>
  <c r="D14" i="6"/>
  <c r="G14" i="6" s="1"/>
  <c r="H14" i="6" s="1"/>
  <c r="K14" i="6" s="1"/>
  <c r="I14" i="6"/>
  <c r="B15" i="6" s="1"/>
  <c r="J15" i="6" l="1"/>
  <c r="C17" i="5"/>
  <c r="A16" i="6"/>
  <c r="I15" i="6"/>
  <c r="B16" i="6" s="1"/>
  <c r="D15" i="6"/>
  <c r="G15" i="6" s="1"/>
  <c r="H15" i="6" s="1"/>
  <c r="J16" i="6" l="1"/>
  <c r="K15" i="6"/>
  <c r="C18" i="5"/>
  <c r="A17" i="6"/>
  <c r="I16" i="6"/>
  <c r="B17" i="6" s="1"/>
  <c r="D16" i="6"/>
  <c r="G16" i="6" s="1"/>
  <c r="H16" i="6" s="1"/>
  <c r="K16" i="6" s="1"/>
  <c r="J17" i="6" l="1"/>
  <c r="I17" i="6"/>
  <c r="B18" i="6" s="1"/>
  <c r="D17" i="6"/>
  <c r="G17" i="6" s="1"/>
  <c r="H17" i="6" s="1"/>
  <c r="K17" i="6" s="1"/>
  <c r="A18" i="6"/>
  <c r="C19" i="5"/>
  <c r="A19" i="6" l="1"/>
  <c r="C20" i="5"/>
  <c r="D18" i="6"/>
  <c r="G18" i="6" s="1"/>
  <c r="H18" i="6" s="1"/>
  <c r="I18" i="6"/>
  <c r="B19" i="6" s="1"/>
  <c r="J18" i="6"/>
  <c r="J19" i="6" l="1"/>
  <c r="C21" i="5"/>
  <c r="A20" i="6"/>
  <c r="K18" i="6"/>
  <c r="I19" i="6"/>
  <c r="B20" i="6" s="1"/>
  <c r="D19" i="6"/>
  <c r="G19" i="6" s="1"/>
  <c r="H19" i="6" s="1"/>
  <c r="K19" i="6" s="1"/>
  <c r="J20" i="6" l="1"/>
  <c r="C22" i="5"/>
  <c r="A21" i="6"/>
  <c r="I20" i="6"/>
  <c r="B21" i="6" s="1"/>
  <c r="D20" i="6"/>
  <c r="G20" i="6" s="1"/>
  <c r="H20" i="6" s="1"/>
  <c r="K20" i="6" s="1"/>
  <c r="J21" i="6" l="1"/>
  <c r="C23" i="5"/>
  <c r="A22" i="6"/>
  <c r="I21" i="6"/>
  <c r="B22" i="6" s="1"/>
  <c r="D21" i="6"/>
  <c r="G21" i="6" s="1"/>
  <c r="H21" i="6" s="1"/>
  <c r="K21" i="6" s="1"/>
  <c r="J22" i="6" l="1"/>
  <c r="A23" i="6"/>
  <c r="C24" i="5"/>
  <c r="I22" i="6"/>
  <c r="B23" i="6" s="1"/>
  <c r="D22" i="6"/>
  <c r="G22" i="6" s="1"/>
  <c r="H22" i="6" s="1"/>
  <c r="K22" i="6" s="1"/>
  <c r="J23" i="6" l="1"/>
  <c r="I23" i="6"/>
  <c r="B24" i="6" s="1"/>
  <c r="D23" i="6"/>
  <c r="G23" i="6" s="1"/>
  <c r="H23" i="6" s="1"/>
  <c r="K23" i="6" s="1"/>
  <c r="C25" i="5"/>
  <c r="A24" i="6"/>
  <c r="J24" i="6" l="1"/>
  <c r="I24" i="6"/>
  <c r="B25" i="6" s="1"/>
  <c r="D24" i="6"/>
  <c r="G24" i="6" s="1"/>
  <c r="H24" i="6" s="1"/>
  <c r="K24" i="6" s="1"/>
  <c r="C26" i="5"/>
  <c r="A25" i="6"/>
  <c r="J25" i="6" l="1"/>
  <c r="A26" i="6"/>
  <c r="C27" i="5"/>
  <c r="F25" i="6"/>
  <c r="I25" i="6"/>
  <c r="B26" i="6" s="1"/>
  <c r="D25" i="6"/>
  <c r="J26" i="6" l="1"/>
  <c r="G25" i="6"/>
  <c r="H25" i="6" s="1"/>
  <c r="K25" i="6" s="1"/>
  <c r="I26" i="6"/>
  <c r="B27" i="6" s="1"/>
  <c r="F26" i="6"/>
  <c r="D26" i="6"/>
  <c r="A27" i="6"/>
  <c r="C28" i="5"/>
  <c r="J27" i="6" l="1"/>
  <c r="A28" i="6"/>
  <c r="C29" i="5"/>
  <c r="I27" i="6"/>
  <c r="B28" i="6" s="1"/>
  <c r="F27" i="6"/>
  <c r="G27" i="6" s="1"/>
  <c r="H27" i="6" s="1"/>
  <c r="K27" i="6" s="1"/>
  <c r="D27" i="6"/>
  <c r="G26" i="6"/>
  <c r="H26" i="6" s="1"/>
  <c r="K26" i="6" s="1"/>
  <c r="J28" i="6" l="1"/>
  <c r="I28" i="6"/>
  <c r="B29" i="6" s="1"/>
  <c r="D28" i="6"/>
  <c r="F28" i="6"/>
  <c r="G28" i="6" s="1"/>
  <c r="H28" i="6" s="1"/>
  <c r="K28" i="6" s="1"/>
  <c r="C30" i="5"/>
  <c r="A29" i="6"/>
  <c r="A30" i="6" l="1"/>
  <c r="C31" i="5"/>
  <c r="J29" i="6"/>
  <c r="F29" i="6"/>
  <c r="I29" i="6"/>
  <c r="B30" i="6" s="1"/>
  <c r="D29" i="6"/>
  <c r="J30" i="6" l="1"/>
  <c r="C32" i="5"/>
  <c r="A31" i="6"/>
  <c r="G29" i="6"/>
  <c r="H29" i="6" s="1"/>
  <c r="K29" i="6" s="1"/>
  <c r="I30" i="6"/>
  <c r="B31" i="6" s="1"/>
  <c r="F30" i="6"/>
  <c r="D30" i="6"/>
  <c r="G30" i="6" l="1"/>
  <c r="H30" i="6" s="1"/>
  <c r="K30" i="6" s="1"/>
  <c r="J31" i="6"/>
  <c r="C33" i="5"/>
  <c r="A32" i="6"/>
  <c r="F31" i="6"/>
  <c r="I31" i="6"/>
  <c r="B32" i="6" s="1"/>
  <c r="D31" i="6"/>
  <c r="G31" i="6" l="1"/>
  <c r="H31" i="6" s="1"/>
  <c r="K31" i="6" s="1"/>
  <c r="J32" i="6"/>
  <c r="C34" i="5"/>
  <c r="A33" i="6"/>
  <c r="I32" i="6"/>
  <c r="B33" i="6" s="1"/>
  <c r="D32" i="6"/>
  <c r="F32" i="6"/>
  <c r="G32" i="6" s="1"/>
  <c r="H32" i="6" s="1"/>
  <c r="K32" i="6" s="1"/>
  <c r="J33" i="6" l="1"/>
  <c r="I33" i="6"/>
  <c r="B34" i="6" s="1"/>
  <c r="F33" i="6"/>
  <c r="D33" i="6"/>
  <c r="A34" i="6"/>
  <c r="C35" i="5"/>
  <c r="G33" i="6" l="1"/>
  <c r="H33" i="6" s="1"/>
  <c r="K33" i="6" s="1"/>
  <c r="J34" i="6"/>
  <c r="I34" i="6"/>
  <c r="B35" i="6" s="1"/>
  <c r="D34" i="6"/>
  <c r="F34" i="6"/>
  <c r="G34" i="6" s="1"/>
  <c r="H34" i="6" s="1"/>
  <c r="K34" i="6" s="1"/>
  <c r="A35" i="6"/>
  <c r="C36" i="5"/>
  <c r="J35" i="6" l="1"/>
  <c r="I35" i="6"/>
  <c r="B36" i="6" s="1"/>
  <c r="F35" i="6"/>
  <c r="D35" i="6"/>
  <c r="A36" i="6"/>
  <c r="C37" i="5"/>
  <c r="J36" i="6" l="1"/>
  <c r="I36" i="6"/>
  <c r="B37" i="6" s="1"/>
  <c r="F36" i="6"/>
  <c r="D36" i="6"/>
  <c r="C38" i="5"/>
  <c r="A37" i="6"/>
  <c r="G35" i="6"/>
  <c r="H35" i="6" s="1"/>
  <c r="K35" i="6" s="1"/>
  <c r="J37" i="6" l="1"/>
  <c r="F37" i="6"/>
  <c r="I37" i="6"/>
  <c r="B38" i="6" s="1"/>
  <c r="D37" i="6"/>
  <c r="A38" i="6"/>
  <c r="C39" i="5"/>
  <c r="G36" i="6"/>
  <c r="H36" i="6" s="1"/>
  <c r="K36" i="6" s="1"/>
  <c r="J38" i="6" l="1"/>
  <c r="C40" i="5"/>
  <c r="A39" i="6"/>
  <c r="I38" i="6"/>
  <c r="B39" i="6" s="1"/>
  <c r="F38" i="6"/>
  <c r="D38" i="6"/>
  <c r="G37" i="6"/>
  <c r="H37" i="6" s="1"/>
  <c r="K37" i="6" s="1"/>
  <c r="J39" i="6" l="1"/>
  <c r="G38" i="6"/>
  <c r="H38" i="6" s="1"/>
  <c r="K38" i="6" s="1"/>
  <c r="F39" i="6"/>
  <c r="I39" i="6"/>
  <c r="B40" i="6" s="1"/>
  <c r="D39" i="6"/>
  <c r="C41" i="5"/>
  <c r="A40" i="6"/>
  <c r="G39" i="6" l="1"/>
  <c r="H39" i="6" s="1"/>
  <c r="K39" i="6" s="1"/>
  <c r="J40" i="6"/>
  <c r="C42" i="5"/>
  <c r="A41" i="6"/>
  <c r="I40" i="6"/>
  <c r="B41" i="6" s="1"/>
  <c r="F40" i="6"/>
  <c r="D40" i="6"/>
  <c r="J41" i="6" l="1"/>
  <c r="G40" i="6"/>
  <c r="H40" i="6" s="1"/>
  <c r="K40" i="6" s="1"/>
  <c r="I41" i="6"/>
  <c r="B42" i="6" s="1"/>
  <c r="F41" i="6"/>
  <c r="G41" i="6" s="1"/>
  <c r="H41" i="6" s="1"/>
  <c r="K41" i="6" s="1"/>
  <c r="D41" i="6"/>
  <c r="C43" i="5"/>
  <c r="A42" i="6"/>
  <c r="J42" i="6" l="1"/>
  <c r="F42" i="6"/>
  <c r="I42" i="6"/>
  <c r="B43" i="6" s="1"/>
  <c r="D42" i="6"/>
  <c r="C44" i="5"/>
  <c r="A43" i="6"/>
  <c r="J43" i="6" l="1"/>
  <c r="D43" i="6"/>
  <c r="I43" i="6"/>
  <c r="B44" i="6" s="1"/>
  <c r="F43" i="6"/>
  <c r="G43" i="6" s="1"/>
  <c r="H43" i="6" s="1"/>
  <c r="K43" i="6" s="1"/>
  <c r="C45" i="5"/>
  <c r="A44" i="6"/>
  <c r="G42" i="6"/>
  <c r="H42" i="6" s="1"/>
  <c r="K42" i="6" s="1"/>
  <c r="J44" i="6" l="1"/>
  <c r="F44" i="6"/>
  <c r="I44" i="6"/>
  <c r="B45" i="6" s="1"/>
  <c r="D44" i="6"/>
  <c r="A45" i="6"/>
  <c r="C46" i="5"/>
  <c r="J45" i="6" l="1"/>
  <c r="C47" i="5"/>
  <c r="A46" i="6"/>
  <c r="D45" i="6"/>
  <c r="I45" i="6"/>
  <c r="B46" i="6" s="1"/>
  <c r="F45" i="6"/>
  <c r="G45" i="6" s="1"/>
  <c r="H45" i="6" s="1"/>
  <c r="K45" i="6" s="1"/>
  <c r="G44" i="6"/>
  <c r="H44" i="6" s="1"/>
  <c r="K44" i="6" s="1"/>
  <c r="J46" i="6" l="1"/>
  <c r="F46" i="6"/>
  <c r="I46" i="6"/>
  <c r="B47" i="6" s="1"/>
  <c r="D46" i="6"/>
  <c r="C48" i="5"/>
  <c r="A47" i="6"/>
  <c r="J47" i="6" l="1"/>
  <c r="I47" i="6"/>
  <c r="B48" i="6" s="1"/>
  <c r="F47" i="6"/>
  <c r="G47" i="6" s="1"/>
  <c r="H47" i="6" s="1"/>
  <c r="K47" i="6" s="1"/>
  <c r="D47" i="6"/>
  <c r="C49" i="5"/>
  <c r="A48" i="6"/>
  <c r="G46" i="6"/>
  <c r="H46" i="6" s="1"/>
  <c r="K46" i="6" s="1"/>
  <c r="F48" i="6" l="1"/>
  <c r="I48" i="6"/>
  <c r="D48" i="6"/>
  <c r="C50" i="5"/>
  <c r="A49" i="6"/>
  <c r="J48" i="6"/>
  <c r="B49" i="6"/>
  <c r="J49" i="6" l="1"/>
  <c r="I49" i="6"/>
  <c r="B50" i="6" s="1"/>
  <c r="F49" i="6"/>
  <c r="D49" i="6"/>
  <c r="C51" i="5"/>
  <c r="A50" i="6"/>
  <c r="G48" i="6"/>
  <c r="H48" i="6" s="1"/>
  <c r="K48" i="6" s="1"/>
  <c r="J50" i="6" l="1"/>
  <c r="F50" i="6"/>
  <c r="I50" i="6"/>
  <c r="B51" i="6" s="1"/>
  <c r="D50" i="6"/>
  <c r="C52" i="5"/>
  <c r="A51" i="6"/>
  <c r="G49" i="6"/>
  <c r="H49" i="6" s="1"/>
  <c r="K49" i="6" s="1"/>
  <c r="J51" i="6" l="1"/>
  <c r="C53" i="5"/>
  <c r="A52" i="6"/>
  <c r="D51" i="6"/>
  <c r="F51" i="6"/>
  <c r="G51" i="6" s="1"/>
  <c r="H51" i="6" s="1"/>
  <c r="K51" i="6" s="1"/>
  <c r="I51" i="6"/>
  <c r="B52" i="6" s="1"/>
  <c r="G50" i="6"/>
  <c r="H50" i="6" s="1"/>
  <c r="K50" i="6" s="1"/>
  <c r="J52" i="6" l="1"/>
  <c r="F52" i="6"/>
  <c r="D52" i="6"/>
  <c r="I52" i="6"/>
  <c r="B53" i="6" s="1"/>
  <c r="C54" i="5"/>
  <c r="A53" i="6"/>
  <c r="G52" i="6" l="1"/>
  <c r="H52" i="6" s="1"/>
  <c r="K52" i="6" s="1"/>
  <c r="J53" i="6"/>
  <c r="I53" i="6"/>
  <c r="B54" i="6" s="1"/>
  <c r="F53" i="6"/>
  <c r="D53" i="6"/>
  <c r="C55" i="5"/>
  <c r="A54" i="6"/>
  <c r="J54" i="6" l="1"/>
  <c r="F54" i="6"/>
  <c r="I54" i="6"/>
  <c r="B55" i="6" s="1"/>
  <c r="D54" i="6"/>
  <c r="C56" i="5"/>
  <c r="A55" i="6"/>
  <c r="G53" i="6"/>
  <c r="H53" i="6" s="1"/>
  <c r="K53" i="6" s="1"/>
  <c r="J55" i="6" l="1"/>
  <c r="C57" i="5"/>
  <c r="A56" i="6"/>
  <c r="G54" i="6"/>
  <c r="H54" i="6" s="1"/>
  <c r="K54" i="6" s="1"/>
  <c r="I55" i="6"/>
  <c r="B56" i="6" s="1"/>
  <c r="F55" i="6"/>
  <c r="D55" i="6"/>
  <c r="J56" i="6" l="1"/>
  <c r="G55" i="6"/>
  <c r="H55" i="6" s="1"/>
  <c r="K55" i="6" s="1"/>
  <c r="I56" i="6"/>
  <c r="B57" i="6" s="1"/>
  <c r="F56" i="6"/>
  <c r="D56" i="6"/>
  <c r="C58" i="5"/>
  <c r="A57" i="6"/>
  <c r="J57" i="6" l="1"/>
  <c r="I57" i="6"/>
  <c r="B58" i="6" s="1"/>
  <c r="D57" i="6"/>
  <c r="F57" i="6"/>
  <c r="G57" i="6" s="1"/>
  <c r="H57" i="6" s="1"/>
  <c r="K57" i="6" s="1"/>
  <c r="C59" i="5"/>
  <c r="A58" i="6"/>
  <c r="G56" i="6"/>
  <c r="H56" i="6" s="1"/>
  <c r="K56" i="6" s="1"/>
  <c r="J58" i="6" l="1"/>
  <c r="F58" i="6"/>
  <c r="I58" i="6"/>
  <c r="B59" i="6" s="1"/>
  <c r="D58" i="6"/>
  <c r="A59" i="6"/>
  <c r="C60" i="5"/>
  <c r="J59" i="6" l="1"/>
  <c r="C61" i="5"/>
  <c r="A60" i="6"/>
  <c r="F59" i="6"/>
  <c r="I59" i="6"/>
  <c r="B60" i="6" s="1"/>
  <c r="D59" i="6"/>
  <c r="G58" i="6"/>
  <c r="H58" i="6" s="1"/>
  <c r="K58" i="6" s="1"/>
  <c r="J60" i="6" l="1"/>
  <c r="G59" i="6"/>
  <c r="H59" i="6" s="1"/>
  <c r="K59" i="6" s="1"/>
  <c r="I60" i="6"/>
  <c r="B61" i="6" s="1"/>
  <c r="F60" i="6"/>
  <c r="D60" i="6"/>
  <c r="A61" i="6"/>
  <c r="C62" i="5"/>
  <c r="G60" i="6" l="1"/>
  <c r="H60" i="6" s="1"/>
  <c r="K60" i="6" s="1"/>
  <c r="J61" i="6"/>
  <c r="C63" i="5"/>
  <c r="A62" i="6"/>
  <c r="I61" i="6"/>
  <c r="B62" i="6" s="1"/>
  <c r="F61" i="6"/>
  <c r="D61" i="6"/>
  <c r="J62" i="6" l="1"/>
  <c r="C64" i="5"/>
  <c r="A63" i="6"/>
  <c r="G61" i="6"/>
  <c r="H61" i="6" s="1"/>
  <c r="K61" i="6" s="1"/>
  <c r="F62" i="6"/>
  <c r="I62" i="6"/>
  <c r="B63" i="6" s="1"/>
  <c r="D62" i="6"/>
  <c r="J63" i="6" l="1"/>
  <c r="G62" i="6"/>
  <c r="H62" i="6" s="1"/>
  <c r="K62" i="6" s="1"/>
  <c r="F63" i="6"/>
  <c r="I63" i="6"/>
  <c r="B64" i="6" s="1"/>
  <c r="D63" i="6"/>
  <c r="C65" i="5"/>
  <c r="A64" i="6"/>
  <c r="J64" i="6" l="1"/>
  <c r="I64" i="6"/>
  <c r="B65" i="6" s="1"/>
  <c r="F64" i="6"/>
  <c r="D64" i="6"/>
  <c r="C66" i="5"/>
  <c r="A65" i="6"/>
  <c r="G63" i="6"/>
  <c r="H63" i="6" s="1"/>
  <c r="K63" i="6" s="1"/>
  <c r="J65" i="6" l="1"/>
  <c r="F65" i="6"/>
  <c r="I65" i="6"/>
  <c r="B66" i="6" s="1"/>
  <c r="D65" i="6"/>
  <c r="C67" i="5"/>
  <c r="A66" i="6"/>
  <c r="G64" i="6"/>
  <c r="H64" i="6" s="1"/>
  <c r="K64" i="6" s="1"/>
  <c r="C68" i="5" l="1"/>
  <c r="A67" i="6"/>
  <c r="J66" i="6"/>
  <c r="F66" i="6"/>
  <c r="I66" i="6"/>
  <c r="B67" i="6" s="1"/>
  <c r="D66" i="6"/>
  <c r="G65" i="6"/>
  <c r="H65" i="6" s="1"/>
  <c r="K65" i="6" s="1"/>
  <c r="J67" i="6" l="1"/>
  <c r="G66" i="6"/>
  <c r="H66" i="6" s="1"/>
  <c r="K66" i="6" s="1"/>
  <c r="F67" i="6"/>
  <c r="I67" i="6"/>
  <c r="B68" i="6" s="1"/>
  <c r="D67" i="6"/>
  <c r="C69" i="5"/>
  <c r="A68" i="6"/>
  <c r="J68" i="6" l="1"/>
  <c r="I68" i="6"/>
  <c r="B69" i="6" s="1"/>
  <c r="F68" i="6"/>
  <c r="D68" i="6"/>
  <c r="G67" i="6"/>
  <c r="H67" i="6" s="1"/>
  <c r="K67" i="6" s="1"/>
  <c r="A69" i="6"/>
  <c r="C70" i="5"/>
  <c r="J69" i="6" l="1"/>
  <c r="C71" i="5"/>
  <c r="A70" i="6"/>
  <c r="I69" i="6"/>
  <c r="B70" i="6" s="1"/>
  <c r="D69" i="6"/>
  <c r="F69" i="6"/>
  <c r="G69" i="6" s="1"/>
  <c r="H69" i="6" s="1"/>
  <c r="K69" i="6" s="1"/>
  <c r="G68" i="6"/>
  <c r="H68" i="6" s="1"/>
  <c r="K68" i="6" s="1"/>
  <c r="J70" i="6" l="1"/>
  <c r="F70" i="6"/>
  <c r="I70" i="6"/>
  <c r="B71" i="6" s="1"/>
  <c r="D70" i="6"/>
  <c r="C72" i="5"/>
  <c r="A71" i="6"/>
  <c r="J71" i="6" l="1"/>
  <c r="I71" i="6"/>
  <c r="B72" i="6" s="1"/>
  <c r="F71" i="6"/>
  <c r="D71" i="6"/>
  <c r="C73" i="5"/>
  <c r="A72" i="6"/>
  <c r="G70" i="6"/>
  <c r="H70" i="6" s="1"/>
  <c r="K70" i="6" s="1"/>
  <c r="G71" i="6" l="1"/>
  <c r="H71" i="6" s="1"/>
  <c r="K71" i="6" s="1"/>
  <c r="J72" i="6"/>
  <c r="I72" i="6"/>
  <c r="B73" i="6" s="1"/>
  <c r="F72" i="6"/>
  <c r="G72" i="6" s="1"/>
  <c r="H72" i="6" s="1"/>
  <c r="K72" i="6" s="1"/>
  <c r="D72" i="6"/>
  <c r="C74" i="5"/>
  <c r="A73" i="6"/>
  <c r="J73" i="6" l="1"/>
  <c r="F73" i="6"/>
  <c r="I73" i="6"/>
  <c r="B74" i="6" s="1"/>
  <c r="D73" i="6"/>
  <c r="C75" i="5"/>
  <c r="A74" i="6"/>
  <c r="J74" i="6" l="1"/>
  <c r="C76" i="5"/>
  <c r="A75" i="6"/>
  <c r="F74" i="6"/>
  <c r="I74" i="6"/>
  <c r="B75" i="6" s="1"/>
  <c r="D74" i="6"/>
  <c r="G73" i="6"/>
  <c r="H73" i="6" s="1"/>
  <c r="K73" i="6" s="1"/>
  <c r="G74" i="6" l="1"/>
  <c r="H74" i="6" s="1"/>
  <c r="K74" i="6" s="1"/>
  <c r="J75" i="6"/>
  <c r="I75" i="6"/>
  <c r="B76" i="6" s="1"/>
  <c r="D75" i="6"/>
  <c r="F75" i="6"/>
  <c r="G75" i="6" s="1"/>
  <c r="H75" i="6" s="1"/>
  <c r="K75" i="6" s="1"/>
  <c r="C77" i="5"/>
  <c r="A76" i="6"/>
  <c r="J76" i="6" l="1"/>
  <c r="F76" i="6"/>
  <c r="I76" i="6"/>
  <c r="B77" i="6" s="1"/>
  <c r="D76" i="6"/>
  <c r="A77" i="6"/>
  <c r="C78" i="5"/>
  <c r="J77" i="6" l="1"/>
  <c r="I77" i="6"/>
  <c r="B78" i="6" s="1"/>
  <c r="D77" i="6"/>
  <c r="F77" i="6"/>
  <c r="G77" i="6" s="1"/>
  <c r="H77" i="6" s="1"/>
  <c r="C79" i="5"/>
  <c r="A78" i="6"/>
  <c r="G76" i="6"/>
  <c r="H76" i="6" s="1"/>
  <c r="K76" i="6" s="1"/>
  <c r="J78" i="6" l="1"/>
  <c r="F78" i="6"/>
  <c r="G78" i="6" s="1"/>
  <c r="H78" i="6" s="1"/>
  <c r="D78" i="6"/>
  <c r="I78" i="6"/>
  <c r="B79" i="6" s="1"/>
  <c r="K77" i="6"/>
  <c r="C80" i="5"/>
  <c r="A79" i="6"/>
  <c r="J79" i="6" l="1"/>
  <c r="C81" i="5"/>
  <c r="A80" i="6"/>
  <c r="K78" i="6"/>
  <c r="D79" i="6"/>
  <c r="F79" i="6"/>
  <c r="G79" i="6" s="1"/>
  <c r="H79" i="6" s="1"/>
  <c r="K79" i="6" s="1"/>
  <c r="I79" i="6"/>
  <c r="B80" i="6" s="1"/>
  <c r="J80" i="6" l="1"/>
  <c r="I80" i="6"/>
  <c r="B81" i="6" s="1"/>
  <c r="F80" i="6"/>
  <c r="D80" i="6"/>
  <c r="C82" i="5"/>
  <c r="A81" i="6"/>
  <c r="J81" i="6" l="1"/>
  <c r="C83" i="5"/>
  <c r="A82" i="6"/>
  <c r="G80" i="6"/>
  <c r="H80" i="6" s="1"/>
  <c r="K80" i="6" s="1"/>
  <c r="F81" i="6"/>
  <c r="I81" i="6"/>
  <c r="B82" i="6" s="1"/>
  <c r="D81" i="6"/>
  <c r="J82" i="6" l="1"/>
  <c r="A83" i="6"/>
  <c r="C84" i="5"/>
  <c r="G81" i="6"/>
  <c r="H81" i="6" s="1"/>
  <c r="K81" i="6" s="1"/>
  <c r="F82" i="6"/>
  <c r="D82" i="6"/>
  <c r="I82" i="6"/>
  <c r="B83" i="6" s="1"/>
  <c r="J83" i="6" l="1"/>
  <c r="G82" i="6"/>
  <c r="H82" i="6" s="1"/>
  <c r="K82" i="6" s="1"/>
  <c r="I83" i="6"/>
  <c r="B84" i="6" s="1"/>
  <c r="F83" i="6"/>
  <c r="D83" i="6"/>
  <c r="C85" i="5"/>
  <c r="A84" i="6"/>
  <c r="G83" i="6" l="1"/>
  <c r="H83" i="6" s="1"/>
  <c r="K83" i="6" s="1"/>
  <c r="J84" i="6"/>
  <c r="C86" i="5"/>
  <c r="A85" i="6"/>
  <c r="I84" i="6"/>
  <c r="B85" i="6" s="1"/>
  <c r="D84" i="6"/>
  <c r="F84" i="6"/>
  <c r="G84" i="6" s="1"/>
  <c r="H84" i="6" s="1"/>
  <c r="K84" i="6" s="1"/>
  <c r="J85" i="6" l="1"/>
  <c r="C87" i="5"/>
  <c r="A86" i="6"/>
  <c r="F85" i="6"/>
  <c r="D85" i="6"/>
  <c r="I85" i="6"/>
  <c r="B86" i="6" s="1"/>
  <c r="J86" i="6" l="1"/>
  <c r="A87" i="6"/>
  <c r="C88" i="5"/>
  <c r="G85" i="6"/>
  <c r="H85" i="6" s="1"/>
  <c r="K85" i="6" s="1"/>
  <c r="F86" i="6"/>
  <c r="I86" i="6"/>
  <c r="B87" i="6" s="1"/>
  <c r="D86" i="6"/>
  <c r="J87" i="6" l="1"/>
  <c r="C89" i="5"/>
  <c r="A88" i="6"/>
  <c r="G86" i="6"/>
  <c r="H86" i="6" s="1"/>
  <c r="K86" i="6" s="1"/>
  <c r="I87" i="6"/>
  <c r="B88" i="6" s="1"/>
  <c r="F87" i="6"/>
  <c r="G87" i="6" s="1"/>
  <c r="H87" i="6" s="1"/>
  <c r="K87" i="6" s="1"/>
  <c r="D87" i="6"/>
  <c r="J88" i="6" l="1"/>
  <c r="C90" i="5"/>
  <c r="A89" i="6"/>
  <c r="F88" i="6"/>
  <c r="I88" i="6"/>
  <c r="B89" i="6" s="1"/>
  <c r="D88" i="6"/>
  <c r="J89" i="6" l="1"/>
  <c r="G88" i="6"/>
  <c r="H88" i="6" s="1"/>
  <c r="K88" i="6" s="1"/>
  <c r="D89" i="6"/>
  <c r="F89" i="6"/>
  <c r="G89" i="6" s="1"/>
  <c r="H89" i="6" s="1"/>
  <c r="K89" i="6" s="1"/>
  <c r="I89" i="6"/>
  <c r="B90" i="6" s="1"/>
  <c r="C91" i="5"/>
  <c r="A90" i="6"/>
  <c r="J90" i="6" l="1"/>
  <c r="C92" i="5"/>
  <c r="A91" i="6"/>
  <c r="I90" i="6"/>
  <c r="B91" i="6" s="1"/>
  <c r="D90" i="6"/>
  <c r="F90" i="6"/>
  <c r="G90" i="6" s="1"/>
  <c r="H90" i="6" s="1"/>
  <c r="K90" i="6" s="1"/>
  <c r="J91" i="6" l="1"/>
  <c r="F91" i="6"/>
  <c r="I91" i="6"/>
  <c r="B92" i="6" s="1"/>
  <c r="D91" i="6"/>
  <c r="C93" i="5"/>
  <c r="A92" i="6"/>
  <c r="J92" i="6" l="1"/>
  <c r="C94" i="5"/>
  <c r="A93" i="6"/>
  <c r="I92" i="6"/>
  <c r="B93" i="6" s="1"/>
  <c r="D92" i="6"/>
  <c r="F92" i="6"/>
  <c r="G92" i="6" s="1"/>
  <c r="H92" i="6" s="1"/>
  <c r="K92" i="6" s="1"/>
  <c r="G91" i="6"/>
  <c r="H91" i="6" s="1"/>
  <c r="K91" i="6" s="1"/>
  <c r="J93" i="6" l="1"/>
  <c r="C95" i="5"/>
  <c r="A94" i="6"/>
  <c r="F93" i="6"/>
  <c r="I93" i="6"/>
  <c r="B94" i="6" s="1"/>
  <c r="D93" i="6"/>
  <c r="J94" i="6" l="1"/>
  <c r="G93" i="6"/>
  <c r="H93" i="6" s="1"/>
  <c r="K93" i="6" s="1"/>
  <c r="I94" i="6"/>
  <c r="B95" i="6" s="1"/>
  <c r="F94" i="6"/>
  <c r="G94" i="6" s="1"/>
  <c r="H94" i="6" s="1"/>
  <c r="K94" i="6" s="1"/>
  <c r="D94" i="6"/>
  <c r="C96" i="5"/>
  <c r="A95" i="6"/>
  <c r="J95" i="6" l="1"/>
  <c r="C97" i="5"/>
  <c r="A96" i="6"/>
  <c r="I95" i="6"/>
  <c r="B96" i="6" s="1"/>
  <c r="F95" i="6"/>
  <c r="D95" i="6"/>
  <c r="J96" i="6" l="1"/>
  <c r="C98" i="5"/>
  <c r="A97" i="6"/>
  <c r="G95" i="6"/>
  <c r="H95" i="6" s="1"/>
  <c r="K95" i="6" s="1"/>
  <c r="F96" i="6"/>
  <c r="I96" i="6"/>
  <c r="B97" i="6" s="1"/>
  <c r="D96" i="6"/>
  <c r="G96" i="6" l="1"/>
  <c r="H96" i="6" s="1"/>
  <c r="K96" i="6" s="1"/>
  <c r="J97" i="6"/>
  <c r="D97" i="6"/>
  <c r="F97" i="6"/>
  <c r="G97" i="6" s="1"/>
  <c r="H97" i="6" s="1"/>
  <c r="K97" i="6" s="1"/>
  <c r="I97" i="6"/>
  <c r="B98" i="6" s="1"/>
  <c r="C99" i="5"/>
  <c r="A98" i="6"/>
  <c r="J98" i="6" l="1"/>
  <c r="I98" i="6"/>
  <c r="B99" i="6" s="1"/>
  <c r="F98" i="6"/>
  <c r="D98" i="6"/>
  <c r="C100" i="5"/>
  <c r="A99" i="6"/>
  <c r="F99" i="6" l="1"/>
  <c r="I99" i="6"/>
  <c r="D99" i="6"/>
  <c r="B100" i="6"/>
  <c r="J99" i="6"/>
  <c r="C101" i="5"/>
  <c r="A100" i="6"/>
  <c r="G98" i="6"/>
  <c r="H98" i="6" s="1"/>
  <c r="K98" i="6" s="1"/>
  <c r="A101" i="6" l="1"/>
  <c r="C102" i="5"/>
  <c r="J100" i="6"/>
  <c r="I100" i="6"/>
  <c r="B101" i="6" s="1"/>
  <c r="D100" i="6"/>
  <c r="F100" i="6"/>
  <c r="G100" i="6" s="1"/>
  <c r="H100" i="6" s="1"/>
  <c r="K100" i="6" s="1"/>
  <c r="G99" i="6"/>
  <c r="H99" i="6" s="1"/>
  <c r="K99" i="6" s="1"/>
  <c r="J101" i="6" l="1"/>
  <c r="C103" i="5"/>
  <c r="A102" i="6"/>
  <c r="F101" i="6"/>
  <c r="I101" i="6"/>
  <c r="B102" i="6" s="1"/>
  <c r="D101" i="6"/>
  <c r="J102" i="6" l="1"/>
  <c r="C104" i="5"/>
  <c r="A103" i="6"/>
  <c r="G101" i="6"/>
  <c r="H101" i="6" s="1"/>
  <c r="K101" i="6" s="1"/>
  <c r="I102" i="6"/>
  <c r="B103" i="6" s="1"/>
  <c r="F102" i="6"/>
  <c r="D102" i="6"/>
  <c r="G102" i="6" l="1"/>
  <c r="H102" i="6" s="1"/>
  <c r="K102" i="6" s="1"/>
  <c r="C105" i="5"/>
  <c r="A104" i="6"/>
  <c r="J103" i="6"/>
  <c r="I103" i="6"/>
  <c r="B104" i="6" s="1"/>
  <c r="F103" i="6"/>
  <c r="D103" i="6"/>
  <c r="G103" i="6" l="1"/>
  <c r="H103" i="6" s="1"/>
  <c r="K103" i="6" s="1"/>
  <c r="J104" i="6"/>
  <c r="F104" i="6"/>
  <c r="I104" i="6"/>
  <c r="B105" i="6" s="1"/>
  <c r="D104" i="6"/>
  <c r="C106" i="5"/>
  <c r="A105" i="6"/>
  <c r="G104" i="6" l="1"/>
  <c r="H104" i="6" s="1"/>
  <c r="K104" i="6" s="1"/>
  <c r="J105" i="6"/>
  <c r="D105" i="6"/>
  <c r="F105" i="6"/>
  <c r="G105" i="6" s="1"/>
  <c r="H105" i="6" s="1"/>
  <c r="I105" i="6"/>
  <c r="B106" i="6" s="1"/>
  <c r="C107" i="5"/>
  <c r="A106" i="6"/>
  <c r="J106" i="6" l="1"/>
  <c r="I106" i="6"/>
  <c r="B107" i="6" s="1"/>
  <c r="F106" i="6"/>
  <c r="D106" i="6"/>
  <c r="C108" i="5"/>
  <c r="A107" i="6"/>
  <c r="K105" i="6"/>
  <c r="J107" i="6" l="1"/>
  <c r="F107" i="6"/>
  <c r="I107" i="6"/>
  <c r="B108" i="6" s="1"/>
  <c r="D107" i="6"/>
  <c r="C109" i="5"/>
  <c r="A108" i="6"/>
  <c r="G106" i="6"/>
  <c r="H106" i="6" s="1"/>
  <c r="K106" i="6" s="1"/>
  <c r="G107" i="6" l="1"/>
  <c r="H107" i="6" s="1"/>
  <c r="K107" i="6" s="1"/>
  <c r="J108" i="6"/>
  <c r="I108" i="6"/>
  <c r="B109" i="6" s="1"/>
  <c r="F108" i="6"/>
  <c r="D108" i="6"/>
  <c r="C110" i="5"/>
  <c r="A109" i="6"/>
  <c r="J109" i="6" l="1"/>
  <c r="C111" i="5"/>
  <c r="A110" i="6"/>
  <c r="F109" i="6"/>
  <c r="I109" i="6"/>
  <c r="B110" i="6" s="1"/>
  <c r="D109" i="6"/>
  <c r="G108" i="6"/>
  <c r="H108" i="6" s="1"/>
  <c r="K108" i="6" s="1"/>
  <c r="J110" i="6" l="1"/>
  <c r="G109" i="6"/>
  <c r="H109" i="6" s="1"/>
  <c r="K109" i="6" s="1"/>
  <c r="I110" i="6"/>
  <c r="B111" i="6" s="1"/>
  <c r="F110" i="6"/>
  <c r="G110" i="6" s="1"/>
  <c r="H110" i="6" s="1"/>
  <c r="K110" i="6" s="1"/>
  <c r="D110" i="6"/>
  <c r="A111" i="6"/>
  <c r="C112" i="5"/>
  <c r="J111" i="6" l="1"/>
  <c r="C113" i="5"/>
  <c r="A112" i="6"/>
  <c r="I111" i="6"/>
  <c r="B112" i="6" s="1"/>
  <c r="F111" i="6"/>
  <c r="G111" i="6" s="1"/>
  <c r="H111" i="6" s="1"/>
  <c r="K111" i="6" s="1"/>
  <c r="D111" i="6"/>
  <c r="J112" i="6" l="1"/>
  <c r="C114" i="5"/>
  <c r="A113" i="6"/>
  <c r="F112" i="6"/>
  <c r="I112" i="6"/>
  <c r="B113" i="6" s="1"/>
  <c r="D112" i="6"/>
  <c r="J113" i="6" l="1"/>
  <c r="G112" i="6"/>
  <c r="H112" i="6" s="1"/>
  <c r="K112" i="6" s="1"/>
  <c r="F113" i="6"/>
  <c r="I113" i="6"/>
  <c r="B114" i="6" s="1"/>
  <c r="D113" i="6"/>
  <c r="C115" i="5"/>
  <c r="A114" i="6"/>
  <c r="J114" i="6" l="1"/>
  <c r="C116" i="5"/>
  <c r="A115" i="6"/>
  <c r="F114" i="6"/>
  <c r="D114" i="6"/>
  <c r="I114" i="6"/>
  <c r="B115" i="6" s="1"/>
  <c r="G113" i="6"/>
  <c r="H113" i="6" s="1"/>
  <c r="K113" i="6" s="1"/>
  <c r="J115" i="6" l="1"/>
  <c r="G114" i="6"/>
  <c r="H114" i="6" s="1"/>
  <c r="K114" i="6" s="1"/>
  <c r="F115" i="6"/>
  <c r="I115" i="6"/>
  <c r="B116" i="6" s="1"/>
  <c r="D115" i="6"/>
  <c r="C117" i="5"/>
  <c r="A116" i="6"/>
  <c r="J116" i="6" l="1"/>
  <c r="C118" i="5"/>
  <c r="A117" i="6"/>
  <c r="I116" i="6"/>
  <c r="B117" i="6" s="1"/>
  <c r="F116" i="6"/>
  <c r="D116" i="6"/>
  <c r="G115" i="6"/>
  <c r="H115" i="6" s="1"/>
  <c r="K115" i="6" s="1"/>
  <c r="J117" i="6" l="1"/>
  <c r="G116" i="6"/>
  <c r="H116" i="6" s="1"/>
  <c r="K116" i="6" s="1"/>
  <c r="F117" i="6"/>
  <c r="I117" i="6"/>
  <c r="B118" i="6" s="1"/>
  <c r="D117" i="6"/>
  <c r="C119" i="5"/>
  <c r="A118" i="6"/>
  <c r="J118" i="6" l="1"/>
  <c r="A119" i="6"/>
  <c r="C120" i="5"/>
  <c r="I118" i="6"/>
  <c r="B119" i="6" s="1"/>
  <c r="F118" i="6"/>
  <c r="G118" i="6" s="1"/>
  <c r="H118" i="6" s="1"/>
  <c r="K118" i="6" s="1"/>
  <c r="D118" i="6"/>
  <c r="G117" i="6"/>
  <c r="H117" i="6" s="1"/>
  <c r="K117" i="6" s="1"/>
  <c r="J119" i="6" l="1"/>
  <c r="D119" i="6"/>
  <c r="F119" i="6"/>
  <c r="G119" i="6" s="1"/>
  <c r="H119" i="6" s="1"/>
  <c r="K119" i="6" s="1"/>
  <c r="I119" i="6"/>
  <c r="B120" i="6" s="1"/>
  <c r="C121" i="5"/>
  <c r="A120" i="6"/>
  <c r="J120" i="6" l="1"/>
  <c r="I120" i="6"/>
  <c r="B121" i="6" s="1"/>
  <c r="F120" i="6"/>
  <c r="D120" i="6"/>
  <c r="C122" i="5"/>
  <c r="A121" i="6"/>
  <c r="J121" i="6" l="1"/>
  <c r="I121" i="6"/>
  <c r="B122" i="6" s="1"/>
  <c r="D121" i="6"/>
  <c r="F121" i="6"/>
  <c r="G121" i="6" s="1"/>
  <c r="H121" i="6" s="1"/>
  <c r="G120" i="6"/>
  <c r="H120" i="6" s="1"/>
  <c r="K120" i="6" s="1"/>
  <c r="C123" i="5"/>
  <c r="A122" i="6"/>
  <c r="J122" i="6" l="1"/>
  <c r="C124" i="5"/>
  <c r="A123" i="6"/>
  <c r="F122" i="6"/>
  <c r="I122" i="6"/>
  <c r="B123" i="6" s="1"/>
  <c r="D122" i="6"/>
  <c r="K121" i="6"/>
  <c r="J123" i="6" l="1"/>
  <c r="C125" i="5"/>
  <c r="A124" i="6"/>
  <c r="G122" i="6"/>
  <c r="H122" i="6" s="1"/>
  <c r="K122" i="6" s="1"/>
  <c r="I123" i="6"/>
  <c r="B124" i="6" s="1"/>
  <c r="F123" i="6"/>
  <c r="G123" i="6" s="1"/>
  <c r="H123" i="6" s="1"/>
  <c r="K123" i="6" s="1"/>
  <c r="D123" i="6"/>
  <c r="J124" i="6" l="1"/>
  <c r="A125" i="6"/>
  <c r="C126" i="5"/>
  <c r="I124" i="6"/>
  <c r="B125" i="6" s="1"/>
  <c r="F124" i="6"/>
  <c r="D124" i="6"/>
  <c r="J125" i="6" l="1"/>
  <c r="G124" i="6"/>
  <c r="H124" i="6" s="1"/>
  <c r="K124" i="6" s="1"/>
  <c r="F125" i="6"/>
  <c r="G125" i="6" s="1"/>
  <c r="H125" i="6" s="1"/>
  <c r="K125" i="6" s="1"/>
  <c r="I125" i="6"/>
  <c r="B126" i="6" s="1"/>
  <c r="D125" i="6"/>
  <c r="C127" i="5"/>
  <c r="A126" i="6"/>
  <c r="J126" i="6" l="1"/>
  <c r="C128" i="5"/>
  <c r="A127" i="6"/>
  <c r="F126" i="6"/>
  <c r="G126" i="6" s="1"/>
  <c r="H126" i="6" s="1"/>
  <c r="K126" i="6" s="1"/>
  <c r="D126" i="6"/>
  <c r="I126" i="6"/>
  <c r="B127" i="6" s="1"/>
  <c r="J127" i="6" l="1"/>
  <c r="C129" i="5"/>
  <c r="A128" i="6"/>
  <c r="D127" i="6"/>
  <c r="F127" i="6"/>
  <c r="G127" i="6" s="1"/>
  <c r="H127" i="6" s="1"/>
  <c r="K127" i="6" s="1"/>
  <c r="I127" i="6"/>
  <c r="B128" i="6" s="1"/>
  <c r="J128" i="6" l="1"/>
  <c r="F128" i="6"/>
  <c r="I128" i="6"/>
  <c r="B129" i="6" s="1"/>
  <c r="D128" i="6"/>
  <c r="C130" i="5"/>
  <c r="A129" i="6"/>
  <c r="J129" i="6" l="1"/>
  <c r="I129" i="6"/>
  <c r="B130" i="6" s="1"/>
  <c r="F129" i="6"/>
  <c r="D129" i="6"/>
  <c r="G128" i="6"/>
  <c r="H128" i="6" s="1"/>
  <c r="K128" i="6" s="1"/>
  <c r="C131" i="5"/>
  <c r="A130" i="6"/>
  <c r="J130" i="6" l="1"/>
  <c r="F130" i="6"/>
  <c r="I130" i="6"/>
  <c r="B131" i="6" s="1"/>
  <c r="D130" i="6"/>
  <c r="G129" i="6"/>
  <c r="H129" i="6" s="1"/>
  <c r="K129" i="6" s="1"/>
  <c r="C132" i="5"/>
  <c r="A131" i="6"/>
  <c r="J131" i="6" l="1"/>
  <c r="I131" i="6"/>
  <c r="B132" i="6" s="1"/>
  <c r="F131" i="6"/>
  <c r="D131" i="6"/>
  <c r="C133" i="5"/>
  <c r="A132" i="6"/>
  <c r="G130" i="6"/>
  <c r="H130" i="6" s="1"/>
  <c r="K130" i="6" s="1"/>
  <c r="J132" i="6" l="1"/>
  <c r="I132" i="6"/>
  <c r="B133" i="6" s="1"/>
  <c r="F132" i="6"/>
  <c r="G132" i="6" s="1"/>
  <c r="H132" i="6" s="1"/>
  <c r="D132" i="6"/>
  <c r="C134" i="5"/>
  <c r="A133" i="6"/>
  <c r="G131" i="6"/>
  <c r="H131" i="6" s="1"/>
  <c r="K131" i="6" s="1"/>
  <c r="J133" i="6" l="1"/>
  <c r="C135" i="5"/>
  <c r="A134" i="6"/>
  <c r="F133" i="6"/>
  <c r="I133" i="6"/>
  <c r="B134" i="6" s="1"/>
  <c r="D133" i="6"/>
  <c r="K132" i="6"/>
  <c r="G133" i="6" l="1"/>
  <c r="H133" i="6" s="1"/>
  <c r="K133" i="6" s="1"/>
  <c r="J134" i="6"/>
  <c r="F134" i="6"/>
  <c r="I134" i="6"/>
  <c r="B135" i="6" s="1"/>
  <c r="D134" i="6"/>
  <c r="C136" i="5"/>
  <c r="A135" i="6"/>
  <c r="J135" i="6" l="1"/>
  <c r="C137" i="5"/>
  <c r="A136" i="6"/>
  <c r="G134" i="6"/>
  <c r="H134" i="6" s="1"/>
  <c r="K134" i="6" s="1"/>
  <c r="I135" i="6"/>
  <c r="B136" i="6" s="1"/>
  <c r="D135" i="6"/>
  <c r="F135" i="6"/>
  <c r="G135" i="6" s="1"/>
  <c r="H135" i="6" s="1"/>
  <c r="K135" i="6" s="1"/>
  <c r="J136" i="6" l="1"/>
  <c r="C138" i="5"/>
  <c r="A137" i="6"/>
  <c r="I136" i="6"/>
  <c r="B137" i="6" s="1"/>
  <c r="F136" i="6"/>
  <c r="D136" i="6"/>
  <c r="J137" i="6" l="1"/>
  <c r="G136" i="6"/>
  <c r="H136" i="6" s="1"/>
  <c r="K136" i="6" s="1"/>
  <c r="I137" i="6"/>
  <c r="B138" i="6" s="1"/>
  <c r="F137" i="6"/>
  <c r="G137" i="6" s="1"/>
  <c r="H137" i="6" s="1"/>
  <c r="K137" i="6" s="1"/>
  <c r="D137" i="6"/>
  <c r="C139" i="5"/>
  <c r="A138" i="6"/>
  <c r="J138" i="6" l="1"/>
  <c r="C140" i="5"/>
  <c r="A139" i="6"/>
  <c r="F138" i="6"/>
  <c r="I138" i="6"/>
  <c r="B139" i="6" s="1"/>
  <c r="D138" i="6"/>
  <c r="G138" i="6" l="1"/>
  <c r="H138" i="6" s="1"/>
  <c r="K138" i="6" s="1"/>
  <c r="J139" i="6"/>
  <c r="C141" i="5"/>
  <c r="A140" i="6"/>
  <c r="I139" i="6"/>
  <c r="B140" i="6" s="1"/>
  <c r="F139" i="6"/>
  <c r="G139" i="6" s="1"/>
  <c r="H139" i="6" s="1"/>
  <c r="K139" i="6" s="1"/>
  <c r="D139" i="6"/>
  <c r="J140" i="6" l="1"/>
  <c r="I140" i="6"/>
  <c r="B141" i="6" s="1"/>
  <c r="F140" i="6"/>
  <c r="D140" i="6"/>
  <c r="C142" i="5"/>
  <c r="A141" i="6"/>
  <c r="F141" i="6" l="1"/>
  <c r="I141" i="6"/>
  <c r="D141" i="6"/>
  <c r="C143" i="5"/>
  <c r="A142" i="6"/>
  <c r="B142" i="6"/>
  <c r="J141" i="6"/>
  <c r="G140" i="6"/>
  <c r="H140" i="6" s="1"/>
  <c r="K140" i="6" s="1"/>
  <c r="G141" i="6" l="1"/>
  <c r="H141" i="6" s="1"/>
  <c r="K141" i="6" s="1"/>
  <c r="J142" i="6"/>
  <c r="C144" i="5"/>
  <c r="A143" i="6"/>
  <c r="F142" i="6"/>
  <c r="D142" i="6"/>
  <c r="I142" i="6"/>
  <c r="B143" i="6" s="1"/>
  <c r="G142" i="6" l="1"/>
  <c r="H142" i="6" s="1"/>
  <c r="K142" i="6" s="1"/>
  <c r="J143" i="6"/>
  <c r="C145" i="5"/>
  <c r="A144" i="6"/>
  <c r="D143" i="6"/>
  <c r="F143" i="6"/>
  <c r="G143" i="6" s="1"/>
  <c r="H143" i="6" s="1"/>
  <c r="K143" i="6" s="1"/>
  <c r="I143" i="6"/>
  <c r="B144" i="6" s="1"/>
  <c r="J144" i="6" l="1"/>
  <c r="F144" i="6"/>
  <c r="I144" i="6"/>
  <c r="B145" i="6" s="1"/>
  <c r="D144" i="6"/>
  <c r="C146" i="5"/>
  <c r="A145" i="6"/>
  <c r="C147" i="5" l="1"/>
  <c r="A146" i="6"/>
  <c r="G144" i="6"/>
  <c r="H144" i="6" s="1"/>
  <c r="K144" i="6" s="1"/>
  <c r="J145" i="6"/>
  <c r="I145" i="6"/>
  <c r="B146" i="6" s="1"/>
  <c r="F145" i="6"/>
  <c r="D145" i="6"/>
  <c r="J146" i="6" l="1"/>
  <c r="C148" i="5"/>
  <c r="A147" i="6"/>
  <c r="G145" i="6"/>
  <c r="H145" i="6" s="1"/>
  <c r="K145" i="6" s="1"/>
  <c r="F146" i="6"/>
  <c r="I146" i="6"/>
  <c r="B147" i="6" s="1"/>
  <c r="D146" i="6"/>
  <c r="J147" i="6" l="1"/>
  <c r="C149" i="5"/>
  <c r="A148" i="6"/>
  <c r="G146" i="6"/>
  <c r="H146" i="6" s="1"/>
  <c r="K146" i="6" s="1"/>
  <c r="F147" i="6"/>
  <c r="I147" i="6"/>
  <c r="B148" i="6" s="1"/>
  <c r="D147" i="6"/>
  <c r="G147" i="6" l="1"/>
  <c r="H147" i="6" s="1"/>
  <c r="K147" i="6" s="1"/>
  <c r="C150" i="5"/>
  <c r="A149" i="6"/>
  <c r="J148" i="6"/>
  <c r="I148" i="6"/>
  <c r="B149" i="6" s="1"/>
  <c r="F148" i="6"/>
  <c r="G148" i="6" s="1"/>
  <c r="H148" i="6" s="1"/>
  <c r="K148" i="6" s="1"/>
  <c r="D148" i="6"/>
  <c r="J149" i="6" l="1"/>
  <c r="F149" i="6"/>
  <c r="I149" i="6"/>
  <c r="B150" i="6" s="1"/>
  <c r="D149" i="6"/>
  <c r="C151" i="5"/>
  <c r="A150" i="6"/>
  <c r="C152" i="5" l="1"/>
  <c r="A151" i="6"/>
  <c r="J150" i="6"/>
  <c r="G149" i="6"/>
  <c r="H149" i="6" s="1"/>
  <c r="K149" i="6" s="1"/>
  <c r="F150" i="6"/>
  <c r="G150" i="6" s="1"/>
  <c r="H150" i="6" s="1"/>
  <c r="K150" i="6" s="1"/>
  <c r="D150" i="6"/>
  <c r="I150" i="6"/>
  <c r="B151" i="6" s="1"/>
  <c r="J151" i="6" l="1"/>
  <c r="C153" i="5"/>
  <c r="A152" i="6"/>
  <c r="D151" i="6"/>
  <c r="I151" i="6"/>
  <c r="B152" i="6" s="1"/>
  <c r="F151" i="6"/>
  <c r="G151" i="6" l="1"/>
  <c r="H151" i="6" s="1"/>
  <c r="K151" i="6" s="1"/>
  <c r="C154" i="5"/>
  <c r="A153" i="6"/>
  <c r="J152" i="6"/>
  <c r="F152" i="6"/>
  <c r="I152" i="6"/>
  <c r="B153" i="6" s="1"/>
  <c r="D152" i="6"/>
  <c r="J153" i="6" l="1"/>
  <c r="G152" i="6"/>
  <c r="H152" i="6" s="1"/>
  <c r="K152" i="6" s="1"/>
  <c r="I153" i="6"/>
  <c r="B154" i="6" s="1"/>
  <c r="F153" i="6"/>
  <c r="G153" i="6" s="1"/>
  <c r="H153" i="6" s="1"/>
  <c r="K153" i="6" s="1"/>
  <c r="D153" i="6"/>
  <c r="C155" i="5"/>
  <c r="A154" i="6"/>
  <c r="J154" i="6" l="1"/>
  <c r="C156" i="5"/>
  <c r="A155" i="6"/>
  <c r="I154" i="6"/>
  <c r="B155" i="6" s="1"/>
  <c r="F154" i="6"/>
  <c r="G154" i="6" s="1"/>
  <c r="H154" i="6" s="1"/>
  <c r="K154" i="6" s="1"/>
  <c r="D154" i="6"/>
  <c r="J155" i="6" l="1"/>
  <c r="C157" i="5"/>
  <c r="A156" i="6"/>
  <c r="I155" i="6"/>
  <c r="B156" i="6" s="1"/>
  <c r="F155" i="6"/>
  <c r="D155" i="6"/>
  <c r="J156" i="6" l="1"/>
  <c r="G155" i="6"/>
  <c r="H155" i="6" s="1"/>
  <c r="K155" i="6" s="1"/>
  <c r="C158" i="5"/>
  <c r="A157" i="6"/>
  <c r="I156" i="6"/>
  <c r="B157" i="6" s="1"/>
  <c r="F156" i="6"/>
  <c r="D156" i="6"/>
  <c r="G156" i="6" l="1"/>
  <c r="H156" i="6" s="1"/>
  <c r="K156" i="6" s="1"/>
  <c r="J157" i="6"/>
  <c r="C159" i="5"/>
  <c r="A158" i="6"/>
  <c r="F157" i="6"/>
  <c r="I157" i="6"/>
  <c r="B158" i="6" s="1"/>
  <c r="D157" i="6"/>
  <c r="J158" i="6" l="1"/>
  <c r="C160" i="5"/>
  <c r="A159" i="6"/>
  <c r="G157" i="6"/>
  <c r="H157" i="6" s="1"/>
  <c r="K157" i="6" s="1"/>
  <c r="F158" i="6"/>
  <c r="I158" i="6"/>
  <c r="B159" i="6" s="1"/>
  <c r="D158" i="6"/>
  <c r="J159" i="6" l="1"/>
  <c r="G158" i="6"/>
  <c r="H158" i="6" s="1"/>
  <c r="K158" i="6" s="1"/>
  <c r="C161" i="5"/>
  <c r="A160" i="6"/>
  <c r="D159" i="6"/>
  <c r="F159" i="6"/>
  <c r="G159" i="6" s="1"/>
  <c r="H159" i="6" s="1"/>
  <c r="K159" i="6" s="1"/>
  <c r="I159" i="6"/>
  <c r="B160" i="6" s="1"/>
  <c r="J160" i="6" l="1"/>
  <c r="C162" i="5"/>
  <c r="A161" i="6"/>
  <c r="I160" i="6"/>
  <c r="B161" i="6" s="1"/>
  <c r="D160" i="6"/>
  <c r="F160" i="6"/>
  <c r="G160" i="6" s="1"/>
  <c r="H160" i="6" s="1"/>
  <c r="K160" i="6" s="1"/>
  <c r="J161" i="6" l="1"/>
  <c r="C163" i="5"/>
  <c r="A162" i="6"/>
  <c r="F161" i="6"/>
  <c r="I161" i="6"/>
  <c r="B162" i="6" s="1"/>
  <c r="D161" i="6"/>
  <c r="J162" i="6" l="1"/>
  <c r="A163" i="6"/>
  <c r="C164" i="5"/>
  <c r="G161" i="6"/>
  <c r="H161" i="6" s="1"/>
  <c r="K161" i="6" s="1"/>
  <c r="D162" i="6"/>
  <c r="F162" i="6"/>
  <c r="G162" i="6" s="1"/>
  <c r="H162" i="6" s="1"/>
  <c r="K162" i="6" s="1"/>
  <c r="I162" i="6"/>
  <c r="B163" i="6" s="1"/>
  <c r="J163" i="6" l="1"/>
  <c r="C165" i="5"/>
  <c r="A164" i="6"/>
  <c r="I163" i="6"/>
  <c r="B164" i="6" s="1"/>
  <c r="F163" i="6"/>
  <c r="D163" i="6"/>
  <c r="J164" i="6" l="1"/>
  <c r="G163" i="6"/>
  <c r="H163" i="6" s="1"/>
  <c r="K163" i="6" s="1"/>
  <c r="C166" i="5"/>
  <c r="A165" i="6"/>
  <c r="F164" i="6"/>
  <c r="I164" i="6"/>
  <c r="B165" i="6" s="1"/>
  <c r="D164" i="6"/>
  <c r="J165" i="6" l="1"/>
  <c r="C167" i="5"/>
  <c r="A166" i="6"/>
  <c r="G164" i="6"/>
  <c r="H164" i="6" s="1"/>
  <c r="K164" i="6" s="1"/>
  <c r="F165" i="6"/>
  <c r="I165" i="6"/>
  <c r="B166" i="6" s="1"/>
  <c r="D165" i="6"/>
  <c r="J166" i="6" l="1"/>
  <c r="C168" i="5"/>
  <c r="A167" i="6"/>
  <c r="G165" i="6"/>
  <c r="H165" i="6" s="1"/>
  <c r="K165" i="6" s="1"/>
  <c r="I166" i="6"/>
  <c r="B167" i="6" s="1"/>
  <c r="F166" i="6"/>
  <c r="G166" i="6" s="1"/>
  <c r="H166" i="6" s="1"/>
  <c r="K166" i="6" s="1"/>
  <c r="D166" i="6"/>
  <c r="J167" i="6" l="1"/>
  <c r="C169" i="5"/>
  <c r="A168" i="6"/>
  <c r="F167" i="6"/>
  <c r="I167" i="6"/>
  <c r="B168" i="6" s="1"/>
  <c r="D167" i="6"/>
  <c r="J168" i="6" l="1"/>
  <c r="C170" i="5"/>
  <c r="A169" i="6"/>
  <c r="G167" i="6"/>
  <c r="H167" i="6" s="1"/>
  <c r="K167" i="6" s="1"/>
  <c r="I168" i="6"/>
  <c r="B169" i="6" s="1"/>
  <c r="F168" i="6"/>
  <c r="G168" i="6" s="1"/>
  <c r="H168" i="6" s="1"/>
  <c r="K168" i="6" s="1"/>
  <c r="D168" i="6"/>
  <c r="J169" i="6" l="1"/>
  <c r="C171" i="5"/>
  <c r="A170" i="6"/>
  <c r="F169" i="6"/>
  <c r="I169" i="6"/>
  <c r="B170" i="6" s="1"/>
  <c r="D169" i="6"/>
  <c r="J170" i="6" l="1"/>
  <c r="C172" i="5"/>
  <c r="A171" i="6"/>
  <c r="G169" i="6"/>
  <c r="H169" i="6" s="1"/>
  <c r="K169" i="6" s="1"/>
  <c r="D170" i="6"/>
  <c r="I170" i="6"/>
  <c r="B171" i="6" s="1"/>
  <c r="F170" i="6"/>
  <c r="G170" i="6" s="1"/>
  <c r="H170" i="6" s="1"/>
  <c r="K170" i="6" s="1"/>
  <c r="J171" i="6" l="1"/>
  <c r="C173" i="5"/>
  <c r="A172" i="6"/>
  <c r="I171" i="6"/>
  <c r="B172" i="6" s="1"/>
  <c r="F171" i="6"/>
  <c r="D171" i="6"/>
  <c r="J172" i="6" l="1"/>
  <c r="G171" i="6"/>
  <c r="H171" i="6" s="1"/>
  <c r="K171" i="6" s="1"/>
  <c r="C174" i="5"/>
  <c r="A173" i="6"/>
  <c r="F172" i="6"/>
  <c r="I172" i="6"/>
  <c r="B173" i="6" s="1"/>
  <c r="D172" i="6"/>
  <c r="J173" i="6" l="1"/>
  <c r="G172" i="6"/>
  <c r="H172" i="6" s="1"/>
  <c r="K172" i="6" s="1"/>
  <c r="I173" i="6"/>
  <c r="B174" i="6" s="1"/>
  <c r="F173" i="6"/>
  <c r="G173" i="6" s="1"/>
  <c r="H173" i="6" s="1"/>
  <c r="K173" i="6" s="1"/>
  <c r="D173" i="6"/>
  <c r="C175" i="5"/>
  <c r="A174" i="6"/>
  <c r="J174" i="6" l="1"/>
  <c r="C176" i="5"/>
  <c r="A175" i="6"/>
  <c r="I174" i="6"/>
  <c r="B175" i="6" s="1"/>
  <c r="F174" i="6"/>
  <c r="D174" i="6"/>
  <c r="G174" i="6" l="1"/>
  <c r="H174" i="6" s="1"/>
  <c r="K174" i="6" s="1"/>
  <c r="C177" i="5"/>
  <c r="A176" i="6"/>
  <c r="J175" i="6"/>
  <c r="F175" i="6"/>
  <c r="I175" i="6"/>
  <c r="B176" i="6" s="1"/>
  <c r="D175" i="6"/>
  <c r="J176" i="6" l="1"/>
  <c r="G175" i="6"/>
  <c r="H175" i="6" s="1"/>
  <c r="K175" i="6" s="1"/>
  <c r="I176" i="6"/>
  <c r="B177" i="6" s="1"/>
  <c r="F176" i="6"/>
  <c r="D176" i="6"/>
  <c r="C178" i="5"/>
  <c r="A177" i="6"/>
  <c r="G176" i="6" l="1"/>
  <c r="H176" i="6" s="1"/>
  <c r="J177" i="6"/>
  <c r="C179" i="5"/>
  <c r="A178" i="6"/>
  <c r="F177" i="6"/>
  <c r="I177" i="6"/>
  <c r="B178" i="6" s="1"/>
  <c r="D177" i="6"/>
  <c r="K176" i="6"/>
  <c r="J178" i="6" l="1"/>
  <c r="C180" i="5"/>
  <c r="A179" i="6"/>
  <c r="G177" i="6"/>
  <c r="H177" i="6" s="1"/>
  <c r="K177" i="6" s="1"/>
  <c r="F178" i="6"/>
  <c r="I178" i="6"/>
  <c r="B179" i="6" s="1"/>
  <c r="D178" i="6"/>
  <c r="J179" i="6" l="1"/>
  <c r="G178" i="6"/>
  <c r="H178" i="6" s="1"/>
  <c r="K178" i="6" s="1"/>
  <c r="C181" i="5"/>
  <c r="A180" i="6"/>
  <c r="I179" i="6"/>
  <c r="B180" i="6" s="1"/>
  <c r="D179" i="6"/>
  <c r="F179" i="6"/>
  <c r="G179" i="6" s="1"/>
  <c r="H179" i="6" s="1"/>
  <c r="K179" i="6" s="1"/>
  <c r="J180" i="6" l="1"/>
  <c r="C182" i="5"/>
  <c r="A181" i="6"/>
  <c r="F180" i="6"/>
  <c r="I180" i="6"/>
  <c r="B181" i="6" s="1"/>
  <c r="D180" i="6"/>
  <c r="G180" i="6" l="1"/>
  <c r="H180" i="6" s="1"/>
  <c r="K180" i="6" s="1"/>
  <c r="J181" i="6"/>
  <c r="C183" i="5"/>
  <c r="A182" i="6"/>
  <c r="I181" i="6"/>
  <c r="B182" i="6" s="1"/>
  <c r="F181" i="6"/>
  <c r="D181" i="6"/>
  <c r="J182" i="6" l="1"/>
  <c r="G181" i="6"/>
  <c r="H181" i="6" s="1"/>
  <c r="K181" i="6" s="1"/>
  <c r="C184" i="5"/>
  <c r="A183" i="6"/>
  <c r="I182" i="6"/>
  <c r="B183" i="6" s="1"/>
  <c r="F182" i="6"/>
  <c r="G182" i="6" s="1"/>
  <c r="H182" i="6" s="1"/>
  <c r="K182" i="6" s="1"/>
  <c r="D182" i="6"/>
  <c r="J183" i="6" l="1"/>
  <c r="C185" i="5"/>
  <c r="A184" i="6"/>
  <c r="F183" i="6"/>
  <c r="I183" i="6"/>
  <c r="B184" i="6" s="1"/>
  <c r="D183" i="6"/>
  <c r="J184" i="6" l="1"/>
  <c r="C186" i="5"/>
  <c r="A185" i="6"/>
  <c r="G183" i="6"/>
  <c r="H183" i="6" s="1"/>
  <c r="K183" i="6" s="1"/>
  <c r="I184" i="6"/>
  <c r="B185" i="6" s="1"/>
  <c r="D184" i="6"/>
  <c r="F184" i="6"/>
  <c r="J185" i="6" l="1"/>
  <c r="G184" i="6"/>
  <c r="H184" i="6" s="1"/>
  <c r="K184" i="6" s="1"/>
  <c r="C187" i="5"/>
  <c r="A186" i="6"/>
  <c r="F185" i="6"/>
  <c r="I185" i="6"/>
  <c r="B186" i="6" s="1"/>
  <c r="D185" i="6"/>
  <c r="J186" i="6" l="1"/>
  <c r="C188" i="5"/>
  <c r="A187" i="6"/>
  <c r="G185" i="6"/>
  <c r="H185" i="6" s="1"/>
  <c r="K185" i="6" s="1"/>
  <c r="F186" i="6"/>
  <c r="I186" i="6"/>
  <c r="B187" i="6" s="1"/>
  <c r="D186" i="6"/>
  <c r="J187" i="6" l="1"/>
  <c r="G186" i="6"/>
  <c r="H186" i="6" s="1"/>
  <c r="K186" i="6" s="1"/>
  <c r="C189" i="5"/>
  <c r="A188" i="6"/>
  <c r="I187" i="6"/>
  <c r="B188" i="6" s="1"/>
  <c r="F187" i="6"/>
  <c r="G187" i="6" s="1"/>
  <c r="H187" i="6" s="1"/>
  <c r="K187" i="6" s="1"/>
  <c r="D187" i="6"/>
  <c r="J188" i="6" l="1"/>
  <c r="C190" i="5"/>
  <c r="A189" i="6"/>
  <c r="F188" i="6"/>
  <c r="G188" i="6" s="1"/>
  <c r="H188" i="6" s="1"/>
  <c r="K188" i="6" s="1"/>
  <c r="I188" i="6"/>
  <c r="B189" i="6" s="1"/>
  <c r="D188" i="6"/>
  <c r="J189" i="6" l="1"/>
  <c r="C191" i="5"/>
  <c r="A190" i="6"/>
  <c r="F189" i="6"/>
  <c r="I189" i="6"/>
  <c r="B190" i="6" s="1"/>
  <c r="D189" i="6"/>
  <c r="J190" i="6" l="1"/>
  <c r="C192" i="5"/>
  <c r="A191" i="6"/>
  <c r="G189" i="6"/>
  <c r="H189" i="6" s="1"/>
  <c r="K189" i="6" s="1"/>
  <c r="I190" i="6"/>
  <c r="B191" i="6" s="1"/>
  <c r="F190" i="6"/>
  <c r="G190" i="6" s="1"/>
  <c r="H190" i="6" s="1"/>
  <c r="K190" i="6" s="1"/>
  <c r="D190" i="6"/>
  <c r="J191" i="6" l="1"/>
  <c r="C193" i="5"/>
  <c r="A192" i="6"/>
  <c r="F191" i="6"/>
  <c r="G191" i="6" s="1"/>
  <c r="H191" i="6" s="1"/>
  <c r="K191" i="6" s="1"/>
  <c r="I191" i="6"/>
  <c r="B192" i="6" s="1"/>
  <c r="D191" i="6"/>
  <c r="J192" i="6" l="1"/>
  <c r="C194" i="5"/>
  <c r="A193" i="6"/>
  <c r="I192" i="6"/>
  <c r="B193" i="6" s="1"/>
  <c r="D192" i="6"/>
  <c r="F192" i="6"/>
  <c r="J193" i="6" l="1"/>
  <c r="C195" i="5"/>
  <c r="A194" i="6"/>
  <c r="G192" i="6"/>
  <c r="H192" i="6" s="1"/>
  <c r="K192" i="6" s="1"/>
  <c r="F193" i="6"/>
  <c r="D193" i="6"/>
  <c r="I193" i="6"/>
  <c r="B194" i="6" s="1"/>
  <c r="J194" i="6" l="1"/>
  <c r="G193" i="6"/>
  <c r="H193" i="6" s="1"/>
  <c r="K193" i="6" s="1"/>
  <c r="A195" i="6"/>
  <c r="C196" i="5"/>
  <c r="I194" i="6"/>
  <c r="B195" i="6" s="1"/>
  <c r="F194" i="6"/>
  <c r="G194" i="6" s="1"/>
  <c r="H194" i="6" s="1"/>
  <c r="K194" i="6" s="1"/>
  <c r="D194" i="6"/>
  <c r="J195" i="6" l="1"/>
  <c r="I195" i="6"/>
  <c r="B196" i="6" s="1"/>
  <c r="F195" i="6"/>
  <c r="D195" i="6"/>
  <c r="C197" i="5"/>
  <c r="A196" i="6"/>
  <c r="F196" i="6" l="1"/>
  <c r="D196" i="6"/>
  <c r="I196" i="6"/>
  <c r="C198" i="5"/>
  <c r="A197" i="6"/>
  <c r="G195" i="6"/>
  <c r="H195" i="6" s="1"/>
  <c r="K195" i="6" s="1"/>
  <c r="B197" i="6"/>
  <c r="J196" i="6"/>
  <c r="G196" i="6" l="1"/>
  <c r="H196" i="6" s="1"/>
  <c r="K196" i="6" s="1"/>
  <c r="C199" i="5"/>
  <c r="A198" i="6"/>
  <c r="J197" i="6"/>
  <c r="I197" i="6"/>
  <c r="B198" i="6" s="1"/>
  <c r="F197" i="6"/>
  <c r="G197" i="6" s="1"/>
  <c r="H197" i="6" s="1"/>
  <c r="K197" i="6" s="1"/>
  <c r="D197" i="6"/>
  <c r="J198" i="6" l="1"/>
  <c r="C200" i="5"/>
  <c r="A199" i="6"/>
  <c r="I198" i="6"/>
  <c r="B199" i="6" s="1"/>
  <c r="D198" i="6"/>
  <c r="F198" i="6"/>
  <c r="G198" i="6" s="1"/>
  <c r="H198" i="6" s="1"/>
  <c r="K198" i="6" s="1"/>
  <c r="J199" i="6" l="1"/>
  <c r="C201" i="5"/>
  <c r="A200" i="6"/>
  <c r="F199" i="6"/>
  <c r="I199" i="6"/>
  <c r="B200" i="6" s="1"/>
  <c r="D199" i="6"/>
  <c r="J200" i="6" l="1"/>
  <c r="C202" i="5"/>
  <c r="A201" i="6"/>
  <c r="G199" i="6"/>
  <c r="H199" i="6" s="1"/>
  <c r="K199" i="6" s="1"/>
  <c r="I200" i="6"/>
  <c r="B201" i="6" s="1"/>
  <c r="D200" i="6"/>
  <c r="F200" i="6"/>
  <c r="G200" i="6" s="1"/>
  <c r="H200" i="6" s="1"/>
  <c r="K200" i="6" s="1"/>
  <c r="J201" i="6" l="1"/>
  <c r="C203" i="5"/>
  <c r="A202" i="6"/>
  <c r="F201" i="6"/>
  <c r="D201" i="6"/>
  <c r="I201" i="6"/>
  <c r="B202" i="6" s="1"/>
  <c r="G201" i="6" l="1"/>
  <c r="H201" i="6" s="1"/>
  <c r="K201" i="6" s="1"/>
  <c r="J202" i="6"/>
  <c r="C204" i="5"/>
  <c r="A203" i="6"/>
  <c r="I202" i="6"/>
  <c r="B203" i="6" s="1"/>
  <c r="F202" i="6"/>
  <c r="D202" i="6"/>
  <c r="G202" i="6" l="1"/>
  <c r="H202" i="6" s="1"/>
  <c r="K202" i="6" s="1"/>
  <c r="C205" i="5"/>
  <c r="A204" i="6"/>
  <c r="J203" i="6"/>
  <c r="I203" i="6"/>
  <c r="B204" i="6" s="1"/>
  <c r="F203" i="6"/>
  <c r="G203" i="6" s="1"/>
  <c r="H203" i="6" s="1"/>
  <c r="K203" i="6" s="1"/>
  <c r="D203" i="6"/>
  <c r="J204" i="6" l="1"/>
  <c r="F204" i="6"/>
  <c r="I204" i="6"/>
  <c r="B205" i="6" s="1"/>
  <c r="D204" i="6"/>
  <c r="C206" i="5"/>
  <c r="A205" i="6"/>
  <c r="C207" i="5" l="1"/>
  <c r="A206" i="6"/>
  <c r="J205" i="6"/>
  <c r="G204" i="6"/>
  <c r="H204" i="6" s="1"/>
  <c r="K204" i="6" s="1"/>
  <c r="F205" i="6"/>
  <c r="I205" i="6"/>
  <c r="B206" i="6" s="1"/>
  <c r="D205" i="6"/>
  <c r="J206" i="6" l="1"/>
  <c r="C208" i="5"/>
  <c r="A207" i="6"/>
  <c r="G205" i="6"/>
  <c r="H205" i="6" s="1"/>
  <c r="K205" i="6" s="1"/>
  <c r="I206" i="6"/>
  <c r="B207" i="6" s="1"/>
  <c r="F206" i="6"/>
  <c r="G206" i="6" s="1"/>
  <c r="H206" i="6" s="1"/>
  <c r="K206" i="6" s="1"/>
  <c r="D206" i="6"/>
  <c r="J207" i="6" l="1"/>
  <c r="C209" i="5"/>
  <c r="A208" i="6"/>
  <c r="F207" i="6"/>
  <c r="G207" i="6" s="1"/>
  <c r="H207" i="6" s="1"/>
  <c r="K207" i="6" s="1"/>
  <c r="I207" i="6"/>
  <c r="B208" i="6" s="1"/>
  <c r="D207" i="6"/>
  <c r="J208" i="6" l="1"/>
  <c r="C210" i="5"/>
  <c r="A209" i="6"/>
  <c r="D208" i="6"/>
  <c r="F208" i="6"/>
  <c r="G208" i="6" s="1"/>
  <c r="H208" i="6" s="1"/>
  <c r="K208" i="6" s="1"/>
  <c r="I208" i="6"/>
  <c r="B209" i="6" s="1"/>
  <c r="J209" i="6" l="1"/>
  <c r="C211" i="5"/>
  <c r="A210" i="6"/>
  <c r="I209" i="6"/>
  <c r="B210" i="6" s="1"/>
  <c r="F209" i="6"/>
  <c r="D209" i="6"/>
  <c r="J210" i="6" l="1"/>
  <c r="G209" i="6"/>
  <c r="H209" i="6" s="1"/>
  <c r="K209" i="6" s="1"/>
  <c r="C212" i="5"/>
  <c r="A211" i="6"/>
  <c r="F210" i="6"/>
  <c r="I210" i="6"/>
  <c r="B211" i="6" s="1"/>
  <c r="D210" i="6"/>
  <c r="J211" i="6" l="1"/>
  <c r="C213" i="5"/>
  <c r="A212" i="6"/>
  <c r="G210" i="6"/>
  <c r="H210" i="6" s="1"/>
  <c r="K210" i="6" s="1"/>
  <c r="F211" i="6"/>
  <c r="I211" i="6"/>
  <c r="B212" i="6" s="1"/>
  <c r="D211" i="6"/>
  <c r="J212" i="6" l="1"/>
  <c r="C214" i="5"/>
  <c r="A213" i="6"/>
  <c r="G211" i="6"/>
  <c r="H211" i="6" s="1"/>
  <c r="K211" i="6" s="1"/>
  <c r="I212" i="6"/>
  <c r="B213" i="6" s="1"/>
  <c r="F212" i="6"/>
  <c r="G212" i="6" s="1"/>
  <c r="H212" i="6" s="1"/>
  <c r="K212" i="6" s="1"/>
  <c r="D212" i="6"/>
  <c r="C215" i="5" l="1"/>
  <c r="A214" i="6"/>
  <c r="J213" i="6"/>
  <c r="I213" i="6"/>
  <c r="B214" i="6" s="1"/>
  <c r="F213" i="6"/>
  <c r="G213" i="6" s="1"/>
  <c r="H213" i="6" s="1"/>
  <c r="K213" i="6" s="1"/>
  <c r="D213" i="6"/>
  <c r="J214" i="6" l="1"/>
  <c r="C216" i="5"/>
  <c r="A215" i="6"/>
  <c r="I214" i="6"/>
  <c r="B215" i="6" s="1"/>
  <c r="F214" i="6"/>
  <c r="D214" i="6"/>
  <c r="J215" i="6" l="1"/>
  <c r="G214" i="6"/>
  <c r="H214" i="6" s="1"/>
  <c r="K214" i="6" s="1"/>
  <c r="C217" i="5"/>
  <c r="A216" i="6"/>
  <c r="F215" i="6"/>
  <c r="I215" i="6"/>
  <c r="B216" i="6" s="1"/>
  <c r="D215" i="6"/>
  <c r="J216" i="6" l="1"/>
  <c r="C218" i="5"/>
  <c r="A217" i="6"/>
  <c r="G215" i="6"/>
  <c r="H215" i="6" s="1"/>
  <c r="K215" i="6" s="1"/>
  <c r="D216" i="6"/>
  <c r="I216" i="6"/>
  <c r="B217" i="6" s="1"/>
  <c r="F216" i="6"/>
  <c r="G216" i="6" s="1"/>
  <c r="H216" i="6" s="1"/>
  <c r="K216" i="6" s="1"/>
  <c r="J217" i="6" l="1"/>
  <c r="C219" i="5"/>
  <c r="A218" i="6"/>
  <c r="I217" i="6"/>
  <c r="B218" i="6" s="1"/>
  <c r="D217" i="6"/>
  <c r="F217" i="6"/>
  <c r="G217" i="6" s="1"/>
  <c r="H217" i="6" s="1"/>
  <c r="K217" i="6" s="1"/>
  <c r="J218" i="6" l="1"/>
  <c r="C220" i="5"/>
  <c r="A219" i="6"/>
  <c r="I218" i="6"/>
  <c r="B219" i="6" s="1"/>
  <c r="D218" i="6"/>
  <c r="F218" i="6"/>
  <c r="G218" i="6" s="1"/>
  <c r="H218" i="6" s="1"/>
  <c r="K218" i="6" s="1"/>
  <c r="J219" i="6" l="1"/>
  <c r="C221" i="5"/>
  <c r="A220" i="6"/>
  <c r="F219" i="6"/>
  <c r="D219" i="6"/>
  <c r="I219" i="6"/>
  <c r="B220" i="6" s="1"/>
  <c r="J220" i="6" l="1"/>
  <c r="F220" i="6"/>
  <c r="I220" i="6"/>
  <c r="B221" i="6" s="1"/>
  <c r="D220" i="6"/>
  <c r="G219" i="6"/>
  <c r="H219" i="6" s="1"/>
  <c r="K219" i="6" s="1"/>
  <c r="C222" i="5"/>
  <c r="A221" i="6"/>
  <c r="I221" i="6" l="1"/>
  <c r="B222" i="6" s="1"/>
  <c r="F221" i="6"/>
  <c r="G221" i="6" s="1"/>
  <c r="H221" i="6" s="1"/>
  <c r="D221" i="6"/>
  <c r="C223" i="5"/>
  <c r="A222" i="6"/>
  <c r="G220" i="6"/>
  <c r="H220" i="6" s="1"/>
  <c r="K220" i="6" s="1"/>
  <c r="J221" i="6"/>
  <c r="J222" i="6" l="1"/>
  <c r="I222" i="6"/>
  <c r="B223" i="6" s="1"/>
  <c r="F222" i="6"/>
  <c r="D222" i="6"/>
  <c r="C224" i="5"/>
  <c r="A223" i="6"/>
  <c r="K221" i="6"/>
  <c r="C225" i="5" l="1"/>
  <c r="A224" i="6"/>
  <c r="F223" i="6"/>
  <c r="I223" i="6"/>
  <c r="B224" i="6" s="1"/>
  <c r="D223" i="6"/>
  <c r="G222" i="6"/>
  <c r="H222" i="6" s="1"/>
  <c r="K222" i="6" s="1"/>
  <c r="J223" i="6"/>
  <c r="C226" i="5" l="1"/>
  <c r="A225" i="6"/>
  <c r="J224" i="6"/>
  <c r="G223" i="6"/>
  <c r="H223" i="6" s="1"/>
  <c r="K223" i="6" s="1"/>
  <c r="D224" i="6"/>
  <c r="F224" i="6"/>
  <c r="G224" i="6" s="1"/>
  <c r="H224" i="6" s="1"/>
  <c r="K224" i="6" s="1"/>
  <c r="I224" i="6"/>
  <c r="B225" i="6" s="1"/>
  <c r="J225" i="6" l="1"/>
  <c r="C227" i="5"/>
  <c r="A226" i="6"/>
  <c r="D225" i="6"/>
  <c r="I225" i="6"/>
  <c r="B226" i="6" s="1"/>
  <c r="F225" i="6"/>
  <c r="G225" i="6" s="1"/>
  <c r="H225" i="6" s="1"/>
  <c r="K225" i="6" s="1"/>
  <c r="J226" i="6" l="1"/>
  <c r="C228" i="5"/>
  <c r="A227" i="6"/>
  <c r="I226" i="6"/>
  <c r="B227" i="6" s="1"/>
  <c r="F226" i="6"/>
  <c r="D226" i="6"/>
  <c r="G226" i="6" l="1"/>
  <c r="H226" i="6" s="1"/>
  <c r="K226" i="6" s="1"/>
  <c r="C229" i="5"/>
  <c r="A228" i="6"/>
  <c r="J227" i="6"/>
  <c r="F227" i="6"/>
  <c r="I227" i="6"/>
  <c r="B228" i="6" s="1"/>
  <c r="D227" i="6"/>
  <c r="J228" i="6" l="1"/>
  <c r="G227" i="6"/>
  <c r="H227" i="6" s="1"/>
  <c r="K227" i="6" s="1"/>
  <c r="F228" i="6"/>
  <c r="I228" i="6"/>
  <c r="B229" i="6" s="1"/>
  <c r="D228" i="6"/>
  <c r="C230" i="5"/>
  <c r="A229" i="6"/>
  <c r="J229" i="6" l="1"/>
  <c r="I229" i="6"/>
  <c r="B230" i="6" s="1"/>
  <c r="F229" i="6"/>
  <c r="D229" i="6"/>
  <c r="G228" i="6"/>
  <c r="H228" i="6" s="1"/>
  <c r="K228" i="6" s="1"/>
  <c r="C231" i="5"/>
  <c r="A230" i="6"/>
  <c r="I230" i="6" l="1"/>
  <c r="B231" i="6" s="1"/>
  <c r="F230" i="6"/>
  <c r="G230" i="6" s="1"/>
  <c r="H230" i="6" s="1"/>
  <c r="K230" i="6" s="1"/>
  <c r="D230" i="6"/>
  <c r="J230" i="6"/>
  <c r="G229" i="6"/>
  <c r="H229" i="6" s="1"/>
  <c r="K229" i="6" s="1"/>
  <c r="C232" i="5"/>
  <c r="A231" i="6"/>
  <c r="J231" i="6" l="1"/>
  <c r="F231" i="6"/>
  <c r="I231" i="6"/>
  <c r="B232" i="6" s="1"/>
  <c r="D231" i="6"/>
  <c r="C233" i="5"/>
  <c r="A232" i="6"/>
  <c r="J232" i="6" l="1"/>
  <c r="C234" i="5"/>
  <c r="A233" i="6"/>
  <c r="G231" i="6"/>
  <c r="H231" i="6" s="1"/>
  <c r="K231" i="6" s="1"/>
  <c r="F232" i="6"/>
  <c r="G232" i="6" s="1"/>
  <c r="H232" i="6" s="1"/>
  <c r="K232" i="6" s="1"/>
  <c r="D232" i="6"/>
  <c r="I232" i="6"/>
  <c r="B233" i="6" s="1"/>
  <c r="J233" i="6" l="1"/>
  <c r="C235" i="5"/>
  <c r="A234" i="6"/>
  <c r="I233" i="6"/>
  <c r="B234" i="6" s="1"/>
  <c r="F233" i="6"/>
  <c r="G233" i="6" s="1"/>
  <c r="H233" i="6" s="1"/>
  <c r="K233" i="6" s="1"/>
  <c r="D233" i="6"/>
  <c r="J234" i="6" l="1"/>
  <c r="C236" i="5"/>
  <c r="A235" i="6"/>
  <c r="I234" i="6"/>
  <c r="B235" i="6" s="1"/>
  <c r="D234" i="6"/>
  <c r="F234" i="6"/>
  <c r="G234" i="6" l="1"/>
  <c r="H234" i="6" s="1"/>
  <c r="K234" i="6" s="1"/>
  <c r="C237" i="5"/>
  <c r="A236" i="6"/>
  <c r="J235" i="6"/>
  <c r="I235" i="6"/>
  <c r="B236" i="6" s="1"/>
  <c r="F235" i="6"/>
  <c r="D235" i="6"/>
  <c r="J236" i="6" l="1"/>
  <c r="G235" i="6"/>
  <c r="H235" i="6" s="1"/>
  <c r="K235" i="6" s="1"/>
  <c r="F236" i="6"/>
  <c r="I236" i="6"/>
  <c r="B237" i="6" s="1"/>
  <c r="D236" i="6"/>
  <c r="C238" i="5"/>
  <c r="A237" i="6"/>
  <c r="J237" i="6" l="1"/>
  <c r="F237" i="6"/>
  <c r="I237" i="6"/>
  <c r="B238" i="6" s="1"/>
  <c r="D237" i="6"/>
  <c r="G236" i="6"/>
  <c r="H236" i="6" s="1"/>
  <c r="K236" i="6" s="1"/>
  <c r="C239" i="5"/>
  <c r="A238" i="6"/>
  <c r="C240" i="5" l="1"/>
  <c r="A239" i="6"/>
  <c r="J238" i="6"/>
  <c r="I238" i="6"/>
  <c r="B239" i="6" s="1"/>
  <c r="D238" i="6"/>
  <c r="F238" i="6"/>
  <c r="G238" i="6" s="1"/>
  <c r="H238" i="6" s="1"/>
  <c r="K238" i="6" s="1"/>
  <c r="G237" i="6"/>
  <c r="H237" i="6" s="1"/>
  <c r="K237" i="6" s="1"/>
  <c r="J239" i="6" l="1"/>
  <c r="C241" i="5"/>
  <c r="A240" i="6"/>
  <c r="F239" i="6"/>
  <c r="I239" i="6"/>
  <c r="B240" i="6" s="1"/>
  <c r="D239" i="6"/>
  <c r="J240" i="6" l="1"/>
  <c r="C242" i="5"/>
  <c r="A241" i="6"/>
  <c r="G239" i="6"/>
  <c r="H239" i="6" s="1"/>
  <c r="K239" i="6" s="1"/>
  <c r="F240" i="6"/>
  <c r="D240" i="6"/>
  <c r="I240" i="6"/>
  <c r="B241" i="6" s="1"/>
  <c r="J241" i="6" l="1"/>
  <c r="G240" i="6"/>
  <c r="H240" i="6" s="1"/>
  <c r="K240" i="6" s="1"/>
  <c r="C243" i="5"/>
  <c r="A242" i="6"/>
  <c r="F241" i="6"/>
  <c r="G241" i="6" s="1"/>
  <c r="H241" i="6" s="1"/>
  <c r="K241" i="6" s="1"/>
  <c r="I241" i="6"/>
  <c r="B242" i="6" s="1"/>
  <c r="D241" i="6"/>
  <c r="J242" i="6" l="1"/>
  <c r="C244" i="5"/>
  <c r="A243" i="6"/>
  <c r="F242" i="6"/>
  <c r="I242" i="6"/>
  <c r="B243" i="6" s="1"/>
  <c r="D242" i="6"/>
  <c r="J243" i="6" l="1"/>
  <c r="C245" i="5"/>
  <c r="A244" i="6"/>
  <c r="G242" i="6"/>
  <c r="H242" i="6" s="1"/>
  <c r="K242" i="6" s="1"/>
  <c r="I243" i="6"/>
  <c r="B244" i="6" s="1"/>
  <c r="F243" i="6"/>
  <c r="G243" i="6" s="1"/>
  <c r="H243" i="6" s="1"/>
  <c r="K243" i="6" s="1"/>
  <c r="D243" i="6"/>
  <c r="J244" i="6" l="1"/>
  <c r="C246" i="5"/>
  <c r="A245" i="6"/>
  <c r="F244" i="6"/>
  <c r="I244" i="6"/>
  <c r="B245" i="6" s="1"/>
  <c r="D244" i="6"/>
  <c r="J245" i="6" l="1"/>
  <c r="C247" i="5"/>
  <c r="A246" i="6"/>
  <c r="G244" i="6"/>
  <c r="H244" i="6" s="1"/>
  <c r="K244" i="6" s="1"/>
  <c r="F245" i="6"/>
  <c r="I245" i="6"/>
  <c r="B246" i="6" s="1"/>
  <c r="D245" i="6"/>
  <c r="J246" i="6" l="1"/>
  <c r="C248" i="5"/>
  <c r="A247" i="6"/>
  <c r="G245" i="6"/>
  <c r="H245" i="6" s="1"/>
  <c r="K245" i="6" s="1"/>
  <c r="I246" i="6"/>
  <c r="B247" i="6" s="1"/>
  <c r="D246" i="6"/>
  <c r="F246" i="6"/>
  <c r="J247" i="6" l="1"/>
  <c r="G246" i="6"/>
  <c r="H246" i="6" s="1"/>
  <c r="K246" i="6" s="1"/>
  <c r="C249" i="5"/>
  <c r="A248" i="6"/>
  <c r="F247" i="6"/>
  <c r="I247" i="6"/>
  <c r="B248" i="6" s="1"/>
  <c r="D247" i="6"/>
  <c r="J248" i="6" l="1"/>
  <c r="C250" i="5"/>
  <c r="A249" i="6"/>
  <c r="G247" i="6"/>
  <c r="H247" i="6" s="1"/>
  <c r="K247" i="6" s="1"/>
  <c r="I248" i="6"/>
  <c r="B249" i="6" s="1"/>
  <c r="D248" i="6"/>
  <c r="F248" i="6"/>
  <c r="G248" i="6" s="1"/>
  <c r="H248" i="6" s="1"/>
  <c r="K248" i="6" s="1"/>
  <c r="J249" i="6" l="1"/>
  <c r="C251" i="5"/>
  <c r="A250" i="6"/>
  <c r="F249" i="6"/>
  <c r="D249" i="6"/>
  <c r="I249" i="6"/>
  <c r="B250" i="6" s="1"/>
  <c r="J250" i="6" l="1"/>
  <c r="C252" i="5"/>
  <c r="A251" i="6"/>
  <c r="G249" i="6"/>
  <c r="H249" i="6" s="1"/>
  <c r="K249" i="6" s="1"/>
  <c r="I250" i="6"/>
  <c r="B251" i="6" s="1"/>
  <c r="F250" i="6"/>
  <c r="G250" i="6" s="1"/>
  <c r="H250" i="6" s="1"/>
  <c r="K250" i="6" s="1"/>
  <c r="D250" i="6"/>
  <c r="C253" i="5" l="1"/>
  <c r="A252" i="6"/>
  <c r="J251" i="6"/>
  <c r="I251" i="6"/>
  <c r="B252" i="6" s="1"/>
  <c r="F251" i="6"/>
  <c r="G251" i="6" s="1"/>
  <c r="H251" i="6" s="1"/>
  <c r="K251" i="6" s="1"/>
  <c r="D251" i="6"/>
  <c r="J252" i="6" l="1"/>
  <c r="C254" i="5"/>
  <c r="A253" i="6"/>
  <c r="I252" i="6"/>
  <c r="B253" i="6" s="1"/>
  <c r="F252" i="6"/>
  <c r="G252" i="6" s="1"/>
  <c r="H252" i="6" s="1"/>
  <c r="K252" i="6" s="1"/>
  <c r="D252" i="6"/>
  <c r="J253" i="6" l="1"/>
  <c r="C255" i="5"/>
  <c r="A254" i="6"/>
  <c r="F253" i="6"/>
  <c r="I253" i="6"/>
  <c r="B254" i="6" s="1"/>
  <c r="D253" i="6"/>
  <c r="J254" i="6" l="1"/>
  <c r="C256" i="5"/>
  <c r="A255" i="6"/>
  <c r="G253" i="6"/>
  <c r="H253" i="6" s="1"/>
  <c r="K253" i="6" s="1"/>
  <c r="I254" i="6"/>
  <c r="B255" i="6" s="1"/>
  <c r="F254" i="6"/>
  <c r="G254" i="6" s="1"/>
  <c r="H254" i="6" s="1"/>
  <c r="K254" i="6" s="1"/>
  <c r="D254" i="6"/>
  <c r="J255" i="6" l="1"/>
  <c r="C257" i="5"/>
  <c r="A256" i="6"/>
  <c r="F255" i="6"/>
  <c r="D255" i="6"/>
  <c r="I255" i="6"/>
  <c r="B256" i="6" s="1"/>
  <c r="J256" i="6" l="1"/>
  <c r="C258" i="5"/>
  <c r="A257" i="6"/>
  <c r="G255" i="6"/>
  <c r="H255" i="6" s="1"/>
  <c r="K255" i="6" s="1"/>
  <c r="I256" i="6"/>
  <c r="B257" i="6" s="1"/>
  <c r="F256" i="6"/>
  <c r="D256" i="6"/>
  <c r="J257" i="6" l="1"/>
  <c r="F257" i="6"/>
  <c r="I257" i="6"/>
  <c r="B258" i="6" s="1"/>
  <c r="D257" i="6"/>
  <c r="G256" i="6"/>
  <c r="H256" i="6" s="1"/>
  <c r="K256" i="6" s="1"/>
  <c r="C259" i="5"/>
  <c r="A258" i="6"/>
  <c r="G257" i="6" l="1"/>
  <c r="H257" i="6" s="1"/>
  <c r="K257" i="6" s="1"/>
  <c r="J258" i="6"/>
  <c r="F258" i="6"/>
  <c r="I258" i="6"/>
  <c r="B259" i="6" s="1"/>
  <c r="D258" i="6"/>
  <c r="C260" i="5"/>
  <c r="A259" i="6"/>
  <c r="J259" i="6" l="1"/>
  <c r="I259" i="6"/>
  <c r="B260" i="6" s="1"/>
  <c r="F259" i="6"/>
  <c r="D259" i="6"/>
  <c r="G258" i="6"/>
  <c r="H258" i="6" s="1"/>
  <c r="K258" i="6" s="1"/>
  <c r="C261" i="5"/>
  <c r="A260" i="6"/>
  <c r="J260" i="6" l="1"/>
  <c r="I260" i="6"/>
  <c r="B261" i="6" s="1"/>
  <c r="F260" i="6"/>
  <c r="D260" i="6"/>
  <c r="C262" i="5"/>
  <c r="A261" i="6"/>
  <c r="G259" i="6"/>
  <c r="H259" i="6" s="1"/>
  <c r="K259" i="6" s="1"/>
  <c r="J261" i="6" l="1"/>
  <c r="C263" i="5"/>
  <c r="A262" i="6"/>
  <c r="I261" i="6"/>
  <c r="B262" i="6" s="1"/>
  <c r="F261" i="6"/>
  <c r="D261" i="6"/>
  <c r="G260" i="6"/>
  <c r="H260" i="6" s="1"/>
  <c r="K260" i="6" s="1"/>
  <c r="J262" i="6" l="1"/>
  <c r="C264" i="5"/>
  <c r="A263" i="6"/>
  <c r="G261" i="6"/>
  <c r="H261" i="6" s="1"/>
  <c r="K261" i="6" s="1"/>
  <c r="I262" i="6"/>
  <c r="B263" i="6" s="1"/>
  <c r="F262" i="6"/>
  <c r="D262" i="6"/>
  <c r="J263" i="6" l="1"/>
  <c r="C265" i="5"/>
  <c r="A264" i="6"/>
  <c r="G262" i="6"/>
  <c r="H262" i="6" s="1"/>
  <c r="K262" i="6" s="1"/>
  <c r="F263" i="6"/>
  <c r="G263" i="6" s="1"/>
  <c r="H263" i="6" s="1"/>
  <c r="K263" i="6" s="1"/>
  <c r="D263" i="6"/>
  <c r="I263" i="6"/>
  <c r="B264" i="6" s="1"/>
  <c r="J264" i="6" l="1"/>
  <c r="C266" i="5"/>
  <c r="A265" i="6"/>
  <c r="I264" i="6"/>
  <c r="B265" i="6" s="1"/>
  <c r="D264" i="6"/>
  <c r="F264" i="6"/>
  <c r="G264" i="6" s="1"/>
  <c r="H264" i="6" s="1"/>
  <c r="J265" i="6" l="1"/>
  <c r="C267" i="5"/>
  <c r="A266" i="6"/>
  <c r="K264" i="6"/>
  <c r="I265" i="6"/>
  <c r="B266" i="6" s="1"/>
  <c r="F265" i="6"/>
  <c r="D265" i="6"/>
  <c r="J266" i="6" l="1"/>
  <c r="F266" i="6"/>
  <c r="I266" i="6"/>
  <c r="B267" i="6" s="1"/>
  <c r="D266" i="6"/>
  <c r="C268" i="5"/>
  <c r="A267" i="6"/>
  <c r="G265" i="6"/>
  <c r="H265" i="6" s="1"/>
  <c r="K265" i="6" s="1"/>
  <c r="G266" i="6" l="1"/>
  <c r="H266" i="6" s="1"/>
  <c r="K266" i="6" s="1"/>
  <c r="J267" i="6"/>
  <c r="I267" i="6"/>
  <c r="B268" i="6" s="1"/>
  <c r="F267" i="6"/>
  <c r="G267" i="6" s="1"/>
  <c r="H267" i="6" s="1"/>
  <c r="K267" i="6" s="1"/>
  <c r="D267" i="6"/>
  <c r="C269" i="5"/>
  <c r="A268" i="6"/>
  <c r="J268" i="6" l="1"/>
  <c r="F268" i="6"/>
  <c r="G268" i="6" s="1"/>
  <c r="H268" i="6" s="1"/>
  <c r="K268" i="6" s="1"/>
  <c r="D268" i="6"/>
  <c r="I268" i="6"/>
  <c r="B269" i="6" s="1"/>
  <c r="C270" i="5"/>
  <c r="A269" i="6"/>
  <c r="J269" i="6" l="1"/>
  <c r="D269" i="6"/>
  <c r="F269" i="6"/>
  <c r="G269" i="6" s="1"/>
  <c r="H269" i="6" s="1"/>
  <c r="K269" i="6" s="1"/>
  <c r="I269" i="6"/>
  <c r="B270" i="6" s="1"/>
  <c r="C271" i="5"/>
  <c r="A270" i="6"/>
  <c r="I270" i="6" l="1"/>
  <c r="B271" i="6" s="1"/>
  <c r="F270" i="6"/>
  <c r="D270" i="6"/>
  <c r="C272" i="5"/>
  <c r="A271" i="6"/>
  <c r="J270" i="6"/>
  <c r="J271" i="6" l="1"/>
  <c r="C273" i="5"/>
  <c r="A272" i="6"/>
  <c r="F271" i="6"/>
  <c r="I271" i="6"/>
  <c r="B272" i="6" s="1"/>
  <c r="D271" i="6"/>
  <c r="G270" i="6"/>
  <c r="H270" i="6" s="1"/>
  <c r="K270" i="6" s="1"/>
  <c r="J272" i="6" l="1"/>
  <c r="C274" i="5"/>
  <c r="A273" i="6"/>
  <c r="G271" i="6"/>
  <c r="H271" i="6" s="1"/>
  <c r="K271" i="6" s="1"/>
  <c r="I272" i="6"/>
  <c r="B273" i="6" s="1"/>
  <c r="F272" i="6"/>
  <c r="D272" i="6"/>
  <c r="J273" i="6" l="1"/>
  <c r="C275" i="5"/>
  <c r="A274" i="6"/>
  <c r="G272" i="6"/>
  <c r="H272" i="6" s="1"/>
  <c r="K272" i="6" s="1"/>
  <c r="I273" i="6"/>
  <c r="B274" i="6" s="1"/>
  <c r="D273" i="6"/>
  <c r="F273" i="6"/>
  <c r="G273" i="6" s="1"/>
  <c r="H273" i="6" s="1"/>
  <c r="K273" i="6" s="1"/>
  <c r="J274" i="6" l="1"/>
  <c r="C276" i="5"/>
  <c r="A275" i="6"/>
  <c r="F274" i="6"/>
  <c r="I274" i="6"/>
  <c r="B275" i="6" s="1"/>
  <c r="D274" i="6"/>
  <c r="J275" i="6" l="1"/>
  <c r="C277" i="5"/>
  <c r="A276" i="6"/>
  <c r="G274" i="6"/>
  <c r="H274" i="6" s="1"/>
  <c r="K274" i="6" s="1"/>
  <c r="I275" i="6"/>
  <c r="B276" i="6" s="1"/>
  <c r="D275" i="6"/>
  <c r="F275" i="6"/>
  <c r="G275" i="6" s="1"/>
  <c r="H275" i="6" s="1"/>
  <c r="K275" i="6" s="1"/>
  <c r="J276" i="6" l="1"/>
  <c r="F276" i="6"/>
  <c r="I276" i="6"/>
  <c r="B277" i="6" s="1"/>
  <c r="D276" i="6"/>
  <c r="C278" i="5"/>
  <c r="A277" i="6"/>
  <c r="D277" i="6" l="1"/>
  <c r="F277" i="6"/>
  <c r="I277" i="6"/>
  <c r="C279" i="5"/>
  <c r="A278" i="6"/>
  <c r="G276" i="6"/>
  <c r="H276" i="6" s="1"/>
  <c r="K276" i="6" s="1"/>
  <c r="B278" i="6"/>
  <c r="J277" i="6"/>
  <c r="C280" i="5" l="1"/>
  <c r="A279" i="6"/>
  <c r="J278" i="6"/>
  <c r="I278" i="6"/>
  <c r="B279" i="6" s="1"/>
  <c r="F278" i="6"/>
  <c r="D278" i="6"/>
  <c r="G277" i="6"/>
  <c r="H277" i="6" s="1"/>
  <c r="K277" i="6" s="1"/>
  <c r="J279" i="6" l="1"/>
  <c r="C281" i="5"/>
  <c r="A280" i="6"/>
  <c r="G278" i="6"/>
  <c r="H278" i="6" s="1"/>
  <c r="K278" i="6" s="1"/>
  <c r="F279" i="6"/>
  <c r="I279" i="6"/>
  <c r="B280" i="6" s="1"/>
  <c r="D279" i="6"/>
  <c r="J280" i="6" l="1"/>
  <c r="C282" i="5"/>
  <c r="A281" i="6"/>
  <c r="G279" i="6"/>
  <c r="H279" i="6" s="1"/>
  <c r="K279" i="6" s="1"/>
  <c r="F280" i="6"/>
  <c r="I280" i="6"/>
  <c r="B281" i="6" s="1"/>
  <c r="D280" i="6"/>
  <c r="J281" i="6" l="1"/>
  <c r="C283" i="5"/>
  <c r="A282" i="6"/>
  <c r="G280" i="6"/>
  <c r="H280" i="6" s="1"/>
  <c r="K280" i="6" s="1"/>
  <c r="I281" i="6"/>
  <c r="B282" i="6" s="1"/>
  <c r="F281" i="6"/>
  <c r="D281" i="6"/>
  <c r="J282" i="6" l="1"/>
  <c r="G281" i="6"/>
  <c r="H281" i="6" s="1"/>
  <c r="K281" i="6" s="1"/>
  <c r="F282" i="6"/>
  <c r="I282" i="6"/>
  <c r="B283" i="6" s="1"/>
  <c r="D282" i="6"/>
  <c r="C284" i="5"/>
  <c r="A283" i="6"/>
  <c r="J283" i="6" l="1"/>
  <c r="I283" i="6"/>
  <c r="B284" i="6" s="1"/>
  <c r="F283" i="6"/>
  <c r="D283" i="6"/>
  <c r="C285" i="5"/>
  <c r="A284" i="6"/>
  <c r="G282" i="6"/>
  <c r="H282" i="6" s="1"/>
  <c r="K282" i="6" s="1"/>
  <c r="G283" i="6" l="1"/>
  <c r="H283" i="6" s="1"/>
  <c r="K283" i="6" s="1"/>
  <c r="J284" i="6"/>
  <c r="C286" i="5"/>
  <c r="A285" i="6"/>
  <c r="F284" i="6"/>
  <c r="I284" i="6"/>
  <c r="B285" i="6" s="1"/>
  <c r="D284" i="6"/>
  <c r="J285" i="6" l="1"/>
  <c r="G284" i="6"/>
  <c r="H284" i="6" s="1"/>
  <c r="K284" i="6" s="1"/>
  <c r="C287" i="5"/>
  <c r="A286" i="6"/>
  <c r="D285" i="6"/>
  <c r="I285" i="6"/>
  <c r="B286" i="6" s="1"/>
  <c r="F285" i="6"/>
  <c r="G285" i="6" s="1"/>
  <c r="H285" i="6" s="1"/>
  <c r="K285" i="6" s="1"/>
  <c r="I286" i="6" l="1"/>
  <c r="B287" i="6" s="1"/>
  <c r="F286" i="6"/>
  <c r="D286" i="6"/>
  <c r="J286" i="6"/>
  <c r="C288" i="5"/>
  <c r="A287" i="6"/>
  <c r="J287" i="6" l="1"/>
  <c r="F287" i="6"/>
  <c r="I287" i="6"/>
  <c r="B288" i="6" s="1"/>
  <c r="D287" i="6"/>
  <c r="C289" i="5"/>
  <c r="A288" i="6"/>
  <c r="G286" i="6"/>
  <c r="H286" i="6" s="1"/>
  <c r="K286" i="6" s="1"/>
  <c r="I288" i="6" l="1"/>
  <c r="B289" i="6" s="1"/>
  <c r="F288" i="6"/>
  <c r="D288" i="6"/>
  <c r="J288" i="6"/>
  <c r="G287" i="6"/>
  <c r="H287" i="6" s="1"/>
  <c r="K287" i="6" s="1"/>
  <c r="C290" i="5"/>
  <c r="A289" i="6"/>
  <c r="G288" i="6" l="1"/>
  <c r="H288" i="6" s="1"/>
  <c r="K288" i="6" s="1"/>
  <c r="J289" i="6"/>
  <c r="I289" i="6"/>
  <c r="B290" i="6" s="1"/>
  <c r="F289" i="6"/>
  <c r="D289" i="6"/>
  <c r="C291" i="5"/>
  <c r="A290" i="6"/>
  <c r="J290" i="6" l="1"/>
  <c r="I290" i="6"/>
  <c r="B291" i="6" s="1"/>
  <c r="F290" i="6"/>
  <c r="D290" i="6"/>
  <c r="C292" i="5"/>
  <c r="A291" i="6"/>
  <c r="G289" i="6"/>
  <c r="H289" i="6" s="1"/>
  <c r="K289" i="6" s="1"/>
  <c r="G290" i="6" l="1"/>
  <c r="H290" i="6" s="1"/>
  <c r="J291" i="6"/>
  <c r="I291" i="6"/>
  <c r="B292" i="6" s="1"/>
  <c r="F291" i="6"/>
  <c r="D291" i="6"/>
  <c r="C293" i="5"/>
  <c r="A292" i="6"/>
  <c r="K290" i="6"/>
  <c r="J292" i="6" l="1"/>
  <c r="C294" i="5"/>
  <c r="A293" i="6"/>
  <c r="F292" i="6"/>
  <c r="I292" i="6"/>
  <c r="B293" i="6" s="1"/>
  <c r="D292" i="6"/>
  <c r="G291" i="6"/>
  <c r="H291" i="6" s="1"/>
  <c r="K291" i="6" s="1"/>
  <c r="J293" i="6" l="1"/>
  <c r="C295" i="5"/>
  <c r="A294" i="6"/>
  <c r="G292" i="6"/>
  <c r="H292" i="6" s="1"/>
  <c r="K292" i="6" s="1"/>
  <c r="D293" i="6"/>
  <c r="I293" i="6"/>
  <c r="B294" i="6" s="1"/>
  <c r="F293" i="6"/>
  <c r="G293" i="6" s="1"/>
  <c r="H293" i="6" s="1"/>
  <c r="K293" i="6" s="1"/>
  <c r="J294" i="6" l="1"/>
  <c r="A295" i="6"/>
  <c r="C296" i="5"/>
  <c r="I294" i="6"/>
  <c r="B295" i="6" s="1"/>
  <c r="F294" i="6"/>
  <c r="G294" i="6" s="1"/>
  <c r="H294" i="6" s="1"/>
  <c r="K294" i="6" s="1"/>
  <c r="D294" i="6"/>
  <c r="J295" i="6" l="1"/>
  <c r="F295" i="6"/>
  <c r="I295" i="6"/>
  <c r="B296" i="6" s="1"/>
  <c r="D295" i="6"/>
  <c r="C297" i="5"/>
  <c r="A296" i="6"/>
  <c r="F296" i="6" l="1"/>
  <c r="I296" i="6"/>
  <c r="D296" i="6"/>
  <c r="J296" i="6"/>
  <c r="B297" i="6"/>
  <c r="G295" i="6"/>
  <c r="H295" i="6" s="1"/>
  <c r="K295" i="6" s="1"/>
  <c r="C298" i="5"/>
  <c r="A297" i="6"/>
  <c r="G296" i="6" l="1"/>
  <c r="H296" i="6" s="1"/>
  <c r="K296" i="6" s="1"/>
  <c r="I297" i="6"/>
  <c r="B298" i="6" s="1"/>
  <c r="F297" i="6"/>
  <c r="G297" i="6" s="1"/>
  <c r="H297" i="6" s="1"/>
  <c r="K297" i="6" s="1"/>
  <c r="D297" i="6"/>
  <c r="J297" i="6"/>
  <c r="C299" i="5"/>
  <c r="A298" i="6"/>
  <c r="J298" i="6" l="1"/>
  <c r="I298" i="6"/>
  <c r="B299" i="6" s="1"/>
  <c r="F298" i="6"/>
  <c r="D298" i="6"/>
  <c r="C300" i="5"/>
  <c r="A299" i="6"/>
  <c r="J299" i="6" l="1"/>
  <c r="I299" i="6"/>
  <c r="B300" i="6" s="1"/>
  <c r="F299" i="6"/>
  <c r="G299" i="6" s="1"/>
  <c r="H299" i="6" s="1"/>
  <c r="D299" i="6"/>
  <c r="G298" i="6"/>
  <c r="H298" i="6" s="1"/>
  <c r="K298" i="6" s="1"/>
  <c r="C301" i="5"/>
  <c r="A300" i="6"/>
  <c r="J300" i="6" l="1"/>
  <c r="C302" i="5"/>
  <c r="A301" i="6"/>
  <c r="F300" i="6"/>
  <c r="I300" i="6"/>
  <c r="B301" i="6" s="1"/>
  <c r="D300" i="6"/>
  <c r="K299" i="6"/>
  <c r="J301" i="6" l="1"/>
  <c r="G300" i="6"/>
  <c r="H300" i="6" s="1"/>
  <c r="K300" i="6" s="1"/>
  <c r="D301" i="6"/>
  <c r="I301" i="6"/>
  <c r="B302" i="6" s="1"/>
  <c r="F301" i="6"/>
  <c r="G301" i="6" s="1"/>
  <c r="H301" i="6" s="1"/>
  <c r="K301" i="6" s="1"/>
  <c r="C303" i="5"/>
  <c r="A302" i="6"/>
  <c r="J302" i="6" l="1"/>
  <c r="C304" i="5"/>
  <c r="A303" i="6"/>
  <c r="I302" i="6"/>
  <c r="B303" i="6" s="1"/>
  <c r="D302" i="6"/>
  <c r="F302" i="6"/>
  <c r="G302" i="6" s="1"/>
  <c r="H302" i="6" s="1"/>
  <c r="K302" i="6" s="1"/>
  <c r="J303" i="6" l="1"/>
  <c r="F303" i="6"/>
  <c r="I303" i="6"/>
  <c r="B304" i="6" s="1"/>
  <c r="D303" i="6"/>
  <c r="C305" i="5"/>
  <c r="A304" i="6"/>
  <c r="G303" i="6" l="1"/>
  <c r="H303" i="6" s="1"/>
  <c r="K303" i="6" s="1"/>
  <c r="J304" i="6"/>
  <c r="C306" i="5"/>
  <c r="A305" i="6"/>
  <c r="D304" i="6"/>
  <c r="I304" i="6"/>
  <c r="B305" i="6" s="1"/>
  <c r="F304" i="6"/>
  <c r="G304" i="6" s="1"/>
  <c r="H304" i="6" s="1"/>
  <c r="K304" i="6" s="1"/>
  <c r="I305" i="6" l="1"/>
  <c r="B306" i="6" s="1"/>
  <c r="F305" i="6"/>
  <c r="D305" i="6"/>
  <c r="C307" i="5"/>
  <c r="A306" i="6"/>
  <c r="J305" i="6"/>
  <c r="J306" i="6" l="1"/>
  <c r="C308" i="5"/>
  <c r="A307" i="6"/>
  <c r="F306" i="6"/>
  <c r="D306" i="6"/>
  <c r="I306" i="6"/>
  <c r="B307" i="6" s="1"/>
  <c r="G305" i="6"/>
  <c r="H305" i="6" s="1"/>
  <c r="K305" i="6" s="1"/>
  <c r="J307" i="6" l="1"/>
  <c r="F307" i="6"/>
  <c r="I307" i="6"/>
  <c r="B308" i="6" s="1"/>
  <c r="D307" i="6"/>
  <c r="C309" i="5"/>
  <c r="A308" i="6"/>
  <c r="G306" i="6"/>
  <c r="H306" i="6" s="1"/>
  <c r="K306" i="6" s="1"/>
  <c r="J308" i="6" l="1"/>
  <c r="C310" i="5"/>
  <c r="A309" i="6"/>
  <c r="I308" i="6"/>
  <c r="B309" i="6" s="1"/>
  <c r="F308" i="6"/>
  <c r="G308" i="6" s="1"/>
  <c r="H308" i="6" s="1"/>
  <c r="K308" i="6" s="1"/>
  <c r="D308" i="6"/>
  <c r="G307" i="6"/>
  <c r="H307" i="6" s="1"/>
  <c r="K307" i="6" s="1"/>
  <c r="F309" i="6" l="1"/>
  <c r="I309" i="6"/>
  <c r="D309" i="6"/>
  <c r="C311" i="5"/>
  <c r="A310" i="6"/>
  <c r="B310" i="6"/>
  <c r="J309" i="6"/>
  <c r="G309" i="6" l="1"/>
  <c r="H309" i="6" s="1"/>
  <c r="K309" i="6" s="1"/>
  <c r="J310" i="6"/>
  <c r="I310" i="6"/>
  <c r="B311" i="6" s="1"/>
  <c r="D310" i="6"/>
  <c r="F310" i="6"/>
  <c r="C312" i="5"/>
  <c r="A311" i="6"/>
  <c r="J311" i="6" l="1"/>
  <c r="F311" i="6"/>
  <c r="I311" i="6"/>
  <c r="B312" i="6" s="1"/>
  <c r="D311" i="6"/>
  <c r="C313" i="5"/>
  <c r="A312" i="6"/>
  <c r="G310" i="6"/>
  <c r="H310" i="6" s="1"/>
  <c r="K310" i="6" s="1"/>
  <c r="J312" i="6" l="1"/>
  <c r="C314" i="5"/>
  <c r="A313" i="6"/>
  <c r="D312" i="6"/>
  <c r="I312" i="6"/>
  <c r="B313" i="6" s="1"/>
  <c r="F312" i="6"/>
  <c r="G312" i="6" s="1"/>
  <c r="H312" i="6" s="1"/>
  <c r="K312" i="6" s="1"/>
  <c r="G311" i="6"/>
  <c r="H311" i="6" s="1"/>
  <c r="K311" i="6" s="1"/>
  <c r="I313" i="6" l="1"/>
  <c r="B314" i="6" s="1"/>
  <c r="F313" i="6"/>
  <c r="D313" i="6"/>
  <c r="C315" i="5"/>
  <c r="A314" i="6"/>
  <c r="J313" i="6"/>
  <c r="J314" i="6" l="1"/>
  <c r="C316" i="5"/>
  <c r="A315" i="6"/>
  <c r="F314" i="6"/>
  <c r="G314" i="6" s="1"/>
  <c r="H314" i="6" s="1"/>
  <c r="K314" i="6" s="1"/>
  <c r="I314" i="6"/>
  <c r="B315" i="6" s="1"/>
  <c r="D314" i="6"/>
  <c r="G313" i="6"/>
  <c r="H313" i="6" s="1"/>
  <c r="K313" i="6" s="1"/>
  <c r="J315" i="6" l="1"/>
  <c r="I315" i="6"/>
  <c r="B316" i="6" s="1"/>
  <c r="F315" i="6"/>
  <c r="G315" i="6" s="1"/>
  <c r="H315" i="6" s="1"/>
  <c r="K315" i="6" s="1"/>
  <c r="D315" i="6"/>
  <c r="C317" i="5"/>
  <c r="A316" i="6"/>
  <c r="J316" i="6" l="1"/>
  <c r="C318" i="5"/>
  <c r="A317" i="6"/>
  <c r="I316" i="6"/>
  <c r="B317" i="6" s="1"/>
  <c r="D316" i="6"/>
  <c r="F316" i="6"/>
  <c r="J317" i="6" l="1"/>
  <c r="C319" i="5"/>
  <c r="A318" i="6"/>
  <c r="G316" i="6"/>
  <c r="H316" i="6" s="1"/>
  <c r="K316" i="6" s="1"/>
  <c r="F317" i="6"/>
  <c r="I317" i="6"/>
  <c r="B318" i="6" s="1"/>
  <c r="D317" i="6"/>
  <c r="J318" i="6" l="1"/>
  <c r="C320" i="5"/>
  <c r="A319" i="6"/>
  <c r="G317" i="6"/>
  <c r="H317" i="6" s="1"/>
  <c r="K317" i="6" s="1"/>
  <c r="I318" i="6"/>
  <c r="B319" i="6" s="1"/>
  <c r="D318" i="6"/>
  <c r="F318" i="6"/>
  <c r="G318" i="6" s="1"/>
  <c r="H318" i="6" s="1"/>
  <c r="K318" i="6" s="1"/>
  <c r="J319" i="6" l="1"/>
  <c r="F319" i="6"/>
  <c r="I319" i="6"/>
  <c r="B320" i="6" s="1"/>
  <c r="D319" i="6"/>
  <c r="C321" i="5"/>
  <c r="A320" i="6"/>
  <c r="G319" i="6" l="1"/>
  <c r="H319" i="6" s="1"/>
  <c r="K319" i="6" s="1"/>
  <c r="J320" i="6"/>
  <c r="D320" i="6"/>
  <c r="I320" i="6"/>
  <c r="B321" i="6" s="1"/>
  <c r="F320" i="6"/>
  <c r="G320" i="6" s="1"/>
  <c r="H320" i="6" s="1"/>
  <c r="K320" i="6" s="1"/>
  <c r="C322" i="5"/>
  <c r="A321" i="6"/>
  <c r="J321" i="6" l="1"/>
  <c r="I321" i="6"/>
  <c r="B322" i="6" s="1"/>
  <c r="F321" i="6"/>
  <c r="D321" i="6"/>
  <c r="C323" i="5"/>
  <c r="A322" i="6"/>
  <c r="G321" i="6" l="1"/>
  <c r="H321" i="6" s="1"/>
  <c r="K321" i="6" s="1"/>
  <c r="J322" i="6"/>
  <c r="F322" i="6"/>
  <c r="D322" i="6"/>
  <c r="I322" i="6"/>
  <c r="B323" i="6" s="1"/>
  <c r="C324" i="5"/>
  <c r="A323" i="6"/>
  <c r="G322" i="6" l="1"/>
  <c r="H322" i="6" s="1"/>
  <c r="K322" i="6" s="1"/>
  <c r="J323" i="6"/>
  <c r="F323" i="6"/>
  <c r="I323" i="6"/>
  <c r="B324" i="6" s="1"/>
  <c r="D323" i="6"/>
  <c r="C325" i="5"/>
  <c r="A324" i="6"/>
  <c r="G323" i="6" l="1"/>
  <c r="H323" i="6" s="1"/>
  <c r="K323" i="6" s="1"/>
  <c r="J324" i="6"/>
  <c r="I324" i="6"/>
  <c r="B325" i="6" s="1"/>
  <c r="F324" i="6"/>
  <c r="D324" i="6"/>
  <c r="C326" i="5"/>
  <c r="A325" i="6"/>
  <c r="J325" i="6" l="1"/>
  <c r="F325" i="6"/>
  <c r="I325" i="6"/>
  <c r="B326" i="6" s="1"/>
  <c r="D325" i="6"/>
  <c r="C327" i="5"/>
  <c r="A326" i="6"/>
  <c r="G324" i="6"/>
  <c r="H324" i="6" s="1"/>
  <c r="K324" i="6" s="1"/>
  <c r="G325" i="6" l="1"/>
  <c r="H325" i="6" s="1"/>
  <c r="K325" i="6" s="1"/>
  <c r="I326" i="6"/>
  <c r="B327" i="6" s="1"/>
  <c r="D326" i="6"/>
  <c r="F326" i="6"/>
  <c r="G326" i="6" s="1"/>
  <c r="H326" i="6" s="1"/>
  <c r="K326" i="6" s="1"/>
  <c r="J326" i="6"/>
  <c r="C328" i="5"/>
  <c r="A327" i="6"/>
  <c r="J327" i="6" l="1"/>
  <c r="F327" i="6"/>
  <c r="I327" i="6"/>
  <c r="B328" i="6" s="1"/>
  <c r="D327" i="6"/>
  <c r="C329" i="5"/>
  <c r="A328" i="6"/>
  <c r="J328" i="6" l="1"/>
  <c r="D328" i="6"/>
  <c r="I328" i="6"/>
  <c r="B329" i="6" s="1"/>
  <c r="F328" i="6"/>
  <c r="G328" i="6" s="1"/>
  <c r="H328" i="6" s="1"/>
  <c r="K328" i="6" s="1"/>
  <c r="G327" i="6"/>
  <c r="H327" i="6" s="1"/>
  <c r="K327" i="6" s="1"/>
  <c r="C330" i="5"/>
  <c r="A329" i="6"/>
  <c r="C331" i="5" l="1"/>
  <c r="A330" i="6"/>
  <c r="I329" i="6"/>
  <c r="F329" i="6"/>
  <c r="D329" i="6"/>
  <c r="J329" i="6"/>
  <c r="B330" i="6"/>
  <c r="J330" i="6" l="1"/>
  <c r="C332" i="5"/>
  <c r="A331" i="6"/>
  <c r="G329" i="6"/>
  <c r="H329" i="6" s="1"/>
  <c r="K329" i="6" s="1"/>
  <c r="F330" i="6"/>
  <c r="I330" i="6"/>
  <c r="B331" i="6" s="1"/>
  <c r="D330" i="6"/>
  <c r="J331" i="6" l="1"/>
  <c r="C333" i="5"/>
  <c r="A332" i="6"/>
  <c r="G330" i="6"/>
  <c r="H330" i="6" s="1"/>
  <c r="K330" i="6" s="1"/>
  <c r="I331" i="6"/>
  <c r="B332" i="6" s="1"/>
  <c r="F331" i="6"/>
  <c r="D331" i="6"/>
  <c r="G331" i="6" l="1"/>
  <c r="H331" i="6" s="1"/>
  <c r="K331" i="6" s="1"/>
  <c r="J332" i="6"/>
  <c r="I332" i="6"/>
  <c r="B333" i="6" s="1"/>
  <c r="D332" i="6"/>
  <c r="F332" i="6"/>
  <c r="G332" i="6" s="1"/>
  <c r="H332" i="6" s="1"/>
  <c r="K332" i="6" s="1"/>
  <c r="C334" i="5"/>
  <c r="A333" i="6"/>
  <c r="J333" i="6" l="1"/>
  <c r="C335" i="5"/>
  <c r="A334" i="6"/>
  <c r="F333" i="6"/>
  <c r="I333" i="6"/>
  <c r="B334" i="6" s="1"/>
  <c r="D333" i="6"/>
  <c r="J334" i="6" l="1"/>
  <c r="C336" i="5"/>
  <c r="A335" i="6"/>
  <c r="G333" i="6"/>
  <c r="H333" i="6" s="1"/>
  <c r="K333" i="6" s="1"/>
  <c r="I334" i="6"/>
  <c r="B335" i="6" s="1"/>
  <c r="D334" i="6"/>
  <c r="F334" i="6"/>
  <c r="G334" i="6" s="1"/>
  <c r="H334" i="6" s="1"/>
  <c r="K334" i="6" s="1"/>
  <c r="J335" i="6" l="1"/>
  <c r="C337" i="5"/>
  <c r="A336" i="6"/>
  <c r="F335" i="6"/>
  <c r="I335" i="6"/>
  <c r="B336" i="6" s="1"/>
  <c r="D335" i="6"/>
  <c r="G335" i="6" l="1"/>
  <c r="H335" i="6" s="1"/>
  <c r="K335" i="6" s="1"/>
  <c r="J336" i="6"/>
  <c r="C338" i="5"/>
  <c r="A337" i="6"/>
  <c r="D336" i="6"/>
  <c r="I336" i="6"/>
  <c r="B337" i="6" s="1"/>
  <c r="F336" i="6"/>
  <c r="G336" i="6" s="1"/>
  <c r="H336" i="6" s="1"/>
  <c r="K336" i="6" s="1"/>
  <c r="C339" i="5" l="1"/>
  <c r="A338" i="6"/>
  <c r="I337" i="6"/>
  <c r="F337" i="6"/>
  <c r="D337" i="6"/>
  <c r="J337" i="6"/>
  <c r="B338" i="6"/>
  <c r="J338" i="6" l="1"/>
  <c r="C340" i="5"/>
  <c r="A339" i="6"/>
  <c r="G337" i="6"/>
  <c r="H337" i="6" s="1"/>
  <c r="K337" i="6" s="1"/>
  <c r="F338" i="6"/>
  <c r="G338" i="6" s="1"/>
  <c r="H338" i="6" s="1"/>
  <c r="K338" i="6" s="1"/>
  <c r="D338" i="6"/>
  <c r="I338" i="6"/>
  <c r="B339" i="6" s="1"/>
  <c r="J339" i="6" l="1"/>
  <c r="F339" i="6"/>
  <c r="I339" i="6"/>
  <c r="B340" i="6" s="1"/>
  <c r="D339" i="6"/>
  <c r="C341" i="5"/>
  <c r="A340" i="6"/>
  <c r="G339" i="6" l="1"/>
  <c r="H339" i="6" s="1"/>
  <c r="K339" i="6" s="1"/>
  <c r="J340" i="6"/>
  <c r="I340" i="6"/>
  <c r="B341" i="6" s="1"/>
  <c r="F340" i="6"/>
  <c r="D340" i="6"/>
  <c r="C342" i="5"/>
  <c r="A341" i="6"/>
  <c r="J341" i="6" l="1"/>
  <c r="C343" i="5"/>
  <c r="A342" i="6"/>
  <c r="F341" i="6"/>
  <c r="I341" i="6"/>
  <c r="B342" i="6" s="1"/>
  <c r="D341" i="6"/>
  <c r="G340" i="6"/>
  <c r="H340" i="6" s="1"/>
  <c r="K340" i="6" s="1"/>
  <c r="J342" i="6" l="1"/>
  <c r="I342" i="6"/>
  <c r="B343" i="6" s="1"/>
  <c r="D342" i="6"/>
  <c r="F342" i="6"/>
  <c r="G342" i="6" s="1"/>
  <c r="H342" i="6" s="1"/>
  <c r="C344" i="5"/>
  <c r="A343" i="6"/>
  <c r="G341" i="6"/>
  <c r="H341" i="6" s="1"/>
  <c r="K341" i="6" s="1"/>
  <c r="J343" i="6" l="1"/>
  <c r="F343" i="6"/>
  <c r="I343" i="6"/>
  <c r="B344" i="6" s="1"/>
  <c r="D343" i="6"/>
  <c r="K342" i="6"/>
  <c r="C345" i="5"/>
  <c r="A344" i="6"/>
  <c r="J344" i="6" l="1"/>
  <c r="D344" i="6"/>
  <c r="I344" i="6"/>
  <c r="B345" i="6" s="1"/>
  <c r="F344" i="6"/>
  <c r="G344" i="6" s="1"/>
  <c r="H344" i="6" s="1"/>
  <c r="K344" i="6" s="1"/>
  <c r="G343" i="6"/>
  <c r="H343" i="6" s="1"/>
  <c r="K343" i="6" s="1"/>
  <c r="C346" i="5"/>
  <c r="A345" i="6"/>
  <c r="J345" i="6" l="1"/>
  <c r="C347" i="5"/>
  <c r="A346" i="6"/>
  <c r="I345" i="6"/>
  <c r="B346" i="6" s="1"/>
  <c r="F345" i="6"/>
  <c r="D345" i="6"/>
  <c r="J346" i="6" l="1"/>
  <c r="C348" i="5"/>
  <c r="A347" i="6"/>
  <c r="G345" i="6"/>
  <c r="H345" i="6" s="1"/>
  <c r="K345" i="6" s="1"/>
  <c r="F346" i="6"/>
  <c r="I346" i="6"/>
  <c r="B347" i="6" s="1"/>
  <c r="D346" i="6"/>
  <c r="J347" i="6" l="1"/>
  <c r="C349" i="5"/>
  <c r="A348" i="6"/>
  <c r="G346" i="6"/>
  <c r="H346" i="6" s="1"/>
  <c r="K346" i="6" s="1"/>
  <c r="I347" i="6"/>
  <c r="B348" i="6" s="1"/>
  <c r="F347" i="6"/>
  <c r="D347" i="6"/>
  <c r="J348" i="6" l="1"/>
  <c r="C350" i="5"/>
  <c r="A349" i="6"/>
  <c r="G347" i="6"/>
  <c r="H347" i="6" s="1"/>
  <c r="K347" i="6" s="1"/>
  <c r="I348" i="6"/>
  <c r="B349" i="6" s="1"/>
  <c r="F348" i="6"/>
  <c r="D348" i="6"/>
  <c r="J349" i="6" l="1"/>
  <c r="C351" i="5"/>
  <c r="A350" i="6"/>
  <c r="G348" i="6"/>
  <c r="H348" i="6" s="1"/>
  <c r="K348" i="6" s="1"/>
  <c r="F349" i="6"/>
  <c r="I349" i="6"/>
  <c r="B350" i="6" s="1"/>
  <c r="D349" i="6"/>
  <c r="G349" i="6" l="1"/>
  <c r="H349" i="6" s="1"/>
  <c r="K349" i="6" s="1"/>
  <c r="J350" i="6"/>
  <c r="C352" i="5"/>
  <c r="A351" i="6"/>
  <c r="I350" i="6"/>
  <c r="B351" i="6" s="1"/>
  <c r="D350" i="6"/>
  <c r="F350" i="6"/>
  <c r="G350" i="6" s="1"/>
  <c r="H350" i="6" s="1"/>
  <c r="K350" i="6" s="1"/>
  <c r="J351" i="6" l="1"/>
  <c r="C353" i="5"/>
  <c r="A352" i="6"/>
  <c r="F351" i="6"/>
  <c r="G351" i="6" s="1"/>
  <c r="H351" i="6" s="1"/>
  <c r="K351" i="6" s="1"/>
  <c r="I351" i="6"/>
  <c r="B352" i="6" s="1"/>
  <c r="D351" i="6"/>
  <c r="J352" i="6" l="1"/>
  <c r="C354" i="5"/>
  <c r="A353" i="6"/>
  <c r="D352" i="6"/>
  <c r="I352" i="6"/>
  <c r="B353" i="6" s="1"/>
  <c r="F352" i="6"/>
  <c r="G352" i="6" s="1"/>
  <c r="H352" i="6" s="1"/>
  <c r="K352" i="6" s="1"/>
  <c r="J353" i="6" l="1"/>
  <c r="I353" i="6"/>
  <c r="B354" i="6" s="1"/>
  <c r="F353" i="6"/>
  <c r="D353" i="6"/>
  <c r="C355" i="5"/>
  <c r="A354" i="6"/>
  <c r="J354" i="6" l="1"/>
  <c r="C356" i="5"/>
  <c r="A355" i="6"/>
  <c r="G353" i="6"/>
  <c r="H353" i="6" s="1"/>
  <c r="K353" i="6" s="1"/>
  <c r="F354" i="6"/>
  <c r="G354" i="6" s="1"/>
  <c r="H354" i="6" s="1"/>
  <c r="K354" i="6" s="1"/>
  <c r="D354" i="6"/>
  <c r="I354" i="6"/>
  <c r="B355" i="6" s="1"/>
  <c r="C357" i="5" l="1"/>
  <c r="A356" i="6"/>
  <c r="F355" i="6"/>
  <c r="I355" i="6"/>
  <c r="D355" i="6"/>
  <c r="J355" i="6"/>
  <c r="B356" i="6"/>
  <c r="J356" i="6" l="1"/>
  <c r="C358" i="5"/>
  <c r="A357" i="6"/>
  <c r="G355" i="6"/>
  <c r="H355" i="6" s="1"/>
  <c r="K355" i="6" s="1"/>
  <c r="I356" i="6"/>
  <c r="B357" i="6" s="1"/>
  <c r="F356" i="6"/>
  <c r="D356" i="6"/>
  <c r="G356" i="6" l="1"/>
  <c r="H356" i="6" s="1"/>
  <c r="K356" i="6" s="1"/>
  <c r="J357" i="6"/>
  <c r="F357" i="6"/>
  <c r="I357" i="6"/>
  <c r="B358" i="6" s="1"/>
  <c r="D357" i="6"/>
  <c r="C359" i="5"/>
  <c r="A358" i="6"/>
  <c r="G357" i="6" l="1"/>
  <c r="H357" i="6" s="1"/>
  <c r="K357" i="6" s="1"/>
  <c r="C360" i="5"/>
  <c r="A359" i="6"/>
  <c r="J358" i="6"/>
  <c r="I358" i="6"/>
  <c r="B359" i="6" s="1"/>
  <c r="D358" i="6"/>
  <c r="F358" i="6"/>
  <c r="G358" i="6" s="1"/>
  <c r="H358" i="6" s="1"/>
  <c r="K358" i="6" s="1"/>
  <c r="J359" i="6" l="1"/>
  <c r="C361" i="5"/>
  <c r="A360" i="6"/>
  <c r="F359" i="6"/>
  <c r="I359" i="6"/>
  <c r="B360" i="6" s="1"/>
  <c r="D359" i="6"/>
  <c r="J360" i="6" l="1"/>
  <c r="I360" i="6"/>
  <c r="B361" i="6" s="1"/>
  <c r="D360" i="6"/>
  <c r="F360" i="6"/>
  <c r="G360" i="6" s="1"/>
  <c r="H360" i="6" s="1"/>
  <c r="K360" i="6" s="1"/>
  <c r="C362" i="5"/>
  <c r="A361" i="6"/>
  <c r="G359" i="6"/>
  <c r="H359" i="6" s="1"/>
  <c r="K359" i="6" s="1"/>
  <c r="J361" i="6" l="1"/>
  <c r="C363" i="5"/>
  <c r="A362" i="6"/>
  <c r="D361" i="6"/>
  <c r="F361" i="6"/>
  <c r="G361" i="6" s="1"/>
  <c r="H361" i="6" s="1"/>
  <c r="K361" i="6" s="1"/>
  <c r="I361" i="6"/>
  <c r="B362" i="6" s="1"/>
  <c r="J362" i="6" l="1"/>
  <c r="C364" i="5"/>
  <c r="A363" i="6"/>
  <c r="I362" i="6"/>
  <c r="B363" i="6" s="1"/>
  <c r="F362" i="6"/>
  <c r="D362" i="6"/>
  <c r="G362" i="6" l="1"/>
  <c r="H362" i="6" s="1"/>
  <c r="K362" i="6" s="1"/>
  <c r="I363" i="6"/>
  <c r="B364" i="6" s="1"/>
  <c r="F363" i="6"/>
  <c r="D363" i="6"/>
  <c r="J363" i="6"/>
  <c r="C365" i="5"/>
  <c r="A364" i="6"/>
  <c r="J364" i="6" l="1"/>
  <c r="C366" i="5"/>
  <c r="A365" i="6"/>
  <c r="I364" i="6"/>
  <c r="B365" i="6" s="1"/>
  <c r="F364" i="6"/>
  <c r="D364" i="6"/>
  <c r="G363" i="6"/>
  <c r="H363" i="6" s="1"/>
  <c r="K363" i="6" s="1"/>
  <c r="J365" i="6" l="1"/>
  <c r="G364" i="6"/>
  <c r="H364" i="6" s="1"/>
  <c r="K364" i="6" s="1"/>
  <c r="C367" i="5"/>
  <c r="A366" i="6"/>
  <c r="F365" i="6"/>
  <c r="I365" i="6"/>
  <c r="B366" i="6" s="1"/>
  <c r="D365" i="6"/>
  <c r="G365" i="6" l="1"/>
  <c r="H365" i="6" s="1"/>
  <c r="K365" i="6" s="1"/>
  <c r="J366" i="6"/>
  <c r="I366" i="6"/>
  <c r="B367" i="6" s="1"/>
  <c r="D366" i="6"/>
  <c r="F366" i="6"/>
  <c r="G366" i="6" s="1"/>
  <c r="H366" i="6" s="1"/>
  <c r="K366" i="6" s="1"/>
  <c r="C368" i="5"/>
  <c r="A367" i="6"/>
  <c r="J367" i="6" l="1"/>
  <c r="C369" i="5"/>
  <c r="A369" i="6" s="1"/>
  <c r="A368" i="6"/>
  <c r="F367" i="6"/>
  <c r="I367" i="6"/>
  <c r="B368" i="6" s="1"/>
  <c r="D367" i="6"/>
  <c r="J368" i="6" l="1"/>
  <c r="F369" i="6"/>
  <c r="D369" i="6"/>
  <c r="G367" i="6"/>
  <c r="H367" i="6" s="1"/>
  <c r="K367" i="6" s="1"/>
  <c r="F368" i="6"/>
  <c r="I368" i="6"/>
  <c r="I369" i="6" s="1"/>
  <c r="I370" i="6" s="1"/>
  <c r="I371" i="6" s="1"/>
  <c r="I372" i="6" s="1"/>
  <c r="I373" i="6" s="1"/>
  <c r="I374" i="6" s="1"/>
  <c r="I375" i="6" s="1"/>
  <c r="I376" i="6" s="1"/>
  <c r="I377" i="6" s="1"/>
  <c r="I378" i="6" s="1"/>
  <c r="I379" i="6" s="1"/>
  <c r="I380" i="6" s="1"/>
  <c r="I381" i="6" s="1"/>
  <c r="I382" i="6" s="1"/>
  <c r="I383" i="6" s="1"/>
  <c r="I384" i="6" s="1"/>
  <c r="I385" i="6" s="1"/>
  <c r="I386" i="6" s="1"/>
  <c r="I387" i="6" s="1"/>
  <c r="I388" i="6" s="1"/>
  <c r="I389" i="6" s="1"/>
  <c r="I390" i="6" s="1"/>
  <c r="I391" i="6" s="1"/>
  <c r="I392" i="6" s="1"/>
  <c r="I393" i="6" s="1"/>
  <c r="I394" i="6" s="1"/>
  <c r="I395" i="6" s="1"/>
  <c r="I396" i="6" s="1"/>
  <c r="I397" i="6" s="1"/>
  <c r="I398" i="6" s="1"/>
  <c r="I399" i="6" s="1"/>
  <c r="I400" i="6" s="1"/>
  <c r="I401" i="6" s="1"/>
  <c r="I402" i="6" s="1"/>
  <c r="I403" i="6" s="1"/>
  <c r="I404" i="6" s="1"/>
  <c r="I405" i="6" s="1"/>
  <c r="I406" i="6" s="1"/>
  <c r="I407" i="6" s="1"/>
  <c r="I408" i="6" s="1"/>
  <c r="I409" i="6" s="1"/>
  <c r="I410" i="6" s="1"/>
  <c r="I411" i="6" s="1"/>
  <c r="I412" i="6" s="1"/>
  <c r="I413" i="6" s="1"/>
  <c r="I414" i="6" s="1"/>
  <c r="I415" i="6" s="1"/>
  <c r="I416" i="6" s="1"/>
  <c r="I417" i="6" s="1"/>
  <c r="I418" i="6" s="1"/>
  <c r="I419" i="6" s="1"/>
  <c r="I420" i="6" s="1"/>
  <c r="I421" i="6" s="1"/>
  <c r="I422" i="6" s="1"/>
  <c r="I423" i="6" s="1"/>
  <c r="I424" i="6" s="1"/>
  <c r="I425" i="6" s="1"/>
  <c r="I426" i="6" s="1"/>
  <c r="I427" i="6" s="1"/>
  <c r="I428" i="6" s="1"/>
  <c r="I429" i="6" s="1"/>
  <c r="I430" i="6" s="1"/>
  <c r="I431" i="6" s="1"/>
  <c r="I432" i="6" s="1"/>
  <c r="I433" i="6" s="1"/>
  <c r="I434" i="6" s="1"/>
  <c r="I435" i="6" s="1"/>
  <c r="I436" i="6" s="1"/>
  <c r="I437" i="6" s="1"/>
  <c r="I438" i="6" s="1"/>
  <c r="I439" i="6" s="1"/>
  <c r="I440" i="6" s="1"/>
  <c r="I441" i="6" s="1"/>
  <c r="I442" i="6" s="1"/>
  <c r="I443" i="6" s="1"/>
  <c r="I444" i="6" s="1"/>
  <c r="I445" i="6" s="1"/>
  <c r="I446" i="6" s="1"/>
  <c r="I447" i="6" s="1"/>
  <c r="I448" i="6" s="1"/>
  <c r="I449" i="6" s="1"/>
  <c r="I450" i="6" s="1"/>
  <c r="I451" i="6" s="1"/>
  <c r="I452" i="6" s="1"/>
  <c r="I453" i="6" s="1"/>
  <c r="I454" i="6" s="1"/>
  <c r="I455" i="6" s="1"/>
  <c r="I456" i="6" s="1"/>
  <c r="I457" i="6" s="1"/>
  <c r="I458" i="6" s="1"/>
  <c r="I459" i="6" s="1"/>
  <c r="I460" i="6" s="1"/>
  <c r="I461" i="6" s="1"/>
  <c r="I462" i="6" s="1"/>
  <c r="I463" i="6" s="1"/>
  <c r="I464" i="6" s="1"/>
  <c r="I465" i="6" s="1"/>
  <c r="I466" i="6" s="1"/>
  <c r="I467" i="6" s="1"/>
  <c r="I468" i="6" s="1"/>
  <c r="I469" i="6" s="1"/>
  <c r="I470" i="6" s="1"/>
  <c r="I471" i="6" s="1"/>
  <c r="I472" i="6" s="1"/>
  <c r="I473" i="6" s="1"/>
  <c r="I474" i="6" s="1"/>
  <c r="I475" i="6" s="1"/>
  <c r="I476" i="6" s="1"/>
  <c r="I477" i="6" s="1"/>
  <c r="I478" i="6" s="1"/>
  <c r="I479" i="6" s="1"/>
  <c r="I480" i="6" s="1"/>
  <c r="I481" i="6" s="1"/>
  <c r="I482" i="6" s="1"/>
  <c r="I483" i="6" s="1"/>
  <c r="I484" i="6" s="1"/>
  <c r="I485" i="6" s="1"/>
  <c r="I486" i="6" s="1"/>
  <c r="I487" i="6" s="1"/>
  <c r="I488" i="6" s="1"/>
  <c r="I489" i="6" s="1"/>
  <c r="I490" i="6" s="1"/>
  <c r="I491" i="6" s="1"/>
  <c r="I492" i="6" s="1"/>
  <c r="I493" i="6" s="1"/>
  <c r="I494" i="6" s="1"/>
  <c r="I495" i="6" s="1"/>
  <c r="I496" i="6" s="1"/>
  <c r="I497" i="6" s="1"/>
  <c r="I498" i="6" s="1"/>
  <c r="I499" i="6" s="1"/>
  <c r="I500" i="6" s="1"/>
  <c r="I501" i="6" s="1"/>
  <c r="I502" i="6" s="1"/>
  <c r="I503" i="6" s="1"/>
  <c r="I504" i="6" s="1"/>
  <c r="I505" i="6" s="1"/>
  <c r="I506" i="6" s="1"/>
  <c r="I507" i="6" s="1"/>
  <c r="I508" i="6" s="1"/>
  <c r="I509" i="6" s="1"/>
  <c r="I510" i="6" s="1"/>
  <c r="I511" i="6" s="1"/>
  <c r="I512" i="6" s="1"/>
  <c r="I513" i="6" s="1"/>
  <c r="I514" i="6" s="1"/>
  <c r="I515" i="6" s="1"/>
  <c r="I516" i="6" s="1"/>
  <c r="I517" i="6" s="1"/>
  <c r="I518" i="6" s="1"/>
  <c r="I519" i="6" s="1"/>
  <c r="I520" i="6" s="1"/>
  <c r="I521" i="6" s="1"/>
  <c r="I522" i="6" s="1"/>
  <c r="I523" i="6" s="1"/>
  <c r="I524" i="6" s="1"/>
  <c r="I525" i="6" s="1"/>
  <c r="I526" i="6" s="1"/>
  <c r="I527" i="6" s="1"/>
  <c r="I528" i="6" s="1"/>
  <c r="I529" i="6" s="1"/>
  <c r="I530" i="6" s="1"/>
  <c r="I531" i="6" s="1"/>
  <c r="I532" i="6" s="1"/>
  <c r="I533" i="6" s="1"/>
  <c r="I534" i="6" s="1"/>
  <c r="I535" i="6" s="1"/>
  <c r="I536" i="6" s="1"/>
  <c r="I537" i="6" s="1"/>
  <c r="I538" i="6" s="1"/>
  <c r="I539" i="6" s="1"/>
  <c r="I540" i="6" s="1"/>
  <c r="I541" i="6" s="1"/>
  <c r="I542" i="6" s="1"/>
  <c r="I543" i="6" s="1"/>
  <c r="I544" i="6" s="1"/>
  <c r="I545" i="6" s="1"/>
  <c r="I546" i="6" s="1"/>
  <c r="I547" i="6" s="1"/>
  <c r="I548" i="6" s="1"/>
  <c r="I549" i="6" s="1"/>
  <c r="I550" i="6" s="1"/>
  <c r="I551" i="6" s="1"/>
  <c r="I552" i="6" s="1"/>
  <c r="I553" i="6" s="1"/>
  <c r="I554" i="6" s="1"/>
  <c r="I555" i="6" s="1"/>
  <c r="I556" i="6" s="1"/>
  <c r="I557" i="6" s="1"/>
  <c r="I558" i="6" s="1"/>
  <c r="I559" i="6" s="1"/>
  <c r="I560" i="6" s="1"/>
  <c r="I561" i="6" s="1"/>
  <c r="I562" i="6" s="1"/>
  <c r="I563" i="6" s="1"/>
  <c r="I564" i="6" s="1"/>
  <c r="I565" i="6" s="1"/>
  <c r="I566" i="6" s="1"/>
  <c r="I567" i="6" s="1"/>
  <c r="I568" i="6" s="1"/>
  <c r="I569" i="6" s="1"/>
  <c r="I570" i="6" s="1"/>
  <c r="I571" i="6" s="1"/>
  <c r="I572" i="6" s="1"/>
  <c r="I573" i="6" s="1"/>
  <c r="I574" i="6" s="1"/>
  <c r="I575" i="6" s="1"/>
  <c r="I576" i="6" s="1"/>
  <c r="I577" i="6" s="1"/>
  <c r="I578" i="6" s="1"/>
  <c r="I579" i="6" s="1"/>
  <c r="I580" i="6" s="1"/>
  <c r="I581" i="6" s="1"/>
  <c r="I582" i="6" s="1"/>
  <c r="I583" i="6" s="1"/>
  <c r="I584" i="6" s="1"/>
  <c r="I585" i="6" s="1"/>
  <c r="I586" i="6" s="1"/>
  <c r="I587" i="6" s="1"/>
  <c r="I588" i="6" s="1"/>
  <c r="I589" i="6" s="1"/>
  <c r="I590" i="6" s="1"/>
  <c r="I591" i="6" s="1"/>
  <c r="I592" i="6" s="1"/>
  <c r="I593" i="6" s="1"/>
  <c r="I594" i="6" s="1"/>
  <c r="I595" i="6" s="1"/>
  <c r="I596" i="6" s="1"/>
  <c r="I597" i="6" s="1"/>
  <c r="I598" i="6" s="1"/>
  <c r="I599" i="6" s="1"/>
  <c r="I600" i="6" s="1"/>
  <c r="I601" i="6" s="1"/>
  <c r="I602" i="6" s="1"/>
  <c r="I603" i="6" s="1"/>
  <c r="I604" i="6" s="1"/>
  <c r="I605" i="6" s="1"/>
  <c r="I606" i="6" s="1"/>
  <c r="I607" i="6" s="1"/>
  <c r="I608" i="6" s="1"/>
  <c r="I609" i="6" s="1"/>
  <c r="I610" i="6" s="1"/>
  <c r="I611" i="6" s="1"/>
  <c r="I612" i="6" s="1"/>
  <c r="I613" i="6" s="1"/>
  <c r="I614" i="6" s="1"/>
  <c r="I615" i="6" s="1"/>
  <c r="I616" i="6" s="1"/>
  <c r="I617" i="6" s="1"/>
  <c r="I618" i="6" s="1"/>
  <c r="I619" i="6" s="1"/>
  <c r="I620" i="6" s="1"/>
  <c r="I621" i="6" s="1"/>
  <c r="I622" i="6" s="1"/>
  <c r="I623" i="6" s="1"/>
  <c r="I624" i="6" s="1"/>
  <c r="I625" i="6" s="1"/>
  <c r="I626" i="6" s="1"/>
  <c r="I627" i="6" s="1"/>
  <c r="I628" i="6" s="1"/>
  <c r="I629" i="6" s="1"/>
  <c r="I630" i="6" s="1"/>
  <c r="I631" i="6" s="1"/>
  <c r="I632" i="6" s="1"/>
  <c r="I633" i="6" s="1"/>
  <c r="I634" i="6" s="1"/>
  <c r="I635" i="6" s="1"/>
  <c r="I636" i="6" s="1"/>
  <c r="I637" i="6" s="1"/>
  <c r="I638" i="6" s="1"/>
  <c r="I639" i="6" s="1"/>
  <c r="I640" i="6" s="1"/>
  <c r="I641" i="6" s="1"/>
  <c r="I642" i="6" s="1"/>
  <c r="I643" i="6" s="1"/>
  <c r="I644" i="6" s="1"/>
  <c r="I645" i="6" s="1"/>
  <c r="I646" i="6" s="1"/>
  <c r="I647" i="6" s="1"/>
  <c r="I648" i="6" s="1"/>
  <c r="I649" i="6" s="1"/>
  <c r="I650" i="6" s="1"/>
  <c r="I651" i="6" s="1"/>
  <c r="I652" i="6" s="1"/>
  <c r="I653" i="6" s="1"/>
  <c r="I654" i="6" s="1"/>
  <c r="I655" i="6" s="1"/>
  <c r="I656" i="6" s="1"/>
  <c r="I657" i="6" s="1"/>
  <c r="I658" i="6" s="1"/>
  <c r="I659" i="6" s="1"/>
  <c r="I660" i="6" s="1"/>
  <c r="I661" i="6" s="1"/>
  <c r="I662" i="6" s="1"/>
  <c r="I663" i="6" s="1"/>
  <c r="I664" i="6" s="1"/>
  <c r="I665" i="6" s="1"/>
  <c r="I666" i="6" s="1"/>
  <c r="I667" i="6" s="1"/>
  <c r="I668" i="6" s="1"/>
  <c r="I669" i="6" s="1"/>
  <c r="I670" i="6" s="1"/>
  <c r="I671" i="6" s="1"/>
  <c r="I672" i="6" s="1"/>
  <c r="I673" i="6" s="1"/>
  <c r="I674" i="6" s="1"/>
  <c r="I675" i="6" s="1"/>
  <c r="I676" i="6" s="1"/>
  <c r="I677" i="6" s="1"/>
  <c r="I678" i="6" s="1"/>
  <c r="I679" i="6" s="1"/>
  <c r="I680" i="6" s="1"/>
  <c r="I681" i="6" s="1"/>
  <c r="I682" i="6" s="1"/>
  <c r="I683" i="6" s="1"/>
  <c r="I684" i="6" s="1"/>
  <c r="I685" i="6" s="1"/>
  <c r="I686" i="6" s="1"/>
  <c r="I687" i="6" s="1"/>
  <c r="I688" i="6" s="1"/>
  <c r="I689" i="6" s="1"/>
  <c r="I690" i="6" s="1"/>
  <c r="I691" i="6" s="1"/>
  <c r="I692" i="6" s="1"/>
  <c r="I693" i="6" s="1"/>
  <c r="I694" i="6" s="1"/>
  <c r="I695" i="6" s="1"/>
  <c r="I696" i="6" s="1"/>
  <c r="I697" i="6" s="1"/>
  <c r="I698" i="6" s="1"/>
  <c r="I699" i="6" s="1"/>
  <c r="I700" i="6" s="1"/>
  <c r="I701" i="6" s="1"/>
  <c r="I702" i="6" s="1"/>
  <c r="I703" i="6" s="1"/>
  <c r="I704" i="6" s="1"/>
  <c r="I705" i="6" s="1"/>
  <c r="I706" i="6" s="1"/>
  <c r="I707" i="6" s="1"/>
  <c r="I708" i="6" s="1"/>
  <c r="I709" i="6" s="1"/>
  <c r="I710" i="6" s="1"/>
  <c r="I711" i="6" s="1"/>
  <c r="I712" i="6" s="1"/>
  <c r="I713" i="6" s="1"/>
  <c r="I714" i="6" s="1"/>
  <c r="I715" i="6" s="1"/>
  <c r="I716" i="6" s="1"/>
  <c r="I717" i="6" s="1"/>
  <c r="I718" i="6" s="1"/>
  <c r="I719" i="6" s="1"/>
  <c r="I720" i="6" s="1"/>
  <c r="I721" i="6" s="1"/>
  <c r="I722" i="6" s="1"/>
  <c r="I723" i="6" s="1"/>
  <c r="I724" i="6" s="1"/>
  <c r="I725" i="6" s="1"/>
  <c r="I726" i="6" s="1"/>
  <c r="I727" i="6" s="1"/>
  <c r="I728" i="6" s="1"/>
  <c r="I729" i="6" s="1"/>
  <c r="I730" i="6" s="1"/>
  <c r="I731" i="6" s="1"/>
  <c r="I732" i="6" s="1"/>
  <c r="I733" i="6" s="1"/>
  <c r="I734" i="6" s="1"/>
  <c r="I735" i="6" s="1"/>
  <c r="I736" i="6" s="1"/>
  <c r="I737" i="6" s="1"/>
  <c r="I738" i="6" s="1"/>
  <c r="I739" i="6" s="1"/>
  <c r="I740" i="6" s="1"/>
  <c r="I741" i="6" s="1"/>
  <c r="I742" i="6" s="1"/>
  <c r="I743" i="6" s="1"/>
  <c r="I744" i="6" s="1"/>
  <c r="I745" i="6" s="1"/>
  <c r="I746" i="6" s="1"/>
  <c r="I747" i="6" s="1"/>
  <c r="I748" i="6" s="1"/>
  <c r="I749" i="6" s="1"/>
  <c r="I750" i="6" s="1"/>
  <c r="I751" i="6" s="1"/>
  <c r="I752" i="6" s="1"/>
  <c r="I753" i="6" s="1"/>
  <c r="I754" i="6" s="1"/>
  <c r="I755" i="6" s="1"/>
  <c r="I756" i="6" s="1"/>
  <c r="I757" i="6" s="1"/>
  <c r="I758" i="6" s="1"/>
  <c r="I759" i="6" s="1"/>
  <c r="I760" i="6" s="1"/>
  <c r="I761" i="6" s="1"/>
  <c r="I762" i="6" s="1"/>
  <c r="I763" i="6" s="1"/>
  <c r="I764" i="6" s="1"/>
  <c r="I765" i="6" s="1"/>
  <c r="I766" i="6" s="1"/>
  <c r="I767" i="6" s="1"/>
  <c r="I768" i="6" s="1"/>
  <c r="I769" i="6" s="1"/>
  <c r="I770" i="6" s="1"/>
  <c r="I771" i="6" s="1"/>
  <c r="I772" i="6" s="1"/>
  <c r="I773" i="6" s="1"/>
  <c r="I774" i="6" s="1"/>
  <c r="I775" i="6" s="1"/>
  <c r="I776" i="6" s="1"/>
  <c r="I777" i="6" s="1"/>
  <c r="I778" i="6" s="1"/>
  <c r="I779" i="6" s="1"/>
  <c r="I780" i="6" s="1"/>
  <c r="I781" i="6" s="1"/>
  <c r="I782" i="6" s="1"/>
  <c r="I783" i="6" s="1"/>
  <c r="I784" i="6" s="1"/>
  <c r="I785" i="6" s="1"/>
  <c r="I786" i="6" s="1"/>
  <c r="I787" i="6" s="1"/>
  <c r="I788" i="6" s="1"/>
  <c r="I789" i="6" s="1"/>
  <c r="I790" i="6" s="1"/>
  <c r="I791" i="6" s="1"/>
  <c r="I792" i="6" s="1"/>
  <c r="I793" i="6" s="1"/>
  <c r="I794" i="6" s="1"/>
  <c r="I795" i="6" s="1"/>
  <c r="I796" i="6" s="1"/>
  <c r="I797" i="6" s="1"/>
  <c r="I798" i="6" s="1"/>
  <c r="I799" i="6" s="1"/>
  <c r="I800" i="6" s="1"/>
  <c r="I801" i="6" s="1"/>
  <c r="I802" i="6" s="1"/>
  <c r="I803" i="6" s="1"/>
  <c r="I804" i="6" s="1"/>
  <c r="I805" i="6" s="1"/>
  <c r="I806" i="6" s="1"/>
  <c r="I807" i="6" s="1"/>
  <c r="I808" i="6" s="1"/>
  <c r="I809" i="6" s="1"/>
  <c r="I810" i="6" s="1"/>
  <c r="I811" i="6" s="1"/>
  <c r="I812" i="6" s="1"/>
  <c r="I813" i="6" s="1"/>
  <c r="I814" i="6" s="1"/>
  <c r="I815" i="6" s="1"/>
  <c r="I816" i="6" s="1"/>
  <c r="I817" i="6" s="1"/>
  <c r="I818" i="6" s="1"/>
  <c r="I819" i="6" s="1"/>
  <c r="I820" i="6" s="1"/>
  <c r="I821" i="6" s="1"/>
  <c r="I822" i="6" s="1"/>
  <c r="I823" i="6" s="1"/>
  <c r="I824" i="6" s="1"/>
  <c r="I825" i="6" s="1"/>
  <c r="I826" i="6" s="1"/>
  <c r="I827" i="6" s="1"/>
  <c r="I828" i="6" s="1"/>
  <c r="I829" i="6" s="1"/>
  <c r="I830" i="6" s="1"/>
  <c r="I831" i="6" s="1"/>
  <c r="I832" i="6" s="1"/>
  <c r="I833" i="6" s="1"/>
  <c r="I834" i="6" s="1"/>
  <c r="I835" i="6" s="1"/>
  <c r="I836" i="6" s="1"/>
  <c r="I837" i="6" s="1"/>
  <c r="I838" i="6" s="1"/>
  <c r="I839" i="6" s="1"/>
  <c r="I840" i="6" s="1"/>
  <c r="I841" i="6" s="1"/>
  <c r="I842" i="6" s="1"/>
  <c r="I843" i="6" s="1"/>
  <c r="I844" i="6" s="1"/>
  <c r="I845" i="6" s="1"/>
  <c r="I846" i="6" s="1"/>
  <c r="I847" i="6" s="1"/>
  <c r="I848" i="6" s="1"/>
  <c r="I849" i="6" s="1"/>
  <c r="I850" i="6" s="1"/>
  <c r="I851" i="6" s="1"/>
  <c r="I852" i="6" s="1"/>
  <c r="I853" i="6" s="1"/>
  <c r="I854" i="6" s="1"/>
  <c r="I855" i="6" s="1"/>
  <c r="I856" i="6" s="1"/>
  <c r="I857" i="6" s="1"/>
  <c r="I858" i="6" s="1"/>
  <c r="I859" i="6" s="1"/>
  <c r="I860" i="6" s="1"/>
  <c r="I861" i="6" s="1"/>
  <c r="I862" i="6" s="1"/>
  <c r="I863" i="6" s="1"/>
  <c r="I864" i="6" s="1"/>
  <c r="I865" i="6" s="1"/>
  <c r="I866" i="6" s="1"/>
  <c r="I867" i="6" s="1"/>
  <c r="I868" i="6" s="1"/>
  <c r="I869" i="6" s="1"/>
  <c r="I870" i="6" s="1"/>
  <c r="I871" i="6" s="1"/>
  <c r="I872" i="6" s="1"/>
  <c r="I873" i="6" s="1"/>
  <c r="I874" i="6" s="1"/>
  <c r="I875" i="6" s="1"/>
  <c r="I876" i="6" s="1"/>
  <c r="I877" i="6" s="1"/>
  <c r="I878" i="6" s="1"/>
  <c r="I879" i="6" s="1"/>
  <c r="I880" i="6" s="1"/>
  <c r="I881" i="6" s="1"/>
  <c r="I882" i="6" s="1"/>
  <c r="I883" i="6" s="1"/>
  <c r="I884" i="6" s="1"/>
  <c r="I885" i="6" s="1"/>
  <c r="I886" i="6" s="1"/>
  <c r="I887" i="6" s="1"/>
  <c r="I888" i="6" s="1"/>
  <c r="I889" i="6" s="1"/>
  <c r="I890" i="6" s="1"/>
  <c r="I891" i="6" s="1"/>
  <c r="I892" i="6" s="1"/>
  <c r="I893" i="6" s="1"/>
  <c r="I894" i="6" s="1"/>
  <c r="I895" i="6" s="1"/>
  <c r="I896" i="6" s="1"/>
  <c r="I897" i="6" s="1"/>
  <c r="I898" i="6" s="1"/>
  <c r="I899" i="6" s="1"/>
  <c r="I900" i="6" s="1"/>
  <c r="I901" i="6" s="1"/>
  <c r="I902" i="6" s="1"/>
  <c r="I903" i="6" s="1"/>
  <c r="I904" i="6" s="1"/>
  <c r="I905" i="6" s="1"/>
  <c r="I906" i="6" s="1"/>
  <c r="I907" i="6" s="1"/>
  <c r="I908" i="6" s="1"/>
  <c r="I909" i="6" s="1"/>
  <c r="I910" i="6" s="1"/>
  <c r="I911" i="6" s="1"/>
  <c r="I912" i="6" s="1"/>
  <c r="I913" i="6" s="1"/>
  <c r="I914" i="6" s="1"/>
  <c r="I915" i="6" s="1"/>
  <c r="I916" i="6" s="1"/>
  <c r="I917" i="6" s="1"/>
  <c r="I918" i="6" s="1"/>
  <c r="I919" i="6" s="1"/>
  <c r="I920" i="6" s="1"/>
  <c r="I921" i="6" s="1"/>
  <c r="I922" i="6" s="1"/>
  <c r="I923" i="6" s="1"/>
  <c r="I924" i="6" s="1"/>
  <c r="I925" i="6" s="1"/>
  <c r="I926" i="6" s="1"/>
  <c r="I927" i="6" s="1"/>
  <c r="I928" i="6" s="1"/>
  <c r="I929" i="6" s="1"/>
  <c r="I930" i="6" s="1"/>
  <c r="I931" i="6" s="1"/>
  <c r="I932" i="6" s="1"/>
  <c r="I933" i="6" s="1"/>
  <c r="I934" i="6" s="1"/>
  <c r="I935" i="6" s="1"/>
  <c r="I936" i="6" s="1"/>
  <c r="I937" i="6" s="1"/>
  <c r="I938" i="6" s="1"/>
  <c r="I939" i="6" s="1"/>
  <c r="I940" i="6" s="1"/>
  <c r="I941" i="6" s="1"/>
  <c r="I942" i="6" s="1"/>
  <c r="I943" i="6" s="1"/>
  <c r="I944" i="6" s="1"/>
  <c r="I945" i="6" s="1"/>
  <c r="I946" i="6" s="1"/>
  <c r="I947" i="6" s="1"/>
  <c r="I948" i="6" s="1"/>
  <c r="I949" i="6" s="1"/>
  <c r="I950" i="6" s="1"/>
  <c r="I951" i="6" s="1"/>
  <c r="I952" i="6" s="1"/>
  <c r="I953" i="6" s="1"/>
  <c r="I954" i="6" s="1"/>
  <c r="I955" i="6" s="1"/>
  <c r="I956" i="6" s="1"/>
  <c r="I957" i="6" s="1"/>
  <c r="I958" i="6" s="1"/>
  <c r="I959" i="6" s="1"/>
  <c r="I960" i="6" s="1"/>
  <c r="I961" i="6" s="1"/>
  <c r="I962" i="6" s="1"/>
  <c r="I963" i="6" s="1"/>
  <c r="I964" i="6" s="1"/>
  <c r="I965" i="6" s="1"/>
  <c r="I966" i="6" s="1"/>
  <c r="I967" i="6" s="1"/>
  <c r="I968" i="6" s="1"/>
  <c r="I969" i="6" s="1"/>
  <c r="I970" i="6" s="1"/>
  <c r="I971" i="6" s="1"/>
  <c r="I972" i="6" s="1"/>
  <c r="I973" i="6" s="1"/>
  <c r="I974" i="6" s="1"/>
  <c r="I975" i="6" s="1"/>
  <c r="I976" i="6" s="1"/>
  <c r="I977" i="6" s="1"/>
  <c r="I978" i="6" s="1"/>
  <c r="I979" i="6" s="1"/>
  <c r="I980" i="6" s="1"/>
  <c r="I981" i="6" s="1"/>
  <c r="I982" i="6" s="1"/>
  <c r="I983" i="6" s="1"/>
  <c r="I984" i="6" s="1"/>
  <c r="I985" i="6" s="1"/>
  <c r="I986" i="6" s="1"/>
  <c r="I987" i="6" s="1"/>
  <c r="I988" i="6" s="1"/>
  <c r="I989" i="6" s="1"/>
  <c r="I990" i="6" s="1"/>
  <c r="I991" i="6" s="1"/>
  <c r="I992" i="6" s="1"/>
  <c r="I993" i="6" s="1"/>
  <c r="I994" i="6" s="1"/>
  <c r="I995" i="6" s="1"/>
  <c r="I996" i="6" s="1"/>
  <c r="I997" i="6" s="1"/>
  <c r="I998" i="6" s="1"/>
  <c r="I999" i="6" s="1"/>
  <c r="I1000" i="6" s="1"/>
  <c r="I1001" i="6" s="1"/>
  <c r="I1002" i="6" s="1"/>
  <c r="I1003" i="6" s="1"/>
  <c r="I1004" i="6" s="1"/>
  <c r="I1005" i="6" s="1"/>
  <c r="I1006" i="6" s="1"/>
  <c r="I1007" i="6" s="1"/>
  <c r="I1008" i="6" s="1"/>
  <c r="I1009" i="6" s="1"/>
  <c r="I1010" i="6" s="1"/>
  <c r="I1011" i="6" s="1"/>
  <c r="I1012" i="6" s="1"/>
  <c r="I1013" i="6" s="1"/>
  <c r="I1014" i="6" s="1"/>
  <c r="I1015" i="6" s="1"/>
  <c r="I1016" i="6" s="1"/>
  <c r="I1017" i="6" s="1"/>
  <c r="I1018" i="6" s="1"/>
  <c r="I1019" i="6" s="1"/>
  <c r="I1020" i="6" s="1"/>
  <c r="I1021" i="6" s="1"/>
  <c r="I1022" i="6" s="1"/>
  <c r="I1023" i="6" s="1"/>
  <c r="I1024" i="6" s="1"/>
  <c r="I1025" i="6" s="1"/>
  <c r="I1026" i="6" s="1"/>
  <c r="I1027" i="6" s="1"/>
  <c r="I1028" i="6" s="1"/>
  <c r="I1029" i="6" s="1"/>
  <c r="I1030" i="6" s="1"/>
  <c r="I1031" i="6" s="1"/>
  <c r="I1032" i="6" s="1"/>
  <c r="I1033" i="6" s="1"/>
  <c r="I1034" i="6" s="1"/>
  <c r="I1035" i="6" s="1"/>
  <c r="I1036" i="6" s="1"/>
  <c r="I1037" i="6" s="1"/>
  <c r="I1038" i="6" s="1"/>
  <c r="I1039" i="6" s="1"/>
  <c r="I1040" i="6" s="1"/>
  <c r="I1041" i="6" s="1"/>
  <c r="I1042" i="6" s="1"/>
  <c r="I1043" i="6" s="1"/>
  <c r="I1044" i="6" s="1"/>
  <c r="I1045" i="6" s="1"/>
  <c r="I1046" i="6" s="1"/>
  <c r="I1047" i="6" s="1"/>
  <c r="I1048" i="6" s="1"/>
  <c r="I1049" i="6" s="1"/>
  <c r="I1050" i="6" s="1"/>
  <c r="I1051" i="6" s="1"/>
  <c r="I1052" i="6" s="1"/>
  <c r="I1053" i="6" s="1"/>
  <c r="I1054" i="6" s="1"/>
  <c r="I1055" i="6" s="1"/>
  <c r="I1056" i="6" s="1"/>
  <c r="I1057" i="6" s="1"/>
  <c r="I1058" i="6" s="1"/>
  <c r="I1059" i="6" s="1"/>
  <c r="I1060" i="6" s="1"/>
  <c r="I1061" i="6" s="1"/>
  <c r="I1062" i="6" s="1"/>
  <c r="I1063" i="6" s="1"/>
  <c r="I1064" i="6" s="1"/>
  <c r="I1065" i="6" s="1"/>
  <c r="I1066" i="6" s="1"/>
  <c r="I1067" i="6" s="1"/>
  <c r="I1068" i="6" s="1"/>
  <c r="I1069" i="6" s="1"/>
  <c r="I1070" i="6" s="1"/>
  <c r="I1071" i="6" s="1"/>
  <c r="I1072" i="6" s="1"/>
  <c r="I1073" i="6" s="1"/>
  <c r="I1074" i="6" s="1"/>
  <c r="I1075" i="6" s="1"/>
  <c r="I1076" i="6" s="1"/>
  <c r="I1077" i="6" s="1"/>
  <c r="I1078" i="6" s="1"/>
  <c r="I1079" i="6" s="1"/>
  <c r="I1080" i="6" s="1"/>
  <c r="I1081" i="6" s="1"/>
  <c r="I1082" i="6" s="1"/>
  <c r="I1083" i="6" s="1"/>
  <c r="I1084" i="6" s="1"/>
  <c r="I1085" i="6" s="1"/>
  <c r="I1086" i="6" s="1"/>
  <c r="I1087" i="6" s="1"/>
  <c r="I1088" i="6" s="1"/>
  <c r="I1089" i="6" s="1"/>
  <c r="I1090" i="6" s="1"/>
  <c r="I1091" i="6" s="1"/>
  <c r="I1092" i="6" s="1"/>
  <c r="I1093" i="6" s="1"/>
  <c r="I1094" i="6" s="1"/>
  <c r="I1095" i="6" s="1"/>
  <c r="I1096" i="6" s="1"/>
  <c r="I1097" i="6" s="1"/>
  <c r="I1098" i="6" s="1"/>
  <c r="I1099" i="6" s="1"/>
  <c r="I1100" i="6" s="1"/>
  <c r="I1101" i="6" s="1"/>
  <c r="I1102" i="6" s="1"/>
  <c r="I1103" i="6" s="1"/>
  <c r="I1104" i="6" s="1"/>
  <c r="I1105" i="6" s="1"/>
  <c r="I1106" i="6" s="1"/>
  <c r="I1107" i="6" s="1"/>
  <c r="I1108" i="6" s="1"/>
  <c r="I1109" i="6" s="1"/>
  <c r="I1110" i="6" s="1"/>
  <c r="I1111" i="6" s="1"/>
  <c r="I1112" i="6" s="1"/>
  <c r="I1113" i="6" s="1"/>
  <c r="I1114" i="6" s="1"/>
  <c r="I1115" i="6" s="1"/>
  <c r="I1116" i="6" s="1"/>
  <c r="I1117" i="6" s="1"/>
  <c r="I1118" i="6" s="1"/>
  <c r="I1119" i="6" s="1"/>
  <c r="I1120" i="6" s="1"/>
  <c r="I1121" i="6" s="1"/>
  <c r="I1122" i="6" s="1"/>
  <c r="I1123" i="6" s="1"/>
  <c r="I1124" i="6" s="1"/>
  <c r="I1125" i="6" s="1"/>
  <c r="I1126" i="6" s="1"/>
  <c r="I1127" i="6" s="1"/>
  <c r="I1128" i="6" s="1"/>
  <c r="I1129" i="6" s="1"/>
  <c r="I1130" i="6" s="1"/>
  <c r="I1131" i="6" s="1"/>
  <c r="I1132" i="6" s="1"/>
  <c r="I1133" i="6" s="1"/>
  <c r="I1134" i="6" s="1"/>
  <c r="I1135" i="6" s="1"/>
  <c r="I1136" i="6" s="1"/>
  <c r="I1137" i="6" s="1"/>
  <c r="I1138" i="6" s="1"/>
  <c r="I1139" i="6" s="1"/>
  <c r="I1140" i="6" s="1"/>
  <c r="I1141" i="6" s="1"/>
  <c r="I1142" i="6" s="1"/>
  <c r="I1143" i="6" s="1"/>
  <c r="I1144" i="6" s="1"/>
  <c r="I1145" i="6" s="1"/>
  <c r="I1146" i="6" s="1"/>
  <c r="I1147" i="6" s="1"/>
  <c r="I1148" i="6" s="1"/>
  <c r="I1149" i="6" s="1"/>
  <c r="I1150" i="6" s="1"/>
  <c r="I1151" i="6" s="1"/>
  <c r="I1152" i="6" s="1"/>
  <c r="I1153" i="6" s="1"/>
  <c r="I1154" i="6" s="1"/>
  <c r="I1155" i="6" s="1"/>
  <c r="I1156" i="6" s="1"/>
  <c r="I1157" i="6" s="1"/>
  <c r="I1158" i="6" s="1"/>
  <c r="I1159" i="6" s="1"/>
  <c r="I1160" i="6" s="1"/>
  <c r="I1161" i="6" s="1"/>
  <c r="I1162" i="6" s="1"/>
  <c r="I1163" i="6" s="1"/>
  <c r="I1164" i="6" s="1"/>
  <c r="I1165" i="6" s="1"/>
  <c r="I1166" i="6" s="1"/>
  <c r="I1167" i="6" s="1"/>
  <c r="I1168" i="6" s="1"/>
  <c r="I1169" i="6" s="1"/>
  <c r="I1170" i="6" s="1"/>
  <c r="I1171" i="6" s="1"/>
  <c r="I1172" i="6" s="1"/>
  <c r="I1173" i="6" s="1"/>
  <c r="I1174" i="6" s="1"/>
  <c r="I1175" i="6" s="1"/>
  <c r="I1176" i="6" s="1"/>
  <c r="I1177" i="6" s="1"/>
  <c r="I1178" i="6" s="1"/>
  <c r="I1179" i="6" s="1"/>
  <c r="I1180" i="6" s="1"/>
  <c r="I1181" i="6" s="1"/>
  <c r="I1182" i="6" s="1"/>
  <c r="I1183" i="6" s="1"/>
  <c r="I1184" i="6" s="1"/>
  <c r="I1185" i="6" s="1"/>
  <c r="I1186" i="6" s="1"/>
  <c r="I1187" i="6" s="1"/>
  <c r="I1188" i="6" s="1"/>
  <c r="I1189" i="6" s="1"/>
  <c r="I1190" i="6" s="1"/>
  <c r="I1191" i="6" s="1"/>
  <c r="I1192" i="6" s="1"/>
  <c r="I1193" i="6" s="1"/>
  <c r="I1194" i="6" s="1"/>
  <c r="I1195" i="6" s="1"/>
  <c r="I1196" i="6" s="1"/>
  <c r="I1197" i="6" s="1"/>
  <c r="I1198" i="6" s="1"/>
  <c r="I1199" i="6" s="1"/>
  <c r="I1200" i="6" s="1"/>
  <c r="I1201" i="6" s="1"/>
  <c r="I1202" i="6" s="1"/>
  <c r="I1203" i="6" s="1"/>
  <c r="I1204" i="6" s="1"/>
  <c r="I1205" i="6" s="1"/>
  <c r="I1206" i="6" s="1"/>
  <c r="I1207" i="6" s="1"/>
  <c r="I1208" i="6" s="1"/>
  <c r="I1209" i="6" s="1"/>
  <c r="I1210" i="6" s="1"/>
  <c r="I1211" i="6" s="1"/>
  <c r="I1212" i="6" s="1"/>
  <c r="I1213" i="6" s="1"/>
  <c r="I1214" i="6" s="1"/>
  <c r="I1215" i="6" s="1"/>
  <c r="D368" i="6"/>
  <c r="G368" i="6" l="1"/>
  <c r="H368" i="6" s="1"/>
  <c r="K368" i="6" s="1"/>
  <c r="B369" i="6"/>
  <c r="G369" i="6"/>
  <c r="H369" i="6" s="1"/>
  <c r="J369" i="6"/>
  <c r="B370" i="6"/>
  <c r="K369" i="6" l="1"/>
  <c r="H8" i="6"/>
  <c r="J370" i="6"/>
  <c r="K370" i="6" s="1"/>
  <c r="B371" i="6"/>
  <c r="B372" i="6" l="1"/>
  <c r="J371" i="6"/>
  <c r="K371" i="6" s="1"/>
  <c r="J372" i="6" l="1"/>
  <c r="K372" i="6" s="1"/>
  <c r="B373" i="6"/>
  <c r="J373" i="6" l="1"/>
  <c r="K373" i="6" s="1"/>
  <c r="B374" i="6"/>
  <c r="B375" i="6" l="1"/>
  <c r="J374" i="6"/>
  <c r="K374" i="6" s="1"/>
  <c r="B376" i="6" l="1"/>
  <c r="J375" i="6"/>
  <c r="K375" i="6" s="1"/>
  <c r="J376" i="6" l="1"/>
  <c r="K376" i="6" s="1"/>
  <c r="B377" i="6"/>
  <c r="J377" i="6" l="1"/>
  <c r="K377" i="6" s="1"/>
  <c r="B378" i="6"/>
  <c r="B379" i="6" l="1"/>
  <c r="J378" i="6"/>
  <c r="K378" i="6" s="1"/>
  <c r="B380" i="6" l="1"/>
  <c r="J379" i="6"/>
  <c r="K379" i="6" s="1"/>
  <c r="J380" i="6" l="1"/>
  <c r="K380" i="6" s="1"/>
  <c r="B381" i="6"/>
  <c r="J381" i="6" l="1"/>
  <c r="K381" i="6" s="1"/>
  <c r="B382" i="6"/>
  <c r="J382" i="6" l="1"/>
  <c r="K382" i="6" s="1"/>
  <c r="B383" i="6"/>
  <c r="B384" i="6" l="1"/>
  <c r="J383" i="6"/>
  <c r="K383" i="6" s="1"/>
  <c r="J384" i="6" l="1"/>
  <c r="K384" i="6" s="1"/>
  <c r="B385" i="6"/>
  <c r="J385" i="6" l="1"/>
  <c r="K385" i="6" s="1"/>
  <c r="B386" i="6"/>
  <c r="J386" i="6" l="1"/>
  <c r="K386" i="6" s="1"/>
  <c r="B387" i="6"/>
  <c r="B388" i="6" l="1"/>
  <c r="J387" i="6"/>
  <c r="K387" i="6" s="1"/>
  <c r="J388" i="6" l="1"/>
  <c r="K388" i="6" s="1"/>
  <c r="B389" i="6"/>
  <c r="J389" i="6" l="1"/>
  <c r="K389" i="6" s="1"/>
  <c r="B390" i="6"/>
  <c r="J390" i="6" l="1"/>
  <c r="K390" i="6" s="1"/>
  <c r="B391" i="6"/>
  <c r="B392" i="6" l="1"/>
  <c r="J391" i="6"/>
  <c r="K391" i="6" s="1"/>
  <c r="J392" i="6" l="1"/>
  <c r="K392" i="6" s="1"/>
  <c r="B393" i="6"/>
  <c r="J393" i="6" l="1"/>
  <c r="K393" i="6" s="1"/>
  <c r="B394" i="6"/>
  <c r="B395" i="6" l="1"/>
  <c r="J394" i="6"/>
  <c r="K394" i="6" s="1"/>
  <c r="B396" i="6" l="1"/>
  <c r="J395" i="6"/>
  <c r="K395" i="6" s="1"/>
  <c r="J396" i="6" l="1"/>
  <c r="K396" i="6" s="1"/>
  <c r="B397" i="6"/>
  <c r="J397" i="6" l="1"/>
  <c r="K397" i="6" s="1"/>
  <c r="B398" i="6"/>
  <c r="J398" i="6" l="1"/>
  <c r="K398" i="6" s="1"/>
  <c r="B399" i="6"/>
  <c r="B400" i="6" l="1"/>
  <c r="J399" i="6"/>
  <c r="K399" i="6" s="1"/>
  <c r="J400" i="6" l="1"/>
  <c r="K400" i="6" s="1"/>
  <c r="B401" i="6"/>
  <c r="J401" i="6" l="1"/>
  <c r="K401" i="6" s="1"/>
  <c r="B402" i="6"/>
  <c r="J402" i="6" l="1"/>
  <c r="K402" i="6" s="1"/>
  <c r="B403" i="6"/>
  <c r="B404" i="6" l="1"/>
  <c r="J403" i="6"/>
  <c r="K403" i="6" s="1"/>
  <c r="J404" i="6" l="1"/>
  <c r="K404" i="6" s="1"/>
  <c r="B405" i="6"/>
  <c r="J405" i="6" l="1"/>
  <c r="K405" i="6" s="1"/>
  <c r="B406" i="6"/>
  <c r="J406" i="6" l="1"/>
  <c r="K406" i="6" s="1"/>
  <c r="B407" i="6"/>
  <c r="B408" i="6" l="1"/>
  <c r="J407" i="6"/>
  <c r="K407" i="6" s="1"/>
  <c r="J408" i="6" l="1"/>
  <c r="K408" i="6" s="1"/>
  <c r="B409" i="6"/>
  <c r="J409" i="6" l="1"/>
  <c r="K409" i="6" s="1"/>
  <c r="B410" i="6"/>
  <c r="B411" i="6" l="1"/>
  <c r="J410" i="6"/>
  <c r="K410" i="6" s="1"/>
  <c r="B412" i="6" l="1"/>
  <c r="J411" i="6"/>
  <c r="K411" i="6" s="1"/>
  <c r="J412" i="6" l="1"/>
  <c r="K412" i="6" s="1"/>
  <c r="B413" i="6"/>
  <c r="J413" i="6" l="1"/>
  <c r="K413" i="6" s="1"/>
  <c r="B414" i="6"/>
  <c r="J414" i="6" l="1"/>
  <c r="K414" i="6" s="1"/>
  <c r="B415" i="6"/>
  <c r="B416" i="6" l="1"/>
  <c r="J415" i="6"/>
  <c r="K415" i="6" s="1"/>
  <c r="J416" i="6" l="1"/>
  <c r="K416" i="6" s="1"/>
  <c r="B417" i="6"/>
  <c r="J417" i="6" l="1"/>
  <c r="K417" i="6" s="1"/>
  <c r="B418" i="6"/>
  <c r="J418" i="6" l="1"/>
  <c r="K418" i="6" s="1"/>
  <c r="B419" i="6"/>
  <c r="B420" i="6" l="1"/>
  <c r="J419" i="6"/>
  <c r="K419" i="6" s="1"/>
  <c r="J420" i="6" l="1"/>
  <c r="K420" i="6" s="1"/>
  <c r="B421" i="6"/>
  <c r="J421" i="6" l="1"/>
  <c r="K421" i="6" s="1"/>
  <c r="B422" i="6"/>
  <c r="J422" i="6" l="1"/>
  <c r="K422" i="6" s="1"/>
  <c r="B423" i="6"/>
  <c r="J423" i="6" l="1"/>
  <c r="K423" i="6" s="1"/>
  <c r="B424" i="6"/>
  <c r="B425" i="6" l="1"/>
  <c r="J424" i="6"/>
  <c r="K424" i="6" s="1"/>
  <c r="J425" i="6" l="1"/>
  <c r="K425" i="6" s="1"/>
  <c r="B426" i="6"/>
  <c r="B427" i="6" l="1"/>
  <c r="J426" i="6"/>
  <c r="K426" i="6" s="1"/>
  <c r="J427" i="6" l="1"/>
  <c r="K427" i="6" s="1"/>
  <c r="B428" i="6"/>
  <c r="B429" i="6" l="1"/>
  <c r="J428" i="6"/>
  <c r="K428" i="6" s="1"/>
  <c r="J429" i="6" l="1"/>
  <c r="K429" i="6" s="1"/>
  <c r="B430" i="6"/>
  <c r="J430" i="6" l="1"/>
  <c r="K430" i="6" s="1"/>
  <c r="B431" i="6"/>
  <c r="B432" i="6" l="1"/>
  <c r="J431" i="6"/>
  <c r="K431" i="6" s="1"/>
  <c r="B433" i="6" l="1"/>
  <c r="J432" i="6"/>
  <c r="K432" i="6" s="1"/>
  <c r="J433" i="6" l="1"/>
  <c r="K433" i="6" s="1"/>
  <c r="B434" i="6"/>
  <c r="J434" i="6" l="1"/>
  <c r="K434" i="6" s="1"/>
  <c r="B435" i="6"/>
  <c r="J435" i="6" l="1"/>
  <c r="K435" i="6" s="1"/>
  <c r="B436" i="6"/>
  <c r="B437" i="6" l="1"/>
  <c r="J436" i="6"/>
  <c r="K436" i="6" s="1"/>
  <c r="J437" i="6" l="1"/>
  <c r="K437" i="6" s="1"/>
  <c r="B438" i="6"/>
  <c r="J438" i="6" l="1"/>
  <c r="K438" i="6" s="1"/>
  <c r="B439" i="6"/>
  <c r="J439" i="6" l="1"/>
  <c r="K439" i="6" s="1"/>
  <c r="B440" i="6"/>
  <c r="B441" i="6" l="1"/>
  <c r="J440" i="6"/>
  <c r="K440" i="6" s="1"/>
  <c r="J441" i="6" l="1"/>
  <c r="K441" i="6" s="1"/>
  <c r="B442" i="6"/>
  <c r="J442" i="6" l="1"/>
  <c r="K442" i="6" s="1"/>
  <c r="B443" i="6"/>
  <c r="J443" i="6" l="1"/>
  <c r="K443" i="6" s="1"/>
  <c r="B444" i="6"/>
  <c r="B445" i="6" l="1"/>
  <c r="J444" i="6"/>
  <c r="K444" i="6" s="1"/>
  <c r="J445" i="6" l="1"/>
  <c r="K445" i="6" s="1"/>
  <c r="B446" i="6"/>
  <c r="J446" i="6" l="1"/>
  <c r="K446" i="6" s="1"/>
  <c r="B447" i="6"/>
  <c r="B448" i="6" l="1"/>
  <c r="J447" i="6"/>
  <c r="K447" i="6" s="1"/>
  <c r="B449" i="6" l="1"/>
  <c r="J448" i="6"/>
  <c r="K448" i="6" s="1"/>
  <c r="J449" i="6" l="1"/>
  <c r="K449" i="6" s="1"/>
  <c r="B450" i="6"/>
  <c r="J450" i="6" l="1"/>
  <c r="K450" i="6" s="1"/>
  <c r="B451" i="6"/>
  <c r="B452" i="6" l="1"/>
  <c r="J451" i="6"/>
  <c r="K451" i="6" s="1"/>
  <c r="J452" i="6" l="1"/>
  <c r="K452" i="6" s="1"/>
  <c r="B453" i="6"/>
  <c r="J453" i="6" l="1"/>
  <c r="K453" i="6" s="1"/>
  <c r="B454" i="6"/>
  <c r="J454" i="6" l="1"/>
  <c r="K454" i="6" s="1"/>
  <c r="B455" i="6"/>
  <c r="B456" i="6" l="1"/>
  <c r="J455" i="6"/>
  <c r="K455" i="6" s="1"/>
  <c r="B457" i="6" l="1"/>
  <c r="J456" i="6"/>
  <c r="K456" i="6" s="1"/>
  <c r="B458" i="6" l="1"/>
  <c r="J457" i="6"/>
  <c r="K457" i="6" s="1"/>
  <c r="B459" i="6" l="1"/>
  <c r="J458" i="6"/>
  <c r="K458" i="6" s="1"/>
  <c r="J459" i="6" l="1"/>
  <c r="K459" i="6" s="1"/>
  <c r="B460" i="6"/>
  <c r="J460" i="6" l="1"/>
  <c r="K460" i="6" s="1"/>
  <c r="B461" i="6"/>
  <c r="B462" i="6" l="1"/>
  <c r="J461" i="6"/>
  <c r="K461" i="6" s="1"/>
  <c r="B463" i="6" l="1"/>
  <c r="J462" i="6"/>
  <c r="K462" i="6" s="1"/>
  <c r="B464" i="6" l="1"/>
  <c r="J463" i="6"/>
  <c r="K463" i="6" s="1"/>
  <c r="J464" i="6" l="1"/>
  <c r="K464" i="6" s="1"/>
  <c r="B465" i="6"/>
  <c r="J465" i="6" l="1"/>
  <c r="K465" i="6" s="1"/>
  <c r="B466" i="6"/>
  <c r="J466" i="6" l="1"/>
  <c r="K466" i="6" s="1"/>
  <c r="B467" i="6"/>
  <c r="J467" i="6" l="1"/>
  <c r="K467" i="6" s="1"/>
  <c r="B468" i="6"/>
  <c r="J468" i="6" l="1"/>
  <c r="K468" i="6" s="1"/>
  <c r="B469" i="6"/>
  <c r="J469" i="6" l="1"/>
  <c r="K469" i="6" s="1"/>
  <c r="B470" i="6"/>
  <c r="B471" i="6" l="1"/>
  <c r="J470" i="6"/>
  <c r="K470" i="6" s="1"/>
  <c r="J471" i="6" l="1"/>
  <c r="K471" i="6" s="1"/>
  <c r="B472" i="6"/>
  <c r="J472" i="6" l="1"/>
  <c r="K472" i="6" s="1"/>
  <c r="B473" i="6"/>
  <c r="J473" i="6" l="1"/>
  <c r="K473" i="6" s="1"/>
  <c r="B474" i="6"/>
  <c r="J474" i="6" l="1"/>
  <c r="K474" i="6" s="1"/>
  <c r="B475" i="6"/>
  <c r="J475" i="6" l="1"/>
  <c r="K475" i="6" s="1"/>
  <c r="B476" i="6"/>
  <c r="B477" i="6" l="1"/>
  <c r="J476" i="6"/>
  <c r="K476" i="6" s="1"/>
  <c r="B478" i="6" l="1"/>
  <c r="J477" i="6"/>
  <c r="K477" i="6" s="1"/>
  <c r="J478" i="6" l="1"/>
  <c r="K478" i="6" s="1"/>
  <c r="B479" i="6"/>
  <c r="J479" i="6" l="1"/>
  <c r="K479" i="6" s="1"/>
  <c r="B480" i="6"/>
  <c r="B481" i="6" l="1"/>
  <c r="J480" i="6"/>
  <c r="K480" i="6" s="1"/>
  <c r="B482" i="6" l="1"/>
  <c r="J481" i="6"/>
  <c r="K481" i="6" s="1"/>
  <c r="B483" i="6" l="1"/>
  <c r="J482" i="6"/>
  <c r="K482" i="6" s="1"/>
  <c r="B484" i="6" l="1"/>
  <c r="J483" i="6"/>
  <c r="K483" i="6" s="1"/>
  <c r="J484" i="6" l="1"/>
  <c r="K484" i="6" s="1"/>
  <c r="B485" i="6"/>
  <c r="J485" i="6" l="1"/>
  <c r="K485" i="6" s="1"/>
  <c r="B486" i="6"/>
  <c r="J486" i="6" l="1"/>
  <c r="K486" i="6" s="1"/>
  <c r="B487" i="6"/>
  <c r="J487" i="6" l="1"/>
  <c r="K487" i="6" s="1"/>
  <c r="B488" i="6"/>
  <c r="J488" i="6" l="1"/>
  <c r="K488" i="6" s="1"/>
  <c r="B489" i="6"/>
  <c r="B490" i="6" l="1"/>
  <c r="J489" i="6"/>
  <c r="K489" i="6" s="1"/>
  <c r="B491" i="6" l="1"/>
  <c r="J490" i="6"/>
  <c r="K490" i="6" s="1"/>
  <c r="J491" i="6" l="1"/>
  <c r="K491" i="6" s="1"/>
  <c r="B492" i="6"/>
  <c r="J492" i="6" l="1"/>
  <c r="K492" i="6" s="1"/>
  <c r="B493" i="6"/>
  <c r="B494" i="6" l="1"/>
  <c r="J493" i="6"/>
  <c r="K493" i="6" s="1"/>
  <c r="B495" i="6" l="1"/>
  <c r="J494" i="6"/>
  <c r="K494" i="6" s="1"/>
  <c r="B496" i="6" l="1"/>
  <c r="J495" i="6"/>
  <c r="K495" i="6" s="1"/>
  <c r="J496" i="6" l="1"/>
  <c r="K496" i="6" s="1"/>
  <c r="B497" i="6"/>
  <c r="J497" i="6" l="1"/>
  <c r="K497" i="6" s="1"/>
  <c r="B498" i="6"/>
  <c r="J498" i="6" l="1"/>
  <c r="K498" i="6" s="1"/>
  <c r="B499" i="6"/>
  <c r="J499" i="6" l="1"/>
  <c r="K499" i="6" s="1"/>
  <c r="B500" i="6"/>
  <c r="J500" i="6" l="1"/>
  <c r="K500" i="6" s="1"/>
  <c r="B501" i="6"/>
  <c r="J501" i="6" l="1"/>
  <c r="K501" i="6" s="1"/>
  <c r="B502" i="6"/>
  <c r="B503" i="6" l="1"/>
  <c r="J502" i="6"/>
  <c r="K502" i="6" s="1"/>
  <c r="J503" i="6" l="1"/>
  <c r="K503" i="6" s="1"/>
  <c r="B504" i="6"/>
  <c r="J504" i="6" l="1"/>
  <c r="K504" i="6" s="1"/>
  <c r="B505" i="6"/>
  <c r="J505" i="6" l="1"/>
  <c r="K505" i="6" s="1"/>
  <c r="B506" i="6"/>
  <c r="J506" i="6" l="1"/>
  <c r="K506" i="6" s="1"/>
  <c r="B507" i="6"/>
  <c r="J507" i="6" l="1"/>
  <c r="K507" i="6" s="1"/>
  <c r="B508" i="6"/>
  <c r="B509" i="6" l="1"/>
  <c r="J508" i="6"/>
  <c r="K508" i="6" s="1"/>
  <c r="J509" i="6" l="1"/>
  <c r="K509" i="6" s="1"/>
  <c r="B510" i="6"/>
  <c r="J510" i="6" l="1"/>
  <c r="K510" i="6" s="1"/>
  <c r="B511" i="6"/>
  <c r="B512" i="6" l="1"/>
  <c r="J511" i="6"/>
  <c r="K511" i="6" s="1"/>
  <c r="B513" i="6" l="1"/>
  <c r="J512" i="6"/>
  <c r="K512" i="6" s="1"/>
  <c r="J513" i="6" l="1"/>
  <c r="K513" i="6" s="1"/>
  <c r="B514" i="6"/>
  <c r="J514" i="6" l="1"/>
  <c r="K514" i="6" s="1"/>
  <c r="B515" i="6"/>
  <c r="B516" i="6" l="1"/>
  <c r="J515" i="6"/>
  <c r="K515" i="6" s="1"/>
  <c r="B517" i="6" l="1"/>
  <c r="J516" i="6"/>
  <c r="K516" i="6" s="1"/>
  <c r="J517" i="6" l="1"/>
  <c r="K517" i="6" s="1"/>
  <c r="B518" i="6"/>
  <c r="J518" i="6" l="1"/>
  <c r="K518" i="6" s="1"/>
  <c r="B519" i="6"/>
  <c r="J519" i="6" l="1"/>
  <c r="K519" i="6" s="1"/>
  <c r="B520" i="6"/>
  <c r="B521" i="6" l="1"/>
  <c r="J520" i="6"/>
  <c r="K520" i="6" s="1"/>
  <c r="J521" i="6" l="1"/>
  <c r="K521" i="6" s="1"/>
  <c r="B522" i="6"/>
  <c r="J522" i="6" l="1"/>
  <c r="K522" i="6" s="1"/>
  <c r="B523" i="6"/>
  <c r="B524" i="6" l="1"/>
  <c r="J523" i="6"/>
  <c r="K523" i="6" s="1"/>
  <c r="B525" i="6" l="1"/>
  <c r="J524" i="6"/>
  <c r="K524" i="6" s="1"/>
  <c r="J525" i="6" l="1"/>
  <c r="K525" i="6" s="1"/>
  <c r="B526" i="6"/>
  <c r="J526" i="6" l="1"/>
  <c r="K526" i="6" s="1"/>
  <c r="B527" i="6"/>
  <c r="J527" i="6" l="1"/>
  <c r="K527" i="6" s="1"/>
  <c r="B528" i="6"/>
  <c r="B529" i="6" l="1"/>
  <c r="J528" i="6"/>
  <c r="K528" i="6" s="1"/>
  <c r="J529" i="6" l="1"/>
  <c r="K529" i="6" s="1"/>
  <c r="B530" i="6"/>
  <c r="J530" i="6" l="1"/>
  <c r="K530" i="6" s="1"/>
  <c r="B531" i="6"/>
  <c r="B532" i="6" l="1"/>
  <c r="J531" i="6"/>
  <c r="K531" i="6" s="1"/>
  <c r="B533" i="6" l="1"/>
  <c r="J532" i="6"/>
  <c r="K532" i="6" s="1"/>
  <c r="J533" i="6" l="1"/>
  <c r="K533" i="6" s="1"/>
  <c r="B534" i="6"/>
  <c r="J534" i="6" l="1"/>
  <c r="K534" i="6" s="1"/>
  <c r="B535" i="6"/>
  <c r="J535" i="6" l="1"/>
  <c r="K535" i="6" s="1"/>
  <c r="B536" i="6"/>
  <c r="B537" i="6" l="1"/>
  <c r="J536" i="6"/>
  <c r="K536" i="6" s="1"/>
  <c r="J537" i="6" l="1"/>
  <c r="K537" i="6" s="1"/>
  <c r="B538" i="6"/>
  <c r="J538" i="6" l="1"/>
  <c r="K538" i="6" s="1"/>
  <c r="B539" i="6"/>
  <c r="J539" i="6" l="1"/>
  <c r="K539" i="6" s="1"/>
  <c r="B540" i="6"/>
  <c r="B541" i="6" l="1"/>
  <c r="J540" i="6"/>
  <c r="K540" i="6" s="1"/>
  <c r="J541" i="6" l="1"/>
  <c r="K541" i="6" s="1"/>
  <c r="B542" i="6"/>
  <c r="J542" i="6" l="1"/>
  <c r="K542" i="6" s="1"/>
  <c r="B543" i="6"/>
  <c r="B544" i="6" l="1"/>
  <c r="J543" i="6"/>
  <c r="K543" i="6" s="1"/>
  <c r="B545" i="6" l="1"/>
  <c r="J544" i="6"/>
  <c r="K544" i="6" s="1"/>
  <c r="J545" i="6" l="1"/>
  <c r="K545" i="6" s="1"/>
  <c r="B546" i="6"/>
  <c r="J546" i="6" l="1"/>
  <c r="K546" i="6" s="1"/>
  <c r="B547" i="6"/>
  <c r="J547" i="6" l="1"/>
  <c r="K547" i="6" s="1"/>
  <c r="B548" i="6"/>
  <c r="B549" i="6" l="1"/>
  <c r="J548" i="6"/>
  <c r="K548" i="6" s="1"/>
  <c r="J549" i="6" l="1"/>
  <c r="K549" i="6" s="1"/>
  <c r="B550" i="6"/>
  <c r="J550" i="6" l="1"/>
  <c r="K550" i="6" s="1"/>
  <c r="B551" i="6"/>
  <c r="J551" i="6" l="1"/>
  <c r="K551" i="6" s="1"/>
  <c r="B552" i="6"/>
  <c r="B553" i="6" l="1"/>
  <c r="J552" i="6"/>
  <c r="K552" i="6" s="1"/>
  <c r="J553" i="6" l="1"/>
  <c r="K553" i="6" s="1"/>
  <c r="B554" i="6"/>
  <c r="J554" i="6" l="1"/>
  <c r="K554" i="6" s="1"/>
  <c r="B555" i="6"/>
  <c r="B556" i="6" l="1"/>
  <c r="J555" i="6"/>
  <c r="K555" i="6" s="1"/>
  <c r="B557" i="6" l="1"/>
  <c r="J556" i="6"/>
  <c r="K556" i="6" s="1"/>
  <c r="J557" i="6" l="1"/>
  <c r="K557" i="6" s="1"/>
  <c r="B558" i="6"/>
  <c r="J558" i="6" l="1"/>
  <c r="K558" i="6" s="1"/>
  <c r="B559" i="6"/>
  <c r="J559" i="6" l="1"/>
  <c r="K559" i="6" s="1"/>
  <c r="B560" i="6"/>
  <c r="B561" i="6" l="1"/>
  <c r="J560" i="6"/>
  <c r="K560" i="6" s="1"/>
  <c r="J561" i="6" l="1"/>
  <c r="K561" i="6" s="1"/>
  <c r="B562" i="6"/>
  <c r="J562" i="6" l="1"/>
  <c r="K562" i="6" s="1"/>
  <c r="B563" i="6"/>
  <c r="B564" i="6" l="1"/>
  <c r="J563" i="6"/>
  <c r="K563" i="6" s="1"/>
  <c r="B565" i="6" l="1"/>
  <c r="J564" i="6"/>
  <c r="K564" i="6" s="1"/>
  <c r="J565" i="6" l="1"/>
  <c r="K565" i="6" s="1"/>
  <c r="B566" i="6"/>
  <c r="J566" i="6" l="1"/>
  <c r="K566" i="6" s="1"/>
  <c r="B567" i="6"/>
  <c r="J567" i="6" l="1"/>
  <c r="K567" i="6" s="1"/>
  <c r="B568" i="6"/>
  <c r="B569" i="6" l="1"/>
  <c r="J568" i="6"/>
  <c r="K568" i="6" s="1"/>
  <c r="J569" i="6" l="1"/>
  <c r="K569" i="6" s="1"/>
  <c r="B570" i="6"/>
  <c r="J570" i="6" l="1"/>
  <c r="K570" i="6" s="1"/>
  <c r="B571" i="6"/>
  <c r="J571" i="6" l="1"/>
  <c r="K571" i="6" s="1"/>
  <c r="B572" i="6"/>
  <c r="B573" i="6" l="1"/>
  <c r="J572" i="6"/>
  <c r="K572" i="6" s="1"/>
  <c r="J573" i="6" l="1"/>
  <c r="K573" i="6" s="1"/>
  <c r="B574" i="6"/>
  <c r="J574" i="6" l="1"/>
  <c r="K574" i="6" s="1"/>
  <c r="B575" i="6"/>
  <c r="B576" i="6" l="1"/>
  <c r="J575" i="6"/>
  <c r="K575" i="6" s="1"/>
  <c r="B577" i="6" l="1"/>
  <c r="J576" i="6"/>
  <c r="K576" i="6" s="1"/>
  <c r="J577" i="6" l="1"/>
  <c r="K577" i="6" s="1"/>
  <c r="B578" i="6"/>
  <c r="J578" i="6" l="1"/>
  <c r="K578" i="6" s="1"/>
  <c r="B579" i="6"/>
  <c r="J579" i="6" l="1"/>
  <c r="K579" i="6" s="1"/>
  <c r="B580" i="6"/>
  <c r="B581" i="6" l="1"/>
  <c r="J580" i="6"/>
  <c r="K580" i="6" s="1"/>
  <c r="J581" i="6" l="1"/>
  <c r="K581" i="6" s="1"/>
  <c r="B582" i="6"/>
  <c r="J582" i="6" l="1"/>
  <c r="K582" i="6" s="1"/>
  <c r="B583" i="6"/>
  <c r="J583" i="6" l="1"/>
  <c r="K583" i="6" s="1"/>
  <c r="B584" i="6"/>
  <c r="B585" i="6" l="1"/>
  <c r="J584" i="6"/>
  <c r="K584" i="6" s="1"/>
  <c r="J585" i="6" l="1"/>
  <c r="K585" i="6" s="1"/>
  <c r="B586" i="6"/>
  <c r="J586" i="6" l="1"/>
  <c r="K586" i="6" s="1"/>
  <c r="B587" i="6"/>
  <c r="J587" i="6" l="1"/>
  <c r="K587" i="6" s="1"/>
  <c r="B588" i="6"/>
  <c r="B589" i="6" l="1"/>
  <c r="J588" i="6"/>
  <c r="K588" i="6" s="1"/>
  <c r="J589" i="6" l="1"/>
  <c r="K589" i="6" s="1"/>
  <c r="B590" i="6"/>
  <c r="J590" i="6" l="1"/>
  <c r="K590" i="6" s="1"/>
  <c r="B591" i="6"/>
  <c r="J591" i="6" l="1"/>
  <c r="K591" i="6" s="1"/>
  <c r="B592" i="6"/>
  <c r="B593" i="6" l="1"/>
  <c r="J592" i="6"/>
  <c r="K592" i="6" s="1"/>
  <c r="J593" i="6" l="1"/>
  <c r="K593" i="6" s="1"/>
  <c r="B594" i="6"/>
  <c r="J594" i="6" l="1"/>
  <c r="K594" i="6" s="1"/>
  <c r="B595" i="6"/>
  <c r="J595" i="6" l="1"/>
  <c r="K595" i="6" s="1"/>
  <c r="B596" i="6"/>
  <c r="J596" i="6" l="1"/>
  <c r="K596" i="6" s="1"/>
  <c r="B597" i="6"/>
  <c r="B598" i="6" l="1"/>
  <c r="J597" i="6"/>
  <c r="K597" i="6" s="1"/>
  <c r="J598" i="6" l="1"/>
  <c r="K598" i="6" s="1"/>
  <c r="B599" i="6"/>
  <c r="B600" i="6" l="1"/>
  <c r="J599" i="6"/>
  <c r="K599" i="6" s="1"/>
  <c r="B601" i="6" l="1"/>
  <c r="J600" i="6"/>
  <c r="K600" i="6" s="1"/>
  <c r="B602" i="6" l="1"/>
  <c r="J601" i="6"/>
  <c r="K601" i="6" s="1"/>
  <c r="J602" i="6" l="1"/>
  <c r="K602" i="6" s="1"/>
  <c r="B603" i="6"/>
  <c r="J603" i="6" l="1"/>
  <c r="K603" i="6" s="1"/>
  <c r="B604" i="6"/>
  <c r="B605" i="6" l="1"/>
  <c r="J604" i="6"/>
  <c r="K604" i="6" s="1"/>
  <c r="B606" i="6" l="1"/>
  <c r="J605" i="6"/>
  <c r="K605" i="6" s="1"/>
  <c r="J606" i="6" l="1"/>
  <c r="K606" i="6" s="1"/>
  <c r="B607" i="6"/>
  <c r="B608" i="6" l="1"/>
  <c r="J607" i="6"/>
  <c r="K607" i="6" s="1"/>
  <c r="B609" i="6" l="1"/>
  <c r="J608" i="6"/>
  <c r="K608" i="6" s="1"/>
  <c r="B610" i="6" l="1"/>
  <c r="J609" i="6"/>
  <c r="K609" i="6" s="1"/>
  <c r="J610" i="6" l="1"/>
  <c r="K610" i="6" s="1"/>
  <c r="B611" i="6"/>
  <c r="J611" i="6" l="1"/>
  <c r="K611" i="6" s="1"/>
  <c r="B612" i="6"/>
  <c r="B613" i="6" l="1"/>
  <c r="J612" i="6"/>
  <c r="K612" i="6" s="1"/>
  <c r="B614" i="6" l="1"/>
  <c r="J613" i="6"/>
  <c r="K613" i="6" s="1"/>
  <c r="J614" i="6" l="1"/>
  <c r="K614" i="6" s="1"/>
  <c r="B615" i="6"/>
  <c r="J615" i="6" l="1"/>
  <c r="K615" i="6" s="1"/>
  <c r="B616" i="6"/>
  <c r="B617" i="6" l="1"/>
  <c r="J616" i="6"/>
  <c r="K616" i="6" s="1"/>
  <c r="B618" i="6" l="1"/>
  <c r="J617" i="6"/>
  <c r="K617" i="6" s="1"/>
  <c r="J618" i="6" l="1"/>
  <c r="K618" i="6" s="1"/>
  <c r="B619" i="6"/>
  <c r="J619" i="6" l="1"/>
  <c r="K619" i="6" s="1"/>
  <c r="B620" i="6"/>
  <c r="B621" i="6" l="1"/>
  <c r="J620" i="6"/>
  <c r="K620" i="6" s="1"/>
  <c r="B622" i="6" l="1"/>
  <c r="J621" i="6"/>
  <c r="K621" i="6" s="1"/>
  <c r="J622" i="6" l="1"/>
  <c r="K622" i="6" s="1"/>
  <c r="B623" i="6"/>
  <c r="J623" i="6" l="1"/>
  <c r="K623" i="6" s="1"/>
  <c r="B624" i="6"/>
  <c r="B625" i="6" l="1"/>
  <c r="J624" i="6"/>
  <c r="K624" i="6" s="1"/>
  <c r="B626" i="6" l="1"/>
  <c r="J625" i="6"/>
  <c r="K625" i="6" s="1"/>
  <c r="J626" i="6" l="1"/>
  <c r="K626" i="6" s="1"/>
  <c r="B627" i="6"/>
  <c r="J627" i="6" l="1"/>
  <c r="K627" i="6" s="1"/>
  <c r="B628" i="6"/>
  <c r="J628" i="6" l="1"/>
  <c r="K628" i="6" s="1"/>
  <c r="B629" i="6"/>
  <c r="B630" i="6" l="1"/>
  <c r="J629" i="6"/>
  <c r="K629" i="6" s="1"/>
  <c r="J630" i="6" l="1"/>
  <c r="K630" i="6" s="1"/>
  <c r="B631" i="6"/>
  <c r="J631" i="6" l="1"/>
  <c r="K631" i="6" s="1"/>
  <c r="B632" i="6"/>
  <c r="B633" i="6" l="1"/>
  <c r="J632" i="6"/>
  <c r="K632" i="6" s="1"/>
  <c r="B634" i="6" l="1"/>
  <c r="J633" i="6"/>
  <c r="K633" i="6" s="1"/>
  <c r="J634" i="6" l="1"/>
  <c r="K634" i="6" s="1"/>
  <c r="B635" i="6"/>
  <c r="J635" i="6" l="1"/>
  <c r="K635" i="6" s="1"/>
  <c r="B636" i="6"/>
  <c r="J636" i="6" l="1"/>
  <c r="K636" i="6" s="1"/>
  <c r="B637" i="6"/>
  <c r="B638" i="6" l="1"/>
  <c r="J637" i="6"/>
  <c r="K637" i="6" s="1"/>
  <c r="J638" i="6" l="1"/>
  <c r="K638" i="6" s="1"/>
  <c r="B639" i="6"/>
  <c r="J639" i="6" l="1"/>
  <c r="K639" i="6" s="1"/>
  <c r="B640" i="6"/>
  <c r="B641" i="6" l="1"/>
  <c r="J640" i="6"/>
  <c r="K640" i="6" s="1"/>
  <c r="B642" i="6" l="1"/>
  <c r="J641" i="6"/>
  <c r="K641" i="6" s="1"/>
  <c r="J642" i="6" l="1"/>
  <c r="K642" i="6" s="1"/>
  <c r="B643" i="6"/>
  <c r="J643" i="6" l="1"/>
  <c r="K643" i="6" s="1"/>
  <c r="B644" i="6"/>
  <c r="J644" i="6" l="1"/>
  <c r="K644" i="6" s="1"/>
  <c r="B645" i="6"/>
  <c r="B646" i="6" l="1"/>
  <c r="J645" i="6"/>
  <c r="K645" i="6" s="1"/>
  <c r="J646" i="6" l="1"/>
  <c r="K646" i="6" s="1"/>
  <c r="B647" i="6"/>
  <c r="B648" i="6" l="1"/>
  <c r="J647" i="6"/>
  <c r="K647" i="6" s="1"/>
  <c r="B649" i="6" l="1"/>
  <c r="J648" i="6"/>
  <c r="K648" i="6" s="1"/>
  <c r="B650" i="6" l="1"/>
  <c r="J649" i="6"/>
  <c r="K649" i="6" s="1"/>
  <c r="J650" i="6" l="1"/>
  <c r="K650" i="6" s="1"/>
  <c r="B651" i="6"/>
  <c r="J651" i="6" l="1"/>
  <c r="K651" i="6" s="1"/>
  <c r="B652" i="6"/>
  <c r="B653" i="6" l="1"/>
  <c r="J652" i="6"/>
  <c r="K652" i="6" s="1"/>
  <c r="B654" i="6" l="1"/>
  <c r="J653" i="6"/>
  <c r="K653" i="6" s="1"/>
  <c r="J654" i="6" l="1"/>
  <c r="K654" i="6" s="1"/>
  <c r="B655" i="6"/>
  <c r="J655" i="6" l="1"/>
  <c r="K655" i="6" s="1"/>
  <c r="B656" i="6"/>
  <c r="B657" i="6" l="1"/>
  <c r="J656" i="6"/>
  <c r="K656" i="6" s="1"/>
  <c r="B658" i="6" l="1"/>
  <c r="J657" i="6"/>
  <c r="K657" i="6" s="1"/>
  <c r="J658" i="6" l="1"/>
  <c r="K658" i="6" s="1"/>
  <c r="B659" i="6"/>
  <c r="J659" i="6" l="1"/>
  <c r="K659" i="6" s="1"/>
  <c r="B660" i="6"/>
  <c r="J660" i="6" l="1"/>
  <c r="K660" i="6" s="1"/>
  <c r="B661" i="6"/>
  <c r="B662" i="6" l="1"/>
  <c r="J661" i="6"/>
  <c r="K661" i="6" s="1"/>
  <c r="J662" i="6" l="1"/>
  <c r="K662" i="6" s="1"/>
  <c r="B663" i="6"/>
  <c r="B664" i="6" l="1"/>
  <c r="J663" i="6"/>
  <c r="K663" i="6" s="1"/>
  <c r="B665" i="6" l="1"/>
  <c r="J664" i="6"/>
  <c r="K664" i="6" s="1"/>
  <c r="B666" i="6" l="1"/>
  <c r="J665" i="6"/>
  <c r="K665" i="6" s="1"/>
  <c r="J666" i="6" l="1"/>
  <c r="K666" i="6" s="1"/>
  <c r="B667" i="6"/>
  <c r="J667" i="6" l="1"/>
  <c r="K667" i="6" s="1"/>
  <c r="B668" i="6"/>
  <c r="J668" i="6" l="1"/>
  <c r="K668" i="6" s="1"/>
  <c r="B669" i="6"/>
  <c r="B670" i="6" l="1"/>
  <c r="J669" i="6"/>
  <c r="K669" i="6" s="1"/>
  <c r="J670" i="6" l="1"/>
  <c r="K670" i="6" s="1"/>
  <c r="B671" i="6"/>
  <c r="B672" i="6" l="1"/>
  <c r="J671" i="6"/>
  <c r="K671" i="6" s="1"/>
  <c r="J672" i="6" l="1"/>
  <c r="K672" i="6" s="1"/>
  <c r="B673" i="6"/>
  <c r="B674" i="6" l="1"/>
  <c r="J673" i="6"/>
  <c r="K673" i="6" s="1"/>
  <c r="J674" i="6" l="1"/>
  <c r="K674" i="6" s="1"/>
  <c r="B675" i="6"/>
  <c r="B676" i="6" l="1"/>
  <c r="J675" i="6"/>
  <c r="K675" i="6" s="1"/>
  <c r="B677" i="6" l="1"/>
  <c r="J676" i="6"/>
  <c r="K676" i="6" s="1"/>
  <c r="B678" i="6" l="1"/>
  <c r="J677" i="6"/>
  <c r="K677" i="6" s="1"/>
  <c r="J678" i="6" l="1"/>
  <c r="K678" i="6" s="1"/>
  <c r="B679" i="6"/>
  <c r="B680" i="6" l="1"/>
  <c r="J679" i="6"/>
  <c r="K679" i="6" s="1"/>
  <c r="J680" i="6" l="1"/>
  <c r="K680" i="6" s="1"/>
  <c r="B681" i="6"/>
  <c r="B682" i="6" l="1"/>
  <c r="J681" i="6"/>
  <c r="K681" i="6" s="1"/>
  <c r="J682" i="6" l="1"/>
  <c r="K682" i="6" s="1"/>
  <c r="B683" i="6"/>
  <c r="B684" i="6" l="1"/>
  <c r="J683" i="6"/>
  <c r="K683" i="6" s="1"/>
  <c r="J684" i="6" l="1"/>
  <c r="K684" i="6" s="1"/>
  <c r="B685" i="6"/>
  <c r="B686" i="6" l="1"/>
  <c r="J685" i="6"/>
  <c r="K685" i="6" s="1"/>
  <c r="J686" i="6" l="1"/>
  <c r="K686" i="6" s="1"/>
  <c r="B687" i="6"/>
  <c r="J687" i="6" l="1"/>
  <c r="K687" i="6" s="1"/>
  <c r="B688" i="6"/>
  <c r="B689" i="6" l="1"/>
  <c r="J688" i="6"/>
  <c r="K688" i="6" s="1"/>
  <c r="B690" i="6" l="1"/>
  <c r="J689" i="6"/>
  <c r="K689" i="6" s="1"/>
  <c r="J690" i="6" l="1"/>
  <c r="K690" i="6" s="1"/>
  <c r="B691" i="6"/>
  <c r="J691" i="6" l="1"/>
  <c r="K691" i="6" s="1"/>
  <c r="B692" i="6"/>
  <c r="J692" i="6" l="1"/>
  <c r="K692" i="6" s="1"/>
  <c r="B693" i="6"/>
  <c r="B694" i="6" l="1"/>
  <c r="J693" i="6"/>
  <c r="K693" i="6" s="1"/>
  <c r="J694" i="6" l="1"/>
  <c r="K694" i="6" s="1"/>
  <c r="B695" i="6"/>
  <c r="J695" i="6" l="1"/>
  <c r="K695" i="6" s="1"/>
  <c r="B696" i="6"/>
  <c r="B697" i="6" l="1"/>
  <c r="J696" i="6"/>
  <c r="K696" i="6" s="1"/>
  <c r="B698" i="6" l="1"/>
  <c r="J697" i="6"/>
  <c r="K697" i="6" s="1"/>
  <c r="J698" i="6" l="1"/>
  <c r="K698" i="6" s="1"/>
  <c r="B699" i="6"/>
  <c r="B700" i="6" l="1"/>
  <c r="J699" i="6"/>
  <c r="K699" i="6" s="1"/>
  <c r="J700" i="6" l="1"/>
  <c r="K700" i="6" s="1"/>
  <c r="B701" i="6"/>
  <c r="B702" i="6" l="1"/>
  <c r="J701" i="6"/>
  <c r="K701" i="6" s="1"/>
  <c r="J702" i="6" l="1"/>
  <c r="K702" i="6" s="1"/>
  <c r="B703" i="6"/>
  <c r="J703" i="6" l="1"/>
  <c r="K703" i="6" s="1"/>
  <c r="B704" i="6"/>
  <c r="B705" i="6" l="1"/>
  <c r="J704" i="6"/>
  <c r="K704" i="6" s="1"/>
  <c r="B706" i="6" l="1"/>
  <c r="J705" i="6"/>
  <c r="K705" i="6" s="1"/>
  <c r="J706" i="6" l="1"/>
  <c r="K706" i="6" s="1"/>
  <c r="B707" i="6"/>
  <c r="J707" i="6" l="1"/>
  <c r="K707" i="6" s="1"/>
  <c r="B708" i="6"/>
  <c r="B709" i="6" l="1"/>
  <c r="J708" i="6"/>
  <c r="K708" i="6" s="1"/>
  <c r="B710" i="6" l="1"/>
  <c r="J709" i="6"/>
  <c r="K709" i="6" s="1"/>
  <c r="J710" i="6" l="1"/>
  <c r="K710" i="6" s="1"/>
  <c r="B711" i="6"/>
  <c r="B712" i="6" l="1"/>
  <c r="J711" i="6"/>
  <c r="K711" i="6" s="1"/>
  <c r="J712" i="6" l="1"/>
  <c r="K712" i="6" s="1"/>
  <c r="B713" i="6"/>
  <c r="B714" i="6" l="1"/>
  <c r="J713" i="6"/>
  <c r="K713" i="6" s="1"/>
  <c r="J714" i="6" l="1"/>
  <c r="K714" i="6" s="1"/>
  <c r="B715" i="6"/>
  <c r="J715" i="6" l="1"/>
  <c r="K715" i="6" s="1"/>
  <c r="B716" i="6"/>
  <c r="J716" i="6" l="1"/>
  <c r="K716" i="6" s="1"/>
  <c r="B717" i="6"/>
  <c r="B718" i="6" l="1"/>
  <c r="J717" i="6"/>
  <c r="K717" i="6" s="1"/>
  <c r="J718" i="6" l="1"/>
  <c r="K718" i="6" s="1"/>
  <c r="B719" i="6"/>
  <c r="J719" i="6" l="1"/>
  <c r="K719" i="6" s="1"/>
  <c r="B720" i="6"/>
  <c r="B721" i="6" l="1"/>
  <c r="J720" i="6"/>
  <c r="K720" i="6" s="1"/>
  <c r="B722" i="6" l="1"/>
  <c r="J721" i="6"/>
  <c r="K721" i="6" s="1"/>
  <c r="J722" i="6" l="1"/>
  <c r="K722" i="6" s="1"/>
  <c r="B723" i="6"/>
  <c r="J723" i="6" l="1"/>
  <c r="K723" i="6" s="1"/>
  <c r="B724" i="6"/>
  <c r="J724" i="6" l="1"/>
  <c r="K724" i="6" s="1"/>
  <c r="B725" i="6"/>
  <c r="B726" i="6" l="1"/>
  <c r="J725" i="6"/>
  <c r="K725" i="6" s="1"/>
  <c r="J726" i="6" l="1"/>
  <c r="K726" i="6" s="1"/>
  <c r="B727" i="6"/>
  <c r="J727" i="6" l="1"/>
  <c r="K727" i="6" s="1"/>
  <c r="B728" i="6"/>
  <c r="B729" i="6" l="1"/>
  <c r="J728" i="6"/>
  <c r="K728" i="6" s="1"/>
  <c r="B730" i="6" l="1"/>
  <c r="J729" i="6"/>
  <c r="K729" i="6" s="1"/>
  <c r="J730" i="6" l="1"/>
  <c r="K730" i="6" s="1"/>
  <c r="B731" i="6"/>
  <c r="B732" i="6" l="1"/>
  <c r="J731" i="6"/>
  <c r="K731" i="6" s="1"/>
  <c r="B733" i="6" l="1"/>
  <c r="J732" i="6"/>
  <c r="K732" i="6" s="1"/>
  <c r="B734" i="6" l="1"/>
  <c r="J733" i="6"/>
  <c r="K733" i="6" s="1"/>
  <c r="J734" i="6" l="1"/>
  <c r="K734" i="6" s="1"/>
  <c r="B735" i="6"/>
  <c r="B736" i="6" l="1"/>
  <c r="J735" i="6"/>
  <c r="K735" i="6" s="1"/>
  <c r="J736" i="6" l="1"/>
  <c r="K736" i="6" s="1"/>
  <c r="B737" i="6"/>
  <c r="J737" i="6" l="1"/>
  <c r="K737" i="6" s="1"/>
  <c r="B738" i="6"/>
  <c r="B739" i="6" l="1"/>
  <c r="J738" i="6"/>
  <c r="K738" i="6" s="1"/>
  <c r="B740" i="6" l="1"/>
  <c r="J739" i="6"/>
  <c r="K739" i="6" s="1"/>
  <c r="J740" i="6" l="1"/>
  <c r="K740" i="6" s="1"/>
  <c r="B741" i="6"/>
  <c r="B742" i="6" l="1"/>
  <c r="J741" i="6"/>
  <c r="K741" i="6" s="1"/>
  <c r="J742" i="6" l="1"/>
  <c r="K742" i="6" s="1"/>
  <c r="B743" i="6"/>
  <c r="B744" i="6" l="1"/>
  <c r="J743" i="6"/>
  <c r="K743" i="6" s="1"/>
  <c r="J744" i="6" l="1"/>
  <c r="K744" i="6" s="1"/>
  <c r="B745" i="6"/>
  <c r="B746" i="6" l="1"/>
  <c r="J745" i="6"/>
  <c r="K745" i="6" s="1"/>
  <c r="J746" i="6" l="1"/>
  <c r="K746" i="6" s="1"/>
  <c r="B747" i="6"/>
  <c r="B748" i="6" l="1"/>
  <c r="J747" i="6"/>
  <c r="K747" i="6" s="1"/>
  <c r="J748" i="6" l="1"/>
  <c r="K748" i="6" s="1"/>
  <c r="B749" i="6"/>
  <c r="B750" i="6" l="1"/>
  <c r="J749" i="6"/>
  <c r="K749" i="6" s="1"/>
  <c r="J750" i="6" l="1"/>
  <c r="K750" i="6" s="1"/>
  <c r="B751" i="6"/>
  <c r="B752" i="6" l="1"/>
  <c r="J751" i="6"/>
  <c r="K751" i="6" s="1"/>
  <c r="J752" i="6" l="1"/>
  <c r="K752" i="6" s="1"/>
  <c r="B753" i="6"/>
  <c r="J753" i="6" l="1"/>
  <c r="K753" i="6" s="1"/>
  <c r="B754" i="6"/>
  <c r="J754" i="6" l="1"/>
  <c r="K754" i="6" s="1"/>
  <c r="B755" i="6"/>
  <c r="B756" i="6" l="1"/>
  <c r="J755" i="6"/>
  <c r="K755" i="6" s="1"/>
  <c r="J756" i="6" l="1"/>
  <c r="K756" i="6" s="1"/>
  <c r="B757" i="6"/>
  <c r="B758" i="6" l="1"/>
  <c r="J757" i="6"/>
  <c r="K757" i="6" s="1"/>
  <c r="J758" i="6" l="1"/>
  <c r="K758" i="6" s="1"/>
  <c r="B759" i="6"/>
  <c r="B760" i="6" l="1"/>
  <c r="J759" i="6"/>
  <c r="K759" i="6" s="1"/>
  <c r="J760" i="6" l="1"/>
  <c r="K760" i="6" s="1"/>
  <c r="B761" i="6"/>
  <c r="J761" i="6" l="1"/>
  <c r="K761" i="6" s="1"/>
  <c r="B762" i="6"/>
  <c r="B763" i="6" l="1"/>
  <c r="J762" i="6"/>
  <c r="K762" i="6" s="1"/>
  <c r="B764" i="6" l="1"/>
  <c r="J763" i="6"/>
  <c r="K763" i="6" s="1"/>
  <c r="J764" i="6" l="1"/>
  <c r="K764" i="6" s="1"/>
  <c r="B765" i="6"/>
  <c r="B766" i="6" l="1"/>
  <c r="J765" i="6"/>
  <c r="K765" i="6" s="1"/>
  <c r="J766" i="6" l="1"/>
  <c r="K766" i="6" s="1"/>
  <c r="B767" i="6"/>
  <c r="B768" i="6" l="1"/>
  <c r="J767" i="6"/>
  <c r="K767" i="6" s="1"/>
  <c r="J768" i="6" l="1"/>
  <c r="K768" i="6" s="1"/>
  <c r="B769" i="6"/>
  <c r="J769" i="6" l="1"/>
  <c r="K769" i="6" s="1"/>
  <c r="B770" i="6"/>
  <c r="B771" i="6" l="1"/>
  <c r="J770" i="6"/>
  <c r="K770" i="6" s="1"/>
  <c r="B772" i="6" l="1"/>
  <c r="J771" i="6"/>
  <c r="K771" i="6" s="1"/>
  <c r="J772" i="6" l="1"/>
  <c r="K772" i="6" s="1"/>
  <c r="B773" i="6"/>
  <c r="B774" i="6" l="1"/>
  <c r="J773" i="6"/>
  <c r="K773" i="6" s="1"/>
  <c r="J774" i="6" l="1"/>
  <c r="K774" i="6" s="1"/>
  <c r="B775" i="6"/>
  <c r="B776" i="6" l="1"/>
  <c r="J775" i="6"/>
  <c r="K775" i="6" s="1"/>
  <c r="J776" i="6" l="1"/>
  <c r="K776" i="6" s="1"/>
  <c r="B777" i="6"/>
  <c r="B778" i="6" l="1"/>
  <c r="J777" i="6"/>
  <c r="K777" i="6" s="1"/>
  <c r="B779" i="6" l="1"/>
  <c r="J778" i="6"/>
  <c r="K778" i="6" s="1"/>
  <c r="B780" i="6" l="1"/>
  <c r="J779" i="6"/>
  <c r="K779" i="6" s="1"/>
  <c r="J780" i="6" l="1"/>
  <c r="K780" i="6" s="1"/>
  <c r="B781" i="6"/>
  <c r="B782" i="6" l="1"/>
  <c r="J781" i="6"/>
  <c r="K781" i="6" s="1"/>
  <c r="J782" i="6" l="1"/>
  <c r="K782" i="6" s="1"/>
  <c r="B783" i="6"/>
  <c r="B784" i="6" l="1"/>
  <c r="J783" i="6"/>
  <c r="K783" i="6" s="1"/>
  <c r="J784" i="6" l="1"/>
  <c r="K784" i="6" s="1"/>
  <c r="B785" i="6"/>
  <c r="J785" i="6" l="1"/>
  <c r="K785" i="6" s="1"/>
  <c r="B786" i="6"/>
  <c r="J786" i="6" l="1"/>
  <c r="K786" i="6" s="1"/>
  <c r="B787" i="6"/>
  <c r="B788" i="6" l="1"/>
  <c r="J787" i="6"/>
  <c r="K787" i="6" s="1"/>
  <c r="J788" i="6" l="1"/>
  <c r="K788" i="6" s="1"/>
  <c r="B789" i="6"/>
  <c r="B790" i="6" l="1"/>
  <c r="J789" i="6"/>
  <c r="K789" i="6" s="1"/>
  <c r="J790" i="6" l="1"/>
  <c r="K790" i="6" s="1"/>
  <c r="B791" i="6"/>
  <c r="B792" i="6" l="1"/>
  <c r="J791" i="6"/>
  <c r="K791" i="6" s="1"/>
  <c r="J792" i="6" l="1"/>
  <c r="K792" i="6" s="1"/>
  <c r="B793" i="6"/>
  <c r="J793" i="6" l="1"/>
  <c r="K793" i="6" s="1"/>
  <c r="B794" i="6"/>
  <c r="J794" i="6" l="1"/>
  <c r="K794" i="6" s="1"/>
  <c r="B795" i="6"/>
  <c r="B796" i="6" l="1"/>
  <c r="J795" i="6"/>
  <c r="K795" i="6" s="1"/>
  <c r="J796" i="6" l="1"/>
  <c r="K796" i="6" s="1"/>
  <c r="B797" i="6"/>
  <c r="B798" i="6" l="1"/>
  <c r="J797" i="6"/>
  <c r="K797" i="6" s="1"/>
  <c r="J798" i="6" l="1"/>
  <c r="K798" i="6" s="1"/>
  <c r="B799" i="6"/>
  <c r="B800" i="6" l="1"/>
  <c r="J799" i="6"/>
  <c r="K799" i="6" s="1"/>
  <c r="J800" i="6" l="1"/>
  <c r="K800" i="6" s="1"/>
  <c r="B801" i="6"/>
  <c r="J801" i="6" l="1"/>
  <c r="K801" i="6" s="1"/>
  <c r="B802" i="6"/>
  <c r="B803" i="6" l="1"/>
  <c r="J802" i="6"/>
  <c r="K802" i="6" s="1"/>
  <c r="B804" i="6" l="1"/>
  <c r="J803" i="6"/>
  <c r="K803" i="6" s="1"/>
  <c r="J804" i="6" l="1"/>
  <c r="K804" i="6" s="1"/>
  <c r="B805" i="6"/>
  <c r="B806" i="6" l="1"/>
  <c r="J805" i="6"/>
  <c r="K805" i="6" s="1"/>
  <c r="J806" i="6" l="1"/>
  <c r="K806" i="6" s="1"/>
  <c r="B807" i="6"/>
  <c r="B808" i="6" l="1"/>
  <c r="J807" i="6"/>
  <c r="K807" i="6" s="1"/>
  <c r="J808" i="6" l="1"/>
  <c r="K808" i="6" s="1"/>
  <c r="B809" i="6"/>
  <c r="B810" i="6" l="1"/>
  <c r="J809" i="6"/>
  <c r="K809" i="6" s="1"/>
  <c r="J810" i="6" l="1"/>
  <c r="K810" i="6" s="1"/>
  <c r="B811" i="6"/>
  <c r="B812" i="6" l="1"/>
  <c r="J811" i="6"/>
  <c r="K811" i="6" s="1"/>
  <c r="J812" i="6" l="1"/>
  <c r="K812" i="6" s="1"/>
  <c r="B813" i="6"/>
  <c r="B814" i="6" l="1"/>
  <c r="J813" i="6"/>
  <c r="K813" i="6" s="1"/>
  <c r="J814" i="6" l="1"/>
  <c r="K814" i="6" s="1"/>
  <c r="B815" i="6"/>
  <c r="B816" i="6" l="1"/>
  <c r="J815" i="6"/>
  <c r="K815" i="6" s="1"/>
  <c r="J816" i="6" l="1"/>
  <c r="K816" i="6" s="1"/>
  <c r="B817" i="6"/>
  <c r="J817" i="6" l="1"/>
  <c r="K817" i="6" s="1"/>
  <c r="B818" i="6"/>
  <c r="J818" i="6" l="1"/>
  <c r="K818" i="6" s="1"/>
  <c r="B819" i="6"/>
  <c r="B820" i="6" l="1"/>
  <c r="J819" i="6"/>
  <c r="K819" i="6" s="1"/>
  <c r="J820" i="6" l="1"/>
  <c r="K820" i="6" s="1"/>
  <c r="B821" i="6"/>
  <c r="B822" i="6" l="1"/>
  <c r="J821" i="6"/>
  <c r="K821" i="6" s="1"/>
  <c r="J822" i="6" l="1"/>
  <c r="K822" i="6" s="1"/>
  <c r="B823" i="6"/>
  <c r="B824" i="6" l="1"/>
  <c r="J823" i="6"/>
  <c r="K823" i="6" s="1"/>
  <c r="J824" i="6" l="1"/>
  <c r="K824" i="6" s="1"/>
  <c r="B825" i="6"/>
  <c r="J825" i="6" l="1"/>
  <c r="K825" i="6" s="1"/>
  <c r="B826" i="6"/>
  <c r="B827" i="6" l="1"/>
  <c r="J826" i="6"/>
  <c r="K826" i="6" s="1"/>
  <c r="B828" i="6" l="1"/>
  <c r="J827" i="6"/>
  <c r="K827" i="6" s="1"/>
  <c r="J828" i="6" l="1"/>
  <c r="K828" i="6" s="1"/>
  <c r="B829" i="6"/>
  <c r="J829" i="6" l="1"/>
  <c r="K829" i="6" s="1"/>
  <c r="B830" i="6"/>
  <c r="J830" i="6" l="1"/>
  <c r="K830" i="6" s="1"/>
  <c r="B831" i="6"/>
  <c r="B832" i="6" l="1"/>
  <c r="J831" i="6"/>
  <c r="K831" i="6" s="1"/>
  <c r="J832" i="6" l="1"/>
  <c r="K832" i="6" s="1"/>
  <c r="B833" i="6"/>
  <c r="J833" i="6" l="1"/>
  <c r="K833" i="6" s="1"/>
  <c r="B834" i="6"/>
  <c r="J834" i="6" l="1"/>
  <c r="K834" i="6" s="1"/>
  <c r="B835" i="6"/>
  <c r="B836" i="6" l="1"/>
  <c r="J835" i="6"/>
  <c r="K835" i="6" s="1"/>
  <c r="J836" i="6" l="1"/>
  <c r="K836" i="6" s="1"/>
  <c r="B837" i="6"/>
  <c r="B838" i="6" l="1"/>
  <c r="J837" i="6"/>
  <c r="K837" i="6" s="1"/>
  <c r="B839" i="6" l="1"/>
  <c r="J838" i="6"/>
  <c r="K838" i="6" s="1"/>
  <c r="B840" i="6" l="1"/>
  <c r="J839" i="6"/>
  <c r="K839" i="6" s="1"/>
  <c r="J840" i="6" l="1"/>
  <c r="K840" i="6" s="1"/>
  <c r="B841" i="6"/>
  <c r="J841" i="6" l="1"/>
  <c r="K841" i="6" s="1"/>
  <c r="B842" i="6"/>
  <c r="B843" i="6" l="1"/>
  <c r="J842" i="6"/>
  <c r="K842" i="6" s="1"/>
  <c r="B844" i="6" l="1"/>
  <c r="J843" i="6"/>
  <c r="K843" i="6" s="1"/>
  <c r="J844" i="6" l="1"/>
  <c r="K844" i="6" s="1"/>
  <c r="B845" i="6"/>
  <c r="B846" i="6" l="1"/>
  <c r="J845" i="6"/>
  <c r="K845" i="6" s="1"/>
  <c r="J846" i="6" l="1"/>
  <c r="K846" i="6" s="1"/>
  <c r="B847" i="6"/>
  <c r="B848" i="6" l="1"/>
  <c r="J847" i="6"/>
  <c r="K847" i="6" s="1"/>
  <c r="J848" i="6" l="1"/>
  <c r="K848" i="6" s="1"/>
  <c r="B849" i="6"/>
  <c r="J849" i="6" l="1"/>
  <c r="K849" i="6" s="1"/>
  <c r="B850" i="6"/>
  <c r="J850" i="6" l="1"/>
  <c r="K850" i="6" s="1"/>
  <c r="B851" i="6"/>
  <c r="B852" i="6" l="1"/>
  <c r="J851" i="6"/>
  <c r="K851" i="6" s="1"/>
  <c r="J852" i="6" l="1"/>
  <c r="K852" i="6" s="1"/>
  <c r="B853" i="6"/>
  <c r="B854" i="6" l="1"/>
  <c r="J853" i="6"/>
  <c r="K853" i="6" s="1"/>
  <c r="J854" i="6" l="1"/>
  <c r="K854" i="6" s="1"/>
  <c r="B855" i="6"/>
  <c r="B856" i="6" l="1"/>
  <c r="J855" i="6"/>
  <c r="K855" i="6" s="1"/>
  <c r="J856" i="6" l="1"/>
  <c r="K856" i="6" s="1"/>
  <c r="B857" i="6"/>
  <c r="B858" i="6" l="1"/>
  <c r="J857" i="6"/>
  <c r="K857" i="6" s="1"/>
  <c r="B859" i="6" l="1"/>
  <c r="J858" i="6"/>
  <c r="K858" i="6" s="1"/>
  <c r="B860" i="6" l="1"/>
  <c r="J859" i="6"/>
  <c r="K859" i="6" s="1"/>
  <c r="B861" i="6" l="1"/>
  <c r="J860" i="6"/>
  <c r="K860" i="6" s="1"/>
  <c r="J861" i="6" l="1"/>
  <c r="K861" i="6" s="1"/>
  <c r="B862" i="6"/>
  <c r="J862" i="6" l="1"/>
  <c r="K862" i="6" s="1"/>
  <c r="B863" i="6"/>
  <c r="B864" i="6" l="1"/>
  <c r="J863" i="6"/>
  <c r="K863" i="6" s="1"/>
  <c r="B865" i="6" l="1"/>
  <c r="J864" i="6"/>
  <c r="K864" i="6" s="1"/>
  <c r="J865" i="6" l="1"/>
  <c r="K865" i="6" s="1"/>
  <c r="B866" i="6"/>
  <c r="B867" i="6" l="1"/>
  <c r="J866" i="6"/>
  <c r="K866" i="6" s="1"/>
  <c r="J867" i="6" l="1"/>
  <c r="K867" i="6" s="1"/>
  <c r="B868" i="6"/>
  <c r="J868" i="6" l="1"/>
  <c r="K868" i="6" s="1"/>
  <c r="B869" i="6"/>
  <c r="B870" i="6" l="1"/>
  <c r="J869" i="6"/>
  <c r="K869" i="6" s="1"/>
  <c r="B871" i="6" l="1"/>
  <c r="J870" i="6"/>
  <c r="K870" i="6" s="1"/>
  <c r="J871" i="6" l="1"/>
  <c r="K871" i="6" s="1"/>
  <c r="B872" i="6"/>
  <c r="J872" i="6" l="1"/>
  <c r="K872" i="6" s="1"/>
  <c r="B873" i="6"/>
  <c r="B874" i="6" l="1"/>
  <c r="J873" i="6"/>
  <c r="K873" i="6" s="1"/>
  <c r="J874" i="6" l="1"/>
  <c r="K874" i="6" s="1"/>
  <c r="B875" i="6"/>
  <c r="J875" i="6" l="1"/>
  <c r="K875" i="6" s="1"/>
  <c r="B876" i="6"/>
  <c r="B877" i="6" l="1"/>
  <c r="J876" i="6"/>
  <c r="K876" i="6" s="1"/>
  <c r="B878" i="6" l="1"/>
  <c r="J877" i="6"/>
  <c r="K877" i="6" s="1"/>
  <c r="J878" i="6" l="1"/>
  <c r="K878" i="6" s="1"/>
  <c r="B879" i="6"/>
  <c r="B880" i="6" l="1"/>
  <c r="J879" i="6"/>
  <c r="K879" i="6" s="1"/>
  <c r="B881" i="6" l="1"/>
  <c r="J880" i="6"/>
  <c r="K880" i="6" s="1"/>
  <c r="J881" i="6" l="1"/>
  <c r="K881" i="6" s="1"/>
  <c r="B882" i="6"/>
  <c r="B883" i="6" l="1"/>
  <c r="J882" i="6"/>
  <c r="K882" i="6" s="1"/>
  <c r="J883" i="6" l="1"/>
  <c r="K883" i="6" s="1"/>
  <c r="B884" i="6"/>
  <c r="J884" i="6" l="1"/>
  <c r="K884" i="6" s="1"/>
  <c r="B885" i="6"/>
  <c r="J885" i="6" l="1"/>
  <c r="K885" i="6" s="1"/>
  <c r="B886" i="6"/>
  <c r="J886" i="6" l="1"/>
  <c r="K886" i="6" s="1"/>
  <c r="B887" i="6"/>
  <c r="J887" i="6" l="1"/>
  <c r="K887" i="6" s="1"/>
  <c r="B888" i="6"/>
  <c r="J888" i="6" l="1"/>
  <c r="K888" i="6" s="1"/>
  <c r="B889" i="6"/>
  <c r="B890" i="6" l="1"/>
  <c r="J889" i="6"/>
  <c r="K889" i="6" s="1"/>
  <c r="J890" i="6" l="1"/>
  <c r="K890" i="6" s="1"/>
  <c r="B891" i="6"/>
  <c r="J891" i="6" l="1"/>
  <c r="K891" i="6" s="1"/>
  <c r="B892" i="6"/>
  <c r="B893" i="6" l="1"/>
  <c r="J892" i="6"/>
  <c r="K892" i="6" s="1"/>
  <c r="B894" i="6" l="1"/>
  <c r="J893" i="6"/>
  <c r="K893" i="6" s="1"/>
  <c r="B895" i="6" l="1"/>
  <c r="J894" i="6"/>
  <c r="K894" i="6" s="1"/>
  <c r="B896" i="6" l="1"/>
  <c r="J895" i="6"/>
  <c r="K895" i="6" s="1"/>
  <c r="B897" i="6" l="1"/>
  <c r="J896" i="6"/>
  <c r="K896" i="6" s="1"/>
  <c r="J897" i="6" l="1"/>
  <c r="K897" i="6" s="1"/>
  <c r="B898" i="6"/>
  <c r="B899" i="6" l="1"/>
  <c r="J898" i="6"/>
  <c r="K898" i="6" s="1"/>
  <c r="J899" i="6" l="1"/>
  <c r="K899" i="6" s="1"/>
  <c r="B900" i="6"/>
  <c r="J900" i="6" l="1"/>
  <c r="K900" i="6" s="1"/>
  <c r="B901" i="6"/>
  <c r="J901" i="6" l="1"/>
  <c r="K901" i="6" s="1"/>
  <c r="B902" i="6"/>
  <c r="B903" i="6" l="1"/>
  <c r="J902" i="6"/>
  <c r="K902" i="6" s="1"/>
  <c r="J903" i="6" l="1"/>
  <c r="K903" i="6" s="1"/>
  <c r="B904" i="6"/>
  <c r="J904" i="6" l="1"/>
  <c r="K904" i="6" s="1"/>
  <c r="B905" i="6"/>
  <c r="B906" i="6" l="1"/>
  <c r="J905" i="6"/>
  <c r="K905" i="6" s="1"/>
  <c r="J906" i="6" l="1"/>
  <c r="K906" i="6" s="1"/>
  <c r="B907" i="6"/>
  <c r="B908" i="6" l="1"/>
  <c r="J907" i="6"/>
  <c r="K907" i="6" s="1"/>
  <c r="B909" i="6" l="1"/>
  <c r="J908" i="6"/>
  <c r="K908" i="6" s="1"/>
  <c r="B910" i="6" l="1"/>
  <c r="J909" i="6"/>
  <c r="K909" i="6" s="1"/>
  <c r="J910" i="6" l="1"/>
  <c r="K910" i="6" s="1"/>
  <c r="B911" i="6"/>
  <c r="B912" i="6" l="1"/>
  <c r="J911" i="6"/>
  <c r="K911" i="6" s="1"/>
  <c r="J912" i="6" l="1"/>
  <c r="K912" i="6" s="1"/>
  <c r="B913" i="6"/>
  <c r="J913" i="6" l="1"/>
  <c r="K913" i="6" s="1"/>
  <c r="B914" i="6"/>
  <c r="B915" i="6" l="1"/>
  <c r="J914" i="6"/>
  <c r="K914" i="6" s="1"/>
  <c r="J915" i="6" l="1"/>
  <c r="K915" i="6" s="1"/>
  <c r="B916" i="6"/>
  <c r="J916" i="6" l="1"/>
  <c r="K916" i="6" s="1"/>
  <c r="B917" i="6"/>
  <c r="J917" i="6" l="1"/>
  <c r="K917" i="6" s="1"/>
  <c r="B918" i="6"/>
  <c r="J918" i="6" l="1"/>
  <c r="K918" i="6" s="1"/>
  <c r="B919" i="6"/>
  <c r="J919" i="6" l="1"/>
  <c r="K919" i="6" s="1"/>
  <c r="B920" i="6"/>
  <c r="B921" i="6" l="1"/>
  <c r="J920" i="6"/>
  <c r="K920" i="6" s="1"/>
  <c r="B922" i="6" l="1"/>
  <c r="J921" i="6"/>
  <c r="K921" i="6" s="1"/>
  <c r="J922" i="6" l="1"/>
  <c r="K922" i="6" s="1"/>
  <c r="B923" i="6"/>
  <c r="B924" i="6" l="1"/>
  <c r="J923" i="6"/>
  <c r="K923" i="6" s="1"/>
  <c r="B925" i="6" l="1"/>
  <c r="J924" i="6"/>
  <c r="K924" i="6" s="1"/>
  <c r="J925" i="6" l="1"/>
  <c r="K925" i="6" s="1"/>
  <c r="B926" i="6"/>
  <c r="J926" i="6" l="1"/>
  <c r="K926" i="6" s="1"/>
  <c r="B927" i="6"/>
  <c r="B928" i="6" l="1"/>
  <c r="J927" i="6"/>
  <c r="K927" i="6" s="1"/>
  <c r="B929" i="6" l="1"/>
  <c r="J928" i="6"/>
  <c r="K928" i="6" s="1"/>
  <c r="J929" i="6" l="1"/>
  <c r="K929" i="6" s="1"/>
  <c r="B930" i="6"/>
  <c r="B931" i="6" l="1"/>
  <c r="J930" i="6"/>
  <c r="K930" i="6" s="1"/>
  <c r="J931" i="6" l="1"/>
  <c r="K931" i="6" s="1"/>
  <c r="B932" i="6"/>
  <c r="J932" i="6" l="1"/>
  <c r="K932" i="6" s="1"/>
  <c r="B933" i="6"/>
  <c r="J933" i="6" l="1"/>
  <c r="K933" i="6" s="1"/>
  <c r="B934" i="6"/>
  <c r="B935" i="6" l="1"/>
  <c r="J934" i="6"/>
  <c r="K934" i="6" s="1"/>
  <c r="J935" i="6" l="1"/>
  <c r="K935" i="6" s="1"/>
  <c r="B936" i="6"/>
  <c r="J936" i="6" l="1"/>
  <c r="K936" i="6" s="1"/>
  <c r="B937" i="6"/>
  <c r="B938" i="6" l="1"/>
  <c r="J937" i="6"/>
  <c r="K937" i="6" s="1"/>
  <c r="J938" i="6" l="1"/>
  <c r="K938" i="6" s="1"/>
  <c r="B939" i="6"/>
  <c r="B940" i="6" l="1"/>
  <c r="J939" i="6"/>
  <c r="K939" i="6" s="1"/>
  <c r="B941" i="6" l="1"/>
  <c r="J940" i="6"/>
  <c r="K940" i="6" s="1"/>
  <c r="B942" i="6" l="1"/>
  <c r="J941" i="6"/>
  <c r="K941" i="6" s="1"/>
  <c r="J942" i="6" l="1"/>
  <c r="K942" i="6" s="1"/>
  <c r="B943" i="6"/>
  <c r="B944" i="6" l="1"/>
  <c r="J943" i="6"/>
  <c r="K943" i="6" s="1"/>
  <c r="J944" i="6" l="1"/>
  <c r="K944" i="6" s="1"/>
  <c r="B945" i="6"/>
  <c r="J945" i="6" l="1"/>
  <c r="K945" i="6" s="1"/>
  <c r="B946" i="6"/>
  <c r="B947" i="6" l="1"/>
  <c r="J946" i="6"/>
  <c r="K946" i="6" s="1"/>
  <c r="J947" i="6" l="1"/>
  <c r="K947" i="6" s="1"/>
  <c r="B948" i="6"/>
  <c r="J948" i="6" l="1"/>
  <c r="K948" i="6" s="1"/>
  <c r="B949" i="6"/>
  <c r="J949" i="6" l="1"/>
  <c r="K949" i="6" s="1"/>
  <c r="B950" i="6"/>
  <c r="B951" i="6" l="1"/>
  <c r="J950" i="6"/>
  <c r="K950" i="6" s="1"/>
  <c r="J951" i="6" l="1"/>
  <c r="K951" i="6" s="1"/>
  <c r="B952" i="6"/>
  <c r="J952" i="6" l="1"/>
  <c r="K952" i="6" s="1"/>
  <c r="B953" i="6"/>
  <c r="B954" i="6" l="1"/>
  <c r="J953" i="6"/>
  <c r="K953" i="6" s="1"/>
  <c r="J954" i="6" l="1"/>
  <c r="K954" i="6" s="1"/>
  <c r="B955" i="6"/>
  <c r="J955" i="6" l="1"/>
  <c r="K955" i="6" s="1"/>
  <c r="B956" i="6"/>
  <c r="B957" i="6" l="1"/>
  <c r="J956" i="6"/>
  <c r="K956" i="6" s="1"/>
  <c r="B958" i="6" l="1"/>
  <c r="J957" i="6"/>
  <c r="K957" i="6" s="1"/>
  <c r="J958" i="6" l="1"/>
  <c r="K958" i="6" s="1"/>
  <c r="B959" i="6"/>
  <c r="B960" i="6" l="1"/>
  <c r="J959" i="6"/>
  <c r="K959" i="6" s="1"/>
  <c r="B961" i="6" l="1"/>
  <c r="J960" i="6"/>
  <c r="K960" i="6" s="1"/>
  <c r="J961" i="6" l="1"/>
  <c r="K961" i="6" s="1"/>
  <c r="B962" i="6"/>
  <c r="B963" i="6" l="1"/>
  <c r="J962" i="6"/>
  <c r="K962" i="6" s="1"/>
  <c r="J963" i="6" l="1"/>
  <c r="K963" i="6" s="1"/>
  <c r="B964" i="6"/>
  <c r="J964" i="6" l="1"/>
  <c r="K964" i="6" s="1"/>
  <c r="B965" i="6"/>
  <c r="B966" i="6" l="1"/>
  <c r="J965" i="6"/>
  <c r="K965" i="6" s="1"/>
  <c r="B967" i="6" l="1"/>
  <c r="J966" i="6"/>
  <c r="K966" i="6" s="1"/>
  <c r="J967" i="6" l="1"/>
  <c r="K967" i="6" s="1"/>
  <c r="B968" i="6"/>
  <c r="J968" i="6" l="1"/>
  <c r="K968" i="6" s="1"/>
  <c r="B969" i="6"/>
  <c r="B970" i="6" l="1"/>
  <c r="J969" i="6"/>
  <c r="K969" i="6" s="1"/>
  <c r="J970" i="6" l="1"/>
  <c r="K970" i="6" s="1"/>
  <c r="B971" i="6"/>
  <c r="J971" i="6" l="1"/>
  <c r="K971" i="6" s="1"/>
  <c r="B972" i="6"/>
  <c r="B973" i="6" l="1"/>
  <c r="J972" i="6"/>
  <c r="K972" i="6" s="1"/>
  <c r="B974" i="6" l="1"/>
  <c r="J973" i="6"/>
  <c r="K973" i="6" s="1"/>
  <c r="J974" i="6" l="1"/>
  <c r="K974" i="6" s="1"/>
  <c r="B975" i="6"/>
  <c r="B976" i="6" l="1"/>
  <c r="J975" i="6"/>
  <c r="K975" i="6" s="1"/>
  <c r="J976" i="6" l="1"/>
  <c r="K976" i="6" s="1"/>
  <c r="B977" i="6"/>
  <c r="J977" i="6" l="1"/>
  <c r="K977" i="6" s="1"/>
  <c r="B978" i="6"/>
  <c r="B979" i="6" l="1"/>
  <c r="J978" i="6"/>
  <c r="K978" i="6" s="1"/>
  <c r="J979" i="6" l="1"/>
  <c r="K979" i="6" s="1"/>
  <c r="B980" i="6"/>
  <c r="J980" i="6" l="1"/>
  <c r="K980" i="6" s="1"/>
  <c r="B981" i="6"/>
  <c r="J981" i="6" l="1"/>
  <c r="K981" i="6" s="1"/>
  <c r="B982" i="6"/>
  <c r="B983" i="6" l="1"/>
  <c r="J982" i="6"/>
  <c r="K982" i="6" s="1"/>
  <c r="B984" i="6" l="1"/>
  <c r="J983" i="6"/>
  <c r="K983" i="6" s="1"/>
  <c r="J984" i="6" l="1"/>
  <c r="K984" i="6" s="1"/>
  <c r="B985" i="6"/>
  <c r="B986" i="6" l="1"/>
  <c r="J985" i="6"/>
  <c r="K985" i="6" s="1"/>
  <c r="J986" i="6" l="1"/>
  <c r="K986" i="6" s="1"/>
  <c r="B987" i="6"/>
  <c r="J987" i="6" l="1"/>
  <c r="K987" i="6" s="1"/>
  <c r="B988" i="6"/>
  <c r="B989" i="6" l="1"/>
  <c r="J988" i="6"/>
  <c r="K988" i="6" s="1"/>
  <c r="B990" i="6" l="1"/>
  <c r="J989" i="6"/>
  <c r="K989" i="6" s="1"/>
  <c r="J990" i="6" l="1"/>
  <c r="K990" i="6" s="1"/>
  <c r="B991" i="6"/>
  <c r="B992" i="6" l="1"/>
  <c r="J991" i="6"/>
  <c r="K991" i="6" s="1"/>
  <c r="J992" i="6" l="1"/>
  <c r="K992" i="6" s="1"/>
  <c r="B993" i="6"/>
  <c r="J993" i="6" l="1"/>
  <c r="K993" i="6" s="1"/>
  <c r="B994" i="6"/>
  <c r="B995" i="6" l="1"/>
  <c r="J994" i="6"/>
  <c r="K994" i="6" s="1"/>
  <c r="J995" i="6" l="1"/>
  <c r="K995" i="6" s="1"/>
  <c r="B996" i="6"/>
  <c r="J996" i="6" l="1"/>
  <c r="K996" i="6" s="1"/>
  <c r="B997" i="6"/>
  <c r="J997" i="6" l="1"/>
  <c r="K997" i="6" s="1"/>
  <c r="B998" i="6"/>
  <c r="J998" i="6" l="1"/>
  <c r="K998" i="6" s="1"/>
  <c r="B999" i="6"/>
  <c r="J999" i="6" l="1"/>
  <c r="K999" i="6" s="1"/>
  <c r="B1000" i="6"/>
  <c r="J1000" i="6" l="1"/>
  <c r="K1000" i="6" s="1"/>
  <c r="B1001" i="6"/>
  <c r="B1002" i="6" l="1"/>
  <c r="J1001" i="6"/>
  <c r="K1001" i="6" s="1"/>
  <c r="J1002" i="6" l="1"/>
  <c r="K1002" i="6" s="1"/>
  <c r="B1003" i="6"/>
  <c r="J1003" i="6" l="1"/>
  <c r="K1003" i="6" s="1"/>
  <c r="B1004" i="6"/>
  <c r="B1005" i="6" l="1"/>
  <c r="J1004" i="6"/>
  <c r="K1004" i="6" s="1"/>
  <c r="J1005" i="6" l="1"/>
  <c r="K1005" i="6" s="1"/>
  <c r="B1006" i="6"/>
  <c r="J1006" i="6" l="1"/>
  <c r="K1006" i="6" s="1"/>
  <c r="B1007" i="6"/>
  <c r="B1008" i="6" l="1"/>
  <c r="J1007" i="6"/>
  <c r="K1007" i="6" s="1"/>
  <c r="J1008" i="6" l="1"/>
  <c r="K1008" i="6" s="1"/>
  <c r="B1009" i="6"/>
  <c r="J1009" i="6" l="1"/>
  <c r="K1009" i="6" s="1"/>
  <c r="B1010" i="6"/>
  <c r="B1011" i="6" l="1"/>
  <c r="J1010" i="6"/>
  <c r="K1010" i="6" s="1"/>
  <c r="J1011" i="6" l="1"/>
  <c r="K1011" i="6" s="1"/>
  <c r="B1012" i="6"/>
  <c r="J1012" i="6" l="1"/>
  <c r="K1012" i="6" s="1"/>
  <c r="B1013" i="6"/>
  <c r="B1014" i="6" l="1"/>
  <c r="J1013" i="6"/>
  <c r="K1013" i="6" s="1"/>
  <c r="J1014" i="6" l="1"/>
  <c r="K1014" i="6" s="1"/>
  <c r="B1015" i="6"/>
  <c r="B1016" i="6" l="1"/>
  <c r="J1015" i="6"/>
  <c r="K1015" i="6" s="1"/>
  <c r="J1016" i="6" l="1"/>
  <c r="K1016" i="6" s="1"/>
  <c r="B1017" i="6"/>
  <c r="B1018" i="6" l="1"/>
  <c r="J1017" i="6"/>
  <c r="K1017" i="6" s="1"/>
  <c r="J1018" i="6" l="1"/>
  <c r="K1018" i="6" s="1"/>
  <c r="B1019" i="6"/>
  <c r="B1020" i="6" l="1"/>
  <c r="J1019" i="6"/>
  <c r="K1019" i="6" s="1"/>
  <c r="J1020" i="6" l="1"/>
  <c r="K1020" i="6" s="1"/>
  <c r="B1021" i="6"/>
  <c r="B1022" i="6" l="1"/>
  <c r="J1021" i="6"/>
  <c r="K1021" i="6" s="1"/>
  <c r="J1022" i="6" l="1"/>
  <c r="K1022" i="6" s="1"/>
  <c r="B1023" i="6"/>
  <c r="B1024" i="6" l="1"/>
  <c r="J1023" i="6"/>
  <c r="K1023" i="6" s="1"/>
  <c r="J1024" i="6" l="1"/>
  <c r="K1024" i="6" s="1"/>
  <c r="B1025" i="6"/>
  <c r="B1026" i="6" l="1"/>
  <c r="J1025" i="6"/>
  <c r="K1025" i="6" s="1"/>
  <c r="J1026" i="6" l="1"/>
  <c r="K1026" i="6" s="1"/>
  <c r="B1027" i="6"/>
  <c r="B1028" i="6" l="1"/>
  <c r="J1027" i="6"/>
  <c r="K1027" i="6" s="1"/>
  <c r="J1028" i="6" l="1"/>
  <c r="K1028" i="6" s="1"/>
  <c r="B1029" i="6"/>
  <c r="B1030" i="6" l="1"/>
  <c r="J1029" i="6"/>
  <c r="K1029" i="6" s="1"/>
  <c r="J1030" i="6" l="1"/>
  <c r="K1030" i="6" s="1"/>
  <c r="B1031" i="6"/>
  <c r="B1032" i="6" l="1"/>
  <c r="J1031" i="6"/>
  <c r="K1031" i="6" s="1"/>
  <c r="J1032" i="6" l="1"/>
  <c r="K1032" i="6" s="1"/>
  <c r="B1033" i="6"/>
  <c r="B1034" i="6" l="1"/>
  <c r="J1033" i="6"/>
  <c r="K1033" i="6" s="1"/>
  <c r="J1034" i="6" l="1"/>
  <c r="K1034" i="6" s="1"/>
  <c r="B1035" i="6"/>
  <c r="B1036" i="6" l="1"/>
  <c r="J1035" i="6"/>
  <c r="K1035" i="6" s="1"/>
  <c r="J1036" i="6" l="1"/>
  <c r="K1036" i="6" s="1"/>
  <c r="B1037" i="6"/>
  <c r="B1038" i="6" l="1"/>
  <c r="J1037" i="6"/>
  <c r="K1037" i="6" s="1"/>
  <c r="J1038" i="6" l="1"/>
  <c r="K1038" i="6" s="1"/>
  <c r="B1039" i="6"/>
  <c r="B1040" i="6" l="1"/>
  <c r="J1039" i="6"/>
  <c r="K1039" i="6" s="1"/>
  <c r="J1040" i="6" l="1"/>
  <c r="K1040" i="6" s="1"/>
  <c r="B1041" i="6"/>
  <c r="B1042" i="6" l="1"/>
  <c r="J1041" i="6"/>
  <c r="K1041" i="6" s="1"/>
  <c r="J1042" i="6" l="1"/>
  <c r="K1042" i="6" s="1"/>
  <c r="B1043" i="6"/>
  <c r="B1044" i="6" l="1"/>
  <c r="J1043" i="6"/>
  <c r="K1043" i="6" s="1"/>
  <c r="J1044" i="6" l="1"/>
  <c r="K1044" i="6" s="1"/>
  <c r="B1045" i="6"/>
  <c r="B1046" i="6" l="1"/>
  <c r="J1045" i="6"/>
  <c r="K1045" i="6" s="1"/>
  <c r="J1046" i="6" l="1"/>
  <c r="K1046" i="6" s="1"/>
  <c r="B1047" i="6"/>
  <c r="B1048" i="6" l="1"/>
  <c r="J1047" i="6"/>
  <c r="K1047" i="6" s="1"/>
  <c r="J1048" i="6" l="1"/>
  <c r="K1048" i="6" s="1"/>
  <c r="B1049" i="6"/>
  <c r="B1050" i="6" l="1"/>
  <c r="J1049" i="6"/>
  <c r="K1049" i="6" s="1"/>
  <c r="J1050" i="6" l="1"/>
  <c r="K1050" i="6" s="1"/>
  <c r="B1051" i="6"/>
  <c r="B1052" i="6" l="1"/>
  <c r="J1051" i="6"/>
  <c r="K1051" i="6" s="1"/>
  <c r="J1052" i="6" l="1"/>
  <c r="K1052" i="6" s="1"/>
  <c r="B1053" i="6"/>
  <c r="B1054" i="6" l="1"/>
  <c r="J1053" i="6"/>
  <c r="K1053" i="6" s="1"/>
  <c r="J1054" i="6" l="1"/>
  <c r="K1054" i="6" s="1"/>
  <c r="B1055" i="6"/>
  <c r="B1056" i="6" l="1"/>
  <c r="J1055" i="6"/>
  <c r="K1055" i="6" s="1"/>
  <c r="J1056" i="6" l="1"/>
  <c r="K1056" i="6" s="1"/>
  <c r="B1057" i="6"/>
  <c r="B1058" i="6" l="1"/>
  <c r="J1057" i="6"/>
  <c r="K1057" i="6" s="1"/>
  <c r="J1058" i="6" l="1"/>
  <c r="K1058" i="6" s="1"/>
  <c r="B1059" i="6"/>
  <c r="B1060" i="6" l="1"/>
  <c r="J1059" i="6"/>
  <c r="K1059" i="6" s="1"/>
  <c r="J1060" i="6" l="1"/>
  <c r="K1060" i="6" s="1"/>
  <c r="B1061" i="6"/>
  <c r="B1062" i="6" l="1"/>
  <c r="J1061" i="6"/>
  <c r="K1061" i="6" s="1"/>
  <c r="J1062" i="6" l="1"/>
  <c r="K1062" i="6" s="1"/>
  <c r="B1063" i="6"/>
  <c r="B1064" i="6" l="1"/>
  <c r="J1063" i="6"/>
  <c r="K1063" i="6" s="1"/>
  <c r="J1064" i="6" l="1"/>
  <c r="K1064" i="6" s="1"/>
  <c r="B1065" i="6"/>
  <c r="B1066" i="6" l="1"/>
  <c r="J1065" i="6"/>
  <c r="K1065" i="6" s="1"/>
  <c r="J1066" i="6" l="1"/>
  <c r="K1066" i="6" s="1"/>
  <c r="B1067" i="6"/>
  <c r="B1068" i="6" l="1"/>
  <c r="J1067" i="6"/>
  <c r="K1067" i="6" s="1"/>
  <c r="J1068" i="6" l="1"/>
  <c r="K1068" i="6" s="1"/>
  <c r="B1069" i="6"/>
  <c r="B1070" i="6" l="1"/>
  <c r="J1069" i="6"/>
  <c r="K1069" i="6" s="1"/>
  <c r="J1070" i="6" l="1"/>
  <c r="K1070" i="6" s="1"/>
  <c r="B1071" i="6"/>
  <c r="B1072" i="6" l="1"/>
  <c r="J1071" i="6"/>
  <c r="K1071" i="6" s="1"/>
  <c r="J1072" i="6" l="1"/>
  <c r="K1072" i="6" s="1"/>
  <c r="B1073" i="6"/>
  <c r="B1074" i="6" l="1"/>
  <c r="J1073" i="6"/>
  <c r="K1073" i="6" s="1"/>
  <c r="J1074" i="6" l="1"/>
  <c r="K1074" i="6" s="1"/>
  <c r="B1075" i="6"/>
  <c r="B1076" i="6" l="1"/>
  <c r="J1075" i="6"/>
  <c r="K1075" i="6" s="1"/>
  <c r="J1076" i="6" l="1"/>
  <c r="K1076" i="6" s="1"/>
  <c r="B1077" i="6"/>
  <c r="B1078" i="6" l="1"/>
  <c r="J1077" i="6"/>
  <c r="K1077" i="6" s="1"/>
  <c r="J1078" i="6" l="1"/>
  <c r="K1078" i="6" s="1"/>
  <c r="B1079" i="6"/>
  <c r="B1080" i="6" l="1"/>
  <c r="J1079" i="6"/>
  <c r="K1079" i="6" s="1"/>
  <c r="J1080" i="6" l="1"/>
  <c r="K1080" i="6" s="1"/>
  <c r="B1081" i="6"/>
  <c r="B1082" i="6" l="1"/>
  <c r="J1081" i="6"/>
  <c r="K1081" i="6" s="1"/>
  <c r="J1082" i="6" l="1"/>
  <c r="K1082" i="6" s="1"/>
  <c r="B1083" i="6"/>
  <c r="B1084" i="6" l="1"/>
  <c r="J1083" i="6"/>
  <c r="K1083" i="6" s="1"/>
  <c r="J1084" i="6" l="1"/>
  <c r="K1084" i="6" s="1"/>
  <c r="B1085" i="6"/>
  <c r="B1086" i="6" l="1"/>
  <c r="J1085" i="6"/>
  <c r="K1085" i="6" s="1"/>
  <c r="J1086" i="6" l="1"/>
  <c r="K1086" i="6" s="1"/>
  <c r="B1087" i="6"/>
  <c r="B1088" i="6" l="1"/>
  <c r="J1087" i="6"/>
  <c r="K1087" i="6" s="1"/>
  <c r="J1088" i="6" l="1"/>
  <c r="K1088" i="6" s="1"/>
  <c r="B1089" i="6"/>
  <c r="B1090" i="6" l="1"/>
  <c r="J1089" i="6"/>
  <c r="K1089" i="6" s="1"/>
  <c r="J1090" i="6" l="1"/>
  <c r="K1090" i="6" s="1"/>
  <c r="B1091" i="6"/>
  <c r="B1092" i="6" l="1"/>
  <c r="J1091" i="6"/>
  <c r="K1091" i="6" s="1"/>
  <c r="J1092" i="6" l="1"/>
  <c r="K1092" i="6" s="1"/>
  <c r="B1093" i="6"/>
  <c r="B1094" i="6" l="1"/>
  <c r="J1093" i="6"/>
  <c r="K1093" i="6" s="1"/>
  <c r="J1094" i="6" l="1"/>
  <c r="K1094" i="6" s="1"/>
  <c r="B1095" i="6"/>
  <c r="B1096" i="6" l="1"/>
  <c r="J1095" i="6"/>
  <c r="K1095" i="6" s="1"/>
  <c r="J1096" i="6" l="1"/>
  <c r="K1096" i="6" s="1"/>
  <c r="B1097" i="6"/>
  <c r="J1097" i="6" l="1"/>
  <c r="K1097" i="6" s="1"/>
  <c r="B1098" i="6"/>
  <c r="J1098" i="6" l="1"/>
  <c r="K1098" i="6" s="1"/>
  <c r="B1099" i="6"/>
  <c r="B1100" i="6" l="1"/>
  <c r="J1099" i="6"/>
  <c r="K1099" i="6" s="1"/>
  <c r="J1100" i="6" l="1"/>
  <c r="K1100" i="6" s="1"/>
  <c r="B1101" i="6"/>
  <c r="B1102" i="6" l="1"/>
  <c r="J1101" i="6"/>
  <c r="K1101" i="6" s="1"/>
  <c r="J1102" i="6" l="1"/>
  <c r="K1102" i="6" s="1"/>
  <c r="B1103" i="6"/>
  <c r="B1104" i="6" l="1"/>
  <c r="J1103" i="6"/>
  <c r="K1103" i="6" s="1"/>
  <c r="J1104" i="6" l="1"/>
  <c r="K1104" i="6" s="1"/>
  <c r="B1105" i="6"/>
  <c r="J1105" i="6" l="1"/>
  <c r="K1105" i="6" s="1"/>
  <c r="B1106" i="6"/>
  <c r="J1106" i="6" l="1"/>
  <c r="K1106" i="6" s="1"/>
  <c r="B1107" i="6"/>
  <c r="B1108" i="6" l="1"/>
  <c r="J1107" i="6"/>
  <c r="K1107" i="6" s="1"/>
  <c r="J1108" i="6" l="1"/>
  <c r="K1108" i="6" s="1"/>
  <c r="B1109" i="6"/>
  <c r="B1110" i="6" l="1"/>
  <c r="J1109" i="6"/>
  <c r="K1109" i="6" s="1"/>
  <c r="J1110" i="6" l="1"/>
  <c r="K1110" i="6" s="1"/>
  <c r="B1111" i="6"/>
  <c r="B1112" i="6" l="1"/>
  <c r="J1111" i="6"/>
  <c r="K1111" i="6" s="1"/>
  <c r="J1112" i="6" l="1"/>
  <c r="K1112" i="6" s="1"/>
  <c r="B1113" i="6"/>
  <c r="J1113" i="6" l="1"/>
  <c r="K1113" i="6" s="1"/>
  <c r="B1114" i="6"/>
  <c r="B1115" i="6" l="1"/>
  <c r="J1114" i="6"/>
  <c r="K1114" i="6" s="1"/>
  <c r="B1116" i="6" l="1"/>
  <c r="J1115" i="6"/>
  <c r="K1115" i="6" s="1"/>
  <c r="J1116" i="6" l="1"/>
  <c r="K1116" i="6" s="1"/>
  <c r="B1117" i="6"/>
  <c r="B1118" i="6" l="1"/>
  <c r="J1117" i="6"/>
  <c r="K1117" i="6" s="1"/>
  <c r="J1118" i="6" l="1"/>
  <c r="K1118" i="6" s="1"/>
  <c r="B1119" i="6"/>
  <c r="B1120" i="6" l="1"/>
  <c r="J1119" i="6"/>
  <c r="K1119" i="6" s="1"/>
  <c r="J1120" i="6" l="1"/>
  <c r="K1120" i="6" s="1"/>
  <c r="B1121" i="6"/>
  <c r="J1121" i="6" l="1"/>
  <c r="K1121" i="6" s="1"/>
  <c r="B1122" i="6"/>
  <c r="B1123" i="6" l="1"/>
  <c r="J1122" i="6"/>
  <c r="K1122" i="6" s="1"/>
  <c r="B1124" i="6" l="1"/>
  <c r="J1123" i="6"/>
  <c r="K1123" i="6" s="1"/>
  <c r="J1124" i="6" l="1"/>
  <c r="K1124" i="6" s="1"/>
  <c r="B1125" i="6"/>
  <c r="B1126" i="6" l="1"/>
  <c r="J1125" i="6"/>
  <c r="K1125" i="6" s="1"/>
  <c r="J1126" i="6" l="1"/>
  <c r="K1126" i="6" s="1"/>
  <c r="B1127" i="6"/>
  <c r="B1128" i="6" l="1"/>
  <c r="J1127" i="6"/>
  <c r="K1127" i="6" s="1"/>
  <c r="J1128" i="6" l="1"/>
  <c r="K1128" i="6" s="1"/>
  <c r="B1129" i="6"/>
  <c r="J1129" i="6" l="1"/>
  <c r="K1129" i="6" s="1"/>
  <c r="B1130" i="6"/>
  <c r="J1130" i="6" l="1"/>
  <c r="K1130" i="6" s="1"/>
  <c r="B1131" i="6"/>
  <c r="B1132" i="6" l="1"/>
  <c r="J1131" i="6"/>
  <c r="K1131" i="6" s="1"/>
  <c r="J1132" i="6" l="1"/>
  <c r="K1132" i="6" s="1"/>
  <c r="B1133" i="6"/>
  <c r="B1134" i="6" l="1"/>
  <c r="J1133" i="6"/>
  <c r="K1133" i="6" s="1"/>
  <c r="J1134" i="6" l="1"/>
  <c r="K1134" i="6" s="1"/>
  <c r="B1135" i="6"/>
  <c r="B1136" i="6" l="1"/>
  <c r="J1135" i="6"/>
  <c r="K1135" i="6" s="1"/>
  <c r="J1136" i="6" l="1"/>
  <c r="K1136" i="6" s="1"/>
  <c r="B1137" i="6"/>
  <c r="J1137" i="6" l="1"/>
  <c r="K1137" i="6" s="1"/>
  <c r="B1138" i="6"/>
  <c r="B1139" i="6" l="1"/>
  <c r="J1138" i="6"/>
  <c r="K1138" i="6" s="1"/>
  <c r="B1140" i="6" l="1"/>
  <c r="J1139" i="6"/>
  <c r="K1139" i="6" s="1"/>
  <c r="J1140" i="6" l="1"/>
  <c r="K1140" i="6" s="1"/>
  <c r="B1141" i="6"/>
  <c r="B1142" i="6" l="1"/>
  <c r="J1141" i="6"/>
  <c r="K1141" i="6" s="1"/>
  <c r="J1142" i="6" l="1"/>
  <c r="K1142" i="6" s="1"/>
  <c r="B1143" i="6"/>
  <c r="B1144" i="6" l="1"/>
  <c r="J1143" i="6"/>
  <c r="K1143" i="6" s="1"/>
  <c r="J1144" i="6" l="1"/>
  <c r="K1144" i="6" s="1"/>
  <c r="B1145" i="6"/>
  <c r="J1145" i="6" l="1"/>
  <c r="K1145" i="6" s="1"/>
  <c r="B1146" i="6"/>
  <c r="B1147" i="6" l="1"/>
  <c r="J1146" i="6"/>
  <c r="K1146" i="6" s="1"/>
  <c r="B1148" i="6" l="1"/>
  <c r="J1147" i="6"/>
  <c r="K1147" i="6" s="1"/>
  <c r="J1148" i="6" l="1"/>
  <c r="K1148" i="6" s="1"/>
  <c r="B1149" i="6"/>
  <c r="B1150" i="6" l="1"/>
  <c r="J1149" i="6"/>
  <c r="K1149" i="6" s="1"/>
  <c r="B1151" i="6" l="1"/>
  <c r="J1150" i="6"/>
  <c r="K1150" i="6" s="1"/>
  <c r="B1152" i="6" l="1"/>
  <c r="J1151" i="6"/>
  <c r="K1151" i="6" s="1"/>
  <c r="J1152" i="6" l="1"/>
  <c r="K1152" i="6" s="1"/>
  <c r="B1153" i="6"/>
  <c r="J1153" i="6" l="1"/>
  <c r="K1153" i="6" s="1"/>
  <c r="B1154" i="6"/>
  <c r="B1155" i="6" l="1"/>
  <c r="J1154" i="6"/>
  <c r="K1154" i="6" s="1"/>
  <c r="B1156" i="6" l="1"/>
  <c r="J1155" i="6"/>
  <c r="K1155" i="6" s="1"/>
  <c r="J1156" i="6" l="1"/>
  <c r="K1156" i="6" s="1"/>
  <c r="B1157" i="6"/>
  <c r="B1158" i="6" l="1"/>
  <c r="J1157" i="6"/>
  <c r="K1157" i="6" s="1"/>
  <c r="J1158" i="6" l="1"/>
  <c r="K1158" i="6" s="1"/>
  <c r="B1159" i="6"/>
  <c r="B1160" i="6" l="1"/>
  <c r="J1159" i="6"/>
  <c r="K1159" i="6" s="1"/>
  <c r="J1160" i="6" l="1"/>
  <c r="K1160" i="6" s="1"/>
  <c r="B1161" i="6"/>
  <c r="J1161" i="6" l="1"/>
  <c r="K1161" i="6" s="1"/>
  <c r="B1162" i="6"/>
  <c r="J1162" i="6" l="1"/>
  <c r="K1162" i="6" s="1"/>
  <c r="B1163" i="6"/>
  <c r="B1164" i="6" l="1"/>
  <c r="J1163" i="6"/>
  <c r="K1163" i="6" s="1"/>
  <c r="J1164" i="6" l="1"/>
  <c r="K1164" i="6" s="1"/>
  <c r="B1165" i="6"/>
  <c r="B1166" i="6" l="1"/>
  <c r="J1165" i="6"/>
  <c r="K1165" i="6" s="1"/>
  <c r="B1167" i="6" l="1"/>
  <c r="J1166" i="6"/>
  <c r="K1166" i="6" s="1"/>
  <c r="B1168" i="6" l="1"/>
  <c r="J1167" i="6"/>
  <c r="K1167" i="6" s="1"/>
  <c r="J1168" i="6" l="1"/>
  <c r="K1168" i="6" s="1"/>
  <c r="B1169" i="6"/>
  <c r="J1169" i="6" l="1"/>
  <c r="K1169" i="6" s="1"/>
  <c r="B1170" i="6"/>
  <c r="J1170" i="6" l="1"/>
  <c r="K1170" i="6" s="1"/>
  <c r="B1171" i="6"/>
  <c r="B1172" i="6" l="1"/>
  <c r="J1171" i="6"/>
  <c r="K1171" i="6" s="1"/>
  <c r="J1172" i="6" l="1"/>
  <c r="K1172" i="6" s="1"/>
  <c r="B1173" i="6"/>
  <c r="B1174" i="6" l="1"/>
  <c r="J1173" i="6"/>
  <c r="K1173" i="6" s="1"/>
  <c r="J1174" i="6" l="1"/>
  <c r="K1174" i="6" s="1"/>
  <c r="B1175" i="6"/>
  <c r="B1176" i="6" l="1"/>
  <c r="J1175" i="6"/>
  <c r="K1175" i="6" s="1"/>
  <c r="J1176" i="6" l="1"/>
  <c r="K1176" i="6" s="1"/>
  <c r="B1177" i="6"/>
  <c r="J1177" i="6" l="1"/>
  <c r="K1177" i="6" s="1"/>
  <c r="B1178" i="6"/>
  <c r="J1178" i="6" l="1"/>
  <c r="K1178" i="6" s="1"/>
  <c r="B1179" i="6"/>
  <c r="B1180" i="6" l="1"/>
  <c r="J1179" i="6"/>
  <c r="K1179" i="6" s="1"/>
  <c r="J1180" i="6" l="1"/>
  <c r="K1180" i="6" s="1"/>
  <c r="B1181" i="6"/>
  <c r="B1182" i="6" l="1"/>
  <c r="J1181" i="6"/>
  <c r="K1181" i="6" s="1"/>
  <c r="J1182" i="6" l="1"/>
  <c r="K1182" i="6" s="1"/>
  <c r="B1183" i="6"/>
  <c r="B1184" i="6" l="1"/>
  <c r="J1183" i="6"/>
  <c r="K1183" i="6" s="1"/>
  <c r="J1184" i="6" l="1"/>
  <c r="K1184" i="6" s="1"/>
  <c r="B1185" i="6"/>
  <c r="J1185" i="6" l="1"/>
  <c r="K1185" i="6" s="1"/>
  <c r="B1186" i="6"/>
  <c r="B1187" i="6" l="1"/>
  <c r="J1186" i="6"/>
  <c r="K1186" i="6" s="1"/>
  <c r="B1188" i="6" l="1"/>
  <c r="J1187" i="6"/>
  <c r="K1187" i="6" s="1"/>
  <c r="J1188" i="6" l="1"/>
  <c r="K1188" i="6" s="1"/>
  <c r="B1189" i="6"/>
  <c r="B1190" i="6" l="1"/>
  <c r="J1189" i="6"/>
  <c r="K1189" i="6" s="1"/>
  <c r="J1190" i="6" l="1"/>
  <c r="K1190" i="6" s="1"/>
  <c r="B1191" i="6"/>
  <c r="B1192" i="6" l="1"/>
  <c r="J1191" i="6"/>
  <c r="K1191" i="6" s="1"/>
  <c r="J1192" i="6" l="1"/>
  <c r="K1192" i="6" s="1"/>
  <c r="B1193" i="6"/>
  <c r="J1193" i="6" l="1"/>
  <c r="K1193" i="6" s="1"/>
  <c r="B1194" i="6"/>
  <c r="J1194" i="6" l="1"/>
  <c r="K1194" i="6" s="1"/>
  <c r="B1195" i="6"/>
  <c r="B1196" i="6" l="1"/>
  <c r="J1195" i="6"/>
  <c r="K1195" i="6" s="1"/>
  <c r="J1196" i="6" l="1"/>
  <c r="K1196" i="6" s="1"/>
  <c r="B1197" i="6"/>
  <c r="B1198" i="6" l="1"/>
  <c r="J1197" i="6"/>
  <c r="K1197" i="6" s="1"/>
  <c r="J1198" i="6" l="1"/>
  <c r="K1198" i="6" s="1"/>
  <c r="B1199" i="6"/>
  <c r="B1200" i="6" l="1"/>
  <c r="J1199" i="6"/>
  <c r="K1199" i="6" s="1"/>
  <c r="J1200" i="6" l="1"/>
  <c r="K1200" i="6" s="1"/>
  <c r="B1201" i="6"/>
  <c r="J1201" i="6" l="1"/>
  <c r="K1201" i="6" s="1"/>
  <c r="B1202" i="6"/>
  <c r="B1203" i="6" l="1"/>
  <c r="J1202" i="6"/>
  <c r="K1202" i="6" s="1"/>
  <c r="B1204" i="6" l="1"/>
  <c r="J1203" i="6"/>
  <c r="K1203" i="6" s="1"/>
  <c r="J1204" i="6" l="1"/>
  <c r="K1204" i="6" s="1"/>
  <c r="B1205" i="6"/>
  <c r="B1206" i="6" l="1"/>
  <c r="J1205" i="6"/>
  <c r="K1205" i="6" s="1"/>
  <c r="J1206" i="6" l="1"/>
  <c r="K1206" i="6" s="1"/>
  <c r="B1207" i="6"/>
  <c r="B1208" i="6" l="1"/>
  <c r="J1207" i="6"/>
  <c r="K1207" i="6" s="1"/>
  <c r="J1208" i="6" l="1"/>
  <c r="K1208" i="6" s="1"/>
  <c r="B1209" i="6"/>
  <c r="J1209" i="6" l="1"/>
  <c r="K1209" i="6" s="1"/>
  <c r="B1210" i="6"/>
  <c r="B1211" i="6" l="1"/>
  <c r="J1210" i="6"/>
  <c r="K1210" i="6" s="1"/>
  <c r="B1212" i="6" l="1"/>
  <c r="J1211" i="6"/>
  <c r="K1211" i="6" s="1"/>
  <c r="J1212" i="6" l="1"/>
  <c r="K1212" i="6" s="1"/>
  <c r="B1213" i="6"/>
  <c r="B1214" i="6" l="1"/>
  <c r="J1213" i="6"/>
  <c r="K1213" i="6" s="1"/>
  <c r="B1215" i="6" l="1"/>
  <c r="J1214" i="6"/>
  <c r="K1214" i="6" s="1"/>
  <c r="J1215" i="6" l="1"/>
  <c r="B8" i="6"/>
  <c r="K1215" i="6" l="1"/>
  <c r="K8" i="6" s="1"/>
  <c r="J8" i="6"/>
</calcChain>
</file>

<file path=xl/sharedStrings.xml><?xml version="1.0" encoding="utf-8"?>
<sst xmlns="http://schemas.openxmlformats.org/spreadsheetml/2006/main" count="145" uniqueCount="65">
  <si>
    <t>P</t>
  </si>
  <si>
    <t>CURVES</t>
  </si>
  <si>
    <t>Effective Date :</t>
  </si>
  <si>
    <t>Curve Code</t>
  </si>
  <si>
    <t>Curve Type</t>
  </si>
  <si>
    <t>PR</t>
  </si>
  <si>
    <t xml:space="preserve">Book Code </t>
  </si>
  <si>
    <t>Date</t>
  </si>
  <si>
    <t>INTNS</t>
  </si>
  <si>
    <t>COA-PRB (8400)</t>
  </si>
  <si>
    <t>COA-FUT EQUIV</t>
  </si>
  <si>
    <t>COA-8400 NONADJ</t>
  </si>
  <si>
    <t>COA-8800 NONADJ</t>
  </si>
  <si>
    <t>COA-BIG SANDY R</t>
  </si>
  <si>
    <t>COA-CSX-BS</t>
  </si>
  <si>
    <t>COA-CSX-BS12700</t>
  </si>
  <si>
    <t>COA-CSX-BS-2.5</t>
  </si>
  <si>
    <t>COA-CSX-BS-COMP</t>
  </si>
  <si>
    <t>COA-CSX-HARLAN</t>
  </si>
  <si>
    <t>COA-CSX-HAZARD</t>
  </si>
  <si>
    <t>COA-CSX-HN12700</t>
  </si>
  <si>
    <t>COA-CSX-LUMBRTN</t>
  </si>
  <si>
    <t>COA-CSX-NRIVR</t>
  </si>
  <si>
    <t>COA-GALATIA</t>
  </si>
  <si>
    <t>COA-JUPITER</t>
  </si>
  <si>
    <t>COA-KANAWHA R</t>
  </si>
  <si>
    <t>COA-MAPLECREEK</t>
  </si>
  <si>
    <t>COA-NS-KANARAIL</t>
  </si>
  <si>
    <t>COA-NS-TK</t>
  </si>
  <si>
    <t>COA-NS-TK12500</t>
  </si>
  <si>
    <t>COA-NS-TK-COMP</t>
  </si>
  <si>
    <t>COA-NX-KANAWHA</t>
  </si>
  <si>
    <t>COA-PITTSEAMRR</t>
  </si>
  <si>
    <t>COA-POWELLTON</t>
  </si>
  <si>
    <t>COA-PRB (8700)</t>
  </si>
  <si>
    <t>COA-PRB (8800)</t>
  </si>
  <si>
    <t>COA-PRB8800 .5</t>
  </si>
  <si>
    <t>COA-REMINGTON</t>
  </si>
  <si>
    <t>PC-GC+50</t>
  </si>
  <si>
    <t>PC-LAKELAND</t>
  </si>
  <si>
    <t>AA</t>
  </si>
  <si>
    <t>VO</t>
  </si>
  <si>
    <t>R</t>
  </si>
  <si>
    <t>PV Factor</t>
  </si>
  <si>
    <t>Today</t>
  </si>
  <si>
    <t>Interest Rate Override</t>
  </si>
  <si>
    <t>2032 Forward</t>
  </si>
  <si>
    <t>Curve Override</t>
  </si>
  <si>
    <t>Tons</t>
  </si>
  <si>
    <t>Curve</t>
  </si>
  <si>
    <t>Interest Rate</t>
  </si>
  <si>
    <t>Volume</t>
  </si>
  <si>
    <t>Payment</t>
  </si>
  <si>
    <t>Date Received</t>
  </si>
  <si>
    <t>PV Volume</t>
  </si>
  <si>
    <t>Principal</t>
  </si>
  <si>
    <t>Interest</t>
  </si>
  <si>
    <t>Total</t>
  </si>
  <si>
    <t>Period #</t>
  </si>
  <si>
    <t>Delivery Month</t>
  </si>
  <si>
    <t>Max Period</t>
  </si>
  <si>
    <t>Year</t>
  </si>
  <si>
    <t>Average</t>
  </si>
  <si>
    <t>Emmission Perpetuity</t>
  </si>
  <si>
    <t>Actual Perpetuity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</si>
</sst>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1" formatCode="_-* #,##0.00_-;\-* #,##0.00_-;_-* &quot;-&quot;??_-;_-@_-"/>
    <numFmt numFmtId="185" formatCode="#,##0.0000_ ;[Red]\-#,##0.0000\ "/>
    <numFmt numFmtId="189" formatCode="d\-mmm\-yyyy"/>
    <numFmt numFmtId="191" formatCode="_-* #,##0.0000_-;\-* #,##0.0000_-;_-* &quot;-&quot;??_-;_-@_-"/>
    <numFmt numFmtId="192" formatCode="_-* #,##0.00000_-;\-* #,##0.00000_-;_-* &quot;-&quot;??_-;_-@_-"/>
    <numFmt numFmtId="194" formatCode="_-* #,##0_-;\-* #,##0_-;_-* &quot;-&quot;??_-;_-@_-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color indexed="58"/>
      <name val="Arial"/>
      <family val="2"/>
    </font>
    <font>
      <b/>
      <sz val="10"/>
      <color indexed="55"/>
      <name val="Arial"/>
      <family val="2"/>
    </font>
    <font>
      <sz val="10"/>
      <color indexed="5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15" fontId="4" fillId="0" borderId="1" xfId="0" applyNumberFormat="1" applyFont="1" applyBorder="1" applyAlignment="1">
      <alignment horizontal="right"/>
    </xf>
    <xf numFmtId="1" fontId="5" fillId="0" borderId="0" xfId="0" applyNumberFormat="1" applyFont="1" applyAlignment="1">
      <alignment horizontal="right"/>
    </xf>
    <xf numFmtId="185" fontId="0" fillId="0" borderId="0" xfId="0" applyNumberFormat="1"/>
    <xf numFmtId="185" fontId="0" fillId="0" borderId="2" xfId="0" applyNumberFormat="1" applyBorder="1"/>
    <xf numFmtId="185" fontId="0" fillId="0" borderId="0" xfId="0" applyNumberFormat="1" applyAlignment="1">
      <alignment horizontal="right"/>
    </xf>
    <xf numFmtId="185" fontId="6" fillId="0" borderId="0" xfId="0" applyNumberFormat="1" applyFont="1" applyAlignment="1">
      <alignment horizontal="right"/>
    </xf>
    <xf numFmtId="185" fontId="0" fillId="2" borderId="3" xfId="0" applyNumberFormat="1" applyFill="1" applyBorder="1" applyAlignment="1">
      <alignment horizontal="right"/>
    </xf>
    <xf numFmtId="185" fontId="0" fillId="3" borderId="0" xfId="0" applyNumberFormat="1" applyFill="1" applyBorder="1" applyAlignment="1">
      <alignment horizontal="right"/>
    </xf>
    <xf numFmtId="185" fontId="0" fillId="3" borderId="4" xfId="0" applyNumberFormat="1" applyFill="1" applyBorder="1" applyAlignment="1">
      <alignment horizontal="right"/>
    </xf>
    <xf numFmtId="15" fontId="2" fillId="0" borderId="5" xfId="0" applyNumberFormat="1" applyFont="1" applyBorder="1"/>
    <xf numFmtId="15" fontId="2" fillId="2" borderId="6" xfId="0" applyNumberFormat="1" applyFont="1" applyFill="1" applyBorder="1" applyAlignment="1">
      <alignment horizontal="right"/>
    </xf>
    <xf numFmtId="15" fontId="2" fillId="3" borderId="7" xfId="0" applyNumberFormat="1" applyFont="1" applyFill="1" applyBorder="1" applyAlignment="1">
      <alignment horizontal="right"/>
    </xf>
    <xf numFmtId="15" fontId="2" fillId="3" borderId="8" xfId="0" applyNumberFormat="1" applyFont="1" applyFill="1" applyBorder="1" applyAlignment="1">
      <alignment horizontal="right"/>
    </xf>
    <xf numFmtId="15" fontId="2" fillId="3" borderId="5" xfId="0" applyNumberFormat="1" applyFont="1" applyFill="1" applyBorder="1" applyAlignment="1">
      <alignment horizontal="right" wrapText="1"/>
    </xf>
    <xf numFmtId="15" fontId="2" fillId="0" borderId="0" xfId="0" applyNumberFormat="1" applyFont="1" applyAlignment="1">
      <alignment horizontal="right"/>
    </xf>
    <xf numFmtId="9" fontId="0" fillId="0" borderId="0" xfId="2" applyFont="1"/>
    <xf numFmtId="0" fontId="2" fillId="0" borderId="0" xfId="0" applyFont="1"/>
    <xf numFmtId="0" fontId="2" fillId="3" borderId="0" xfId="0" applyFont="1" applyFill="1"/>
    <xf numFmtId="189" fontId="2" fillId="0" borderId="0" xfId="0" applyNumberFormat="1" applyFont="1"/>
    <xf numFmtId="189" fontId="2" fillId="3" borderId="0" xfId="0" applyNumberFormat="1" applyFont="1" applyFill="1"/>
    <xf numFmtId="189" fontId="2" fillId="0" borderId="0" xfId="0" applyNumberFormat="1" applyFont="1" applyFill="1"/>
    <xf numFmtId="14" fontId="2" fillId="0" borderId="0" xfId="0" applyNumberFormat="1" applyFont="1"/>
    <xf numFmtId="171" fontId="2" fillId="0" borderId="0" xfId="1" applyFont="1"/>
    <xf numFmtId="191" fontId="2" fillId="0" borderId="0" xfId="1" applyNumberFormat="1" applyFont="1"/>
    <xf numFmtId="191" fontId="2" fillId="3" borderId="0" xfId="1" applyNumberFormat="1" applyFont="1" applyFill="1"/>
    <xf numFmtId="192" fontId="2" fillId="0" borderId="0" xfId="1" applyNumberFormat="1" applyFont="1"/>
    <xf numFmtId="192" fontId="2" fillId="3" borderId="0" xfId="1" applyNumberFormat="1" applyFont="1" applyFill="1"/>
    <xf numFmtId="194" fontId="2" fillId="0" borderId="0" xfId="1" applyNumberFormat="1" applyFont="1"/>
    <xf numFmtId="194" fontId="2" fillId="3" borderId="0" xfId="1" applyNumberFormat="1" applyFont="1" applyFill="1"/>
    <xf numFmtId="194" fontId="2" fillId="0" borderId="9" xfId="1" applyNumberFormat="1" applyFont="1" applyBorder="1" applyAlignment="1">
      <alignment horizontal="center"/>
    </xf>
    <xf numFmtId="194" fontId="2" fillId="0" borderId="10" xfId="1" applyNumberFormat="1" applyFont="1" applyBorder="1" applyAlignment="1">
      <alignment horizontal="center"/>
    </xf>
    <xf numFmtId="171" fontId="2" fillId="0" borderId="0" xfId="1" applyFont="1" applyFill="1"/>
    <xf numFmtId="194" fontId="2" fillId="0" borderId="0" xfId="1" applyNumberFormat="1" applyFont="1" applyFill="1"/>
    <xf numFmtId="38" fontId="2" fillId="0" borderId="10" xfId="1" applyNumberFormat="1" applyFont="1" applyBorder="1" applyAlignment="1">
      <alignment horizontal="center"/>
    </xf>
    <xf numFmtId="38" fontId="2" fillId="0" borderId="0" xfId="1" applyNumberFormat="1" applyFont="1"/>
    <xf numFmtId="38" fontId="2" fillId="0" borderId="9" xfId="1" applyNumberFormat="1" applyFont="1" applyBorder="1" applyAlignment="1">
      <alignment horizontal="center"/>
    </xf>
    <xf numFmtId="38" fontId="2" fillId="0" borderId="0" xfId="0" applyNumberFormat="1" applyFont="1"/>
    <xf numFmtId="194" fontId="2" fillId="0" borderId="0" xfId="1" applyNumberFormat="1" applyFont="1" applyBorder="1" applyAlignment="1">
      <alignment horizontal="center"/>
    </xf>
    <xf numFmtId="0" fontId="2" fillId="4" borderId="11" xfId="0" applyFont="1" applyFill="1" applyBorder="1"/>
    <xf numFmtId="194" fontId="2" fillId="4" borderId="12" xfId="1" applyNumberFormat="1" applyFont="1" applyFill="1" applyBorder="1"/>
    <xf numFmtId="0" fontId="2" fillId="4" borderId="9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194" fontId="2" fillId="5" borderId="15" xfId="1" applyNumberFormat="1" applyFont="1" applyFill="1" applyBorder="1"/>
    <xf numFmtId="194" fontId="2" fillId="5" borderId="16" xfId="1" applyNumberFormat="1" applyFont="1" applyFill="1" applyBorder="1"/>
    <xf numFmtId="194" fontId="2" fillId="5" borderId="10" xfId="1" applyNumberFormat="1" applyFont="1" applyFill="1" applyBorder="1"/>
    <xf numFmtId="14" fontId="2" fillId="5" borderId="12" xfId="0" applyNumberFormat="1" applyFont="1" applyFill="1" applyBorder="1"/>
    <xf numFmtId="171" fontId="2" fillId="5" borderId="10" xfId="1" applyNumberFormat="1" applyFont="1" applyFill="1" applyBorder="1"/>
    <xf numFmtId="194" fontId="2" fillId="5" borderId="10" xfId="1" applyNumberFormat="1" applyFont="1" applyFill="1" applyBorder="1" applyAlignment="1">
      <alignment horizontal="center"/>
    </xf>
    <xf numFmtId="194" fontId="2" fillId="0" borderId="17" xfId="1" applyNumberFormat="1" applyFont="1" applyBorder="1" applyAlignment="1">
      <alignment horizontal="center"/>
    </xf>
    <xf numFmtId="194" fontId="2" fillId="0" borderId="11" xfId="1" applyNumberFormat="1" applyFont="1" applyBorder="1" applyAlignment="1">
      <alignment horizontal="center"/>
    </xf>
    <xf numFmtId="191" fontId="2" fillId="0" borderId="10" xfId="1" applyNumberFormat="1" applyFont="1" applyBorder="1" applyAlignment="1">
      <alignment horizontal="center"/>
    </xf>
    <xf numFmtId="191" fontId="2" fillId="0" borderId="14" xfId="1" applyNumberFormat="1" applyFont="1" applyBorder="1" applyAlignment="1">
      <alignment horizontal="center"/>
    </xf>
    <xf numFmtId="171" fontId="2" fillId="0" borderId="0" xfId="1" applyNumberFormat="1" applyFont="1" applyFill="1" applyBorder="1"/>
    <xf numFmtId="194" fontId="2" fillId="0" borderId="0" xfId="1" applyNumberFormat="1" applyFont="1" applyFill="1" applyBorder="1"/>
    <xf numFmtId="14" fontId="2" fillId="0" borderId="0" xfId="0" applyNumberFormat="1" applyFont="1" applyFill="1" applyBorder="1"/>
    <xf numFmtId="38" fontId="2" fillId="0" borderId="0" xfId="1" applyNumberFormat="1" applyFont="1" applyFill="1"/>
    <xf numFmtId="0" fontId="2" fillId="0" borderId="0" xfId="0" applyFont="1" applyFill="1"/>
    <xf numFmtId="194" fontId="2" fillId="0" borderId="0" xfId="1" applyNumberFormat="1" applyFont="1" applyAlignment="1">
      <alignment wrapText="1"/>
    </xf>
    <xf numFmtId="0" fontId="2" fillId="0" borderId="0" xfId="0" applyFont="1" applyAlignment="1">
      <alignment wrapText="1"/>
    </xf>
    <xf numFmtId="192" fontId="2" fillId="0" borderId="0" xfId="1" applyNumberFormat="1" applyFont="1" applyAlignment="1">
      <alignment wrapText="1"/>
    </xf>
    <xf numFmtId="38" fontId="2" fillId="0" borderId="0" xfId="1" applyNumberFormat="1" applyFont="1" applyAlignment="1">
      <alignment wrapText="1"/>
    </xf>
    <xf numFmtId="14" fontId="2" fillId="4" borderId="10" xfId="0" applyNumberFormat="1" applyFont="1" applyFill="1" applyBorder="1"/>
    <xf numFmtId="0" fontId="2" fillId="0" borderId="17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1" xfId="0" applyFont="1" applyBorder="1" applyAlignment="1">
      <alignment horizontal="centerContinuous" wrapText="1"/>
    </xf>
    <xf numFmtId="0" fontId="2" fillId="0" borderId="12" xfId="0" applyFont="1" applyBorder="1" applyAlignment="1">
      <alignment horizontal="centerContinuous"/>
    </xf>
    <xf numFmtId="194" fontId="2" fillId="0" borderId="11" xfId="1" applyNumberFormat="1" applyFont="1" applyBorder="1" applyAlignment="1">
      <alignment horizontal="centerContinuous"/>
    </xf>
    <xf numFmtId="171" fontId="2" fillId="0" borderId="12" xfId="1" applyFont="1" applyBorder="1" applyAlignment="1">
      <alignment horizontal="centerContinuous"/>
    </xf>
    <xf numFmtId="194" fontId="2" fillId="0" borderId="12" xfId="1" applyNumberFormat="1" applyFont="1" applyBorder="1" applyAlignment="1">
      <alignment wrapText="1"/>
    </xf>
    <xf numFmtId="191" fontId="2" fillId="0" borderId="11" xfId="1" applyNumberFormat="1" applyFont="1" applyBorder="1" applyAlignment="1">
      <alignment horizontal="center" wrapText="1"/>
    </xf>
    <xf numFmtId="194" fontId="2" fillId="0" borderId="14" xfId="1" applyNumberFormat="1" applyFont="1" applyBorder="1" applyAlignment="1">
      <alignment horizontal="center"/>
    </xf>
    <xf numFmtId="194" fontId="2" fillId="4" borderId="10" xfId="1" applyNumberFormat="1" applyFont="1" applyFill="1" applyBorder="1"/>
    <xf numFmtId="185" fontId="3" fillId="4" borderId="6" xfId="0" applyNumberFormat="1" applyFont="1" applyFill="1" applyBorder="1" applyAlignment="1"/>
    <xf numFmtId="185" fontId="3" fillId="4" borderId="3" xfId="0" applyNumberFormat="1" applyFont="1" applyFill="1" applyBorder="1" applyAlignment="1"/>
    <xf numFmtId="185" fontId="3" fillId="4" borderId="2" xfId="0" applyNumberFormat="1" applyFon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219075</xdr:colOff>
          <xdr:row>1</xdr:row>
          <xdr:rowOff>9525</xdr:rowOff>
        </xdr:from>
        <xdr:to>
          <xdr:col>6</xdr:col>
          <xdr:colOff>390525</xdr:colOff>
          <xdr:row>3</xdr:row>
          <xdr:rowOff>9525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7"/>
  <sheetViews>
    <sheetView tabSelected="1" zoomScale="80" workbookViewId="0">
      <selection activeCell="J4" sqref="J4"/>
    </sheetView>
  </sheetViews>
  <sheetFormatPr defaultRowHeight="12.75" x14ac:dyDescent="0.2"/>
  <cols>
    <col min="1" max="1" width="12" style="17" bestFit="1" customWidth="1"/>
    <col min="2" max="2" width="16.42578125" style="28" bestFit="1" customWidth="1"/>
    <col min="3" max="3" width="13.85546875" style="24" bestFit="1" customWidth="1"/>
    <col min="4" max="4" width="11.140625" style="26" bestFit="1" customWidth="1"/>
    <col min="5" max="5" width="12.42578125" style="28" customWidth="1"/>
    <col min="6" max="6" width="9.140625" style="28"/>
    <col min="7" max="7" width="12.85546875" style="23" customWidth="1"/>
    <col min="8" max="8" width="14.28515625" style="28" customWidth="1"/>
    <col min="9" max="9" width="14" style="17" customWidth="1"/>
    <col min="10" max="10" width="14.28515625" style="28" bestFit="1" customWidth="1"/>
    <col min="11" max="11" width="14.28515625" style="35" customWidth="1"/>
    <col min="12" max="12" width="4.28515625" style="17" customWidth="1"/>
    <col min="13" max="13" width="13.42578125" style="17" bestFit="1" customWidth="1"/>
    <col min="14" max="14" width="10.42578125" style="28" bestFit="1" customWidth="1"/>
    <col min="15" max="16384" width="9.140625" style="17"/>
  </cols>
  <sheetData>
    <row r="1" spans="1:16" ht="13.5" thickBot="1" x14ac:dyDescent="0.25">
      <c r="A1" s="17" t="s">
        <v>63</v>
      </c>
    </row>
    <row r="2" spans="1:16" ht="13.5" thickBot="1" x14ac:dyDescent="0.25">
      <c r="F2" s="68" t="s">
        <v>51</v>
      </c>
      <c r="G2" s="69"/>
      <c r="H2" s="66" t="s">
        <v>52</v>
      </c>
      <c r="I2" s="67"/>
    </row>
    <row r="3" spans="1:16" s="60" customFormat="1" ht="26.25" thickBot="1" x14ac:dyDescent="0.25">
      <c r="B3" s="59" t="s">
        <v>64</v>
      </c>
      <c r="C3" s="59" t="s">
        <v>45</v>
      </c>
      <c r="D3" s="61"/>
      <c r="E3" s="59" t="s">
        <v>47</v>
      </c>
      <c r="F3" s="71" t="s">
        <v>48</v>
      </c>
      <c r="G3" s="70" t="s">
        <v>59</v>
      </c>
      <c r="H3" s="64" t="s">
        <v>52</v>
      </c>
      <c r="I3" s="65" t="s">
        <v>53</v>
      </c>
      <c r="J3" s="59"/>
      <c r="K3" s="62"/>
      <c r="M3" s="60" t="s">
        <v>44</v>
      </c>
    </row>
    <row r="4" spans="1:16" ht="13.5" thickBot="1" x14ac:dyDescent="0.25">
      <c r="B4" s="73">
        <f>+E8*F4/C8</f>
        <v>5000000.0000001062</v>
      </c>
      <c r="C4" s="48">
        <v>0.05</v>
      </c>
      <c r="E4" s="46">
        <v>5000</v>
      </c>
      <c r="F4" s="49">
        <v>50</v>
      </c>
      <c r="G4" s="46">
        <v>3</v>
      </c>
      <c r="H4" s="46">
        <v>5000000</v>
      </c>
      <c r="I4" s="47">
        <v>37257</v>
      </c>
      <c r="M4" s="63">
        <f ca="1">+TODAY()</f>
        <v>41887</v>
      </c>
      <c r="N4" s="17"/>
    </row>
    <row r="5" spans="1:16" x14ac:dyDescent="0.2">
      <c r="B5" s="17"/>
      <c r="C5" s="17"/>
      <c r="E5" s="54"/>
      <c r="F5" s="33"/>
      <c r="G5" s="32"/>
      <c r="H5" s="55"/>
      <c r="I5" s="56"/>
      <c r="J5" s="33"/>
      <c r="K5" s="57"/>
      <c r="L5" s="58"/>
      <c r="M5" s="58"/>
      <c r="N5" s="55"/>
      <c r="P5" s="22"/>
    </row>
    <row r="6" spans="1:16" ht="13.5" thickBot="1" x14ac:dyDescent="0.25">
      <c r="B6" s="17"/>
      <c r="C6" s="17"/>
    </row>
    <row r="7" spans="1:16" ht="13.5" thickBot="1" x14ac:dyDescent="0.25">
      <c r="B7" s="51" t="s">
        <v>60</v>
      </c>
      <c r="C7" s="52" t="s">
        <v>62</v>
      </c>
      <c r="E7" s="52" t="s">
        <v>62</v>
      </c>
      <c r="H7" s="30" t="s">
        <v>57</v>
      </c>
      <c r="I7" s="38"/>
      <c r="J7" s="30" t="s">
        <v>57</v>
      </c>
      <c r="K7" s="36" t="s">
        <v>57</v>
      </c>
      <c r="L7" s="38"/>
    </row>
    <row r="8" spans="1:16" ht="13.5" thickBot="1" x14ac:dyDescent="0.25">
      <c r="B8" s="50">
        <f ca="1">+MAX(B10:B1215)</f>
        <v>0</v>
      </c>
      <c r="C8" s="53">
        <f>+AVERAGE(C10:C1215)</f>
        <v>4.9999999999998934E-2</v>
      </c>
      <c r="E8" s="72">
        <f>+AVERAGE(E25:E1215)</f>
        <v>5000</v>
      </c>
      <c r="H8" s="34">
        <f ca="1">SUM(H10:H1215)</f>
        <v>-5792062.8920030631</v>
      </c>
      <c r="I8" s="38"/>
      <c r="J8" s="31">
        <f ca="1">SUM(J10:J1215)</f>
        <v>0</v>
      </c>
      <c r="K8" s="34">
        <f ca="1">SUM(K10:K1215)</f>
        <v>-5792062.8920030631</v>
      </c>
      <c r="L8" s="38"/>
    </row>
    <row r="9" spans="1:16" ht="13.5" thickBot="1" x14ac:dyDescent="0.25">
      <c r="A9" s="17" t="s">
        <v>7</v>
      </c>
      <c r="B9" s="28" t="s">
        <v>58</v>
      </c>
      <c r="C9" s="24" t="s">
        <v>50</v>
      </c>
      <c r="D9" s="26" t="s">
        <v>43</v>
      </c>
      <c r="E9" s="28" t="s">
        <v>49</v>
      </c>
      <c r="F9" s="28" t="s">
        <v>51</v>
      </c>
      <c r="G9" s="23" t="s">
        <v>54</v>
      </c>
      <c r="H9" s="35" t="s">
        <v>52</v>
      </c>
      <c r="I9" s="17" t="s">
        <v>55</v>
      </c>
      <c r="J9" s="28" t="s">
        <v>56</v>
      </c>
      <c r="K9" s="35" t="s">
        <v>56</v>
      </c>
      <c r="M9" s="39" t="s">
        <v>61</v>
      </c>
      <c r="N9" s="40" t="s">
        <v>49</v>
      </c>
    </row>
    <row r="10" spans="1:16" x14ac:dyDescent="0.2">
      <c r="A10" s="19">
        <f ca="1">+Curves!C10</f>
        <v>41913</v>
      </c>
      <c r="B10" s="28">
        <v>0</v>
      </c>
      <c r="C10" s="24">
        <f>IF(OR($C$4="",$C$4=0),+Curves!D10,$C$4)</f>
        <v>0.05</v>
      </c>
      <c r="D10" s="26">
        <f t="shared" ref="D10:D73" ca="1" si="0">+(1+C10/2)^(-2*(A10-$M$4)/365.25)</f>
        <v>0.99649072811965644</v>
      </c>
      <c r="E10" s="28">
        <v>0</v>
      </c>
      <c r="F10" s="28">
        <v>0</v>
      </c>
      <c r="G10" s="23">
        <f ca="1">+F10*D10</f>
        <v>0</v>
      </c>
      <c r="H10" s="35">
        <f ca="1">-G10*E10</f>
        <v>0</v>
      </c>
      <c r="I10" s="28">
        <f ca="1">+IF(A10=$I$4,$H$4*D10,0)</f>
        <v>0</v>
      </c>
      <c r="J10" s="28">
        <f>+IF(B10=0,0,D10*-IPMT(C10/12,B9,$B$8,I10))</f>
        <v>0</v>
      </c>
      <c r="K10" s="35">
        <f ca="1">+H10+J10</f>
        <v>0</v>
      </c>
      <c r="L10" s="37"/>
      <c r="M10" s="41">
        <v>2003</v>
      </c>
      <c r="N10" s="44">
        <v>5000</v>
      </c>
    </row>
    <row r="11" spans="1:16" x14ac:dyDescent="0.2">
      <c r="A11" s="19">
        <f ca="1">+Curves!C11</f>
        <v>41944</v>
      </c>
      <c r="B11" s="28">
        <f ca="1">+IF(B10&lt;&gt;0,B10+1,IF(I10=0,0,1))</f>
        <v>0</v>
      </c>
      <c r="C11" s="24">
        <f>IF(OR($C$4="",$C$4=0),+Curves!D11,$C$4)</f>
        <v>0.05</v>
      </c>
      <c r="D11" s="26">
        <f t="shared" ca="1" si="0"/>
        <v>0.99232268774694177</v>
      </c>
      <c r="E11" s="28">
        <v>0</v>
      </c>
      <c r="F11" s="28">
        <v>0</v>
      </c>
      <c r="G11" s="23">
        <f t="shared" ref="G11:G74" ca="1" si="1">+F11*D11</f>
        <v>0</v>
      </c>
      <c r="H11" s="35">
        <f t="shared" ref="H11:H74" ca="1" si="2">-G11*E11</f>
        <v>0</v>
      </c>
      <c r="I11" s="28">
        <f ca="1">+IF(A11=$I$4,$H$4*D11,IF(I10=0,0,I10+J11+H11))</f>
        <v>0</v>
      </c>
      <c r="J11" s="28">
        <f t="shared" ref="J11:J74" ca="1" si="3">+IF(B11=0,0,D11*-IPMT(C11/12,B11,$B$8,I10))</f>
        <v>0</v>
      </c>
      <c r="K11" s="35">
        <f t="shared" ref="K11:K74" ca="1" si="4">+H11+J11</f>
        <v>0</v>
      </c>
      <c r="L11" s="37"/>
      <c r="M11" s="42">
        <v>2004</v>
      </c>
      <c r="N11" s="44">
        <f>+N10*1.05</f>
        <v>5250</v>
      </c>
    </row>
    <row r="12" spans="1:16" x14ac:dyDescent="0.2">
      <c r="A12" s="19">
        <f ca="1">+Curves!C12</f>
        <v>41974</v>
      </c>
      <c r="B12" s="28">
        <f t="shared" ref="B12:B75" ca="1" si="5">+IF(B11&lt;&gt;0,B11+1,IF(I11=0,0,1))</f>
        <v>0</v>
      </c>
      <c r="C12" s="24">
        <f>IF(OR($C$4="",$C$4=0),+Curves!D12,$C$4)</f>
        <v>0.05</v>
      </c>
      <c r="D12" s="26">
        <f t="shared" ca="1" si="0"/>
        <v>0.98830570027967113</v>
      </c>
      <c r="E12" s="28">
        <v>0</v>
      </c>
      <c r="F12" s="28">
        <v>0</v>
      </c>
      <c r="G12" s="23">
        <f t="shared" ca="1" si="1"/>
        <v>0</v>
      </c>
      <c r="H12" s="35">
        <f t="shared" ca="1" si="2"/>
        <v>0</v>
      </c>
      <c r="I12" s="28">
        <f t="shared" ref="I12:I75" ca="1" si="6">+IF(A12=$I$4,$H$4*D12,IF(I11=0,0,I11+J12+H12))</f>
        <v>0</v>
      </c>
      <c r="J12" s="28">
        <f t="shared" ca="1" si="3"/>
        <v>0</v>
      </c>
      <c r="K12" s="35">
        <f t="shared" ca="1" si="4"/>
        <v>0</v>
      </c>
      <c r="L12" s="37"/>
      <c r="M12" s="42">
        <v>2005</v>
      </c>
      <c r="N12" s="44">
        <f t="shared" ref="N12:N39" si="7">+N11*1.05</f>
        <v>5512.5</v>
      </c>
    </row>
    <row r="13" spans="1:16" x14ac:dyDescent="0.2">
      <c r="A13" s="19">
        <f ca="1">+Curves!C13</f>
        <v>42005</v>
      </c>
      <c r="B13" s="28">
        <f t="shared" ca="1" si="5"/>
        <v>0</v>
      </c>
      <c r="C13" s="24">
        <f>IF(OR($C$4="",$C$4=0),+Curves!D13,$C$4)</f>
        <v>0.05</v>
      </c>
      <c r="D13" s="26">
        <f t="shared" ca="1" si="0"/>
        <v>0.98417189557571505</v>
      </c>
      <c r="E13" s="28">
        <v>0</v>
      </c>
      <c r="F13" s="28">
        <v>0</v>
      </c>
      <c r="G13" s="23">
        <f t="shared" ca="1" si="1"/>
        <v>0</v>
      </c>
      <c r="H13" s="35">
        <f t="shared" ca="1" si="2"/>
        <v>0</v>
      </c>
      <c r="I13" s="28">
        <f t="shared" ca="1" si="6"/>
        <v>0</v>
      </c>
      <c r="J13" s="28">
        <f t="shared" ca="1" si="3"/>
        <v>0</v>
      </c>
      <c r="K13" s="35">
        <f t="shared" ca="1" si="4"/>
        <v>0</v>
      </c>
      <c r="L13" s="37"/>
      <c r="M13" s="42">
        <v>2006</v>
      </c>
      <c r="N13" s="44">
        <f t="shared" si="7"/>
        <v>5788.125</v>
      </c>
    </row>
    <row r="14" spans="1:16" x14ac:dyDescent="0.2">
      <c r="A14" s="19">
        <f ca="1">+Curves!C14</f>
        <v>42036</v>
      </c>
      <c r="B14" s="28">
        <f t="shared" ca="1" si="5"/>
        <v>0</v>
      </c>
      <c r="C14" s="24">
        <f>IF(OR($C$4="",$C$4=0),+Curves!D14,$C$4)</f>
        <v>0.05</v>
      </c>
      <c r="D14" s="26">
        <f t="shared" ca="1" si="0"/>
        <v>0.98005538141387116</v>
      </c>
      <c r="E14" s="28">
        <v>0</v>
      </c>
      <c r="F14" s="28">
        <v>0</v>
      </c>
      <c r="G14" s="23">
        <f t="shared" ca="1" si="1"/>
        <v>0</v>
      </c>
      <c r="H14" s="35">
        <f t="shared" ca="1" si="2"/>
        <v>0</v>
      </c>
      <c r="I14" s="28">
        <f t="shared" ca="1" si="6"/>
        <v>0</v>
      </c>
      <c r="J14" s="28">
        <f ca="1">+IF(B14=0,0,D14*-IPMT(C14/12,B14,$B$8,I13))</f>
        <v>0</v>
      </c>
      <c r="K14" s="35">
        <f t="shared" ca="1" si="4"/>
        <v>0</v>
      </c>
      <c r="L14" s="37"/>
      <c r="M14" s="42">
        <v>2007</v>
      </c>
      <c r="N14" s="44">
        <f t="shared" si="7"/>
        <v>6077.53125</v>
      </c>
    </row>
    <row r="15" spans="1:16" x14ac:dyDescent="0.2">
      <c r="A15" s="19">
        <f ca="1">+Curves!C15</f>
        <v>42064</v>
      </c>
      <c r="B15" s="28">
        <f t="shared" ca="1" si="5"/>
        <v>0</v>
      </c>
      <c r="C15" s="24">
        <f>IF(OR($C$4="",$C$4=0),+Curves!D15,$C$4)</f>
        <v>0.05</v>
      </c>
      <c r="D15" s="26">
        <f t="shared" ca="1" si="0"/>
        <v>0.9763520410173353</v>
      </c>
      <c r="E15" s="28">
        <v>0</v>
      </c>
      <c r="F15" s="28">
        <v>0</v>
      </c>
      <c r="G15" s="23">
        <f t="shared" ca="1" si="1"/>
        <v>0</v>
      </c>
      <c r="H15" s="35">
        <f t="shared" ca="1" si="2"/>
        <v>0</v>
      </c>
      <c r="I15" s="28">
        <f t="shared" ca="1" si="6"/>
        <v>0</v>
      </c>
      <c r="J15" s="28">
        <f t="shared" ca="1" si="3"/>
        <v>0</v>
      </c>
      <c r="K15" s="35">
        <f t="shared" ca="1" si="4"/>
        <v>0</v>
      </c>
      <c r="L15" s="37"/>
      <c r="M15" s="42">
        <v>2008</v>
      </c>
      <c r="N15" s="44">
        <f t="shared" si="7"/>
        <v>6381.4078125000005</v>
      </c>
    </row>
    <row r="16" spans="1:16" x14ac:dyDescent="0.2">
      <c r="A16" s="19">
        <f ca="1">+Curves!C16</f>
        <v>42095</v>
      </c>
      <c r="B16" s="28">
        <f t="shared" ca="1" si="5"/>
        <v>0</v>
      </c>
      <c r="C16" s="24">
        <f>IF(OR($C$4="",$C$4=0),+Curves!D16,$C$4)</f>
        <v>0.05</v>
      </c>
      <c r="D16" s="26">
        <f t="shared" ca="1" si="0"/>
        <v>0.97226823510714733</v>
      </c>
      <c r="E16" s="28">
        <v>0</v>
      </c>
      <c r="F16" s="28">
        <v>0</v>
      </c>
      <c r="G16" s="23">
        <f t="shared" ca="1" si="1"/>
        <v>0</v>
      </c>
      <c r="H16" s="35">
        <f t="shared" ca="1" si="2"/>
        <v>0</v>
      </c>
      <c r="I16" s="28">
        <f t="shared" ca="1" si="6"/>
        <v>0</v>
      </c>
      <c r="J16" s="28">
        <f t="shared" ca="1" si="3"/>
        <v>0</v>
      </c>
      <c r="K16" s="35">
        <f t="shared" ca="1" si="4"/>
        <v>0</v>
      </c>
      <c r="L16" s="37"/>
      <c r="M16" s="42">
        <v>2009</v>
      </c>
      <c r="N16" s="44">
        <f t="shared" si="7"/>
        <v>6700.4782031250006</v>
      </c>
    </row>
    <row r="17" spans="1:14" x14ac:dyDescent="0.2">
      <c r="A17" s="19">
        <f ca="1">+Curves!C17</f>
        <v>42125</v>
      </c>
      <c r="B17" s="28">
        <f t="shared" ca="1" si="5"/>
        <v>0</v>
      </c>
      <c r="C17" s="24">
        <f>IF(OR($C$4="",$C$4=0),+Curves!D17,$C$4)</f>
        <v>0.05</v>
      </c>
      <c r="D17" s="26">
        <f t="shared" ca="1" si="0"/>
        <v>0.96833242938238018</v>
      </c>
      <c r="E17" s="28">
        <v>0</v>
      </c>
      <c r="F17" s="28">
        <v>0</v>
      </c>
      <c r="G17" s="23">
        <f t="shared" ca="1" si="1"/>
        <v>0</v>
      </c>
      <c r="H17" s="35">
        <f t="shared" ca="1" si="2"/>
        <v>0</v>
      </c>
      <c r="I17" s="28">
        <f t="shared" ca="1" si="6"/>
        <v>0</v>
      </c>
      <c r="J17" s="28">
        <f t="shared" ca="1" si="3"/>
        <v>0</v>
      </c>
      <c r="K17" s="35">
        <f t="shared" ca="1" si="4"/>
        <v>0</v>
      </c>
      <c r="L17" s="37"/>
      <c r="M17" s="42">
        <v>2010</v>
      </c>
      <c r="N17" s="44">
        <f t="shared" si="7"/>
        <v>7035.5021132812508</v>
      </c>
    </row>
    <row r="18" spans="1:14" x14ac:dyDescent="0.2">
      <c r="A18" s="19">
        <f ca="1">+Curves!C18</f>
        <v>42156</v>
      </c>
      <c r="B18" s="28">
        <f t="shared" ca="1" si="5"/>
        <v>0</v>
      </c>
      <c r="C18" s="24">
        <f>IF(OR($C$4="",$C$4=0),+Curves!D18,$C$4)</f>
        <v>0.05</v>
      </c>
      <c r="D18" s="26">
        <f t="shared" ca="1" si="0"/>
        <v>0.96428216725150173</v>
      </c>
      <c r="E18" s="28">
        <v>0</v>
      </c>
      <c r="F18" s="28">
        <v>0</v>
      </c>
      <c r="G18" s="23">
        <f t="shared" ca="1" si="1"/>
        <v>0</v>
      </c>
      <c r="H18" s="35">
        <f t="shared" ca="1" si="2"/>
        <v>0</v>
      </c>
      <c r="I18" s="28">
        <f t="shared" ca="1" si="6"/>
        <v>0</v>
      </c>
      <c r="J18" s="28">
        <f t="shared" ca="1" si="3"/>
        <v>0</v>
      </c>
      <c r="K18" s="35">
        <f t="shared" ca="1" si="4"/>
        <v>0</v>
      </c>
      <c r="L18" s="37"/>
      <c r="M18" s="42">
        <v>2011</v>
      </c>
      <c r="N18" s="44">
        <f t="shared" si="7"/>
        <v>7387.2772189453135</v>
      </c>
    </row>
    <row r="19" spans="1:14" x14ac:dyDescent="0.2">
      <c r="A19" s="19">
        <f ca="1">+Curves!C19</f>
        <v>42186</v>
      </c>
      <c r="B19" s="28">
        <f t="shared" ca="1" si="5"/>
        <v>0</v>
      </c>
      <c r="C19" s="24">
        <f>IF(OR($C$4="",$C$4=0),+Curves!D19,$C$4)</f>
        <v>0.05</v>
      </c>
      <c r="D19" s="26">
        <f t="shared" ca="1" si="0"/>
        <v>0.96037868965435391</v>
      </c>
      <c r="E19" s="28">
        <v>0</v>
      </c>
      <c r="F19" s="28">
        <v>0</v>
      </c>
      <c r="G19" s="23">
        <f t="shared" ca="1" si="1"/>
        <v>0</v>
      </c>
      <c r="H19" s="35">
        <f t="shared" ca="1" si="2"/>
        <v>0</v>
      </c>
      <c r="I19" s="28">
        <f t="shared" ca="1" si="6"/>
        <v>0</v>
      </c>
      <c r="J19" s="28">
        <f t="shared" ca="1" si="3"/>
        <v>0</v>
      </c>
      <c r="K19" s="35">
        <f t="shared" ca="1" si="4"/>
        <v>0</v>
      </c>
      <c r="L19" s="37"/>
      <c r="M19" s="42">
        <v>2012</v>
      </c>
      <c r="N19" s="44">
        <f t="shared" si="7"/>
        <v>7756.6410798925799</v>
      </c>
    </row>
    <row r="20" spans="1:14" x14ac:dyDescent="0.2">
      <c r="A20" s="19">
        <f ca="1">+Curves!C20</f>
        <v>42217</v>
      </c>
      <c r="B20" s="28">
        <f t="shared" ca="1" si="5"/>
        <v>0</v>
      </c>
      <c r="C20" s="24">
        <f>IF(OR($C$4="",$C$4=0),+Curves!D20,$C$4)</f>
        <v>0.05</v>
      </c>
      <c r="D20" s="26">
        <f t="shared" ca="1" si="0"/>
        <v>0.95636169577912988</v>
      </c>
      <c r="E20" s="28">
        <v>0</v>
      </c>
      <c r="F20" s="28">
        <v>0</v>
      </c>
      <c r="G20" s="23">
        <f t="shared" ca="1" si="1"/>
        <v>0</v>
      </c>
      <c r="H20" s="35">
        <f t="shared" ca="1" si="2"/>
        <v>0</v>
      </c>
      <c r="I20" s="28">
        <f t="shared" ca="1" si="6"/>
        <v>0</v>
      </c>
      <c r="J20" s="28">
        <f t="shared" ca="1" si="3"/>
        <v>0</v>
      </c>
      <c r="K20" s="35">
        <f t="shared" ca="1" si="4"/>
        <v>0</v>
      </c>
      <c r="L20" s="37"/>
      <c r="M20" s="42">
        <v>2013</v>
      </c>
      <c r="N20" s="44">
        <f t="shared" si="7"/>
        <v>8144.4731338872089</v>
      </c>
    </row>
    <row r="21" spans="1:14" x14ac:dyDescent="0.2">
      <c r="A21" s="19">
        <f ca="1">+Curves!C21</f>
        <v>42248</v>
      </c>
      <c r="B21" s="28">
        <f t="shared" ca="1" si="5"/>
        <v>0</v>
      </c>
      <c r="C21" s="24">
        <f>IF(OR($C$4="",$C$4=0),+Curves!D21,$C$4)</f>
        <v>0.05</v>
      </c>
      <c r="D21" s="26">
        <f t="shared" ca="1" si="0"/>
        <v>0.95236150385918394</v>
      </c>
      <c r="E21" s="28">
        <v>0</v>
      </c>
      <c r="F21" s="28">
        <v>0</v>
      </c>
      <c r="G21" s="23">
        <f t="shared" ca="1" si="1"/>
        <v>0</v>
      </c>
      <c r="H21" s="35">
        <f t="shared" ca="1" si="2"/>
        <v>0</v>
      </c>
      <c r="I21" s="28">
        <f t="shared" ca="1" si="6"/>
        <v>0</v>
      </c>
      <c r="J21" s="28">
        <f t="shared" ca="1" si="3"/>
        <v>0</v>
      </c>
      <c r="K21" s="35">
        <f t="shared" ca="1" si="4"/>
        <v>0</v>
      </c>
      <c r="L21" s="37"/>
      <c r="M21" s="42">
        <v>2014</v>
      </c>
      <c r="N21" s="44">
        <f t="shared" si="7"/>
        <v>8551.6967905815691</v>
      </c>
    </row>
    <row r="22" spans="1:14" x14ac:dyDescent="0.2">
      <c r="A22" s="19">
        <f ca="1">+Curves!C22</f>
        <v>42278</v>
      </c>
      <c r="B22" s="28">
        <f t="shared" ca="1" si="5"/>
        <v>0</v>
      </c>
      <c r="C22" s="24">
        <f>IF(OR($C$4="",$C$4=0),+Curves!D22,$C$4)</f>
        <v>0.05</v>
      </c>
      <c r="D22" s="26">
        <f t="shared" ca="1" si="0"/>
        <v>0.94850628189101638</v>
      </c>
      <c r="E22" s="28">
        <v>0</v>
      </c>
      <c r="F22" s="28">
        <v>0</v>
      </c>
      <c r="G22" s="23">
        <f t="shared" ca="1" si="1"/>
        <v>0</v>
      </c>
      <c r="H22" s="35">
        <f t="shared" ca="1" si="2"/>
        <v>0</v>
      </c>
      <c r="I22" s="28">
        <f t="shared" ca="1" si="6"/>
        <v>0</v>
      </c>
      <c r="J22" s="28">
        <f t="shared" ca="1" si="3"/>
        <v>0</v>
      </c>
      <c r="K22" s="35">
        <f t="shared" ca="1" si="4"/>
        <v>0</v>
      </c>
      <c r="L22" s="37"/>
      <c r="M22" s="42">
        <v>2015</v>
      </c>
      <c r="N22" s="44">
        <f t="shared" si="7"/>
        <v>8979.2816301106486</v>
      </c>
    </row>
    <row r="23" spans="1:14" x14ac:dyDescent="0.2">
      <c r="A23" s="19">
        <f ca="1">+Curves!C23</f>
        <v>42309</v>
      </c>
      <c r="B23" s="28">
        <f t="shared" ca="1" si="5"/>
        <v>0</v>
      </c>
      <c r="C23" s="24">
        <f>IF(OR($C$4="",$C$4=0),+Curves!D23,$C$4)</f>
        <v>0.05</v>
      </c>
      <c r="D23" s="26">
        <f t="shared" ca="1" si="0"/>
        <v>0.9445389469573986</v>
      </c>
      <c r="E23" s="28">
        <v>0</v>
      </c>
      <c r="F23" s="28">
        <v>0</v>
      </c>
      <c r="G23" s="23">
        <f t="shared" ca="1" si="1"/>
        <v>0</v>
      </c>
      <c r="H23" s="35">
        <f t="shared" ca="1" si="2"/>
        <v>0</v>
      </c>
      <c r="I23" s="28">
        <f t="shared" ca="1" si="6"/>
        <v>0</v>
      </c>
      <c r="J23" s="28">
        <f t="shared" ca="1" si="3"/>
        <v>0</v>
      </c>
      <c r="K23" s="35">
        <f t="shared" ca="1" si="4"/>
        <v>0</v>
      </c>
      <c r="L23" s="37"/>
      <c r="M23" s="42">
        <v>2016</v>
      </c>
      <c r="N23" s="44">
        <f t="shared" si="7"/>
        <v>9428.2457116161822</v>
      </c>
    </row>
    <row r="24" spans="1:14" x14ac:dyDescent="0.2">
      <c r="A24" s="19">
        <f ca="1">+Curves!C24</f>
        <v>42339</v>
      </c>
      <c r="B24" s="28">
        <f t="shared" ca="1" si="5"/>
        <v>0</v>
      </c>
      <c r="C24" s="24">
        <f>IF(OR($C$4="",$C$4=0),+Curves!D24,$C$4)</f>
        <v>0.05</v>
      </c>
      <c r="D24" s="26">
        <f t="shared" ca="1" si="0"/>
        <v>0.94071539121376102</v>
      </c>
      <c r="E24" s="28">
        <v>0</v>
      </c>
      <c r="F24" s="28">
        <v>0</v>
      </c>
      <c r="G24" s="23">
        <f t="shared" ca="1" si="1"/>
        <v>0</v>
      </c>
      <c r="H24" s="35">
        <f t="shared" ca="1" si="2"/>
        <v>0</v>
      </c>
      <c r="I24" s="28">
        <f t="shared" ca="1" si="6"/>
        <v>0</v>
      </c>
      <c r="J24" s="28">
        <f t="shared" ca="1" si="3"/>
        <v>0</v>
      </c>
      <c r="K24" s="35">
        <f t="shared" ca="1" si="4"/>
        <v>0</v>
      </c>
      <c r="L24" s="37"/>
      <c r="M24" s="42">
        <v>2017</v>
      </c>
      <c r="N24" s="44">
        <f t="shared" si="7"/>
        <v>9899.6579971969913</v>
      </c>
    </row>
    <row r="25" spans="1:14" x14ac:dyDescent="0.2">
      <c r="A25" s="19">
        <f ca="1">+Curves!C25</f>
        <v>42370</v>
      </c>
      <c r="B25" s="28">
        <f t="shared" ca="1" si="5"/>
        <v>0</v>
      </c>
      <c r="C25" s="24">
        <f>IF(OR($C$4="",$C$4=0),+Curves!D25,$C$4)</f>
        <v>0.05</v>
      </c>
      <c r="D25" s="26">
        <f t="shared" ca="1" si="0"/>
        <v>0.93678064338403289</v>
      </c>
      <c r="E25" s="28">
        <f t="shared" ref="E25:E88" si="8">+IF(OR($E$4="",$E$4=0),IF(YEAR(A25)&gt;$M$38,$N$39,VLOOKUP(YEAR(A25),Curve,2,FALSE)),$E$4)</f>
        <v>5000</v>
      </c>
      <c r="F25" s="28">
        <f t="shared" ref="F25:F88" ca="1" si="9">+IF(MONTH(A25)=$G$4,$F$4,0)</f>
        <v>0</v>
      </c>
      <c r="G25" s="23">
        <f t="shared" ca="1" si="1"/>
        <v>0</v>
      </c>
      <c r="H25" s="35">
        <f t="shared" ca="1" si="2"/>
        <v>0</v>
      </c>
      <c r="I25" s="28">
        <f t="shared" ca="1" si="6"/>
        <v>0</v>
      </c>
      <c r="J25" s="28">
        <f t="shared" ca="1" si="3"/>
        <v>0</v>
      </c>
      <c r="K25" s="35">
        <f t="shared" ca="1" si="4"/>
        <v>0</v>
      </c>
      <c r="L25" s="37"/>
      <c r="M25" s="42">
        <v>2018</v>
      </c>
      <c r="N25" s="44">
        <f t="shared" si="7"/>
        <v>10394.640897056841</v>
      </c>
    </row>
    <row r="26" spans="1:14" x14ac:dyDescent="0.2">
      <c r="A26" s="19">
        <f ca="1">+Curves!C26</f>
        <v>42401</v>
      </c>
      <c r="B26" s="28">
        <f t="shared" ca="1" si="5"/>
        <v>0</v>
      </c>
      <c r="C26" s="24">
        <f>IF(OR($C$4="",$C$4=0),+Curves!D26,$C$4)</f>
        <v>0.05</v>
      </c>
      <c r="D26" s="26">
        <f t="shared" ca="1" si="0"/>
        <v>0.93286235349751279</v>
      </c>
      <c r="E26" s="28">
        <f t="shared" si="8"/>
        <v>5000</v>
      </c>
      <c r="F26" s="28">
        <f t="shared" ca="1" si="9"/>
        <v>0</v>
      </c>
      <c r="G26" s="23">
        <f t="shared" ca="1" si="1"/>
        <v>0</v>
      </c>
      <c r="H26" s="35">
        <f t="shared" ca="1" si="2"/>
        <v>0</v>
      </c>
      <c r="I26" s="28">
        <f t="shared" ca="1" si="6"/>
        <v>0</v>
      </c>
      <c r="J26" s="28">
        <f t="shared" ca="1" si="3"/>
        <v>0</v>
      </c>
      <c r="K26" s="35">
        <f t="shared" ca="1" si="4"/>
        <v>0</v>
      </c>
      <c r="L26" s="37"/>
      <c r="M26" s="42">
        <v>2019</v>
      </c>
      <c r="N26" s="44">
        <f t="shared" si="7"/>
        <v>10914.372941909684</v>
      </c>
    </row>
    <row r="27" spans="1:14" x14ac:dyDescent="0.2">
      <c r="A27" s="19">
        <f ca="1">+Curves!C27</f>
        <v>42430</v>
      </c>
      <c r="B27" s="28">
        <f t="shared" ca="1" si="5"/>
        <v>0</v>
      </c>
      <c r="C27" s="24">
        <f>IF(OR($C$4="",$C$4=0),+Curves!D27,$C$4)</f>
        <v>0.05</v>
      </c>
      <c r="D27" s="26">
        <f t="shared" ca="1" si="0"/>
        <v>0.92921169501335432</v>
      </c>
      <c r="E27" s="28">
        <f t="shared" si="8"/>
        <v>5000</v>
      </c>
      <c r="F27" s="28">
        <f t="shared" ca="1" si="9"/>
        <v>50</v>
      </c>
      <c r="G27" s="23">
        <f t="shared" ca="1" si="1"/>
        <v>46.460584750667714</v>
      </c>
      <c r="H27" s="35">
        <f t="shared" ca="1" si="2"/>
        <v>-232302.92375333857</v>
      </c>
      <c r="I27" s="28">
        <f t="shared" ca="1" si="6"/>
        <v>0</v>
      </c>
      <c r="J27" s="28">
        <f t="shared" ca="1" si="3"/>
        <v>0</v>
      </c>
      <c r="K27" s="35">
        <f t="shared" ca="1" si="4"/>
        <v>-232302.92375333857</v>
      </c>
      <c r="L27" s="37"/>
      <c r="M27" s="42">
        <v>2020</v>
      </c>
      <c r="N27" s="44">
        <f t="shared" si="7"/>
        <v>11460.091589005167</v>
      </c>
    </row>
    <row r="28" spans="1:14" x14ac:dyDescent="0.2">
      <c r="A28" s="19">
        <f ca="1">+Curves!C28</f>
        <v>42461</v>
      </c>
      <c r="B28" s="28">
        <f t="shared" ca="1" si="5"/>
        <v>0</v>
      </c>
      <c r="C28" s="24">
        <f>IF(OR($C$4="",$C$4=0),+Curves!D28,$C$4)</f>
        <v>0.05</v>
      </c>
      <c r="D28" s="26">
        <f t="shared" ca="1" si="0"/>
        <v>0.92532506390849434</v>
      </c>
      <c r="E28" s="28">
        <f t="shared" si="8"/>
        <v>5000</v>
      </c>
      <c r="F28" s="28">
        <f t="shared" ca="1" si="9"/>
        <v>0</v>
      </c>
      <c r="G28" s="23">
        <f t="shared" ca="1" si="1"/>
        <v>0</v>
      </c>
      <c r="H28" s="35">
        <f t="shared" ca="1" si="2"/>
        <v>0</v>
      </c>
      <c r="I28" s="28">
        <f t="shared" ca="1" si="6"/>
        <v>0</v>
      </c>
      <c r="J28" s="28">
        <f t="shared" ca="1" si="3"/>
        <v>0</v>
      </c>
      <c r="K28" s="35">
        <f t="shared" ca="1" si="4"/>
        <v>0</v>
      </c>
      <c r="L28" s="37"/>
      <c r="M28" s="42">
        <v>2021</v>
      </c>
      <c r="N28" s="44">
        <f t="shared" si="7"/>
        <v>12033.096168455426</v>
      </c>
    </row>
    <row r="29" spans="1:14" x14ac:dyDescent="0.2">
      <c r="A29" s="19">
        <f ca="1">+Curves!C29</f>
        <v>42491</v>
      </c>
      <c r="B29" s="28">
        <f t="shared" ca="1" si="5"/>
        <v>0</v>
      </c>
      <c r="C29" s="24">
        <f>IF(OR($C$4="",$C$4=0),+Curves!D29,$C$4)</f>
        <v>0.05</v>
      </c>
      <c r="D29" s="26">
        <f t="shared" ca="1" si="0"/>
        <v>0.92157928722640414</v>
      </c>
      <c r="E29" s="28">
        <f t="shared" si="8"/>
        <v>5000</v>
      </c>
      <c r="F29" s="28">
        <f t="shared" ca="1" si="9"/>
        <v>0</v>
      </c>
      <c r="G29" s="23">
        <f t="shared" ca="1" si="1"/>
        <v>0</v>
      </c>
      <c r="H29" s="35">
        <f t="shared" ca="1" si="2"/>
        <v>0</v>
      </c>
      <c r="I29" s="28">
        <f t="shared" ca="1" si="6"/>
        <v>0</v>
      </c>
      <c r="J29" s="28">
        <f t="shared" ca="1" si="3"/>
        <v>0</v>
      </c>
      <c r="K29" s="35">
        <f t="shared" ca="1" si="4"/>
        <v>0</v>
      </c>
      <c r="L29" s="37"/>
      <c r="M29" s="42">
        <v>2022</v>
      </c>
      <c r="N29" s="44">
        <f t="shared" si="7"/>
        <v>12634.750976878198</v>
      </c>
    </row>
    <row r="30" spans="1:14" x14ac:dyDescent="0.2">
      <c r="A30" s="19">
        <f ca="1">+Curves!C30</f>
        <v>42522</v>
      </c>
      <c r="B30" s="28">
        <f t="shared" ca="1" si="5"/>
        <v>0</v>
      </c>
      <c r="C30" s="24">
        <f>IF(OR($C$4="",$C$4=0),+Curves!D30,$C$4)</f>
        <v>0.05</v>
      </c>
      <c r="D30" s="26">
        <f t="shared" ca="1" si="0"/>
        <v>0.91772458033608972</v>
      </c>
      <c r="E30" s="28">
        <f t="shared" si="8"/>
        <v>5000</v>
      </c>
      <c r="F30" s="28">
        <f t="shared" ca="1" si="9"/>
        <v>0</v>
      </c>
      <c r="G30" s="23">
        <f t="shared" ca="1" si="1"/>
        <v>0</v>
      </c>
      <c r="H30" s="35">
        <f t="shared" ca="1" si="2"/>
        <v>0</v>
      </c>
      <c r="I30" s="28">
        <f t="shared" ca="1" si="6"/>
        <v>0</v>
      </c>
      <c r="J30" s="28">
        <f t="shared" ca="1" si="3"/>
        <v>0</v>
      </c>
      <c r="K30" s="35">
        <f t="shared" ca="1" si="4"/>
        <v>0</v>
      </c>
      <c r="L30" s="37"/>
      <c r="M30" s="42">
        <v>2023</v>
      </c>
      <c r="N30" s="44">
        <f t="shared" si="7"/>
        <v>13266.488525722109</v>
      </c>
    </row>
    <row r="31" spans="1:14" x14ac:dyDescent="0.2">
      <c r="A31" s="19">
        <f ca="1">+Curves!C31</f>
        <v>42552</v>
      </c>
      <c r="B31" s="28">
        <f t="shared" ca="1" si="5"/>
        <v>0</v>
      </c>
      <c r="C31" s="24">
        <f>IF(OR($C$4="",$C$4=0),+Curves!D31,$C$4)</f>
        <v>0.05</v>
      </c>
      <c r="D31" s="26">
        <f t="shared" ca="1" si="0"/>
        <v>0.91400957091109492</v>
      </c>
      <c r="E31" s="28">
        <f t="shared" si="8"/>
        <v>5000</v>
      </c>
      <c r="F31" s="28">
        <f t="shared" ca="1" si="9"/>
        <v>0</v>
      </c>
      <c r="G31" s="23">
        <f t="shared" ca="1" si="1"/>
        <v>0</v>
      </c>
      <c r="H31" s="35">
        <f t="shared" ca="1" si="2"/>
        <v>0</v>
      </c>
      <c r="I31" s="28">
        <f t="shared" ca="1" si="6"/>
        <v>0</v>
      </c>
      <c r="J31" s="28">
        <f t="shared" ca="1" si="3"/>
        <v>0</v>
      </c>
      <c r="K31" s="35">
        <f t="shared" ca="1" si="4"/>
        <v>0</v>
      </c>
      <c r="L31" s="37"/>
      <c r="M31" s="42">
        <v>2024</v>
      </c>
      <c r="N31" s="44">
        <f t="shared" si="7"/>
        <v>13929.812952008215</v>
      </c>
    </row>
    <row r="32" spans="1:14" x14ac:dyDescent="0.2">
      <c r="A32" s="19">
        <f ca="1">+Curves!C32</f>
        <v>42583</v>
      </c>
      <c r="B32" s="28">
        <f t="shared" ca="1" si="5"/>
        <v>0</v>
      </c>
      <c r="C32" s="24">
        <f>IF(OR($C$4="",$C$4=0),+Curves!D32,$C$4)</f>
        <v>0.05</v>
      </c>
      <c r="D32" s="26">
        <f t="shared" ca="1" si="0"/>
        <v>0.91018652601453698</v>
      </c>
      <c r="E32" s="28">
        <f t="shared" si="8"/>
        <v>5000</v>
      </c>
      <c r="F32" s="28">
        <f t="shared" ca="1" si="9"/>
        <v>0</v>
      </c>
      <c r="G32" s="23">
        <f t="shared" ca="1" si="1"/>
        <v>0</v>
      </c>
      <c r="H32" s="35">
        <f t="shared" ca="1" si="2"/>
        <v>0</v>
      </c>
      <c r="I32" s="28">
        <f t="shared" ca="1" si="6"/>
        <v>0</v>
      </c>
      <c r="J32" s="28">
        <f t="shared" ca="1" si="3"/>
        <v>0</v>
      </c>
      <c r="K32" s="35">
        <f t="shared" ca="1" si="4"/>
        <v>0</v>
      </c>
      <c r="L32" s="37"/>
      <c r="M32" s="42">
        <v>2025</v>
      </c>
      <c r="N32" s="44">
        <f t="shared" si="7"/>
        <v>14626.303599608626</v>
      </c>
    </row>
    <row r="33" spans="1:14" x14ac:dyDescent="0.2">
      <c r="A33" s="19">
        <f ca="1">+Curves!C33</f>
        <v>42614</v>
      </c>
      <c r="B33" s="28">
        <f t="shared" ca="1" si="5"/>
        <v>0</v>
      </c>
      <c r="C33" s="24">
        <f>IF(OR($C$4="",$C$4=0),+Curves!D33,$C$4)</f>
        <v>0.05</v>
      </c>
      <c r="D33" s="26">
        <f t="shared" ca="1" si="0"/>
        <v>0.90637947183924317</v>
      </c>
      <c r="E33" s="28">
        <f t="shared" si="8"/>
        <v>5000</v>
      </c>
      <c r="F33" s="28">
        <f t="shared" ca="1" si="9"/>
        <v>0</v>
      </c>
      <c r="G33" s="23">
        <f t="shared" ca="1" si="1"/>
        <v>0</v>
      </c>
      <c r="H33" s="35">
        <f t="shared" ca="1" si="2"/>
        <v>0</v>
      </c>
      <c r="I33" s="28">
        <f t="shared" ca="1" si="6"/>
        <v>0</v>
      </c>
      <c r="J33" s="28">
        <f t="shared" ca="1" si="3"/>
        <v>0</v>
      </c>
      <c r="K33" s="35">
        <f t="shared" ca="1" si="4"/>
        <v>0</v>
      </c>
      <c r="L33" s="37"/>
      <c r="M33" s="42">
        <v>2026</v>
      </c>
      <c r="N33" s="44">
        <f t="shared" si="7"/>
        <v>15357.618779589058</v>
      </c>
    </row>
    <row r="34" spans="1:14" x14ac:dyDescent="0.2">
      <c r="A34" s="19">
        <f ca="1">+Curves!C34</f>
        <v>42644</v>
      </c>
      <c r="B34" s="28">
        <f t="shared" ca="1" si="5"/>
        <v>0</v>
      </c>
      <c r="C34" s="24">
        <f>IF(OR($C$4="",$C$4=0),+Curves!D34,$C$4)</f>
        <v>0.05</v>
      </c>
      <c r="D34" s="26">
        <f t="shared" ca="1" si="0"/>
        <v>0.90271038815917937</v>
      </c>
      <c r="E34" s="28">
        <f t="shared" si="8"/>
        <v>5000</v>
      </c>
      <c r="F34" s="28">
        <f t="shared" ca="1" si="9"/>
        <v>0</v>
      </c>
      <c r="G34" s="23">
        <f t="shared" ca="1" si="1"/>
        <v>0</v>
      </c>
      <c r="H34" s="35">
        <f t="shared" ca="1" si="2"/>
        <v>0</v>
      </c>
      <c r="I34" s="28">
        <f t="shared" ca="1" si="6"/>
        <v>0</v>
      </c>
      <c r="J34" s="28">
        <f t="shared" ca="1" si="3"/>
        <v>0</v>
      </c>
      <c r="K34" s="35">
        <f t="shared" ca="1" si="4"/>
        <v>0</v>
      </c>
      <c r="L34" s="37"/>
      <c r="M34" s="42">
        <v>2027</v>
      </c>
      <c r="N34" s="44">
        <f t="shared" si="7"/>
        <v>16125.499718568512</v>
      </c>
    </row>
    <row r="35" spans="1:14" x14ac:dyDescent="0.2">
      <c r="A35" s="19">
        <f ca="1">+Curves!C35</f>
        <v>42675</v>
      </c>
      <c r="B35" s="28">
        <f t="shared" ca="1" si="5"/>
        <v>0</v>
      </c>
      <c r="C35" s="24">
        <f>IF(OR($C$4="",$C$4=0),+Curves!D35,$C$4)</f>
        <v>0.05</v>
      </c>
      <c r="D35" s="26">
        <f t="shared" ca="1" si="0"/>
        <v>0.89893460456527052</v>
      </c>
      <c r="E35" s="28">
        <f t="shared" si="8"/>
        <v>5000</v>
      </c>
      <c r="F35" s="28">
        <f t="shared" ca="1" si="9"/>
        <v>0</v>
      </c>
      <c r="G35" s="23">
        <f t="shared" ca="1" si="1"/>
        <v>0</v>
      </c>
      <c r="H35" s="35">
        <f t="shared" ca="1" si="2"/>
        <v>0</v>
      </c>
      <c r="I35" s="28">
        <f t="shared" ca="1" si="6"/>
        <v>0</v>
      </c>
      <c r="J35" s="28">
        <f t="shared" ca="1" si="3"/>
        <v>0</v>
      </c>
      <c r="K35" s="35">
        <f t="shared" ca="1" si="4"/>
        <v>0</v>
      </c>
      <c r="L35" s="37"/>
      <c r="M35" s="42">
        <v>2028</v>
      </c>
      <c r="N35" s="44">
        <f t="shared" si="7"/>
        <v>16931.774704496936</v>
      </c>
    </row>
    <row r="36" spans="1:14" x14ac:dyDescent="0.2">
      <c r="A36" s="19">
        <f ca="1">+Curves!C36</f>
        <v>42705</v>
      </c>
      <c r="B36" s="28">
        <f t="shared" ca="1" si="5"/>
        <v>0</v>
      </c>
      <c r="C36" s="24">
        <f>IF(OR($C$4="",$C$4=0),+Curves!D36,$C$4)</f>
        <v>0.05</v>
      </c>
      <c r="D36" s="26">
        <f t="shared" ca="1" si="0"/>
        <v>0.89529565819729706</v>
      </c>
      <c r="E36" s="28">
        <f t="shared" si="8"/>
        <v>5000</v>
      </c>
      <c r="F36" s="28">
        <f t="shared" ca="1" si="9"/>
        <v>0</v>
      </c>
      <c r="G36" s="23">
        <f t="shared" ca="1" si="1"/>
        <v>0</v>
      </c>
      <c r="H36" s="35">
        <f t="shared" ca="1" si="2"/>
        <v>0</v>
      </c>
      <c r="I36" s="28">
        <f t="shared" ca="1" si="6"/>
        <v>0</v>
      </c>
      <c r="J36" s="28">
        <f t="shared" ca="1" si="3"/>
        <v>0</v>
      </c>
      <c r="K36" s="35">
        <f t="shared" ca="1" si="4"/>
        <v>0</v>
      </c>
      <c r="L36" s="37"/>
      <c r="M36" s="42">
        <v>2029</v>
      </c>
      <c r="N36" s="44">
        <f t="shared" si="7"/>
        <v>17778.363439721783</v>
      </c>
    </row>
    <row r="37" spans="1:14" x14ac:dyDescent="0.2">
      <c r="A37" s="19">
        <f ca="1">+Curves!C37</f>
        <v>42736</v>
      </c>
      <c r="B37" s="28">
        <f t="shared" ca="1" si="5"/>
        <v>0</v>
      </c>
      <c r="C37" s="24">
        <f>IF(OR($C$4="",$C$4=0),+Curves!D37,$C$4)</f>
        <v>0.05</v>
      </c>
      <c r="D37" s="26">
        <f t="shared" ca="1" si="0"/>
        <v>0.8915508883328308</v>
      </c>
      <c r="E37" s="28">
        <f t="shared" si="8"/>
        <v>5000</v>
      </c>
      <c r="F37" s="28">
        <f t="shared" ca="1" si="9"/>
        <v>0</v>
      </c>
      <c r="G37" s="23">
        <f t="shared" ca="1" si="1"/>
        <v>0</v>
      </c>
      <c r="H37" s="35">
        <f t="shared" ca="1" si="2"/>
        <v>0</v>
      </c>
      <c r="I37" s="28">
        <f t="shared" ca="1" si="6"/>
        <v>0</v>
      </c>
      <c r="J37" s="28">
        <f t="shared" ca="1" si="3"/>
        <v>0</v>
      </c>
      <c r="K37" s="35">
        <f t="shared" ca="1" si="4"/>
        <v>0</v>
      </c>
      <c r="L37" s="37"/>
      <c r="M37" s="42">
        <v>2030</v>
      </c>
      <c r="N37" s="44">
        <f t="shared" si="7"/>
        <v>18667.281611707873</v>
      </c>
    </row>
    <row r="38" spans="1:14" x14ac:dyDescent="0.2">
      <c r="A38" s="19">
        <f ca="1">+Curves!C38</f>
        <v>42767</v>
      </c>
      <c r="B38" s="28">
        <f t="shared" ca="1" si="5"/>
        <v>0</v>
      </c>
      <c r="C38" s="24">
        <f>IF(OR($C$4="",$C$4=0),+Curves!D38,$C$4)</f>
        <v>0.05</v>
      </c>
      <c r="D38" s="26">
        <f t="shared" ca="1" si="0"/>
        <v>0.88782178178719062</v>
      </c>
      <c r="E38" s="28">
        <f t="shared" si="8"/>
        <v>5000</v>
      </c>
      <c r="F38" s="28">
        <f t="shared" ca="1" si="9"/>
        <v>0</v>
      </c>
      <c r="G38" s="23">
        <f t="shared" ca="1" si="1"/>
        <v>0</v>
      </c>
      <c r="H38" s="35">
        <f t="shared" ca="1" si="2"/>
        <v>0</v>
      </c>
      <c r="I38" s="28">
        <f t="shared" ca="1" si="6"/>
        <v>0</v>
      </c>
      <c r="J38" s="28">
        <f t="shared" ca="1" si="3"/>
        <v>0</v>
      </c>
      <c r="K38" s="35">
        <f t="shared" ca="1" si="4"/>
        <v>0</v>
      </c>
      <c r="L38" s="37"/>
      <c r="M38" s="42">
        <v>2031</v>
      </c>
      <c r="N38" s="44">
        <f t="shared" si="7"/>
        <v>19600.645692293267</v>
      </c>
    </row>
    <row r="39" spans="1:14" ht="13.5" thickBot="1" x14ac:dyDescent="0.25">
      <c r="A39" s="19">
        <f ca="1">+Curves!C39</f>
        <v>42795</v>
      </c>
      <c r="B39" s="28">
        <f t="shared" ca="1" si="5"/>
        <v>0</v>
      </c>
      <c r="C39" s="24">
        <f>IF(OR($C$4="",$C$4=0),+Curves!D39,$C$4)</f>
        <v>0.05</v>
      </c>
      <c r="D39" s="26">
        <f t="shared" ca="1" si="0"/>
        <v>0.88446696497604915</v>
      </c>
      <c r="E39" s="28">
        <f t="shared" si="8"/>
        <v>5000</v>
      </c>
      <c r="F39" s="28">
        <f t="shared" ca="1" si="9"/>
        <v>50</v>
      </c>
      <c r="G39" s="23">
        <f t="shared" ca="1" si="1"/>
        <v>44.223348248802459</v>
      </c>
      <c r="H39" s="35">
        <f t="shared" ca="1" si="2"/>
        <v>-221116.74124401229</v>
      </c>
      <c r="I39" s="28">
        <f t="shared" ca="1" si="6"/>
        <v>0</v>
      </c>
      <c r="J39" s="28">
        <f t="shared" ca="1" si="3"/>
        <v>0</v>
      </c>
      <c r="K39" s="35">
        <f t="shared" ca="1" si="4"/>
        <v>-221116.74124401229</v>
      </c>
      <c r="L39" s="37"/>
      <c r="M39" s="43" t="s">
        <v>46</v>
      </c>
      <c r="N39" s="45">
        <f t="shared" si="7"/>
        <v>20580.677976907929</v>
      </c>
    </row>
    <row r="40" spans="1:14" x14ac:dyDescent="0.2">
      <c r="A40" s="19">
        <f ca="1">+Curves!C40</f>
        <v>42826</v>
      </c>
      <c r="B40" s="28">
        <f t="shared" ca="1" si="5"/>
        <v>0</v>
      </c>
      <c r="C40" s="24">
        <f>IF(OR($C$4="",$C$4=0),+Curves!D40,$C$4)</f>
        <v>0.05</v>
      </c>
      <c r="D40" s="26">
        <f t="shared" ca="1" si="0"/>
        <v>0.88076748848888797</v>
      </c>
      <c r="E40" s="28">
        <f t="shared" si="8"/>
        <v>5000</v>
      </c>
      <c r="F40" s="28">
        <f t="shared" ca="1" si="9"/>
        <v>0</v>
      </c>
      <c r="G40" s="23">
        <f t="shared" ca="1" si="1"/>
        <v>0</v>
      </c>
      <c r="H40" s="35">
        <f t="shared" ca="1" si="2"/>
        <v>0</v>
      </c>
      <c r="I40" s="28">
        <f t="shared" ca="1" si="6"/>
        <v>0</v>
      </c>
      <c r="J40" s="28">
        <f t="shared" ca="1" si="3"/>
        <v>0</v>
      </c>
      <c r="K40" s="35">
        <f t="shared" ca="1" si="4"/>
        <v>0</v>
      </c>
      <c r="L40" s="37"/>
      <c r="N40" s="17"/>
    </row>
    <row r="41" spans="1:14" x14ac:dyDescent="0.2">
      <c r="A41" s="19">
        <f ca="1">+Curves!C41</f>
        <v>42856</v>
      </c>
      <c r="B41" s="28">
        <f t="shared" ca="1" si="5"/>
        <v>0</v>
      </c>
      <c r="C41" s="24">
        <f>IF(OR($C$4="",$C$4=0),+Curves!D41,$C$4)</f>
        <v>0.05</v>
      </c>
      <c r="D41" s="26">
        <f t="shared" ca="1" si="0"/>
        <v>0.8772020838009511</v>
      </c>
      <c r="E41" s="28">
        <f t="shared" si="8"/>
        <v>5000</v>
      </c>
      <c r="F41" s="28">
        <f t="shared" ca="1" si="9"/>
        <v>0</v>
      </c>
      <c r="G41" s="23">
        <f t="shared" ca="1" si="1"/>
        <v>0</v>
      </c>
      <c r="H41" s="35">
        <f t="shared" ca="1" si="2"/>
        <v>0</v>
      </c>
      <c r="I41" s="28">
        <f t="shared" ca="1" si="6"/>
        <v>0</v>
      </c>
      <c r="J41" s="28">
        <f t="shared" ca="1" si="3"/>
        <v>0</v>
      </c>
      <c r="K41" s="35">
        <f t="shared" ca="1" si="4"/>
        <v>0</v>
      </c>
      <c r="L41" s="37"/>
      <c r="N41" s="17"/>
    </row>
    <row r="42" spans="1:14" x14ac:dyDescent="0.2">
      <c r="A42" s="19">
        <f ca="1">+Curves!C42</f>
        <v>42887</v>
      </c>
      <c r="B42" s="28">
        <f t="shared" ca="1" si="5"/>
        <v>0</v>
      </c>
      <c r="C42" s="24">
        <f>IF(OR($C$4="",$C$4=0),+Curves!D42,$C$4)</f>
        <v>0.05</v>
      </c>
      <c r="D42" s="26">
        <f t="shared" ca="1" si="0"/>
        <v>0.87353299426791464</v>
      </c>
      <c r="E42" s="28">
        <f t="shared" si="8"/>
        <v>5000</v>
      </c>
      <c r="F42" s="28">
        <f t="shared" ca="1" si="9"/>
        <v>0</v>
      </c>
      <c r="G42" s="23">
        <f t="shared" ca="1" si="1"/>
        <v>0</v>
      </c>
      <c r="H42" s="35">
        <f t="shared" ca="1" si="2"/>
        <v>0</v>
      </c>
      <c r="I42" s="28">
        <f t="shared" ca="1" si="6"/>
        <v>0</v>
      </c>
      <c r="J42" s="28">
        <f t="shared" ca="1" si="3"/>
        <v>0</v>
      </c>
      <c r="K42" s="35">
        <f t="shared" ca="1" si="4"/>
        <v>0</v>
      </c>
      <c r="L42" s="37"/>
      <c r="N42" s="17"/>
    </row>
    <row r="43" spans="1:14" x14ac:dyDescent="0.2">
      <c r="A43" s="19">
        <f ca="1">+Curves!C43</f>
        <v>42917</v>
      </c>
      <c r="B43" s="28">
        <f t="shared" ca="1" si="5"/>
        <v>0</v>
      </c>
      <c r="C43" s="24">
        <f>IF(OR($C$4="",$C$4=0),+Curves!D43,$C$4)</f>
        <v>0.05</v>
      </c>
      <c r="D43" s="26">
        <f t="shared" ca="1" si="0"/>
        <v>0.86999687528812131</v>
      </c>
      <c r="E43" s="28">
        <f t="shared" si="8"/>
        <v>5000</v>
      </c>
      <c r="F43" s="28">
        <f t="shared" ca="1" si="9"/>
        <v>0</v>
      </c>
      <c r="G43" s="23">
        <f t="shared" ca="1" si="1"/>
        <v>0</v>
      </c>
      <c r="H43" s="35">
        <f t="shared" ca="1" si="2"/>
        <v>0</v>
      </c>
      <c r="I43" s="28">
        <f t="shared" ca="1" si="6"/>
        <v>0</v>
      </c>
      <c r="J43" s="28">
        <f t="shared" ca="1" si="3"/>
        <v>0</v>
      </c>
      <c r="K43" s="35">
        <f t="shared" ca="1" si="4"/>
        <v>0</v>
      </c>
      <c r="L43" s="37"/>
      <c r="N43" s="17"/>
    </row>
    <row r="44" spans="1:14" x14ac:dyDescent="0.2">
      <c r="A44" s="19">
        <f ca="1">+Curves!C44</f>
        <v>42948</v>
      </c>
      <c r="B44" s="28">
        <f t="shared" ca="1" si="5"/>
        <v>0</v>
      </c>
      <c r="C44" s="24">
        <f>IF(OR($C$4="",$C$4=0),+Curves!D44,$C$4)</f>
        <v>0.05</v>
      </c>
      <c r="D44" s="26">
        <f t="shared" ca="1" si="0"/>
        <v>0.86635792311525062</v>
      </c>
      <c r="E44" s="28">
        <f t="shared" si="8"/>
        <v>5000</v>
      </c>
      <c r="F44" s="28">
        <f t="shared" ca="1" si="9"/>
        <v>0</v>
      </c>
      <c r="G44" s="23">
        <f t="shared" ca="1" si="1"/>
        <v>0</v>
      </c>
      <c r="H44" s="35">
        <f t="shared" ca="1" si="2"/>
        <v>0</v>
      </c>
      <c r="I44" s="28">
        <f t="shared" ca="1" si="6"/>
        <v>0</v>
      </c>
      <c r="J44" s="28">
        <f t="shared" ca="1" si="3"/>
        <v>0</v>
      </c>
      <c r="K44" s="35">
        <f t="shared" ca="1" si="4"/>
        <v>0</v>
      </c>
      <c r="L44" s="37"/>
      <c r="N44" s="17"/>
    </row>
    <row r="45" spans="1:14" x14ac:dyDescent="0.2">
      <c r="A45" s="19">
        <f ca="1">+Curves!C45</f>
        <v>42979</v>
      </c>
      <c r="B45" s="28">
        <f t="shared" ca="1" si="5"/>
        <v>0</v>
      </c>
      <c r="C45" s="24">
        <f>IF(OR($C$4="",$C$4=0),+Curves!D45,$C$4)</f>
        <v>0.05</v>
      </c>
      <c r="D45" s="26">
        <f t="shared" ca="1" si="0"/>
        <v>0.86273419165557175</v>
      </c>
      <c r="E45" s="28">
        <f t="shared" si="8"/>
        <v>5000</v>
      </c>
      <c r="F45" s="28">
        <f t="shared" ca="1" si="9"/>
        <v>0</v>
      </c>
      <c r="G45" s="23">
        <f t="shared" ca="1" si="1"/>
        <v>0</v>
      </c>
      <c r="H45" s="35">
        <f t="shared" ca="1" si="2"/>
        <v>0</v>
      </c>
      <c r="I45" s="28">
        <f t="shared" ca="1" si="6"/>
        <v>0</v>
      </c>
      <c r="J45" s="28">
        <f t="shared" ca="1" si="3"/>
        <v>0</v>
      </c>
      <c r="K45" s="35">
        <f t="shared" ca="1" si="4"/>
        <v>0</v>
      </c>
      <c r="L45" s="37"/>
      <c r="N45" s="17"/>
    </row>
    <row r="46" spans="1:14" x14ac:dyDescent="0.2">
      <c r="A46" s="19">
        <f ca="1">+Curves!C46</f>
        <v>43009</v>
      </c>
      <c r="B46" s="28">
        <f t="shared" ca="1" si="5"/>
        <v>0</v>
      </c>
      <c r="C46" s="24">
        <f>IF(OR($C$4="",$C$4=0),+Curves!D46,$C$4)</f>
        <v>0.05</v>
      </c>
      <c r="D46" s="26">
        <f t="shared" ca="1" si="0"/>
        <v>0.85924178693857911</v>
      </c>
      <c r="E46" s="28">
        <f t="shared" si="8"/>
        <v>5000</v>
      </c>
      <c r="F46" s="28">
        <f t="shared" ca="1" si="9"/>
        <v>0</v>
      </c>
      <c r="G46" s="23">
        <f t="shared" ca="1" si="1"/>
        <v>0</v>
      </c>
      <c r="H46" s="35">
        <f t="shared" ca="1" si="2"/>
        <v>0</v>
      </c>
      <c r="I46" s="28">
        <f t="shared" ca="1" si="6"/>
        <v>0</v>
      </c>
      <c r="J46" s="28">
        <f t="shared" ca="1" si="3"/>
        <v>0</v>
      </c>
      <c r="K46" s="35">
        <f t="shared" ca="1" si="4"/>
        <v>0</v>
      </c>
      <c r="L46" s="37"/>
      <c r="N46" s="17"/>
    </row>
    <row r="47" spans="1:14" x14ac:dyDescent="0.2">
      <c r="A47" s="19">
        <f ca="1">+Curves!C47</f>
        <v>43040</v>
      </c>
      <c r="B47" s="28">
        <f t="shared" ca="1" si="5"/>
        <v>0</v>
      </c>
      <c r="C47" s="24">
        <f>IF(OR($C$4="",$C$4=0),+Curves!D47,$C$4)</f>
        <v>0.05</v>
      </c>
      <c r="D47" s="26">
        <f t="shared" ca="1" si="0"/>
        <v>0.85564782027454267</v>
      </c>
      <c r="E47" s="28">
        <f t="shared" si="8"/>
        <v>5000</v>
      </c>
      <c r="F47" s="28">
        <f t="shared" ca="1" si="9"/>
        <v>0</v>
      </c>
      <c r="G47" s="23">
        <f t="shared" ca="1" si="1"/>
        <v>0</v>
      </c>
      <c r="H47" s="35">
        <f t="shared" ca="1" si="2"/>
        <v>0</v>
      </c>
      <c r="I47" s="28">
        <f t="shared" ca="1" si="6"/>
        <v>0</v>
      </c>
      <c r="J47" s="28">
        <f t="shared" ca="1" si="3"/>
        <v>0</v>
      </c>
      <c r="K47" s="35">
        <f t="shared" ca="1" si="4"/>
        <v>0</v>
      </c>
      <c r="L47" s="37"/>
      <c r="N47" s="17"/>
    </row>
    <row r="48" spans="1:14" x14ac:dyDescent="0.2">
      <c r="A48" s="19">
        <f ca="1">+Curves!C48</f>
        <v>43070</v>
      </c>
      <c r="B48" s="28">
        <f t="shared" ca="1" si="5"/>
        <v>0</v>
      </c>
      <c r="C48" s="24">
        <f>IF(OR($C$4="",$C$4=0),+Curves!D48,$C$4)</f>
        <v>0.05</v>
      </c>
      <c r="D48" s="26">
        <f t="shared" ca="1" si="0"/>
        <v>0.85218410165470126</v>
      </c>
      <c r="E48" s="28">
        <f t="shared" si="8"/>
        <v>5000</v>
      </c>
      <c r="F48" s="28">
        <f t="shared" ca="1" si="9"/>
        <v>0</v>
      </c>
      <c r="G48" s="23">
        <f t="shared" ca="1" si="1"/>
        <v>0</v>
      </c>
      <c r="H48" s="35">
        <f t="shared" ca="1" si="2"/>
        <v>0</v>
      </c>
      <c r="I48" s="28">
        <f t="shared" ca="1" si="6"/>
        <v>0</v>
      </c>
      <c r="J48" s="28">
        <f t="shared" ca="1" si="3"/>
        <v>0</v>
      </c>
      <c r="K48" s="35">
        <f t="shared" ca="1" si="4"/>
        <v>0</v>
      </c>
      <c r="L48" s="37"/>
      <c r="N48" s="17"/>
    </row>
    <row r="49" spans="1:14" x14ac:dyDescent="0.2">
      <c r="A49" s="19">
        <f ca="1">+Curves!C49</f>
        <v>43101</v>
      </c>
      <c r="B49" s="28">
        <f t="shared" ca="1" si="5"/>
        <v>0</v>
      </c>
      <c r="C49" s="24">
        <f>IF(OR($C$4="",$C$4=0),+Curves!D49,$C$4)</f>
        <v>0.05</v>
      </c>
      <c r="D49" s="26">
        <f t="shared" ca="1" si="0"/>
        <v>0.8486196553026667</v>
      </c>
      <c r="E49" s="28">
        <f t="shared" si="8"/>
        <v>5000</v>
      </c>
      <c r="F49" s="28">
        <f t="shared" ca="1" si="9"/>
        <v>0</v>
      </c>
      <c r="G49" s="23">
        <f t="shared" ca="1" si="1"/>
        <v>0</v>
      </c>
      <c r="H49" s="35">
        <f t="shared" ca="1" si="2"/>
        <v>0</v>
      </c>
      <c r="I49" s="28">
        <f t="shared" ca="1" si="6"/>
        <v>0</v>
      </c>
      <c r="J49" s="28">
        <f t="shared" ca="1" si="3"/>
        <v>0</v>
      </c>
      <c r="K49" s="35">
        <f t="shared" ca="1" si="4"/>
        <v>0</v>
      </c>
      <c r="L49" s="37"/>
      <c r="N49" s="17"/>
    </row>
    <row r="50" spans="1:14" x14ac:dyDescent="0.2">
      <c r="A50" s="19">
        <f ca="1">+Curves!C50</f>
        <v>43132</v>
      </c>
      <c r="B50" s="28">
        <f t="shared" ca="1" si="5"/>
        <v>0</v>
      </c>
      <c r="C50" s="24">
        <f>IF(OR($C$4="",$C$4=0),+Curves!D50,$C$4)</f>
        <v>0.05</v>
      </c>
      <c r="D50" s="26">
        <f t="shared" ca="1" si="0"/>
        <v>0.84507011802693599</v>
      </c>
      <c r="E50" s="28">
        <f t="shared" si="8"/>
        <v>5000</v>
      </c>
      <c r="F50" s="28">
        <f t="shared" ca="1" si="9"/>
        <v>0</v>
      </c>
      <c r="G50" s="23">
        <f t="shared" ca="1" si="1"/>
        <v>0</v>
      </c>
      <c r="H50" s="35">
        <f t="shared" ca="1" si="2"/>
        <v>0</v>
      </c>
      <c r="I50" s="28">
        <f t="shared" ca="1" si="6"/>
        <v>0</v>
      </c>
      <c r="J50" s="28">
        <f t="shared" ca="1" si="3"/>
        <v>0</v>
      </c>
      <c r="K50" s="35">
        <f t="shared" ca="1" si="4"/>
        <v>0</v>
      </c>
      <c r="L50" s="37"/>
      <c r="N50" s="17"/>
    </row>
    <row r="51" spans="1:14" x14ac:dyDescent="0.2">
      <c r="A51" s="19">
        <f ca="1">+Curves!C51</f>
        <v>43160</v>
      </c>
      <c r="B51" s="28">
        <f t="shared" ca="1" si="5"/>
        <v>0</v>
      </c>
      <c r="C51" s="24">
        <f>IF(OR($C$4="",$C$4=0),+Curves!D51,$C$4)</f>
        <v>0.05</v>
      </c>
      <c r="D51" s="26">
        <f t="shared" ca="1" si="0"/>
        <v>0.84187684715128441</v>
      </c>
      <c r="E51" s="28">
        <f t="shared" si="8"/>
        <v>5000</v>
      </c>
      <c r="F51" s="28">
        <f t="shared" ca="1" si="9"/>
        <v>50</v>
      </c>
      <c r="G51" s="23">
        <f t="shared" ca="1" si="1"/>
        <v>42.09384235756422</v>
      </c>
      <c r="H51" s="35">
        <f t="shared" ca="1" si="2"/>
        <v>-210469.21178782111</v>
      </c>
      <c r="I51" s="28">
        <f t="shared" ca="1" si="6"/>
        <v>0</v>
      </c>
      <c r="J51" s="28">
        <f t="shared" ca="1" si="3"/>
        <v>0</v>
      </c>
      <c r="K51" s="35">
        <f t="shared" ca="1" si="4"/>
        <v>-210469.21178782111</v>
      </c>
      <c r="L51" s="37"/>
      <c r="N51" s="17"/>
    </row>
    <row r="52" spans="1:14" x14ac:dyDescent="0.2">
      <c r="A52" s="19">
        <f ca="1">+Curves!C52</f>
        <v>43191</v>
      </c>
      <c r="B52" s="28">
        <f t="shared" ca="1" si="5"/>
        <v>0</v>
      </c>
      <c r="C52" s="24">
        <f>IF(OR($C$4="",$C$4=0),+Curves!D52,$C$4)</f>
        <v>0.05</v>
      </c>
      <c r="D52" s="26">
        <f t="shared" ca="1" si="0"/>
        <v>0.83835551314509493</v>
      </c>
      <c r="E52" s="28">
        <f t="shared" si="8"/>
        <v>5000</v>
      </c>
      <c r="F52" s="28">
        <f t="shared" ca="1" si="9"/>
        <v>0</v>
      </c>
      <c r="G52" s="23">
        <f t="shared" ca="1" si="1"/>
        <v>0</v>
      </c>
      <c r="H52" s="35">
        <f t="shared" ca="1" si="2"/>
        <v>0</v>
      </c>
      <c r="I52" s="28">
        <f t="shared" ca="1" si="6"/>
        <v>0</v>
      </c>
      <c r="J52" s="28">
        <f t="shared" ca="1" si="3"/>
        <v>0</v>
      </c>
      <c r="K52" s="35">
        <f t="shared" ca="1" si="4"/>
        <v>0</v>
      </c>
      <c r="L52" s="37"/>
      <c r="N52" s="17"/>
    </row>
    <row r="53" spans="1:14" x14ac:dyDescent="0.2">
      <c r="A53" s="19">
        <f ca="1">+Curves!C53</f>
        <v>43221</v>
      </c>
      <c r="B53" s="28">
        <f t="shared" ca="1" si="5"/>
        <v>0</v>
      </c>
      <c r="C53" s="24">
        <f>IF(OR($C$4="",$C$4=0),+Curves!D53,$C$4)</f>
        <v>0.05</v>
      </c>
      <c r="D53" s="26">
        <f t="shared" ca="1" si="0"/>
        <v>0.83496179492117006</v>
      </c>
      <c r="E53" s="28">
        <f t="shared" si="8"/>
        <v>5000</v>
      </c>
      <c r="F53" s="28">
        <f t="shared" ca="1" si="9"/>
        <v>0</v>
      </c>
      <c r="G53" s="23">
        <f t="shared" ca="1" si="1"/>
        <v>0</v>
      </c>
      <c r="H53" s="35">
        <f t="shared" ca="1" si="2"/>
        <v>0</v>
      </c>
      <c r="I53" s="28">
        <f t="shared" ca="1" si="6"/>
        <v>0</v>
      </c>
      <c r="J53" s="28">
        <f t="shared" ca="1" si="3"/>
        <v>0</v>
      </c>
      <c r="K53" s="35">
        <f t="shared" ca="1" si="4"/>
        <v>0</v>
      </c>
      <c r="L53" s="37"/>
      <c r="N53" s="17"/>
    </row>
    <row r="54" spans="1:14" x14ac:dyDescent="0.2">
      <c r="A54" s="19">
        <f ca="1">+Curves!C54</f>
        <v>43252</v>
      </c>
      <c r="B54" s="28">
        <f t="shared" ca="1" si="5"/>
        <v>0</v>
      </c>
      <c r="C54" s="24">
        <f>IF(OR($C$4="",$C$4=0),+Curves!D54,$C$4)</f>
        <v>0.05</v>
      </c>
      <c r="D54" s="26">
        <f t="shared" ca="1" si="0"/>
        <v>0.83146938463304565</v>
      </c>
      <c r="E54" s="28">
        <f t="shared" si="8"/>
        <v>5000</v>
      </c>
      <c r="F54" s="28">
        <f t="shared" ca="1" si="9"/>
        <v>0</v>
      </c>
      <c r="G54" s="23">
        <f t="shared" ca="1" si="1"/>
        <v>0</v>
      </c>
      <c r="H54" s="35">
        <f t="shared" ca="1" si="2"/>
        <v>0</v>
      </c>
      <c r="I54" s="28">
        <f t="shared" ca="1" si="6"/>
        <v>0</v>
      </c>
      <c r="J54" s="28">
        <f t="shared" ca="1" si="3"/>
        <v>0</v>
      </c>
      <c r="K54" s="35">
        <f t="shared" ca="1" si="4"/>
        <v>0</v>
      </c>
      <c r="L54" s="37"/>
      <c r="N54" s="17"/>
    </row>
    <row r="55" spans="1:14" x14ac:dyDescent="0.2">
      <c r="A55" s="19">
        <f ca="1">+Curves!C55</f>
        <v>43282</v>
      </c>
      <c r="B55" s="28">
        <f t="shared" ca="1" si="5"/>
        <v>0</v>
      </c>
      <c r="C55" s="24">
        <f>IF(OR($C$4="",$C$4=0),+Curves!D55,$C$4)</f>
        <v>0.05</v>
      </c>
      <c r="D55" s="26">
        <f t="shared" ca="1" si="0"/>
        <v>0.82810354190997582</v>
      </c>
      <c r="E55" s="28">
        <f t="shared" si="8"/>
        <v>5000</v>
      </c>
      <c r="F55" s="28">
        <f t="shared" ca="1" si="9"/>
        <v>0</v>
      </c>
      <c r="G55" s="23">
        <f t="shared" ca="1" si="1"/>
        <v>0</v>
      </c>
      <c r="H55" s="35">
        <f t="shared" ca="1" si="2"/>
        <v>0</v>
      </c>
      <c r="I55" s="28">
        <f t="shared" ca="1" si="6"/>
        <v>0</v>
      </c>
      <c r="J55" s="28">
        <f t="shared" ca="1" si="3"/>
        <v>0</v>
      </c>
      <c r="K55" s="35">
        <f t="shared" ca="1" si="4"/>
        <v>0</v>
      </c>
      <c r="L55" s="37"/>
      <c r="N55" s="17"/>
    </row>
    <row r="56" spans="1:14" x14ac:dyDescent="0.2">
      <c r="A56" s="19">
        <f ca="1">+Curves!C56</f>
        <v>43313</v>
      </c>
      <c r="B56" s="28">
        <f t="shared" ca="1" si="5"/>
        <v>0</v>
      </c>
      <c r="C56" s="24">
        <f>IF(OR($C$4="",$C$4=0),+Curves!D56,$C$4)</f>
        <v>0.05</v>
      </c>
      <c r="D56" s="26">
        <f t="shared" ca="1" si="0"/>
        <v>0.82463981776476292</v>
      </c>
      <c r="E56" s="28">
        <f t="shared" si="8"/>
        <v>5000</v>
      </c>
      <c r="F56" s="28">
        <f t="shared" ca="1" si="9"/>
        <v>0</v>
      </c>
      <c r="G56" s="23">
        <f t="shared" ca="1" si="1"/>
        <v>0</v>
      </c>
      <c r="H56" s="35">
        <f t="shared" ca="1" si="2"/>
        <v>0</v>
      </c>
      <c r="I56" s="28">
        <f t="shared" ca="1" si="6"/>
        <v>0</v>
      </c>
      <c r="J56" s="28">
        <f t="shared" ca="1" si="3"/>
        <v>0</v>
      </c>
      <c r="K56" s="35">
        <f t="shared" ca="1" si="4"/>
        <v>0</v>
      </c>
      <c r="L56" s="37"/>
      <c r="N56" s="17"/>
    </row>
    <row r="57" spans="1:14" x14ac:dyDescent="0.2">
      <c r="A57" s="19">
        <f ca="1">+Curves!C57</f>
        <v>43344</v>
      </c>
      <c r="B57" s="28">
        <f t="shared" ca="1" si="5"/>
        <v>0</v>
      </c>
      <c r="C57" s="24">
        <f>IF(OR($C$4="",$C$4=0),+Curves!D57,$C$4)</f>
        <v>0.05</v>
      </c>
      <c r="D57" s="26">
        <f t="shared" ca="1" si="0"/>
        <v>0.82119058140319912</v>
      </c>
      <c r="E57" s="28">
        <f t="shared" si="8"/>
        <v>5000</v>
      </c>
      <c r="F57" s="28">
        <f t="shared" ca="1" si="9"/>
        <v>0</v>
      </c>
      <c r="G57" s="23">
        <f t="shared" ca="1" si="1"/>
        <v>0</v>
      </c>
      <c r="H57" s="35">
        <f t="shared" ca="1" si="2"/>
        <v>0</v>
      </c>
      <c r="I57" s="28">
        <f t="shared" ca="1" si="6"/>
        <v>0</v>
      </c>
      <c r="J57" s="28">
        <f t="shared" ca="1" si="3"/>
        <v>0</v>
      </c>
      <c r="K57" s="35">
        <f t="shared" ca="1" si="4"/>
        <v>0</v>
      </c>
      <c r="L57" s="37"/>
      <c r="N57" s="17"/>
    </row>
    <row r="58" spans="1:14" x14ac:dyDescent="0.2">
      <c r="A58" s="19">
        <f ca="1">+Curves!C58</f>
        <v>43374</v>
      </c>
      <c r="B58" s="28">
        <f t="shared" ca="1" si="5"/>
        <v>0</v>
      </c>
      <c r="C58" s="24">
        <f>IF(OR($C$4="",$C$4=0),+Curves!D58,$C$4)</f>
        <v>0.05</v>
      </c>
      <c r="D58" s="26">
        <f t="shared" ca="1" si="0"/>
        <v>0.81786634795124924</v>
      </c>
      <c r="E58" s="28">
        <f t="shared" si="8"/>
        <v>5000</v>
      </c>
      <c r="F58" s="28">
        <f t="shared" ca="1" si="9"/>
        <v>0</v>
      </c>
      <c r="G58" s="23">
        <f t="shared" ca="1" si="1"/>
        <v>0</v>
      </c>
      <c r="H58" s="35">
        <f t="shared" ca="1" si="2"/>
        <v>0</v>
      </c>
      <c r="I58" s="28">
        <f t="shared" ca="1" si="6"/>
        <v>0</v>
      </c>
      <c r="J58" s="28">
        <f t="shared" ca="1" si="3"/>
        <v>0</v>
      </c>
      <c r="K58" s="35">
        <f t="shared" ca="1" si="4"/>
        <v>0</v>
      </c>
      <c r="L58" s="37"/>
      <c r="N58" s="17"/>
    </row>
    <row r="59" spans="1:14" x14ac:dyDescent="0.2">
      <c r="A59" s="19">
        <f ca="1">+Curves!C59</f>
        <v>43405</v>
      </c>
      <c r="B59" s="28">
        <f t="shared" ca="1" si="5"/>
        <v>0</v>
      </c>
      <c r="C59" s="24">
        <f>IF(OR($C$4="",$C$4=0),+Curves!D59,$C$4)</f>
        <v>0.05</v>
      </c>
      <c r="D59" s="26">
        <f t="shared" ca="1" si="0"/>
        <v>0.81444544310833311</v>
      </c>
      <c r="E59" s="28">
        <f t="shared" si="8"/>
        <v>5000</v>
      </c>
      <c r="F59" s="28">
        <f t="shared" ca="1" si="9"/>
        <v>0</v>
      </c>
      <c r="G59" s="23">
        <f t="shared" ca="1" si="1"/>
        <v>0</v>
      </c>
      <c r="H59" s="35">
        <f t="shared" ca="1" si="2"/>
        <v>0</v>
      </c>
      <c r="I59" s="28">
        <f t="shared" ca="1" si="6"/>
        <v>0</v>
      </c>
      <c r="J59" s="28">
        <f t="shared" ca="1" si="3"/>
        <v>0</v>
      </c>
      <c r="K59" s="35">
        <f t="shared" ca="1" si="4"/>
        <v>0</v>
      </c>
      <c r="L59" s="37"/>
      <c r="N59" s="17"/>
    </row>
    <row r="60" spans="1:14" x14ac:dyDescent="0.2">
      <c r="A60" s="19">
        <f ca="1">+Curves!C60</f>
        <v>43435</v>
      </c>
      <c r="B60" s="28">
        <f t="shared" ca="1" si="5"/>
        <v>0</v>
      </c>
      <c r="C60" s="24">
        <f>IF(OR($C$4="",$C$4=0),+Curves!D60,$C$4)</f>
        <v>0.05</v>
      </c>
      <c r="D60" s="26">
        <f t="shared" ca="1" si="0"/>
        <v>0.8111485144195717</v>
      </c>
      <c r="E60" s="28">
        <f t="shared" si="8"/>
        <v>5000</v>
      </c>
      <c r="F60" s="28">
        <f t="shared" ca="1" si="9"/>
        <v>0</v>
      </c>
      <c r="G60" s="23">
        <f t="shared" ca="1" si="1"/>
        <v>0</v>
      </c>
      <c r="H60" s="35">
        <f t="shared" ca="1" si="2"/>
        <v>0</v>
      </c>
      <c r="I60" s="28">
        <f t="shared" ca="1" si="6"/>
        <v>0</v>
      </c>
      <c r="J60" s="28">
        <f t="shared" ca="1" si="3"/>
        <v>0</v>
      </c>
      <c r="K60" s="35">
        <f t="shared" ca="1" si="4"/>
        <v>0</v>
      </c>
      <c r="L60" s="37"/>
      <c r="N60" s="17"/>
    </row>
    <row r="61" spans="1:14" x14ac:dyDescent="0.2">
      <c r="A61" s="19">
        <f ca="1">+Curves!C61</f>
        <v>43466</v>
      </c>
      <c r="B61" s="28">
        <f t="shared" ca="1" si="5"/>
        <v>0</v>
      </c>
      <c r="C61" s="24">
        <f>IF(OR($C$4="",$C$4=0),+Curves!D61,$C$4)</f>
        <v>0.05</v>
      </c>
      <c r="D61" s="26">
        <f t="shared" ca="1" si="0"/>
        <v>0.80775570838438882</v>
      </c>
      <c r="E61" s="28">
        <f t="shared" si="8"/>
        <v>5000</v>
      </c>
      <c r="F61" s="28">
        <f t="shared" ca="1" si="9"/>
        <v>0</v>
      </c>
      <c r="G61" s="23">
        <f t="shared" ca="1" si="1"/>
        <v>0</v>
      </c>
      <c r="H61" s="35">
        <f t="shared" ca="1" si="2"/>
        <v>0</v>
      </c>
      <c r="I61" s="28">
        <f t="shared" ca="1" si="6"/>
        <v>0</v>
      </c>
      <c r="J61" s="28">
        <f t="shared" ca="1" si="3"/>
        <v>0</v>
      </c>
      <c r="K61" s="35">
        <f t="shared" ca="1" si="4"/>
        <v>0</v>
      </c>
      <c r="L61" s="37"/>
      <c r="N61" s="17"/>
    </row>
    <row r="62" spans="1:14" x14ac:dyDescent="0.2">
      <c r="A62" s="19">
        <f ca="1">+Curves!C62</f>
        <v>43497</v>
      </c>
      <c r="B62" s="28">
        <f t="shared" ca="1" si="5"/>
        <v>0</v>
      </c>
      <c r="C62" s="24">
        <f>IF(OR($C$4="",$C$4=0),+Curves!D62,$C$4)</f>
        <v>0.05</v>
      </c>
      <c r="D62" s="26">
        <f t="shared" ca="1" si="0"/>
        <v>0.80437709350235176</v>
      </c>
      <c r="E62" s="28">
        <f t="shared" si="8"/>
        <v>5000</v>
      </c>
      <c r="F62" s="28">
        <f t="shared" ca="1" si="9"/>
        <v>0</v>
      </c>
      <c r="G62" s="23">
        <f t="shared" ca="1" si="1"/>
        <v>0</v>
      </c>
      <c r="H62" s="35">
        <f t="shared" ca="1" si="2"/>
        <v>0</v>
      </c>
      <c r="I62" s="28">
        <f t="shared" ca="1" si="6"/>
        <v>0</v>
      </c>
      <c r="J62" s="28">
        <f t="shared" ca="1" si="3"/>
        <v>0</v>
      </c>
      <c r="K62" s="35">
        <f t="shared" ca="1" si="4"/>
        <v>0</v>
      </c>
      <c r="L62" s="37"/>
    </row>
    <row r="63" spans="1:14" x14ac:dyDescent="0.2">
      <c r="A63" s="19">
        <f ca="1">+Curves!C63</f>
        <v>43525</v>
      </c>
      <c r="B63" s="28">
        <f t="shared" ca="1" si="5"/>
        <v>0</v>
      </c>
      <c r="C63" s="24">
        <f>IF(OR($C$4="",$C$4=0),+Curves!D63,$C$4)</f>
        <v>0.05</v>
      </c>
      <c r="D63" s="26">
        <f t="shared" ca="1" si="0"/>
        <v>0.80133758957134138</v>
      </c>
      <c r="E63" s="28">
        <f t="shared" si="8"/>
        <v>5000</v>
      </c>
      <c r="F63" s="28">
        <f t="shared" ca="1" si="9"/>
        <v>50</v>
      </c>
      <c r="G63" s="23">
        <f t="shared" ca="1" si="1"/>
        <v>40.066879478567067</v>
      </c>
      <c r="H63" s="35">
        <f t="shared" ca="1" si="2"/>
        <v>-200334.39739283532</v>
      </c>
      <c r="I63" s="28">
        <f t="shared" ca="1" si="6"/>
        <v>0</v>
      </c>
      <c r="J63" s="28">
        <f t="shared" ca="1" si="3"/>
        <v>0</v>
      </c>
      <c r="K63" s="35">
        <f t="shared" ca="1" si="4"/>
        <v>-200334.39739283532</v>
      </c>
      <c r="L63" s="37"/>
    </row>
    <row r="64" spans="1:14" x14ac:dyDescent="0.2">
      <c r="A64" s="19">
        <f ca="1">+Curves!C64</f>
        <v>43556</v>
      </c>
      <c r="B64" s="28">
        <f t="shared" ca="1" si="5"/>
        <v>0</v>
      </c>
      <c r="C64" s="24">
        <f>IF(OR($C$4="",$C$4=0),+Curves!D64,$C$4)</f>
        <v>0.05</v>
      </c>
      <c r="D64" s="26">
        <f t="shared" ca="1" si="0"/>
        <v>0.79798581987468831</v>
      </c>
      <c r="E64" s="28">
        <f t="shared" si="8"/>
        <v>5000</v>
      </c>
      <c r="F64" s="28">
        <f t="shared" ca="1" si="9"/>
        <v>0</v>
      </c>
      <c r="G64" s="23">
        <f t="shared" ca="1" si="1"/>
        <v>0</v>
      </c>
      <c r="H64" s="35">
        <f t="shared" ca="1" si="2"/>
        <v>0</v>
      </c>
      <c r="I64" s="28">
        <f t="shared" ca="1" si="6"/>
        <v>0</v>
      </c>
      <c r="J64" s="28">
        <f t="shared" ca="1" si="3"/>
        <v>0</v>
      </c>
      <c r="K64" s="35">
        <f t="shared" ca="1" si="4"/>
        <v>0</v>
      </c>
      <c r="L64" s="37"/>
    </row>
    <row r="65" spans="1:12" x14ac:dyDescent="0.2">
      <c r="A65" s="19">
        <f ca="1">+Curves!C65</f>
        <v>43586</v>
      </c>
      <c r="B65" s="28">
        <f t="shared" ca="1" si="5"/>
        <v>0</v>
      </c>
      <c r="C65" s="24">
        <f>IF(OR($C$4="",$C$4=0),+Curves!D65,$C$4)</f>
        <v>0.05</v>
      </c>
      <c r="D65" s="26">
        <f t="shared" ca="1" si="0"/>
        <v>0.79475552082269929</v>
      </c>
      <c r="E65" s="28">
        <f t="shared" si="8"/>
        <v>5000</v>
      </c>
      <c r="F65" s="28">
        <f t="shared" ca="1" si="9"/>
        <v>0</v>
      </c>
      <c r="G65" s="23">
        <f t="shared" ca="1" si="1"/>
        <v>0</v>
      </c>
      <c r="H65" s="35">
        <f t="shared" ca="1" si="2"/>
        <v>0</v>
      </c>
      <c r="I65" s="28">
        <f t="shared" ca="1" si="6"/>
        <v>0</v>
      </c>
      <c r="J65" s="28">
        <f t="shared" ca="1" si="3"/>
        <v>0</v>
      </c>
      <c r="K65" s="35">
        <f t="shared" ca="1" si="4"/>
        <v>0</v>
      </c>
      <c r="L65" s="37"/>
    </row>
    <row r="66" spans="1:12" x14ac:dyDescent="0.2">
      <c r="A66" s="19">
        <f ca="1">+Curves!C66</f>
        <v>43617</v>
      </c>
      <c r="B66" s="28">
        <f t="shared" ca="1" si="5"/>
        <v>0</v>
      </c>
      <c r="C66" s="24">
        <f>IF(OR($C$4="",$C$4=0),+Curves!D66,$C$4)</f>
        <v>0.05</v>
      </c>
      <c r="D66" s="26">
        <f t="shared" ca="1" si="0"/>
        <v>0.79143128206788649</v>
      </c>
      <c r="E66" s="28">
        <f t="shared" si="8"/>
        <v>5000</v>
      </c>
      <c r="F66" s="28">
        <f t="shared" ca="1" si="9"/>
        <v>0</v>
      </c>
      <c r="G66" s="23">
        <f t="shared" ca="1" si="1"/>
        <v>0</v>
      </c>
      <c r="H66" s="35">
        <f t="shared" ca="1" si="2"/>
        <v>0</v>
      </c>
      <c r="I66" s="28">
        <f t="shared" ca="1" si="6"/>
        <v>0</v>
      </c>
      <c r="J66" s="28">
        <f t="shared" ca="1" si="3"/>
        <v>0</v>
      </c>
      <c r="K66" s="35">
        <f t="shared" ca="1" si="4"/>
        <v>0</v>
      </c>
      <c r="L66" s="37"/>
    </row>
    <row r="67" spans="1:12" x14ac:dyDescent="0.2">
      <c r="A67" s="19">
        <f ca="1">+Curves!C67</f>
        <v>43647</v>
      </c>
      <c r="B67" s="28">
        <f t="shared" ca="1" si="5"/>
        <v>0</v>
      </c>
      <c r="C67" s="24">
        <f>IF(OR($C$4="",$C$4=0),+Curves!D67,$C$4)</f>
        <v>0.05</v>
      </c>
      <c r="D67" s="26">
        <f t="shared" ca="1" si="0"/>
        <v>0.78822751621578169</v>
      </c>
      <c r="E67" s="28">
        <f t="shared" si="8"/>
        <v>5000</v>
      </c>
      <c r="F67" s="28">
        <f t="shared" ca="1" si="9"/>
        <v>0</v>
      </c>
      <c r="G67" s="23">
        <f t="shared" ca="1" si="1"/>
        <v>0</v>
      </c>
      <c r="H67" s="35">
        <f t="shared" ca="1" si="2"/>
        <v>0</v>
      </c>
      <c r="I67" s="28">
        <f t="shared" ca="1" si="6"/>
        <v>0</v>
      </c>
      <c r="J67" s="28">
        <f t="shared" ca="1" si="3"/>
        <v>0</v>
      </c>
      <c r="K67" s="35">
        <f t="shared" ca="1" si="4"/>
        <v>0</v>
      </c>
      <c r="L67" s="37"/>
    </row>
    <row r="68" spans="1:12" x14ac:dyDescent="0.2">
      <c r="A68" s="19">
        <f ca="1">+Curves!C68</f>
        <v>43678</v>
      </c>
      <c r="B68" s="28">
        <f t="shared" ca="1" si="5"/>
        <v>0</v>
      </c>
      <c r="C68" s="24">
        <f>IF(OR($C$4="",$C$4=0),+Curves!D68,$C$4)</f>
        <v>0.05</v>
      </c>
      <c r="D68" s="26">
        <f t="shared" ca="1" si="0"/>
        <v>0.78493058226771451</v>
      </c>
      <c r="E68" s="28">
        <f t="shared" si="8"/>
        <v>5000</v>
      </c>
      <c r="F68" s="28">
        <f t="shared" ca="1" si="9"/>
        <v>0</v>
      </c>
      <c r="G68" s="23">
        <f t="shared" ca="1" si="1"/>
        <v>0</v>
      </c>
      <c r="H68" s="35">
        <f t="shared" ca="1" si="2"/>
        <v>0</v>
      </c>
      <c r="I68" s="28">
        <f t="shared" ca="1" si="6"/>
        <v>0</v>
      </c>
      <c r="J68" s="28">
        <f t="shared" ca="1" si="3"/>
        <v>0</v>
      </c>
      <c r="K68" s="35">
        <f t="shared" ca="1" si="4"/>
        <v>0</v>
      </c>
      <c r="L68" s="37"/>
    </row>
    <row r="69" spans="1:12" x14ac:dyDescent="0.2">
      <c r="A69" s="19">
        <f ca="1">+Curves!C69</f>
        <v>43709</v>
      </c>
      <c r="B69" s="28">
        <f t="shared" ca="1" si="5"/>
        <v>0</v>
      </c>
      <c r="C69" s="24">
        <f>IF(OR($C$4="",$C$4=0),+Curves!D69,$C$4)</f>
        <v>0.05</v>
      </c>
      <c r="D69" s="26">
        <f t="shared" ca="1" si="0"/>
        <v>0.78164743846682461</v>
      </c>
      <c r="E69" s="28">
        <f t="shared" si="8"/>
        <v>5000</v>
      </c>
      <c r="F69" s="28">
        <f t="shared" ca="1" si="9"/>
        <v>0</v>
      </c>
      <c r="G69" s="23">
        <f t="shared" ca="1" si="1"/>
        <v>0</v>
      </c>
      <c r="H69" s="35">
        <f t="shared" ca="1" si="2"/>
        <v>0</v>
      </c>
      <c r="I69" s="28">
        <f t="shared" ca="1" si="6"/>
        <v>0</v>
      </c>
      <c r="J69" s="28">
        <f t="shared" ca="1" si="3"/>
        <v>0</v>
      </c>
      <c r="K69" s="35">
        <f t="shared" ca="1" si="4"/>
        <v>0</v>
      </c>
      <c r="L69" s="37"/>
    </row>
    <row r="70" spans="1:12" x14ac:dyDescent="0.2">
      <c r="A70" s="19">
        <f ca="1">+Curves!C70</f>
        <v>43739</v>
      </c>
      <c r="B70" s="28">
        <f t="shared" ca="1" si="5"/>
        <v>0</v>
      </c>
      <c r="C70" s="24">
        <f>IF(OR($C$4="",$C$4=0),+Curves!D70,$C$4)</f>
        <v>0.05</v>
      </c>
      <c r="D70" s="26">
        <f t="shared" ca="1" si="0"/>
        <v>0.77848327825672781</v>
      </c>
      <c r="E70" s="28">
        <f t="shared" si="8"/>
        <v>5000</v>
      </c>
      <c r="F70" s="28">
        <f t="shared" ca="1" si="9"/>
        <v>0</v>
      </c>
      <c r="G70" s="23">
        <f t="shared" ca="1" si="1"/>
        <v>0</v>
      </c>
      <c r="H70" s="35">
        <f t="shared" ca="1" si="2"/>
        <v>0</v>
      </c>
      <c r="I70" s="28">
        <f t="shared" ca="1" si="6"/>
        <v>0</v>
      </c>
      <c r="J70" s="28">
        <f t="shared" ca="1" si="3"/>
        <v>0</v>
      </c>
      <c r="K70" s="35">
        <f t="shared" ca="1" si="4"/>
        <v>0</v>
      </c>
      <c r="L70" s="37"/>
    </row>
    <row r="71" spans="1:12" x14ac:dyDescent="0.2">
      <c r="A71" s="19">
        <f ca="1">+Curves!C71</f>
        <v>43770</v>
      </c>
      <c r="B71" s="28">
        <f t="shared" ca="1" si="5"/>
        <v>0</v>
      </c>
      <c r="C71" s="24">
        <f>IF(OR($C$4="",$C$4=0),+Curves!D71,$C$4)</f>
        <v>0.05</v>
      </c>
      <c r="D71" s="26">
        <f t="shared" ca="1" si="0"/>
        <v>0.775227101714694</v>
      </c>
      <c r="E71" s="28">
        <f t="shared" si="8"/>
        <v>5000</v>
      </c>
      <c r="F71" s="28">
        <f t="shared" ca="1" si="9"/>
        <v>0</v>
      </c>
      <c r="G71" s="23">
        <f t="shared" ca="1" si="1"/>
        <v>0</v>
      </c>
      <c r="H71" s="35">
        <f t="shared" ca="1" si="2"/>
        <v>0</v>
      </c>
      <c r="I71" s="28">
        <f t="shared" ca="1" si="6"/>
        <v>0</v>
      </c>
      <c r="J71" s="28">
        <f t="shared" ca="1" si="3"/>
        <v>0</v>
      </c>
      <c r="K71" s="35">
        <f t="shared" ca="1" si="4"/>
        <v>0</v>
      </c>
      <c r="L71" s="37"/>
    </row>
    <row r="72" spans="1:12" x14ac:dyDescent="0.2">
      <c r="A72" s="19">
        <f ca="1">+Curves!C72</f>
        <v>43800</v>
      </c>
      <c r="B72" s="28">
        <f t="shared" ca="1" si="5"/>
        <v>0</v>
      </c>
      <c r="C72" s="24">
        <f>IF(OR($C$4="",$C$4=0),+Curves!D72,$C$4)</f>
        <v>0.05</v>
      </c>
      <c r="D72" s="26">
        <f t="shared" ca="1" si="0"/>
        <v>0.77208893144979074</v>
      </c>
      <c r="E72" s="28">
        <f t="shared" si="8"/>
        <v>5000</v>
      </c>
      <c r="F72" s="28">
        <f t="shared" ca="1" si="9"/>
        <v>0</v>
      </c>
      <c r="G72" s="23">
        <f t="shared" ca="1" si="1"/>
        <v>0</v>
      </c>
      <c r="H72" s="35">
        <f t="shared" ca="1" si="2"/>
        <v>0</v>
      </c>
      <c r="I72" s="28">
        <f t="shared" ca="1" si="6"/>
        <v>0</v>
      </c>
      <c r="J72" s="28">
        <f t="shared" ca="1" si="3"/>
        <v>0</v>
      </c>
      <c r="K72" s="35">
        <f t="shared" ca="1" si="4"/>
        <v>0</v>
      </c>
      <c r="L72" s="37"/>
    </row>
    <row r="73" spans="1:12" x14ac:dyDescent="0.2">
      <c r="A73" s="19">
        <f ca="1">+Curves!C73</f>
        <v>43831</v>
      </c>
      <c r="B73" s="28">
        <f t="shared" ca="1" si="5"/>
        <v>0</v>
      </c>
      <c r="C73" s="24">
        <f>IF(OR($C$4="",$C$4=0),+Curves!D73,$C$4)</f>
        <v>0.05</v>
      </c>
      <c r="D73" s="26">
        <f t="shared" ca="1" si="0"/>
        <v>0.76885950066152708</v>
      </c>
      <c r="E73" s="28">
        <f t="shared" si="8"/>
        <v>5000</v>
      </c>
      <c r="F73" s="28">
        <f t="shared" ca="1" si="9"/>
        <v>0</v>
      </c>
      <c r="G73" s="23">
        <f t="shared" ca="1" si="1"/>
        <v>0</v>
      </c>
      <c r="H73" s="35">
        <f t="shared" ca="1" si="2"/>
        <v>0</v>
      </c>
      <c r="I73" s="28">
        <f t="shared" ca="1" si="6"/>
        <v>0</v>
      </c>
      <c r="J73" s="28">
        <f t="shared" ca="1" si="3"/>
        <v>0</v>
      </c>
      <c r="K73" s="35">
        <f t="shared" ca="1" si="4"/>
        <v>0</v>
      </c>
      <c r="L73" s="37"/>
    </row>
    <row r="74" spans="1:12" x14ac:dyDescent="0.2">
      <c r="A74" s="19">
        <f ca="1">+Curves!C74</f>
        <v>43862</v>
      </c>
      <c r="B74" s="28">
        <f t="shared" ca="1" si="5"/>
        <v>0</v>
      </c>
      <c r="C74" s="24">
        <f>IF(OR($C$4="",$C$4=0),+Curves!D74,$C$4)</f>
        <v>0.05</v>
      </c>
      <c r="D74" s="26">
        <f t="shared" ref="D74:D137" ca="1" si="10">+(1+C74/2)^(-2*(A74-$M$4)/365.25)</f>
        <v>0.76564357767371416</v>
      </c>
      <c r="E74" s="28">
        <f t="shared" si="8"/>
        <v>5000</v>
      </c>
      <c r="F74" s="28">
        <f t="shared" ca="1" si="9"/>
        <v>0</v>
      </c>
      <c r="G74" s="23">
        <f t="shared" ca="1" si="1"/>
        <v>0</v>
      </c>
      <c r="H74" s="35">
        <f t="shared" ca="1" si="2"/>
        <v>0</v>
      </c>
      <c r="I74" s="28">
        <f t="shared" ca="1" si="6"/>
        <v>0</v>
      </c>
      <c r="J74" s="28">
        <f t="shared" ca="1" si="3"/>
        <v>0</v>
      </c>
      <c r="K74" s="35">
        <f t="shared" ca="1" si="4"/>
        <v>0</v>
      </c>
      <c r="L74" s="37"/>
    </row>
    <row r="75" spans="1:12" x14ac:dyDescent="0.2">
      <c r="A75" s="19">
        <f ca="1">+Curves!C75</f>
        <v>43891</v>
      </c>
      <c r="B75" s="28">
        <f t="shared" ca="1" si="5"/>
        <v>0</v>
      </c>
      <c r="C75" s="24">
        <f>IF(OR($C$4="",$C$4=0),+Curves!D75,$C$4)</f>
        <v>0.05</v>
      </c>
      <c r="D75" s="26">
        <f t="shared" ca="1" si="10"/>
        <v>0.7626473122416314</v>
      </c>
      <c r="E75" s="28">
        <f t="shared" si="8"/>
        <v>5000</v>
      </c>
      <c r="F75" s="28">
        <f t="shared" ca="1" si="9"/>
        <v>50</v>
      </c>
      <c r="G75" s="23">
        <f t="shared" ref="G75:G138" ca="1" si="11">+F75*D75</f>
        <v>38.132365612081571</v>
      </c>
      <c r="H75" s="35">
        <f t="shared" ref="H75:H138" ca="1" si="12">-G75*E75</f>
        <v>-190661.82806040786</v>
      </c>
      <c r="I75" s="28">
        <f t="shared" ca="1" si="6"/>
        <v>0</v>
      </c>
      <c r="J75" s="28">
        <f t="shared" ref="J75:J138" ca="1" si="13">+IF(B75=0,0,D75*-IPMT(C75/12,B75,$B$8,I74))</f>
        <v>0</v>
      </c>
      <c r="K75" s="35">
        <f t="shared" ref="K75:K138" ca="1" si="14">+H75+J75</f>
        <v>-190661.82806040786</v>
      </c>
      <c r="L75" s="37"/>
    </row>
    <row r="76" spans="1:12" x14ac:dyDescent="0.2">
      <c r="A76" s="19">
        <f ca="1">+Curves!C76</f>
        <v>43922</v>
      </c>
      <c r="B76" s="28">
        <f t="shared" ref="B76:B139" ca="1" si="15">+IF(B75&lt;&gt;0,B75+1,IF(I75=0,0,1))</f>
        <v>0</v>
      </c>
      <c r="C76" s="24">
        <f>IF(OR($C$4="",$C$4=0),+Curves!D76,$C$4)</f>
        <v>0.05</v>
      </c>
      <c r="D76" s="26">
        <f t="shared" ca="1" si="10"/>
        <v>0.75945737309030215</v>
      </c>
      <c r="E76" s="28">
        <f t="shared" si="8"/>
        <v>5000</v>
      </c>
      <c r="F76" s="28">
        <f t="shared" ca="1" si="9"/>
        <v>0</v>
      </c>
      <c r="G76" s="23">
        <f t="shared" ca="1" si="11"/>
        <v>0</v>
      </c>
      <c r="H76" s="35">
        <f t="shared" ca="1" si="12"/>
        <v>0</v>
      </c>
      <c r="I76" s="28">
        <f t="shared" ref="I76:I139" ca="1" si="16">+IF(A76=$I$4,$H$4*D76,IF(I75=0,0,I75+J76+H76))</f>
        <v>0</v>
      </c>
      <c r="J76" s="28">
        <f t="shared" ca="1" si="13"/>
        <v>0</v>
      </c>
      <c r="K76" s="35">
        <f t="shared" ca="1" si="14"/>
        <v>0</v>
      </c>
      <c r="L76" s="37"/>
    </row>
    <row r="77" spans="1:12" x14ac:dyDescent="0.2">
      <c r="A77" s="19">
        <f ca="1">+Curves!C77</f>
        <v>43952</v>
      </c>
      <c r="B77" s="28">
        <f t="shared" ca="1" si="15"/>
        <v>0</v>
      </c>
      <c r="C77" s="24">
        <f>IF(OR($C$4="",$C$4=0),+Curves!D77,$C$4)</f>
        <v>0.05</v>
      </c>
      <c r="D77" s="26">
        <f t="shared" ca="1" si="10"/>
        <v>0.75638303972344489</v>
      </c>
      <c r="E77" s="28">
        <f t="shared" si="8"/>
        <v>5000</v>
      </c>
      <c r="F77" s="28">
        <f t="shared" ca="1" si="9"/>
        <v>0</v>
      </c>
      <c r="G77" s="23">
        <f t="shared" ca="1" si="11"/>
        <v>0</v>
      </c>
      <c r="H77" s="35">
        <f t="shared" ca="1" si="12"/>
        <v>0</v>
      </c>
      <c r="I77" s="28">
        <f t="shared" ca="1" si="16"/>
        <v>0</v>
      </c>
      <c r="J77" s="28">
        <f t="shared" ca="1" si="13"/>
        <v>0</v>
      </c>
      <c r="K77" s="35">
        <f t="shared" ca="1" si="14"/>
        <v>0</v>
      </c>
      <c r="L77" s="37"/>
    </row>
    <row r="78" spans="1:12" x14ac:dyDescent="0.2">
      <c r="A78" s="19">
        <f ca="1">+Curves!C78</f>
        <v>43983</v>
      </c>
      <c r="B78" s="28">
        <f t="shared" ca="1" si="15"/>
        <v>0</v>
      </c>
      <c r="C78" s="24">
        <f>IF(OR($C$4="",$C$4=0),+Curves!D78,$C$4)</f>
        <v>0.05</v>
      </c>
      <c r="D78" s="26">
        <f t="shared" ca="1" si="10"/>
        <v>0.75321930226172973</v>
      </c>
      <c r="E78" s="28">
        <f t="shared" si="8"/>
        <v>5000</v>
      </c>
      <c r="F78" s="28">
        <f t="shared" ca="1" si="9"/>
        <v>0</v>
      </c>
      <c r="G78" s="23">
        <f t="shared" ca="1" si="11"/>
        <v>0</v>
      </c>
      <c r="H78" s="35">
        <f t="shared" ca="1" si="12"/>
        <v>0</v>
      </c>
      <c r="I78" s="28">
        <f t="shared" ca="1" si="16"/>
        <v>0</v>
      </c>
      <c r="J78" s="28">
        <f t="shared" ca="1" si="13"/>
        <v>0</v>
      </c>
      <c r="K78" s="35">
        <f t="shared" ca="1" si="14"/>
        <v>0</v>
      </c>
      <c r="L78" s="37"/>
    </row>
    <row r="79" spans="1:12" x14ac:dyDescent="0.2">
      <c r="A79" s="19">
        <f ca="1">+Curves!C79</f>
        <v>44013</v>
      </c>
      <c r="B79" s="28">
        <f t="shared" ca="1" si="15"/>
        <v>0</v>
      </c>
      <c r="C79" s="24">
        <f>IF(OR($C$4="",$C$4=0),+Curves!D79,$C$4)</f>
        <v>0.05</v>
      </c>
      <c r="D79" s="26">
        <f t="shared" ca="1" si="10"/>
        <v>0.75017022101562691</v>
      </c>
      <c r="E79" s="28">
        <f t="shared" si="8"/>
        <v>5000</v>
      </c>
      <c r="F79" s="28">
        <f t="shared" ca="1" si="9"/>
        <v>0</v>
      </c>
      <c r="G79" s="23">
        <f t="shared" ca="1" si="11"/>
        <v>0</v>
      </c>
      <c r="H79" s="35">
        <f t="shared" ca="1" si="12"/>
        <v>0</v>
      </c>
      <c r="I79" s="28">
        <f t="shared" ca="1" si="16"/>
        <v>0</v>
      </c>
      <c r="J79" s="28">
        <f t="shared" ca="1" si="13"/>
        <v>0</v>
      </c>
      <c r="K79" s="35">
        <f t="shared" ca="1" si="14"/>
        <v>0</v>
      </c>
      <c r="L79" s="37"/>
    </row>
    <row r="80" spans="1:12" x14ac:dyDescent="0.2">
      <c r="A80" s="19">
        <f ca="1">+Curves!C80</f>
        <v>44044</v>
      </c>
      <c r="B80" s="28">
        <f t="shared" ca="1" si="15"/>
        <v>0</v>
      </c>
      <c r="C80" s="24">
        <f>IF(OR($C$4="",$C$4=0),+Curves!D80,$C$4)</f>
        <v>0.05</v>
      </c>
      <c r="D80" s="26">
        <f t="shared" ca="1" si="10"/>
        <v>0.74703247002671258</v>
      </c>
      <c r="E80" s="28">
        <f t="shared" si="8"/>
        <v>5000</v>
      </c>
      <c r="F80" s="28">
        <f t="shared" ca="1" si="9"/>
        <v>0</v>
      </c>
      <c r="G80" s="23">
        <f t="shared" ca="1" si="11"/>
        <v>0</v>
      </c>
      <c r="H80" s="35">
        <f t="shared" ca="1" si="12"/>
        <v>0</v>
      </c>
      <c r="I80" s="28">
        <f t="shared" ca="1" si="16"/>
        <v>0</v>
      </c>
      <c r="J80" s="28">
        <f t="shared" ca="1" si="13"/>
        <v>0</v>
      </c>
      <c r="K80" s="35">
        <f t="shared" ca="1" si="14"/>
        <v>0</v>
      </c>
      <c r="L80" s="37"/>
    </row>
    <row r="81" spans="1:12" x14ac:dyDescent="0.2">
      <c r="A81" s="19">
        <f ca="1">+Curves!C81</f>
        <v>44075</v>
      </c>
      <c r="B81" s="28">
        <f t="shared" ca="1" si="15"/>
        <v>0</v>
      </c>
      <c r="C81" s="24">
        <f>IF(OR($C$4="",$C$4=0),+Curves!D81,$C$4)</f>
        <v>0.05</v>
      </c>
      <c r="D81" s="26">
        <f t="shared" ca="1" si="10"/>
        <v>0.74390784336744042</v>
      </c>
      <c r="E81" s="28">
        <f t="shared" si="8"/>
        <v>5000</v>
      </c>
      <c r="F81" s="28">
        <f t="shared" ca="1" si="9"/>
        <v>0</v>
      </c>
      <c r="G81" s="23">
        <f t="shared" ca="1" si="11"/>
        <v>0</v>
      </c>
      <c r="H81" s="35">
        <f t="shared" ca="1" si="12"/>
        <v>0</v>
      </c>
      <c r="I81" s="28">
        <f t="shared" ca="1" si="16"/>
        <v>0</v>
      </c>
      <c r="J81" s="28">
        <f t="shared" ca="1" si="13"/>
        <v>0</v>
      </c>
      <c r="K81" s="35">
        <f t="shared" ca="1" si="14"/>
        <v>0</v>
      </c>
      <c r="L81" s="37"/>
    </row>
    <row r="82" spans="1:12" x14ac:dyDescent="0.2">
      <c r="A82" s="19">
        <f ca="1">+Curves!C82</f>
        <v>44105</v>
      </c>
      <c r="B82" s="28">
        <f t="shared" ca="1" si="15"/>
        <v>0</v>
      </c>
      <c r="C82" s="24">
        <f>IF(OR($C$4="",$C$4=0),+Curves!D82,$C$4)</f>
        <v>0.05</v>
      </c>
      <c r="D82" s="26">
        <f t="shared" ca="1" si="10"/>
        <v>0.74089645551900174</v>
      </c>
      <c r="E82" s="28">
        <f t="shared" si="8"/>
        <v>5000</v>
      </c>
      <c r="F82" s="28">
        <f t="shared" ca="1" si="9"/>
        <v>0</v>
      </c>
      <c r="G82" s="23">
        <f t="shared" ca="1" si="11"/>
        <v>0</v>
      </c>
      <c r="H82" s="35">
        <f t="shared" ca="1" si="12"/>
        <v>0</v>
      </c>
      <c r="I82" s="28">
        <f t="shared" ca="1" si="16"/>
        <v>0</v>
      </c>
      <c r="J82" s="28">
        <f t="shared" ca="1" si="13"/>
        <v>0</v>
      </c>
      <c r="K82" s="35">
        <f t="shared" ca="1" si="14"/>
        <v>0</v>
      </c>
      <c r="L82" s="37"/>
    </row>
    <row r="83" spans="1:12" x14ac:dyDescent="0.2">
      <c r="A83" s="19">
        <f ca="1">+Curves!C83</f>
        <v>44136</v>
      </c>
      <c r="B83" s="28">
        <f t="shared" ca="1" si="15"/>
        <v>0</v>
      </c>
      <c r="C83" s="24">
        <f>IF(OR($C$4="",$C$4=0),+Curves!D83,$C$4)</f>
        <v>0.05</v>
      </c>
      <c r="D83" s="26">
        <f t="shared" ca="1" si="10"/>
        <v>0.73779749408216877</v>
      </c>
      <c r="E83" s="28">
        <f t="shared" si="8"/>
        <v>5000</v>
      </c>
      <c r="F83" s="28">
        <f t="shared" ca="1" si="9"/>
        <v>0</v>
      </c>
      <c r="G83" s="23">
        <f t="shared" ca="1" si="11"/>
        <v>0</v>
      </c>
      <c r="H83" s="35">
        <f t="shared" ca="1" si="12"/>
        <v>0</v>
      </c>
      <c r="I83" s="28">
        <f t="shared" ca="1" si="16"/>
        <v>0</v>
      </c>
      <c r="J83" s="28">
        <f t="shared" ca="1" si="13"/>
        <v>0</v>
      </c>
      <c r="K83" s="35">
        <f t="shared" ca="1" si="14"/>
        <v>0</v>
      </c>
      <c r="L83" s="37"/>
    </row>
    <row r="84" spans="1:12" x14ac:dyDescent="0.2">
      <c r="A84" s="19">
        <f ca="1">+Curves!C84</f>
        <v>44166</v>
      </c>
      <c r="B84" s="28">
        <f t="shared" ca="1" si="15"/>
        <v>0</v>
      </c>
      <c r="C84" s="24">
        <f>IF(OR($C$4="",$C$4=0),+Curves!D84,$C$4)</f>
        <v>0.05</v>
      </c>
      <c r="D84" s="26">
        <f t="shared" ca="1" si="10"/>
        <v>0.73481084132928187</v>
      </c>
      <c r="E84" s="28">
        <f t="shared" si="8"/>
        <v>5000</v>
      </c>
      <c r="F84" s="28">
        <f t="shared" ca="1" si="9"/>
        <v>0</v>
      </c>
      <c r="G84" s="23">
        <f t="shared" ca="1" si="11"/>
        <v>0</v>
      </c>
      <c r="H84" s="35">
        <f t="shared" ca="1" si="12"/>
        <v>0</v>
      </c>
      <c r="I84" s="28">
        <f t="shared" ca="1" si="16"/>
        <v>0</v>
      </c>
      <c r="J84" s="28">
        <f t="shared" ca="1" si="13"/>
        <v>0</v>
      </c>
      <c r="K84" s="35">
        <f t="shared" ca="1" si="14"/>
        <v>0</v>
      </c>
      <c r="L84" s="37"/>
    </row>
    <row r="85" spans="1:12" x14ac:dyDescent="0.2">
      <c r="A85" s="19">
        <f ca="1">+Curves!C85</f>
        <v>44197</v>
      </c>
      <c r="B85" s="28">
        <f t="shared" ca="1" si="15"/>
        <v>0</v>
      </c>
      <c r="C85" s="24">
        <f>IF(OR($C$4="",$C$4=0),+Curves!D85,$C$4)</f>
        <v>0.05</v>
      </c>
      <c r="D85" s="26">
        <f t="shared" ca="1" si="10"/>
        <v>0.73173733430453691</v>
      </c>
      <c r="E85" s="28">
        <f t="shared" si="8"/>
        <v>5000</v>
      </c>
      <c r="F85" s="28">
        <f t="shared" ca="1" si="9"/>
        <v>0</v>
      </c>
      <c r="G85" s="23">
        <f t="shared" ca="1" si="11"/>
        <v>0</v>
      </c>
      <c r="H85" s="35">
        <f t="shared" ca="1" si="12"/>
        <v>0</v>
      </c>
      <c r="I85" s="28">
        <f t="shared" ca="1" si="16"/>
        <v>0</v>
      </c>
      <c r="J85" s="28">
        <f t="shared" ca="1" si="13"/>
        <v>0</v>
      </c>
      <c r="K85" s="35">
        <f t="shared" ca="1" si="14"/>
        <v>0</v>
      </c>
      <c r="L85" s="37"/>
    </row>
    <row r="86" spans="1:12" x14ac:dyDescent="0.2">
      <c r="A86" s="19">
        <f ca="1">+Curves!C86</f>
        <v>44228</v>
      </c>
      <c r="B86" s="28">
        <f t="shared" ca="1" si="15"/>
        <v>0</v>
      </c>
      <c r="C86" s="24">
        <f>IF(OR($C$4="",$C$4=0),+Curves!D86,$C$4)</f>
        <v>0.05</v>
      </c>
      <c r="D86" s="26">
        <f t="shared" ca="1" si="10"/>
        <v>0.72867668289500598</v>
      </c>
      <c r="E86" s="28">
        <f t="shared" si="8"/>
        <v>5000</v>
      </c>
      <c r="F86" s="28">
        <f t="shared" ca="1" si="9"/>
        <v>0</v>
      </c>
      <c r="G86" s="23">
        <f t="shared" ca="1" si="11"/>
        <v>0</v>
      </c>
      <c r="H86" s="35">
        <f t="shared" ca="1" si="12"/>
        <v>0</v>
      </c>
      <c r="I86" s="28">
        <f t="shared" ca="1" si="16"/>
        <v>0</v>
      </c>
      <c r="J86" s="28">
        <f t="shared" ca="1" si="13"/>
        <v>0</v>
      </c>
      <c r="K86" s="35">
        <f t="shared" ca="1" si="14"/>
        <v>0</v>
      </c>
      <c r="L86" s="37"/>
    </row>
    <row r="87" spans="1:12" x14ac:dyDescent="0.2">
      <c r="A87" s="19">
        <f ca="1">+Curves!C87</f>
        <v>44256</v>
      </c>
      <c r="B87" s="28">
        <f t="shared" ca="1" si="15"/>
        <v>0</v>
      </c>
      <c r="C87" s="24">
        <f>IF(OR($C$4="",$C$4=0),+Curves!D87,$C$4)</f>
        <v>0.05</v>
      </c>
      <c r="D87" s="26">
        <f t="shared" ca="1" si="10"/>
        <v>0.72592322850155555</v>
      </c>
      <c r="E87" s="28">
        <f t="shared" si="8"/>
        <v>5000</v>
      </c>
      <c r="F87" s="28">
        <f t="shared" ca="1" si="9"/>
        <v>50</v>
      </c>
      <c r="G87" s="23">
        <f t="shared" ca="1" si="11"/>
        <v>36.296161425077777</v>
      </c>
      <c r="H87" s="35">
        <f t="shared" ca="1" si="12"/>
        <v>-181480.80712538888</v>
      </c>
      <c r="I87" s="28">
        <f t="shared" ca="1" si="16"/>
        <v>0</v>
      </c>
      <c r="J87" s="28">
        <f t="shared" ca="1" si="13"/>
        <v>0</v>
      </c>
      <c r="K87" s="35">
        <f t="shared" ca="1" si="14"/>
        <v>-181480.80712538888</v>
      </c>
      <c r="L87" s="37"/>
    </row>
    <row r="88" spans="1:12" x14ac:dyDescent="0.2">
      <c r="A88" s="19">
        <f ca="1">+Curves!C88</f>
        <v>44287</v>
      </c>
      <c r="B88" s="28">
        <f t="shared" ca="1" si="15"/>
        <v>0</v>
      </c>
      <c r="C88" s="24">
        <f>IF(OR($C$4="",$C$4=0),+Curves!D88,$C$4)</f>
        <v>0.05</v>
      </c>
      <c r="D88" s="26">
        <f t="shared" ca="1" si="10"/>
        <v>0.72288689586091448</v>
      </c>
      <c r="E88" s="28">
        <f t="shared" si="8"/>
        <v>5000</v>
      </c>
      <c r="F88" s="28">
        <f t="shared" ca="1" si="9"/>
        <v>0</v>
      </c>
      <c r="G88" s="23">
        <f t="shared" ca="1" si="11"/>
        <v>0</v>
      </c>
      <c r="H88" s="35">
        <f t="shared" ca="1" si="12"/>
        <v>0</v>
      </c>
      <c r="I88" s="28">
        <f t="shared" ca="1" si="16"/>
        <v>0</v>
      </c>
      <c r="J88" s="28">
        <f t="shared" ca="1" si="13"/>
        <v>0</v>
      </c>
      <c r="K88" s="35">
        <f t="shared" ca="1" si="14"/>
        <v>0</v>
      </c>
      <c r="L88" s="37"/>
    </row>
    <row r="89" spans="1:12" x14ac:dyDescent="0.2">
      <c r="A89" s="19">
        <f ca="1">+Curves!C89</f>
        <v>44317</v>
      </c>
      <c r="B89" s="28">
        <f t="shared" ca="1" si="15"/>
        <v>0</v>
      </c>
      <c r="C89" s="24">
        <f>IF(OR($C$4="",$C$4=0),+Curves!D89,$C$4)</f>
        <v>0.05</v>
      </c>
      <c r="D89" s="26">
        <f t="shared" ca="1" si="10"/>
        <v>0.71996060218972935</v>
      </c>
      <c r="E89" s="28">
        <f t="shared" ref="E89:E152" si="17">+IF(OR($E$4="",$E$4=0),IF(YEAR(A89)&gt;$M$38,$N$39,VLOOKUP(YEAR(A89),Curve,2,FALSE)),$E$4)</f>
        <v>5000</v>
      </c>
      <c r="F89" s="28">
        <f t="shared" ref="F89:F152" ca="1" si="18">+IF(MONTH(A89)=$G$4,$F$4,0)</f>
        <v>0</v>
      </c>
      <c r="G89" s="23">
        <f t="shared" ca="1" si="11"/>
        <v>0</v>
      </c>
      <c r="H89" s="35">
        <f t="shared" ca="1" si="12"/>
        <v>0</v>
      </c>
      <c r="I89" s="28">
        <f t="shared" ca="1" si="16"/>
        <v>0</v>
      </c>
      <c r="J89" s="28">
        <f t="shared" ca="1" si="13"/>
        <v>0</v>
      </c>
      <c r="K89" s="35">
        <f t="shared" ca="1" si="14"/>
        <v>0</v>
      </c>
      <c r="L89" s="37"/>
    </row>
    <row r="90" spans="1:12" x14ac:dyDescent="0.2">
      <c r="A90" s="19">
        <f ca="1">+Curves!C90</f>
        <v>44348</v>
      </c>
      <c r="B90" s="28">
        <f t="shared" ca="1" si="15"/>
        <v>0</v>
      </c>
      <c r="C90" s="24">
        <f>IF(OR($C$4="",$C$4=0),+Curves!D90,$C$4)</f>
        <v>0.05</v>
      </c>
      <c r="D90" s="26">
        <f t="shared" ca="1" si="10"/>
        <v>0.71694920953748331</v>
      </c>
      <c r="E90" s="28">
        <f t="shared" si="17"/>
        <v>5000</v>
      </c>
      <c r="F90" s="28">
        <f t="shared" ca="1" si="18"/>
        <v>0</v>
      </c>
      <c r="G90" s="23">
        <f t="shared" ca="1" si="11"/>
        <v>0</v>
      </c>
      <c r="H90" s="35">
        <f t="shared" ca="1" si="12"/>
        <v>0</v>
      </c>
      <c r="I90" s="28">
        <f t="shared" ca="1" si="16"/>
        <v>0</v>
      </c>
      <c r="J90" s="28">
        <f t="shared" ca="1" si="13"/>
        <v>0</v>
      </c>
      <c r="K90" s="35">
        <f t="shared" ca="1" si="14"/>
        <v>0</v>
      </c>
      <c r="L90" s="37"/>
    </row>
    <row r="91" spans="1:12" x14ac:dyDescent="0.2">
      <c r="A91" s="19">
        <f ca="1">+Curves!C91</f>
        <v>44378</v>
      </c>
      <c r="B91" s="28">
        <f t="shared" ca="1" si="15"/>
        <v>0</v>
      </c>
      <c r="C91" s="24">
        <f>IF(OR($C$4="",$C$4=0),+Curves!D91,$C$4)</f>
        <v>0.05</v>
      </c>
      <c r="D91" s="26">
        <f t="shared" ca="1" si="10"/>
        <v>0.7140469520108309</v>
      </c>
      <c r="E91" s="28">
        <f t="shared" si="17"/>
        <v>5000</v>
      </c>
      <c r="F91" s="28">
        <f t="shared" ca="1" si="18"/>
        <v>0</v>
      </c>
      <c r="G91" s="23">
        <f t="shared" ca="1" si="11"/>
        <v>0</v>
      </c>
      <c r="H91" s="35">
        <f t="shared" ca="1" si="12"/>
        <v>0</v>
      </c>
      <c r="I91" s="28">
        <f t="shared" ca="1" si="16"/>
        <v>0</v>
      </c>
      <c r="J91" s="28">
        <f t="shared" ca="1" si="13"/>
        <v>0</v>
      </c>
      <c r="K91" s="35">
        <f t="shared" ca="1" si="14"/>
        <v>0</v>
      </c>
      <c r="L91" s="37"/>
    </row>
    <row r="92" spans="1:12" x14ac:dyDescent="0.2">
      <c r="A92" s="19">
        <f ca="1">+Curves!C92</f>
        <v>44409</v>
      </c>
      <c r="B92" s="28">
        <f t="shared" ca="1" si="15"/>
        <v>0</v>
      </c>
      <c r="C92" s="24">
        <f>IF(OR($C$4="",$C$4=0),+Curves!D92,$C$4)</f>
        <v>0.05</v>
      </c>
      <c r="D92" s="26">
        <f t="shared" ca="1" si="10"/>
        <v>0.71106029449359454</v>
      </c>
      <c r="E92" s="28">
        <f t="shared" si="17"/>
        <v>5000</v>
      </c>
      <c r="F92" s="28">
        <f t="shared" ca="1" si="18"/>
        <v>0</v>
      </c>
      <c r="G92" s="23">
        <f t="shared" ca="1" si="11"/>
        <v>0</v>
      </c>
      <c r="H92" s="35">
        <f t="shared" ca="1" si="12"/>
        <v>0</v>
      </c>
      <c r="I92" s="28">
        <f t="shared" ca="1" si="16"/>
        <v>0</v>
      </c>
      <c r="J92" s="28">
        <f t="shared" ca="1" si="13"/>
        <v>0</v>
      </c>
      <c r="K92" s="35">
        <f t="shared" ca="1" si="14"/>
        <v>0</v>
      </c>
      <c r="L92" s="37"/>
    </row>
    <row r="93" spans="1:12" x14ac:dyDescent="0.2">
      <c r="A93" s="19">
        <f ca="1">+Curves!C93</f>
        <v>44440</v>
      </c>
      <c r="B93" s="28">
        <f t="shared" ca="1" si="15"/>
        <v>0</v>
      </c>
      <c r="C93" s="24">
        <f>IF(OR($C$4="",$C$4=0),+Curves!D93,$C$4)</f>
        <v>0.05</v>
      </c>
      <c r="D93" s="26">
        <f t="shared" ca="1" si="10"/>
        <v>0.70808612932451542</v>
      </c>
      <c r="E93" s="28">
        <f t="shared" si="17"/>
        <v>5000</v>
      </c>
      <c r="F93" s="28">
        <f t="shared" ca="1" si="18"/>
        <v>0</v>
      </c>
      <c r="G93" s="23">
        <f t="shared" ca="1" si="11"/>
        <v>0</v>
      </c>
      <c r="H93" s="35">
        <f t="shared" ca="1" si="12"/>
        <v>0</v>
      </c>
      <c r="I93" s="28">
        <f t="shared" ca="1" si="16"/>
        <v>0</v>
      </c>
      <c r="J93" s="28">
        <f t="shared" ca="1" si="13"/>
        <v>0</v>
      </c>
      <c r="K93" s="35">
        <f t="shared" ca="1" si="14"/>
        <v>0</v>
      </c>
      <c r="L93" s="37"/>
    </row>
    <row r="94" spans="1:12" x14ac:dyDescent="0.2">
      <c r="A94" s="19">
        <f ca="1">+Curves!C94</f>
        <v>44470</v>
      </c>
      <c r="B94" s="28">
        <f t="shared" ca="1" si="15"/>
        <v>0</v>
      </c>
      <c r="C94" s="24">
        <f>IF(OR($C$4="",$C$4=0),+Curves!D94,$C$4)</f>
        <v>0.05</v>
      </c>
      <c r="D94" s="26">
        <f t="shared" ca="1" si="10"/>
        <v>0.70521975012915239</v>
      </c>
      <c r="E94" s="28">
        <f t="shared" si="17"/>
        <v>5000</v>
      </c>
      <c r="F94" s="28">
        <f t="shared" ca="1" si="18"/>
        <v>0</v>
      </c>
      <c r="G94" s="23">
        <f t="shared" ca="1" si="11"/>
        <v>0</v>
      </c>
      <c r="H94" s="35">
        <f t="shared" ca="1" si="12"/>
        <v>0</v>
      </c>
      <c r="I94" s="28">
        <f t="shared" ca="1" si="16"/>
        <v>0</v>
      </c>
      <c r="J94" s="28">
        <f t="shared" ca="1" si="13"/>
        <v>0</v>
      </c>
      <c r="K94" s="35">
        <f t="shared" ca="1" si="14"/>
        <v>0</v>
      </c>
      <c r="L94" s="37"/>
    </row>
    <row r="95" spans="1:12" x14ac:dyDescent="0.2">
      <c r="A95" s="19">
        <f ca="1">+Curves!C95</f>
        <v>44501</v>
      </c>
      <c r="B95" s="28">
        <f t="shared" ca="1" si="15"/>
        <v>0</v>
      </c>
      <c r="C95" s="24">
        <f>IF(OR($C$4="",$C$4=0),+Curves!D95,$C$4)</f>
        <v>0.05</v>
      </c>
      <c r="D95" s="26">
        <f t="shared" ca="1" si="10"/>
        <v>0.7022700143140278</v>
      </c>
      <c r="E95" s="28">
        <f t="shared" si="17"/>
        <v>5000</v>
      </c>
      <c r="F95" s="28">
        <f t="shared" ca="1" si="18"/>
        <v>0</v>
      </c>
      <c r="G95" s="23">
        <f t="shared" ca="1" si="11"/>
        <v>0</v>
      </c>
      <c r="H95" s="35">
        <f t="shared" ca="1" si="12"/>
        <v>0</v>
      </c>
      <c r="I95" s="28">
        <f t="shared" ca="1" si="16"/>
        <v>0</v>
      </c>
      <c r="J95" s="28">
        <f t="shared" ca="1" si="13"/>
        <v>0</v>
      </c>
      <c r="K95" s="35">
        <f t="shared" ca="1" si="14"/>
        <v>0</v>
      </c>
      <c r="L95" s="37"/>
    </row>
    <row r="96" spans="1:12" x14ac:dyDescent="0.2">
      <c r="A96" s="19">
        <f ca="1">+Curves!C96</f>
        <v>44531</v>
      </c>
      <c r="B96" s="28">
        <f t="shared" ca="1" si="15"/>
        <v>0</v>
      </c>
      <c r="C96" s="24">
        <f>IF(OR($C$4="",$C$4=0),+Curves!D96,$C$4)</f>
        <v>0.05</v>
      </c>
      <c r="D96" s="26">
        <f t="shared" ca="1" si="10"/>
        <v>0.69942717913453156</v>
      </c>
      <c r="E96" s="28">
        <f t="shared" si="17"/>
        <v>5000</v>
      </c>
      <c r="F96" s="28">
        <f t="shared" ca="1" si="18"/>
        <v>0</v>
      </c>
      <c r="G96" s="23">
        <f t="shared" ca="1" si="11"/>
        <v>0</v>
      </c>
      <c r="H96" s="35">
        <f t="shared" ca="1" si="12"/>
        <v>0</v>
      </c>
      <c r="I96" s="28">
        <f t="shared" ca="1" si="16"/>
        <v>0</v>
      </c>
      <c r="J96" s="28">
        <f t="shared" ca="1" si="13"/>
        <v>0</v>
      </c>
      <c r="K96" s="35">
        <f t="shared" ca="1" si="14"/>
        <v>0</v>
      </c>
      <c r="L96" s="37"/>
    </row>
    <row r="97" spans="1:12" x14ac:dyDescent="0.2">
      <c r="A97" s="19">
        <f ca="1">+Curves!C97</f>
        <v>44562</v>
      </c>
      <c r="B97" s="28">
        <f t="shared" ca="1" si="15"/>
        <v>0</v>
      </c>
      <c r="C97" s="24">
        <f>IF(OR($C$4="",$C$4=0),+Curves!D97,$C$4)</f>
        <v>0.05</v>
      </c>
      <c r="D97" s="26">
        <f t="shared" ca="1" si="10"/>
        <v>0.69650167201425195</v>
      </c>
      <c r="E97" s="28">
        <f t="shared" si="17"/>
        <v>5000</v>
      </c>
      <c r="F97" s="28">
        <f t="shared" ca="1" si="18"/>
        <v>0</v>
      </c>
      <c r="G97" s="23">
        <f t="shared" ca="1" si="11"/>
        <v>0</v>
      </c>
      <c r="H97" s="35">
        <f t="shared" ca="1" si="12"/>
        <v>0</v>
      </c>
      <c r="I97" s="28">
        <f t="shared" ca="1" si="16"/>
        <v>0</v>
      </c>
      <c r="J97" s="28">
        <f t="shared" ca="1" si="13"/>
        <v>0</v>
      </c>
      <c r="K97" s="35">
        <f t="shared" ca="1" si="14"/>
        <v>0</v>
      </c>
      <c r="L97" s="37"/>
    </row>
    <row r="98" spans="1:12" x14ac:dyDescent="0.2">
      <c r="A98" s="19">
        <f ca="1">+Curves!C98</f>
        <v>44593</v>
      </c>
      <c r="B98" s="28">
        <f t="shared" ca="1" si="15"/>
        <v>0</v>
      </c>
      <c r="C98" s="24">
        <f>IF(OR($C$4="",$C$4=0),+Curves!D98,$C$4)</f>
        <v>0.05</v>
      </c>
      <c r="D98" s="26">
        <f t="shared" ca="1" si="10"/>
        <v>0.69358840146722278</v>
      </c>
      <c r="E98" s="28">
        <f t="shared" si="17"/>
        <v>5000</v>
      </c>
      <c r="F98" s="28">
        <f t="shared" ca="1" si="18"/>
        <v>0</v>
      </c>
      <c r="G98" s="23">
        <f t="shared" ca="1" si="11"/>
        <v>0</v>
      </c>
      <c r="H98" s="35">
        <f t="shared" ca="1" si="12"/>
        <v>0</v>
      </c>
      <c r="I98" s="28">
        <f t="shared" ca="1" si="16"/>
        <v>0</v>
      </c>
      <c r="J98" s="28">
        <f t="shared" ca="1" si="13"/>
        <v>0</v>
      </c>
      <c r="K98" s="35">
        <f t="shared" ca="1" si="14"/>
        <v>0</v>
      </c>
      <c r="L98" s="37"/>
    </row>
    <row r="99" spans="1:12" x14ac:dyDescent="0.2">
      <c r="A99" s="19">
        <f ca="1">+Curves!C99</f>
        <v>44621</v>
      </c>
      <c r="B99" s="28">
        <f t="shared" ca="1" si="15"/>
        <v>0</v>
      </c>
      <c r="C99" s="24">
        <f>IF(OR($C$4="",$C$4=0),+Curves!D99,$C$4)</f>
        <v>0.05</v>
      </c>
      <c r="D99" s="26">
        <f t="shared" ca="1" si="10"/>
        <v>0.69096753534635447</v>
      </c>
      <c r="E99" s="28">
        <f t="shared" si="17"/>
        <v>5000</v>
      </c>
      <c r="F99" s="28">
        <f t="shared" ca="1" si="18"/>
        <v>50</v>
      </c>
      <c r="G99" s="23">
        <f t="shared" ca="1" si="11"/>
        <v>34.54837676731772</v>
      </c>
      <c r="H99" s="35">
        <f t="shared" ca="1" si="12"/>
        <v>-172741.88383658859</v>
      </c>
      <c r="I99" s="28">
        <f t="shared" ca="1" si="16"/>
        <v>0</v>
      </c>
      <c r="J99" s="28">
        <f t="shared" ca="1" si="13"/>
        <v>0</v>
      </c>
      <c r="K99" s="35">
        <f t="shared" ca="1" si="14"/>
        <v>-172741.88383658859</v>
      </c>
      <c r="L99" s="37"/>
    </row>
    <row r="100" spans="1:12" x14ac:dyDescent="0.2">
      <c r="A100" s="19">
        <f ca="1">+Curves!C100</f>
        <v>44652</v>
      </c>
      <c r="B100" s="28">
        <f t="shared" ca="1" si="15"/>
        <v>0</v>
      </c>
      <c r="C100" s="24">
        <f>IF(OR($C$4="",$C$4=0),+Curves!D100,$C$4)</f>
        <v>0.05</v>
      </c>
      <c r="D100" s="26">
        <f t="shared" ca="1" si="10"/>
        <v>0.6880774125360869</v>
      </c>
      <c r="E100" s="28">
        <f t="shared" si="17"/>
        <v>5000</v>
      </c>
      <c r="F100" s="28">
        <f t="shared" ca="1" si="18"/>
        <v>0</v>
      </c>
      <c r="G100" s="23">
        <f t="shared" ca="1" si="11"/>
        <v>0</v>
      </c>
      <c r="H100" s="35">
        <f t="shared" ca="1" si="12"/>
        <v>0</v>
      </c>
      <c r="I100" s="28">
        <f t="shared" ca="1" si="16"/>
        <v>0</v>
      </c>
      <c r="J100" s="28">
        <f t="shared" ca="1" si="13"/>
        <v>0</v>
      </c>
      <c r="K100" s="35">
        <f t="shared" ca="1" si="14"/>
        <v>0</v>
      </c>
      <c r="L100" s="37"/>
    </row>
    <row r="101" spans="1:12" x14ac:dyDescent="0.2">
      <c r="A101" s="19">
        <f ca="1">+Curves!C101</f>
        <v>44682</v>
      </c>
      <c r="B101" s="28">
        <f t="shared" ca="1" si="15"/>
        <v>0</v>
      </c>
      <c r="C101" s="24">
        <f>IF(OR($C$4="",$C$4=0),+Curves!D101,$C$4)</f>
        <v>0.05</v>
      </c>
      <c r="D101" s="26">
        <f t="shared" ca="1" si="10"/>
        <v>0.68529202994149463</v>
      </c>
      <c r="E101" s="28">
        <f t="shared" si="17"/>
        <v>5000</v>
      </c>
      <c r="F101" s="28">
        <f t="shared" ca="1" si="18"/>
        <v>0</v>
      </c>
      <c r="G101" s="23">
        <f t="shared" ca="1" si="11"/>
        <v>0</v>
      </c>
      <c r="H101" s="35">
        <f t="shared" ca="1" si="12"/>
        <v>0</v>
      </c>
      <c r="I101" s="28">
        <f t="shared" ca="1" si="16"/>
        <v>0</v>
      </c>
      <c r="J101" s="28">
        <f t="shared" ca="1" si="13"/>
        <v>0</v>
      </c>
      <c r="K101" s="35">
        <f t="shared" ca="1" si="14"/>
        <v>0</v>
      </c>
      <c r="L101" s="37"/>
    </row>
    <row r="102" spans="1:12" x14ac:dyDescent="0.2">
      <c r="A102" s="19">
        <f ca="1">+Curves!C102</f>
        <v>44713</v>
      </c>
      <c r="B102" s="28">
        <f t="shared" ca="1" si="15"/>
        <v>0</v>
      </c>
      <c r="C102" s="24">
        <f>IF(OR($C$4="",$C$4=0),+Curves!D102,$C$4)</f>
        <v>0.05</v>
      </c>
      <c r="D102" s="26">
        <f t="shared" ca="1" si="10"/>
        <v>0.6824256461736441</v>
      </c>
      <c r="E102" s="28">
        <f t="shared" si="17"/>
        <v>5000</v>
      </c>
      <c r="F102" s="28">
        <f t="shared" ca="1" si="18"/>
        <v>0</v>
      </c>
      <c r="G102" s="23">
        <f t="shared" ca="1" si="11"/>
        <v>0</v>
      </c>
      <c r="H102" s="35">
        <f t="shared" ca="1" si="12"/>
        <v>0</v>
      </c>
      <c r="I102" s="28">
        <f t="shared" ca="1" si="16"/>
        <v>0</v>
      </c>
      <c r="J102" s="28">
        <f t="shared" ca="1" si="13"/>
        <v>0</v>
      </c>
      <c r="K102" s="35">
        <f t="shared" ca="1" si="14"/>
        <v>0</v>
      </c>
      <c r="L102" s="37"/>
    </row>
    <row r="103" spans="1:12" x14ac:dyDescent="0.2">
      <c r="A103" s="19">
        <f ca="1">+Curves!C103</f>
        <v>44743</v>
      </c>
      <c r="B103" s="28">
        <f t="shared" ca="1" si="15"/>
        <v>0</v>
      </c>
      <c r="C103" s="24">
        <f>IF(OR($C$4="",$C$4=0),+Curves!D103,$C$4)</f>
        <v>0.05</v>
      </c>
      <c r="D103" s="26">
        <f t="shared" ca="1" si="10"/>
        <v>0.67966314230078839</v>
      </c>
      <c r="E103" s="28">
        <f t="shared" si="17"/>
        <v>5000</v>
      </c>
      <c r="F103" s="28">
        <f t="shared" ca="1" si="18"/>
        <v>0</v>
      </c>
      <c r="G103" s="23">
        <f t="shared" ca="1" si="11"/>
        <v>0</v>
      </c>
      <c r="H103" s="35">
        <f t="shared" ca="1" si="12"/>
        <v>0</v>
      </c>
      <c r="I103" s="28">
        <f t="shared" ca="1" si="16"/>
        <v>0</v>
      </c>
      <c r="J103" s="28">
        <f t="shared" ca="1" si="13"/>
        <v>0</v>
      </c>
      <c r="K103" s="35">
        <f t="shared" ca="1" si="14"/>
        <v>0</v>
      </c>
      <c r="L103" s="37"/>
    </row>
    <row r="104" spans="1:12" x14ac:dyDescent="0.2">
      <c r="A104" s="19">
        <f ca="1">+Curves!C104</f>
        <v>44774</v>
      </c>
      <c r="B104" s="28">
        <f t="shared" ca="1" si="15"/>
        <v>0</v>
      </c>
      <c r="C104" s="24">
        <f>IF(OR($C$4="",$C$4=0),+Curves!D104,$C$4)</f>
        <v>0.05</v>
      </c>
      <c r="D104" s="26">
        <f t="shared" ca="1" si="10"/>
        <v>0.67682030258636239</v>
      </c>
      <c r="E104" s="28">
        <f t="shared" si="17"/>
        <v>5000</v>
      </c>
      <c r="F104" s="28">
        <f t="shared" ca="1" si="18"/>
        <v>0</v>
      </c>
      <c r="G104" s="23">
        <f t="shared" ca="1" si="11"/>
        <v>0</v>
      </c>
      <c r="H104" s="35">
        <f t="shared" ca="1" si="12"/>
        <v>0</v>
      </c>
      <c r="I104" s="28">
        <f t="shared" ca="1" si="16"/>
        <v>0</v>
      </c>
      <c r="J104" s="28">
        <f t="shared" ca="1" si="13"/>
        <v>0</v>
      </c>
      <c r="K104" s="35">
        <f t="shared" ca="1" si="14"/>
        <v>0</v>
      </c>
      <c r="L104" s="37"/>
    </row>
    <row r="105" spans="1:12" x14ac:dyDescent="0.2">
      <c r="A105" s="19">
        <f ca="1">+Curves!C105</f>
        <v>44805</v>
      </c>
      <c r="B105" s="28">
        <f t="shared" ca="1" si="15"/>
        <v>0</v>
      </c>
      <c r="C105" s="24">
        <f>IF(OR($C$4="",$C$4=0),+Curves!D105,$C$4)</f>
        <v>0.05</v>
      </c>
      <c r="D105" s="26">
        <f t="shared" ca="1" si="10"/>
        <v>0.67398935367068502</v>
      </c>
      <c r="E105" s="28">
        <f t="shared" si="17"/>
        <v>5000</v>
      </c>
      <c r="F105" s="28">
        <f t="shared" ca="1" si="18"/>
        <v>0</v>
      </c>
      <c r="G105" s="23">
        <f t="shared" ca="1" si="11"/>
        <v>0</v>
      </c>
      <c r="H105" s="35">
        <f t="shared" ca="1" si="12"/>
        <v>0</v>
      </c>
      <c r="I105" s="28">
        <f t="shared" ca="1" si="16"/>
        <v>0</v>
      </c>
      <c r="J105" s="28">
        <f t="shared" ca="1" si="13"/>
        <v>0</v>
      </c>
      <c r="K105" s="35">
        <f t="shared" ca="1" si="14"/>
        <v>0</v>
      </c>
      <c r="L105" s="37"/>
    </row>
    <row r="106" spans="1:12" x14ac:dyDescent="0.2">
      <c r="A106" s="19">
        <f ca="1">+Curves!C106</f>
        <v>44835</v>
      </c>
      <c r="B106" s="28">
        <f t="shared" ca="1" si="15"/>
        <v>0</v>
      </c>
      <c r="C106" s="24">
        <f>IF(OR($C$4="",$C$4=0),+Curves!D106,$C$4)</f>
        <v>0.05</v>
      </c>
      <c r="D106" s="26">
        <f t="shared" ca="1" si="10"/>
        <v>0.67126100046441506</v>
      </c>
      <c r="E106" s="28">
        <f t="shared" si="17"/>
        <v>5000</v>
      </c>
      <c r="F106" s="28">
        <f t="shared" ca="1" si="18"/>
        <v>0</v>
      </c>
      <c r="G106" s="23">
        <f t="shared" ca="1" si="11"/>
        <v>0</v>
      </c>
      <c r="H106" s="35">
        <f t="shared" ca="1" si="12"/>
        <v>0</v>
      </c>
      <c r="I106" s="28">
        <f t="shared" ca="1" si="16"/>
        <v>0</v>
      </c>
      <c r="J106" s="28">
        <f t="shared" ca="1" si="13"/>
        <v>0</v>
      </c>
      <c r="K106" s="35">
        <f t="shared" ca="1" si="14"/>
        <v>0</v>
      </c>
      <c r="L106" s="37"/>
    </row>
    <row r="107" spans="1:12" x14ac:dyDescent="0.2">
      <c r="A107" s="19">
        <f ca="1">+Curves!C107</f>
        <v>44866</v>
      </c>
      <c r="B107" s="28">
        <f t="shared" ca="1" si="15"/>
        <v>0</v>
      </c>
      <c r="C107" s="24">
        <f>IF(OR($C$4="",$C$4=0),+Curves!D107,$C$4)</f>
        <v>0.05</v>
      </c>
      <c r="D107" s="26">
        <f t="shared" ca="1" si="10"/>
        <v>0.66845330454551366</v>
      </c>
      <c r="E107" s="28">
        <f t="shared" si="17"/>
        <v>5000</v>
      </c>
      <c r="F107" s="28">
        <f t="shared" ca="1" si="18"/>
        <v>0</v>
      </c>
      <c r="G107" s="23">
        <f t="shared" ca="1" si="11"/>
        <v>0</v>
      </c>
      <c r="H107" s="35">
        <f t="shared" ca="1" si="12"/>
        <v>0</v>
      </c>
      <c r="I107" s="28">
        <f t="shared" ca="1" si="16"/>
        <v>0</v>
      </c>
      <c r="J107" s="28">
        <f t="shared" ca="1" si="13"/>
        <v>0</v>
      </c>
      <c r="K107" s="35">
        <f t="shared" ca="1" si="14"/>
        <v>0</v>
      </c>
      <c r="L107" s="37"/>
    </row>
    <row r="108" spans="1:12" x14ac:dyDescent="0.2">
      <c r="A108" s="19">
        <f ca="1">+Curves!C108</f>
        <v>44896</v>
      </c>
      <c r="B108" s="28">
        <f t="shared" ca="1" si="15"/>
        <v>0</v>
      </c>
      <c r="C108" s="24">
        <f>IF(OR($C$4="",$C$4=0),+Curves!D108,$C$4)</f>
        <v>0.05</v>
      </c>
      <c r="D108" s="26">
        <f t="shared" ca="1" si="10"/>
        <v>0.66574736162999748</v>
      </c>
      <c r="E108" s="28">
        <f t="shared" si="17"/>
        <v>5000</v>
      </c>
      <c r="F108" s="28">
        <f t="shared" ca="1" si="18"/>
        <v>0</v>
      </c>
      <c r="G108" s="23">
        <f t="shared" ca="1" si="11"/>
        <v>0</v>
      </c>
      <c r="H108" s="35">
        <f t="shared" ca="1" si="12"/>
        <v>0</v>
      </c>
      <c r="I108" s="28">
        <f t="shared" ca="1" si="16"/>
        <v>0</v>
      </c>
      <c r="J108" s="28">
        <f t="shared" ca="1" si="13"/>
        <v>0</v>
      </c>
      <c r="K108" s="35">
        <f t="shared" ca="1" si="14"/>
        <v>0</v>
      </c>
      <c r="L108" s="37"/>
    </row>
    <row r="109" spans="1:12" x14ac:dyDescent="0.2">
      <c r="A109" s="19">
        <f ca="1">+Curves!C109</f>
        <v>44927</v>
      </c>
      <c r="B109" s="28">
        <f t="shared" ca="1" si="15"/>
        <v>0</v>
      </c>
      <c r="C109" s="24">
        <f>IF(OR($C$4="",$C$4=0),+Curves!D109,$C$4)</f>
        <v>0.05</v>
      </c>
      <c r="D109" s="26">
        <f t="shared" ca="1" si="10"/>
        <v>0.66296272771118703</v>
      </c>
      <c r="E109" s="28">
        <f t="shared" si="17"/>
        <v>5000</v>
      </c>
      <c r="F109" s="28">
        <f t="shared" ca="1" si="18"/>
        <v>0</v>
      </c>
      <c r="G109" s="23">
        <f t="shared" ca="1" si="11"/>
        <v>0</v>
      </c>
      <c r="H109" s="35">
        <f t="shared" ca="1" si="12"/>
        <v>0</v>
      </c>
      <c r="I109" s="28">
        <f t="shared" ca="1" si="16"/>
        <v>0</v>
      </c>
      <c r="J109" s="28">
        <f t="shared" ca="1" si="13"/>
        <v>0</v>
      </c>
      <c r="K109" s="35">
        <f t="shared" ca="1" si="14"/>
        <v>0</v>
      </c>
      <c r="L109" s="37"/>
    </row>
    <row r="110" spans="1:12" x14ac:dyDescent="0.2">
      <c r="A110" s="19">
        <f ca="1">+Curves!C110</f>
        <v>44958</v>
      </c>
      <c r="B110" s="28">
        <f t="shared" ca="1" si="15"/>
        <v>0</v>
      </c>
      <c r="C110" s="24">
        <f>IF(OR($C$4="",$C$4=0),+Curves!D110,$C$4)</f>
        <v>0.05</v>
      </c>
      <c r="D110" s="26">
        <f t="shared" ca="1" si="10"/>
        <v>0.66018974113265716</v>
      </c>
      <c r="E110" s="28">
        <f t="shared" si="17"/>
        <v>5000</v>
      </c>
      <c r="F110" s="28">
        <f t="shared" ca="1" si="18"/>
        <v>0</v>
      </c>
      <c r="G110" s="23">
        <f t="shared" ca="1" si="11"/>
        <v>0</v>
      </c>
      <c r="H110" s="35">
        <f t="shared" ca="1" si="12"/>
        <v>0</v>
      </c>
      <c r="I110" s="28">
        <f t="shared" ca="1" si="16"/>
        <v>0</v>
      </c>
      <c r="J110" s="28">
        <f t="shared" ca="1" si="13"/>
        <v>0</v>
      </c>
      <c r="K110" s="35">
        <f t="shared" ca="1" si="14"/>
        <v>0</v>
      </c>
      <c r="L110" s="37"/>
    </row>
    <row r="111" spans="1:12" x14ac:dyDescent="0.2">
      <c r="A111" s="19">
        <f ca="1">+Curves!C111</f>
        <v>44986</v>
      </c>
      <c r="B111" s="28">
        <f t="shared" ca="1" si="15"/>
        <v>0</v>
      </c>
      <c r="C111" s="24">
        <f>IF(OR($C$4="",$C$4=0),+Curves!D111,$C$4)</f>
        <v>0.05</v>
      </c>
      <c r="D111" s="26">
        <f t="shared" ca="1" si="10"/>
        <v>0.65769507870430743</v>
      </c>
      <c r="E111" s="28">
        <f t="shared" si="17"/>
        <v>5000</v>
      </c>
      <c r="F111" s="28">
        <f t="shared" ca="1" si="18"/>
        <v>50</v>
      </c>
      <c r="G111" s="23">
        <f t="shared" ca="1" si="11"/>
        <v>32.884753935215372</v>
      </c>
      <c r="H111" s="35">
        <f t="shared" ca="1" si="12"/>
        <v>-164423.76967607686</v>
      </c>
      <c r="I111" s="28">
        <f t="shared" ca="1" si="16"/>
        <v>0</v>
      </c>
      <c r="J111" s="28">
        <f t="shared" ca="1" si="13"/>
        <v>0</v>
      </c>
      <c r="K111" s="35">
        <f t="shared" ca="1" si="14"/>
        <v>-164423.76967607686</v>
      </c>
      <c r="L111" s="37"/>
    </row>
    <row r="112" spans="1:12" x14ac:dyDescent="0.2">
      <c r="A112" s="19">
        <f ca="1">+Curves!C112</f>
        <v>45017</v>
      </c>
      <c r="B112" s="28">
        <f t="shared" ca="1" si="15"/>
        <v>0</v>
      </c>
      <c r="C112" s="24">
        <f>IF(OR($C$4="",$C$4=0),+Curves!D112,$C$4)</f>
        <v>0.05</v>
      </c>
      <c r="D112" s="26">
        <f t="shared" ca="1" si="10"/>
        <v>0.65494412521962431</v>
      </c>
      <c r="E112" s="28">
        <f t="shared" si="17"/>
        <v>5000</v>
      </c>
      <c r="F112" s="28">
        <f t="shared" ca="1" si="18"/>
        <v>0</v>
      </c>
      <c r="G112" s="23">
        <f t="shared" ca="1" si="11"/>
        <v>0</v>
      </c>
      <c r="H112" s="35">
        <f t="shared" ca="1" si="12"/>
        <v>0</v>
      </c>
      <c r="I112" s="28">
        <f t="shared" ca="1" si="16"/>
        <v>0</v>
      </c>
      <c r="J112" s="28">
        <f t="shared" ca="1" si="13"/>
        <v>0</v>
      </c>
      <c r="K112" s="35">
        <f t="shared" ca="1" si="14"/>
        <v>0</v>
      </c>
      <c r="L112" s="37"/>
    </row>
    <row r="113" spans="1:12" x14ac:dyDescent="0.2">
      <c r="A113" s="19">
        <f ca="1">+Curves!C113</f>
        <v>45047</v>
      </c>
      <c r="B113" s="28">
        <f t="shared" ca="1" si="15"/>
        <v>0</v>
      </c>
      <c r="C113" s="24">
        <f>IF(OR($C$4="",$C$4=0),+Curves!D113,$C$4)</f>
        <v>0.05</v>
      </c>
      <c r="D113" s="26">
        <f t="shared" ca="1" si="10"/>
        <v>0.65229286835000344</v>
      </c>
      <c r="E113" s="28">
        <f t="shared" si="17"/>
        <v>5000</v>
      </c>
      <c r="F113" s="28">
        <f t="shared" ca="1" si="18"/>
        <v>0</v>
      </c>
      <c r="G113" s="23">
        <f t="shared" ca="1" si="11"/>
        <v>0</v>
      </c>
      <c r="H113" s="35">
        <f t="shared" ca="1" si="12"/>
        <v>0</v>
      </c>
      <c r="I113" s="28">
        <f t="shared" ca="1" si="16"/>
        <v>0</v>
      </c>
      <c r="J113" s="28">
        <f t="shared" ca="1" si="13"/>
        <v>0</v>
      </c>
      <c r="K113" s="35">
        <f t="shared" ca="1" si="14"/>
        <v>0</v>
      </c>
      <c r="L113" s="37"/>
    </row>
    <row r="114" spans="1:12" x14ac:dyDescent="0.2">
      <c r="A114" s="19">
        <f ca="1">+Curves!C114</f>
        <v>45078</v>
      </c>
      <c r="B114" s="28">
        <f t="shared" ca="1" si="15"/>
        <v>0</v>
      </c>
      <c r="C114" s="24">
        <f>IF(OR($C$4="",$C$4=0),+Curves!D114,$C$4)</f>
        <v>0.05</v>
      </c>
      <c r="D114" s="26">
        <f t="shared" ca="1" si="10"/>
        <v>0.64956451079142696</v>
      </c>
      <c r="E114" s="28">
        <f t="shared" si="17"/>
        <v>5000</v>
      </c>
      <c r="F114" s="28">
        <f t="shared" ca="1" si="18"/>
        <v>0</v>
      </c>
      <c r="G114" s="23">
        <f t="shared" ca="1" si="11"/>
        <v>0</v>
      </c>
      <c r="H114" s="35">
        <f t="shared" ca="1" si="12"/>
        <v>0</v>
      </c>
      <c r="I114" s="28">
        <f t="shared" ca="1" si="16"/>
        <v>0</v>
      </c>
      <c r="J114" s="28">
        <f t="shared" ca="1" si="13"/>
        <v>0</v>
      </c>
      <c r="K114" s="35">
        <f t="shared" ca="1" si="14"/>
        <v>0</v>
      </c>
      <c r="L114" s="37"/>
    </row>
    <row r="115" spans="1:12" x14ac:dyDescent="0.2">
      <c r="A115" s="19">
        <f ca="1">+Curves!C115</f>
        <v>45108</v>
      </c>
      <c r="B115" s="28">
        <f t="shared" ca="1" si="15"/>
        <v>0</v>
      </c>
      <c r="C115" s="24">
        <f>IF(OR($C$4="",$C$4=0),+Curves!D115,$C$4)</f>
        <v>0.05</v>
      </c>
      <c r="D115" s="26">
        <f t="shared" ca="1" si="10"/>
        <v>0.64693503095462379</v>
      </c>
      <c r="E115" s="28">
        <f t="shared" si="17"/>
        <v>5000</v>
      </c>
      <c r="F115" s="28">
        <f t="shared" ca="1" si="18"/>
        <v>0</v>
      </c>
      <c r="G115" s="23">
        <f t="shared" ca="1" si="11"/>
        <v>0</v>
      </c>
      <c r="H115" s="35">
        <f t="shared" ca="1" si="12"/>
        <v>0</v>
      </c>
      <c r="I115" s="28">
        <f t="shared" ca="1" si="16"/>
        <v>0</v>
      </c>
      <c r="J115" s="28">
        <f t="shared" ca="1" si="13"/>
        <v>0</v>
      </c>
      <c r="K115" s="35">
        <f t="shared" ca="1" si="14"/>
        <v>0</v>
      </c>
      <c r="L115" s="37"/>
    </row>
    <row r="116" spans="1:12" x14ac:dyDescent="0.2">
      <c r="A116" s="19">
        <f ca="1">+Curves!C116</f>
        <v>45139</v>
      </c>
      <c r="B116" s="28">
        <f t="shared" ca="1" si="15"/>
        <v>0</v>
      </c>
      <c r="C116" s="24">
        <f>IF(OR($C$4="",$C$4=0),+Curves!D116,$C$4)</f>
        <v>0.05</v>
      </c>
      <c r="D116" s="26">
        <f t="shared" ca="1" si="10"/>
        <v>0.64422908372255039</v>
      </c>
      <c r="E116" s="28">
        <f t="shared" si="17"/>
        <v>5000</v>
      </c>
      <c r="F116" s="28">
        <f t="shared" ca="1" si="18"/>
        <v>0</v>
      </c>
      <c r="G116" s="23">
        <f t="shared" ca="1" si="11"/>
        <v>0</v>
      </c>
      <c r="H116" s="35">
        <f t="shared" ca="1" si="12"/>
        <v>0</v>
      </c>
      <c r="I116" s="28">
        <f t="shared" ca="1" si="16"/>
        <v>0</v>
      </c>
      <c r="J116" s="28">
        <f t="shared" ca="1" si="13"/>
        <v>0</v>
      </c>
      <c r="K116" s="35">
        <f t="shared" ca="1" si="14"/>
        <v>0</v>
      </c>
      <c r="L116" s="37"/>
    </row>
    <row r="117" spans="1:12" x14ac:dyDescent="0.2">
      <c r="A117" s="19">
        <f ca="1">+Curves!C117</f>
        <v>45170</v>
      </c>
      <c r="B117" s="28">
        <f t="shared" ca="1" si="15"/>
        <v>0</v>
      </c>
      <c r="C117" s="24">
        <f>IF(OR($C$4="",$C$4=0),+Curves!D117,$C$4)</f>
        <v>0.05</v>
      </c>
      <c r="D117" s="26">
        <f t="shared" ca="1" si="10"/>
        <v>0.64153445470648374</v>
      </c>
      <c r="E117" s="28">
        <f t="shared" si="17"/>
        <v>5000</v>
      </c>
      <c r="F117" s="28">
        <f t="shared" ca="1" si="18"/>
        <v>0</v>
      </c>
      <c r="G117" s="23">
        <f t="shared" ca="1" si="11"/>
        <v>0</v>
      </c>
      <c r="H117" s="35">
        <f t="shared" ca="1" si="12"/>
        <v>0</v>
      </c>
      <c r="I117" s="28">
        <f t="shared" ca="1" si="16"/>
        <v>0</v>
      </c>
      <c r="J117" s="28">
        <f t="shared" ca="1" si="13"/>
        <v>0</v>
      </c>
      <c r="K117" s="35">
        <f t="shared" ca="1" si="14"/>
        <v>0</v>
      </c>
      <c r="L117" s="37"/>
    </row>
    <row r="118" spans="1:12" x14ac:dyDescent="0.2">
      <c r="A118" s="19">
        <f ca="1">+Curves!C118</f>
        <v>45200</v>
      </c>
      <c r="B118" s="28">
        <f t="shared" ca="1" si="15"/>
        <v>0</v>
      </c>
      <c r="C118" s="24">
        <f>IF(OR($C$4="",$C$4=0),+Curves!D118,$C$4)</f>
        <v>0.05</v>
      </c>
      <c r="D118" s="26">
        <f t="shared" ca="1" si="10"/>
        <v>0.6389374810645434</v>
      </c>
      <c r="E118" s="28">
        <f t="shared" si="17"/>
        <v>5000</v>
      </c>
      <c r="F118" s="28">
        <f t="shared" ca="1" si="18"/>
        <v>0</v>
      </c>
      <c r="G118" s="23">
        <f t="shared" ca="1" si="11"/>
        <v>0</v>
      </c>
      <c r="H118" s="35">
        <f t="shared" ca="1" si="12"/>
        <v>0</v>
      </c>
      <c r="I118" s="28">
        <f t="shared" ca="1" si="16"/>
        <v>0</v>
      </c>
      <c r="J118" s="28">
        <f t="shared" ca="1" si="13"/>
        <v>0</v>
      </c>
      <c r="K118" s="35">
        <f t="shared" ca="1" si="14"/>
        <v>0</v>
      </c>
      <c r="L118" s="37"/>
    </row>
    <row r="119" spans="1:12" x14ac:dyDescent="0.2">
      <c r="A119" s="19">
        <f ca="1">+Curves!C119</f>
        <v>45231</v>
      </c>
      <c r="B119" s="28">
        <f t="shared" ca="1" si="15"/>
        <v>0</v>
      </c>
      <c r="C119" s="24">
        <f>IF(OR($C$4="",$C$4=0),+Curves!D119,$C$4)</f>
        <v>0.05</v>
      </c>
      <c r="D119" s="26">
        <f t="shared" ca="1" si="10"/>
        <v>0.63626498533370723</v>
      </c>
      <c r="E119" s="28">
        <f t="shared" si="17"/>
        <v>5000</v>
      </c>
      <c r="F119" s="28">
        <f t="shared" ca="1" si="18"/>
        <v>0</v>
      </c>
      <c r="G119" s="23">
        <f t="shared" ca="1" si="11"/>
        <v>0</v>
      </c>
      <c r="H119" s="35">
        <f t="shared" ca="1" si="12"/>
        <v>0</v>
      </c>
      <c r="I119" s="28">
        <f t="shared" ca="1" si="16"/>
        <v>0</v>
      </c>
      <c r="J119" s="28">
        <f t="shared" ca="1" si="13"/>
        <v>0</v>
      </c>
      <c r="K119" s="35">
        <f t="shared" ca="1" si="14"/>
        <v>0</v>
      </c>
      <c r="L119" s="37"/>
    </row>
    <row r="120" spans="1:12" x14ac:dyDescent="0.2">
      <c r="A120" s="19">
        <f ca="1">+Curves!C120</f>
        <v>45261</v>
      </c>
      <c r="B120" s="28">
        <f t="shared" ca="1" si="15"/>
        <v>0</v>
      </c>
      <c r="C120" s="24">
        <f>IF(OR($C$4="",$C$4=0),+Curves!D120,$C$4)</f>
        <v>0.05</v>
      </c>
      <c r="D120" s="26">
        <f t="shared" ca="1" si="10"/>
        <v>0.63368934285016032</v>
      </c>
      <c r="E120" s="28">
        <f t="shared" si="17"/>
        <v>5000</v>
      </c>
      <c r="F120" s="28">
        <f t="shared" ca="1" si="18"/>
        <v>0</v>
      </c>
      <c r="G120" s="23">
        <f t="shared" ca="1" si="11"/>
        <v>0</v>
      </c>
      <c r="H120" s="35">
        <f t="shared" ca="1" si="12"/>
        <v>0</v>
      </c>
      <c r="I120" s="28">
        <f t="shared" ca="1" si="16"/>
        <v>0</v>
      </c>
      <c r="J120" s="28">
        <f t="shared" ca="1" si="13"/>
        <v>0</v>
      </c>
      <c r="K120" s="35">
        <f t="shared" ca="1" si="14"/>
        <v>0</v>
      </c>
      <c r="L120" s="37"/>
    </row>
    <row r="121" spans="1:12" x14ac:dyDescent="0.2">
      <c r="A121" s="19">
        <f ca="1">+Curves!C121</f>
        <v>45292</v>
      </c>
      <c r="B121" s="28">
        <f t="shared" ca="1" si="15"/>
        <v>0</v>
      </c>
      <c r="C121" s="24">
        <f>IF(OR($C$4="",$C$4=0),+Curves!D121,$C$4)</f>
        <v>0.05</v>
      </c>
      <c r="D121" s="26">
        <f t="shared" ca="1" si="10"/>
        <v>0.63103879860501466</v>
      </c>
      <c r="E121" s="28">
        <f t="shared" si="17"/>
        <v>5000</v>
      </c>
      <c r="F121" s="28">
        <f t="shared" ca="1" si="18"/>
        <v>0</v>
      </c>
      <c r="G121" s="23">
        <f t="shared" ca="1" si="11"/>
        <v>0</v>
      </c>
      <c r="H121" s="35">
        <f t="shared" ca="1" si="12"/>
        <v>0</v>
      </c>
      <c r="I121" s="28">
        <f t="shared" ca="1" si="16"/>
        <v>0</v>
      </c>
      <c r="J121" s="28">
        <f t="shared" ca="1" si="13"/>
        <v>0</v>
      </c>
      <c r="K121" s="35">
        <f t="shared" ca="1" si="14"/>
        <v>0</v>
      </c>
      <c r="L121" s="37"/>
    </row>
    <row r="122" spans="1:12" x14ac:dyDescent="0.2">
      <c r="A122" s="19">
        <f ca="1">+Curves!C122</f>
        <v>45323</v>
      </c>
      <c r="B122" s="28">
        <f t="shared" ca="1" si="15"/>
        <v>0</v>
      </c>
      <c r="C122" s="24">
        <f>IF(OR($C$4="",$C$4=0),+Curves!D122,$C$4)</f>
        <v>0.05</v>
      </c>
      <c r="D122" s="26">
        <f t="shared" ca="1" si="10"/>
        <v>0.62839934084076821</v>
      </c>
      <c r="E122" s="28">
        <f t="shared" si="17"/>
        <v>5000</v>
      </c>
      <c r="F122" s="28">
        <f t="shared" ca="1" si="18"/>
        <v>0</v>
      </c>
      <c r="G122" s="23">
        <f t="shared" ca="1" si="11"/>
        <v>0</v>
      </c>
      <c r="H122" s="35">
        <f t="shared" ca="1" si="12"/>
        <v>0</v>
      </c>
      <c r="I122" s="28">
        <f t="shared" ca="1" si="16"/>
        <v>0</v>
      </c>
      <c r="J122" s="28">
        <f t="shared" ca="1" si="13"/>
        <v>0</v>
      </c>
      <c r="K122" s="35">
        <f t="shared" ca="1" si="14"/>
        <v>0</v>
      </c>
      <c r="L122" s="37"/>
    </row>
    <row r="123" spans="1:12" x14ac:dyDescent="0.2">
      <c r="A123" s="19">
        <f ca="1">+Curves!C123</f>
        <v>45352</v>
      </c>
      <c r="B123" s="28">
        <f t="shared" ca="1" si="15"/>
        <v>0</v>
      </c>
      <c r="C123" s="24">
        <f>IF(OR($C$4="",$C$4=0),+Curves!D123,$C$4)</f>
        <v>0.05</v>
      </c>
      <c r="D123" s="26">
        <f t="shared" ca="1" si="10"/>
        <v>0.62594016626214044</v>
      </c>
      <c r="E123" s="28">
        <f t="shared" si="17"/>
        <v>5000</v>
      </c>
      <c r="F123" s="28">
        <f t="shared" ca="1" si="18"/>
        <v>50</v>
      </c>
      <c r="G123" s="23">
        <f t="shared" ca="1" si="11"/>
        <v>31.297008313107021</v>
      </c>
      <c r="H123" s="35">
        <f t="shared" ca="1" si="12"/>
        <v>-156485.0415655351</v>
      </c>
      <c r="I123" s="28">
        <f t="shared" ca="1" si="16"/>
        <v>0</v>
      </c>
      <c r="J123" s="28">
        <f t="shared" ca="1" si="13"/>
        <v>0</v>
      </c>
      <c r="K123" s="35">
        <f t="shared" ca="1" si="14"/>
        <v>-156485.0415655351</v>
      </c>
      <c r="L123" s="37"/>
    </row>
    <row r="124" spans="1:12" x14ac:dyDescent="0.2">
      <c r="A124" s="19">
        <f ca="1">+Curves!C124</f>
        <v>45383</v>
      </c>
      <c r="B124" s="28">
        <f t="shared" ca="1" si="15"/>
        <v>0</v>
      </c>
      <c r="C124" s="24">
        <f>IF(OR($C$4="",$C$4=0),+Curves!D124,$C$4)</f>
        <v>0.05</v>
      </c>
      <c r="D124" s="26">
        <f t="shared" ca="1" si="10"/>
        <v>0.62332203464258451</v>
      </c>
      <c r="E124" s="28">
        <f t="shared" si="17"/>
        <v>5000</v>
      </c>
      <c r="F124" s="28">
        <f t="shared" ca="1" si="18"/>
        <v>0</v>
      </c>
      <c r="G124" s="23">
        <f t="shared" ca="1" si="11"/>
        <v>0</v>
      </c>
      <c r="H124" s="35">
        <f t="shared" ca="1" si="12"/>
        <v>0</v>
      </c>
      <c r="I124" s="28">
        <f t="shared" ca="1" si="16"/>
        <v>0</v>
      </c>
      <c r="J124" s="28">
        <f t="shared" ca="1" si="13"/>
        <v>0</v>
      </c>
      <c r="K124" s="35">
        <f t="shared" ca="1" si="14"/>
        <v>0</v>
      </c>
      <c r="L124" s="37"/>
    </row>
    <row r="125" spans="1:12" x14ac:dyDescent="0.2">
      <c r="A125" s="19">
        <f ca="1">+Curves!C125</f>
        <v>45413</v>
      </c>
      <c r="B125" s="28">
        <f t="shared" ca="1" si="15"/>
        <v>0</v>
      </c>
      <c r="C125" s="24">
        <f>IF(OR($C$4="",$C$4=0),+Curves!D125,$C$4)</f>
        <v>0.05</v>
      </c>
      <c r="D125" s="26">
        <f t="shared" ca="1" si="10"/>
        <v>0.62079878607420025</v>
      </c>
      <c r="E125" s="28">
        <f t="shared" si="17"/>
        <v>5000</v>
      </c>
      <c r="F125" s="28">
        <f t="shared" ca="1" si="18"/>
        <v>0</v>
      </c>
      <c r="G125" s="23">
        <f t="shared" ca="1" si="11"/>
        <v>0</v>
      </c>
      <c r="H125" s="35">
        <f t="shared" ca="1" si="12"/>
        <v>0</v>
      </c>
      <c r="I125" s="28">
        <f t="shared" ca="1" si="16"/>
        <v>0</v>
      </c>
      <c r="J125" s="28">
        <f t="shared" ca="1" si="13"/>
        <v>0</v>
      </c>
      <c r="K125" s="35">
        <f t="shared" ca="1" si="14"/>
        <v>0</v>
      </c>
      <c r="L125" s="37"/>
    </row>
    <row r="126" spans="1:12" x14ac:dyDescent="0.2">
      <c r="A126" s="19">
        <f ca="1">+Curves!C126</f>
        <v>45444</v>
      </c>
      <c r="B126" s="28">
        <f t="shared" ca="1" si="15"/>
        <v>0</v>
      </c>
      <c r="C126" s="24">
        <f>IF(OR($C$4="",$C$4=0),+Curves!D126,$C$4)</f>
        <v>0.05</v>
      </c>
      <c r="D126" s="26">
        <f t="shared" ca="1" si="10"/>
        <v>0.61820215940154455</v>
      </c>
      <c r="E126" s="28">
        <f t="shared" si="17"/>
        <v>5000</v>
      </c>
      <c r="F126" s="28">
        <f t="shared" ca="1" si="18"/>
        <v>0</v>
      </c>
      <c r="G126" s="23">
        <f t="shared" ca="1" si="11"/>
        <v>0</v>
      </c>
      <c r="H126" s="35">
        <f t="shared" ca="1" si="12"/>
        <v>0</v>
      </c>
      <c r="I126" s="28">
        <f t="shared" ca="1" si="16"/>
        <v>0</v>
      </c>
      <c r="J126" s="28">
        <f t="shared" ca="1" si="13"/>
        <v>0</v>
      </c>
      <c r="K126" s="35">
        <f t="shared" ca="1" si="14"/>
        <v>0</v>
      </c>
      <c r="L126" s="37"/>
    </row>
    <row r="127" spans="1:12" x14ac:dyDescent="0.2">
      <c r="A127" s="19">
        <f ca="1">+Curves!C127</f>
        <v>45474</v>
      </c>
      <c r="B127" s="28">
        <f t="shared" ca="1" si="15"/>
        <v>0</v>
      </c>
      <c r="C127" s="24">
        <f>IF(OR($C$4="",$C$4=0),+Curves!D127,$C$4)</f>
        <v>0.05</v>
      </c>
      <c r="D127" s="26">
        <f t="shared" ca="1" si="10"/>
        <v>0.61569963642467518</v>
      </c>
      <c r="E127" s="28">
        <f t="shared" si="17"/>
        <v>5000</v>
      </c>
      <c r="F127" s="28">
        <f t="shared" ca="1" si="18"/>
        <v>0</v>
      </c>
      <c r="G127" s="23">
        <f t="shared" ca="1" si="11"/>
        <v>0</v>
      </c>
      <c r="H127" s="35">
        <f t="shared" ca="1" si="12"/>
        <v>0</v>
      </c>
      <c r="I127" s="28">
        <f t="shared" ca="1" si="16"/>
        <v>0</v>
      </c>
      <c r="J127" s="28">
        <f t="shared" ca="1" si="13"/>
        <v>0</v>
      </c>
      <c r="K127" s="35">
        <f t="shared" ca="1" si="14"/>
        <v>0</v>
      </c>
      <c r="L127" s="37"/>
    </row>
    <row r="128" spans="1:12" x14ac:dyDescent="0.2">
      <c r="A128" s="19">
        <f ca="1">+Curves!C128</f>
        <v>45505</v>
      </c>
      <c r="B128" s="28">
        <f t="shared" ca="1" si="15"/>
        <v>0</v>
      </c>
      <c r="C128" s="24">
        <f>IF(OR($C$4="",$C$4=0),+Curves!D128,$C$4)</f>
        <v>0.05</v>
      </c>
      <c r="D128" s="26">
        <f t="shared" ca="1" si="10"/>
        <v>0.6131243380604583</v>
      </c>
      <c r="E128" s="28">
        <f t="shared" si="17"/>
        <v>5000</v>
      </c>
      <c r="F128" s="28">
        <f t="shared" ca="1" si="18"/>
        <v>0</v>
      </c>
      <c r="G128" s="23">
        <f t="shared" ca="1" si="11"/>
        <v>0</v>
      </c>
      <c r="H128" s="35">
        <f t="shared" ca="1" si="12"/>
        <v>0</v>
      </c>
      <c r="I128" s="28">
        <f t="shared" ca="1" si="16"/>
        <v>0</v>
      </c>
      <c r="J128" s="28">
        <f t="shared" ca="1" si="13"/>
        <v>0</v>
      </c>
      <c r="K128" s="35">
        <f t="shared" ca="1" si="14"/>
        <v>0</v>
      </c>
      <c r="L128" s="37"/>
    </row>
    <row r="129" spans="1:12" x14ac:dyDescent="0.2">
      <c r="A129" s="19">
        <f ca="1">+Curves!C129</f>
        <v>45536</v>
      </c>
      <c r="B129" s="28">
        <f t="shared" ca="1" si="15"/>
        <v>0</v>
      </c>
      <c r="C129" s="24">
        <f>IF(OR($C$4="",$C$4=0),+Curves!D129,$C$4)</f>
        <v>0.05</v>
      </c>
      <c r="D129" s="26">
        <f t="shared" ca="1" si="10"/>
        <v>0.61055981144478955</v>
      </c>
      <c r="E129" s="28">
        <f t="shared" si="17"/>
        <v>5000</v>
      </c>
      <c r="F129" s="28">
        <f t="shared" ca="1" si="18"/>
        <v>0</v>
      </c>
      <c r="G129" s="23">
        <f t="shared" ca="1" si="11"/>
        <v>0</v>
      </c>
      <c r="H129" s="35">
        <f t="shared" ca="1" si="12"/>
        <v>0</v>
      </c>
      <c r="I129" s="28">
        <f t="shared" ca="1" si="16"/>
        <v>0</v>
      </c>
      <c r="J129" s="28">
        <f t="shared" ca="1" si="13"/>
        <v>0</v>
      </c>
      <c r="K129" s="35">
        <f t="shared" ca="1" si="14"/>
        <v>0</v>
      </c>
      <c r="L129" s="37"/>
    </row>
    <row r="130" spans="1:12" x14ac:dyDescent="0.2">
      <c r="A130" s="19">
        <f ca="1">+Curves!C130</f>
        <v>45566</v>
      </c>
      <c r="B130" s="28">
        <f t="shared" ca="1" si="15"/>
        <v>0</v>
      </c>
      <c r="C130" s="24">
        <f>IF(OR($C$4="",$C$4=0),+Curves!D130,$C$4)</f>
        <v>0.05</v>
      </c>
      <c r="D130" s="26">
        <f t="shared" ca="1" si="10"/>
        <v>0.60808822519479533</v>
      </c>
      <c r="E130" s="28">
        <f t="shared" si="17"/>
        <v>5000</v>
      </c>
      <c r="F130" s="28">
        <f t="shared" ca="1" si="18"/>
        <v>0</v>
      </c>
      <c r="G130" s="23">
        <f t="shared" ca="1" si="11"/>
        <v>0</v>
      </c>
      <c r="H130" s="35">
        <f t="shared" ca="1" si="12"/>
        <v>0</v>
      </c>
      <c r="I130" s="28">
        <f t="shared" ca="1" si="16"/>
        <v>0</v>
      </c>
      <c r="J130" s="28">
        <f t="shared" ca="1" si="13"/>
        <v>0</v>
      </c>
      <c r="K130" s="35">
        <f t="shared" ca="1" si="14"/>
        <v>0</v>
      </c>
      <c r="L130" s="37"/>
    </row>
    <row r="131" spans="1:12" x14ac:dyDescent="0.2">
      <c r="A131" s="19">
        <f ca="1">+Curves!C131</f>
        <v>45597</v>
      </c>
      <c r="B131" s="28">
        <f t="shared" ca="1" si="15"/>
        <v>0</v>
      </c>
      <c r="C131" s="24">
        <f>IF(OR($C$4="",$C$4=0),+Curves!D131,$C$4)</f>
        <v>0.05</v>
      </c>
      <c r="D131" s="26">
        <f t="shared" ca="1" si="10"/>
        <v>0.60554476322243256</v>
      </c>
      <c r="E131" s="28">
        <f t="shared" si="17"/>
        <v>5000</v>
      </c>
      <c r="F131" s="28">
        <f t="shared" ca="1" si="18"/>
        <v>0</v>
      </c>
      <c r="G131" s="23">
        <f t="shared" ca="1" si="11"/>
        <v>0</v>
      </c>
      <c r="H131" s="35">
        <f t="shared" ca="1" si="12"/>
        <v>0</v>
      </c>
      <c r="I131" s="28">
        <f t="shared" ca="1" si="16"/>
        <v>0</v>
      </c>
      <c r="J131" s="28">
        <f t="shared" ca="1" si="13"/>
        <v>0</v>
      </c>
      <c r="K131" s="35">
        <f t="shared" ca="1" si="14"/>
        <v>0</v>
      </c>
      <c r="L131" s="37"/>
    </row>
    <row r="132" spans="1:12" x14ac:dyDescent="0.2">
      <c r="A132" s="19">
        <f ca="1">+Curves!C132</f>
        <v>45627</v>
      </c>
      <c r="B132" s="28">
        <f t="shared" ca="1" si="15"/>
        <v>0</v>
      </c>
      <c r="C132" s="24">
        <f>IF(OR($C$4="",$C$4=0),+Curves!D132,$C$4)</f>
        <v>0.05</v>
      </c>
      <c r="D132" s="26">
        <f t="shared" ca="1" si="10"/>
        <v>0.6030934782172912</v>
      </c>
      <c r="E132" s="28">
        <f t="shared" si="17"/>
        <v>5000</v>
      </c>
      <c r="F132" s="28">
        <f t="shared" ca="1" si="18"/>
        <v>0</v>
      </c>
      <c r="G132" s="23">
        <f t="shared" ca="1" si="11"/>
        <v>0</v>
      </c>
      <c r="H132" s="35">
        <f t="shared" ca="1" si="12"/>
        <v>0</v>
      </c>
      <c r="I132" s="28">
        <f t="shared" ca="1" si="16"/>
        <v>0</v>
      </c>
      <c r="J132" s="28">
        <f t="shared" ca="1" si="13"/>
        <v>0</v>
      </c>
      <c r="K132" s="35">
        <f t="shared" ca="1" si="14"/>
        <v>0</v>
      </c>
      <c r="L132" s="37"/>
    </row>
    <row r="133" spans="1:12" x14ac:dyDescent="0.2">
      <c r="A133" s="19">
        <f ca="1">+Curves!C133</f>
        <v>45658</v>
      </c>
      <c r="B133" s="28">
        <f t="shared" ca="1" si="15"/>
        <v>0</v>
      </c>
      <c r="C133" s="24">
        <f>IF(OR($C$4="",$C$4=0),+Curves!D133,$C$4)</f>
        <v>0.05</v>
      </c>
      <c r="D133" s="26">
        <f t="shared" ca="1" si="10"/>
        <v>0.60057090786636191</v>
      </c>
      <c r="E133" s="28">
        <f t="shared" si="17"/>
        <v>5000</v>
      </c>
      <c r="F133" s="28">
        <f t="shared" ca="1" si="18"/>
        <v>0</v>
      </c>
      <c r="G133" s="23">
        <f t="shared" ca="1" si="11"/>
        <v>0</v>
      </c>
      <c r="H133" s="35">
        <f t="shared" ca="1" si="12"/>
        <v>0</v>
      </c>
      <c r="I133" s="28">
        <f t="shared" ca="1" si="16"/>
        <v>0</v>
      </c>
      <c r="J133" s="28">
        <f t="shared" ca="1" si="13"/>
        <v>0</v>
      </c>
      <c r="K133" s="35">
        <f t="shared" ca="1" si="14"/>
        <v>0</v>
      </c>
      <c r="L133" s="37"/>
    </row>
    <row r="134" spans="1:12" x14ac:dyDescent="0.2">
      <c r="A134" s="19">
        <f ca="1">+Curves!C134</f>
        <v>45689</v>
      </c>
      <c r="B134" s="28">
        <f t="shared" ca="1" si="15"/>
        <v>0</v>
      </c>
      <c r="C134" s="24">
        <f>IF(OR($C$4="",$C$4=0),+Curves!D134,$C$4)</f>
        <v>0.05</v>
      </c>
      <c r="D134" s="26">
        <f t="shared" ca="1" si="10"/>
        <v>0.5980588887175351</v>
      </c>
      <c r="E134" s="28">
        <f t="shared" si="17"/>
        <v>5000</v>
      </c>
      <c r="F134" s="28">
        <f t="shared" ca="1" si="18"/>
        <v>0</v>
      </c>
      <c r="G134" s="23">
        <f t="shared" ca="1" si="11"/>
        <v>0</v>
      </c>
      <c r="H134" s="35">
        <f t="shared" ca="1" si="12"/>
        <v>0</v>
      </c>
      <c r="I134" s="28">
        <f t="shared" ca="1" si="16"/>
        <v>0</v>
      </c>
      <c r="J134" s="28">
        <f t="shared" ca="1" si="13"/>
        <v>0</v>
      </c>
      <c r="K134" s="35">
        <f t="shared" ca="1" si="14"/>
        <v>0</v>
      </c>
      <c r="L134" s="37"/>
    </row>
    <row r="135" spans="1:12" x14ac:dyDescent="0.2">
      <c r="A135" s="19">
        <f ca="1">+Curves!C135</f>
        <v>45717</v>
      </c>
      <c r="B135" s="28">
        <f t="shared" ca="1" si="15"/>
        <v>0</v>
      </c>
      <c r="C135" s="24">
        <f>IF(OR($C$4="",$C$4=0),+Curves!D135,$C$4)</f>
        <v>0.05</v>
      </c>
      <c r="D135" s="26">
        <f t="shared" ca="1" si="10"/>
        <v>0.59579900046622036</v>
      </c>
      <c r="E135" s="28">
        <f t="shared" si="17"/>
        <v>5000</v>
      </c>
      <c r="F135" s="28">
        <f t="shared" ca="1" si="18"/>
        <v>50</v>
      </c>
      <c r="G135" s="23">
        <f t="shared" ca="1" si="11"/>
        <v>29.789950023311018</v>
      </c>
      <c r="H135" s="35">
        <f t="shared" ca="1" si="12"/>
        <v>-148949.75011655508</v>
      </c>
      <c r="I135" s="28">
        <f t="shared" ca="1" si="16"/>
        <v>0</v>
      </c>
      <c r="J135" s="28">
        <f t="shared" ca="1" si="13"/>
        <v>0</v>
      </c>
      <c r="K135" s="35">
        <f t="shared" ca="1" si="14"/>
        <v>-148949.75011655508</v>
      </c>
      <c r="L135" s="37"/>
    </row>
    <row r="136" spans="1:12" x14ac:dyDescent="0.2">
      <c r="A136" s="19">
        <f ca="1">+Curves!C136</f>
        <v>45748</v>
      </c>
      <c r="B136" s="28">
        <f t="shared" ca="1" si="15"/>
        <v>0</v>
      </c>
      <c r="C136" s="24">
        <f>IF(OR($C$4="",$C$4=0),+Curves!D136,$C$4)</f>
        <v>0.05</v>
      </c>
      <c r="D136" s="26">
        <f t="shared" ca="1" si="10"/>
        <v>0.59330694086356639</v>
      </c>
      <c r="E136" s="28">
        <f t="shared" si="17"/>
        <v>5000</v>
      </c>
      <c r="F136" s="28">
        <f t="shared" ca="1" si="18"/>
        <v>0</v>
      </c>
      <c r="G136" s="23">
        <f t="shared" ca="1" si="11"/>
        <v>0</v>
      </c>
      <c r="H136" s="35">
        <f t="shared" ca="1" si="12"/>
        <v>0</v>
      </c>
      <c r="I136" s="28">
        <f t="shared" ca="1" si="16"/>
        <v>0</v>
      </c>
      <c r="J136" s="28">
        <f t="shared" ca="1" si="13"/>
        <v>0</v>
      </c>
      <c r="K136" s="35">
        <f t="shared" ca="1" si="14"/>
        <v>0</v>
      </c>
      <c r="L136" s="37"/>
    </row>
    <row r="137" spans="1:12" x14ac:dyDescent="0.2">
      <c r="A137" s="19">
        <f ca="1">+Curves!C137</f>
        <v>45778</v>
      </c>
      <c r="B137" s="28">
        <f t="shared" ca="1" si="15"/>
        <v>0</v>
      </c>
      <c r="C137" s="24">
        <f>IF(OR($C$4="",$C$4=0),+Curves!D137,$C$4)</f>
        <v>0.05</v>
      </c>
      <c r="D137" s="26">
        <f t="shared" ca="1" si="10"/>
        <v>0.5909051953677491</v>
      </c>
      <c r="E137" s="28">
        <f t="shared" si="17"/>
        <v>5000</v>
      </c>
      <c r="F137" s="28">
        <f t="shared" ca="1" si="18"/>
        <v>0</v>
      </c>
      <c r="G137" s="23">
        <f t="shared" ca="1" si="11"/>
        <v>0</v>
      </c>
      <c r="H137" s="35">
        <f t="shared" ca="1" si="12"/>
        <v>0</v>
      </c>
      <c r="I137" s="28">
        <f t="shared" ca="1" si="16"/>
        <v>0</v>
      </c>
      <c r="J137" s="28">
        <f t="shared" ca="1" si="13"/>
        <v>0</v>
      </c>
      <c r="K137" s="35">
        <f t="shared" ca="1" si="14"/>
        <v>0</v>
      </c>
      <c r="L137" s="37"/>
    </row>
    <row r="138" spans="1:12" x14ac:dyDescent="0.2">
      <c r="A138" s="19">
        <f ca="1">+Curves!C138</f>
        <v>45809</v>
      </c>
      <c r="B138" s="28">
        <f t="shared" ca="1" si="15"/>
        <v>0</v>
      </c>
      <c r="C138" s="24">
        <f>IF(OR($C$4="",$C$4=0),+Curves!D138,$C$4)</f>
        <v>0.05</v>
      </c>
      <c r="D138" s="26">
        <f t="shared" ref="D138:D201" ca="1" si="19">+(1+C138/2)^(-2*(A138-$M$4)/365.25)</f>
        <v>0.5884336051750465</v>
      </c>
      <c r="E138" s="28">
        <f t="shared" si="17"/>
        <v>5000</v>
      </c>
      <c r="F138" s="28">
        <f t="shared" ca="1" si="18"/>
        <v>0</v>
      </c>
      <c r="G138" s="23">
        <f t="shared" ca="1" si="11"/>
        <v>0</v>
      </c>
      <c r="H138" s="35">
        <f t="shared" ca="1" si="12"/>
        <v>0</v>
      </c>
      <c r="I138" s="28">
        <f t="shared" ca="1" si="16"/>
        <v>0</v>
      </c>
      <c r="J138" s="28">
        <f t="shared" ca="1" si="13"/>
        <v>0</v>
      </c>
      <c r="K138" s="35">
        <f t="shared" ca="1" si="14"/>
        <v>0</v>
      </c>
      <c r="L138" s="37"/>
    </row>
    <row r="139" spans="1:12" x14ac:dyDescent="0.2">
      <c r="A139" s="19">
        <f ca="1">+Curves!C139</f>
        <v>45839</v>
      </c>
      <c r="B139" s="28">
        <f t="shared" ca="1" si="15"/>
        <v>0</v>
      </c>
      <c r="C139" s="24">
        <f>IF(OR($C$4="",$C$4=0),+Curves!D139,$C$4)</f>
        <v>0.05</v>
      </c>
      <c r="D139" s="26">
        <f t="shared" ca="1" si="19"/>
        <v>0.58605158726243001</v>
      </c>
      <c r="E139" s="28">
        <f t="shared" si="17"/>
        <v>5000</v>
      </c>
      <c r="F139" s="28">
        <f t="shared" ca="1" si="18"/>
        <v>0</v>
      </c>
      <c r="G139" s="23">
        <f t="shared" ref="G139:G202" ca="1" si="20">+F139*D139</f>
        <v>0</v>
      </c>
      <c r="H139" s="35">
        <f t="shared" ref="H139:H202" ca="1" si="21">-G139*E139</f>
        <v>0</v>
      </c>
      <c r="I139" s="28">
        <f t="shared" ca="1" si="16"/>
        <v>0</v>
      </c>
      <c r="J139" s="28">
        <f t="shared" ref="J139:J202" ca="1" si="22">+IF(B139=0,0,D139*-IPMT(C139/12,B139,$B$8,I138))</f>
        <v>0</v>
      </c>
      <c r="K139" s="35">
        <f t="shared" ref="K139:K202" ca="1" si="23">+H139+J139</f>
        <v>0</v>
      </c>
      <c r="L139" s="37"/>
    </row>
    <row r="140" spans="1:12" x14ac:dyDescent="0.2">
      <c r="A140" s="19">
        <f ca="1">+Curves!C140</f>
        <v>45870</v>
      </c>
      <c r="B140" s="28">
        <f t="shared" ref="B140:B203" ca="1" si="24">+IF(B139&lt;&gt;0,B139+1,IF(I139=0,0,1))</f>
        <v>0</v>
      </c>
      <c r="C140" s="24">
        <f>IF(OR($C$4="",$C$4=0),+Curves!D140,$C$4)</f>
        <v>0.05</v>
      </c>
      <c r="D140" s="26">
        <f t="shared" ca="1" si="19"/>
        <v>0.58360029834696514</v>
      </c>
      <c r="E140" s="28">
        <f t="shared" si="17"/>
        <v>5000</v>
      </c>
      <c r="F140" s="28">
        <f t="shared" ca="1" si="18"/>
        <v>0</v>
      </c>
      <c r="G140" s="23">
        <f t="shared" ca="1" si="20"/>
        <v>0</v>
      </c>
      <c r="H140" s="35">
        <f t="shared" ca="1" si="21"/>
        <v>0</v>
      </c>
      <c r="I140" s="28">
        <f t="shared" ref="I140:I203" ca="1" si="25">+IF(A140=$I$4,$H$4*D140,IF(I139=0,0,I139+J140+H140))</f>
        <v>0</v>
      </c>
      <c r="J140" s="28">
        <f t="shared" ca="1" si="22"/>
        <v>0</v>
      </c>
      <c r="K140" s="35">
        <f t="shared" ca="1" si="23"/>
        <v>0</v>
      </c>
      <c r="L140" s="37"/>
    </row>
    <row r="141" spans="1:12" x14ac:dyDescent="0.2">
      <c r="A141" s="19">
        <f ca="1">+Curves!C141</f>
        <v>45901</v>
      </c>
      <c r="B141" s="28">
        <f t="shared" ca="1" si="24"/>
        <v>0</v>
      </c>
      <c r="C141" s="24">
        <f>IF(OR($C$4="",$C$4=0),+Curves!D141,$C$4)</f>
        <v>0.05</v>
      </c>
      <c r="D141" s="26">
        <f t="shared" ca="1" si="19"/>
        <v>0.58115926248341165</v>
      </c>
      <c r="E141" s="28">
        <f t="shared" si="17"/>
        <v>5000</v>
      </c>
      <c r="F141" s="28">
        <f t="shared" ca="1" si="18"/>
        <v>0</v>
      </c>
      <c r="G141" s="23">
        <f t="shared" ca="1" si="20"/>
        <v>0</v>
      </c>
      <c r="H141" s="35">
        <f t="shared" ca="1" si="21"/>
        <v>0</v>
      </c>
      <c r="I141" s="28">
        <f t="shared" ca="1" si="25"/>
        <v>0</v>
      </c>
      <c r="J141" s="28">
        <f t="shared" ca="1" si="22"/>
        <v>0</v>
      </c>
      <c r="K141" s="35">
        <f t="shared" ca="1" si="23"/>
        <v>0</v>
      </c>
      <c r="L141" s="37"/>
    </row>
    <row r="142" spans="1:12" x14ac:dyDescent="0.2">
      <c r="A142" s="19">
        <f ca="1">+Curves!C142</f>
        <v>45931</v>
      </c>
      <c r="B142" s="28">
        <f t="shared" ca="1" si="24"/>
        <v>0</v>
      </c>
      <c r="C142" s="24">
        <f>IF(OR($C$4="",$C$4=0),+Curves!D142,$C$4)</f>
        <v>0.05</v>
      </c>
      <c r="D142" s="26">
        <f t="shared" ca="1" si="19"/>
        <v>0.57880669158816744</v>
      </c>
      <c r="E142" s="28">
        <f t="shared" si="17"/>
        <v>5000</v>
      </c>
      <c r="F142" s="28">
        <f t="shared" ca="1" si="18"/>
        <v>0</v>
      </c>
      <c r="G142" s="23">
        <f t="shared" ca="1" si="20"/>
        <v>0</v>
      </c>
      <c r="H142" s="35">
        <f t="shared" ca="1" si="21"/>
        <v>0</v>
      </c>
      <c r="I142" s="28">
        <f t="shared" ca="1" si="25"/>
        <v>0</v>
      </c>
      <c r="J142" s="28">
        <f t="shared" ca="1" si="22"/>
        <v>0</v>
      </c>
      <c r="K142" s="35">
        <f t="shared" ca="1" si="23"/>
        <v>0</v>
      </c>
      <c r="L142" s="37"/>
    </row>
    <row r="143" spans="1:12" x14ac:dyDescent="0.2">
      <c r="A143" s="19">
        <f ca="1">+Curves!C143</f>
        <v>45962</v>
      </c>
      <c r="B143" s="28">
        <f t="shared" ca="1" si="24"/>
        <v>0</v>
      </c>
      <c r="C143" s="24">
        <f>IF(OR($C$4="",$C$4=0),+Curves!D143,$C$4)</f>
        <v>0.05</v>
      </c>
      <c r="D143" s="26">
        <f t="shared" ca="1" si="19"/>
        <v>0.57638570603309947</v>
      </c>
      <c r="E143" s="28">
        <f t="shared" si="17"/>
        <v>5000</v>
      </c>
      <c r="F143" s="28">
        <f t="shared" ca="1" si="18"/>
        <v>0</v>
      </c>
      <c r="G143" s="23">
        <f t="shared" ca="1" si="20"/>
        <v>0</v>
      </c>
      <c r="H143" s="35">
        <f t="shared" ca="1" si="21"/>
        <v>0</v>
      </c>
      <c r="I143" s="28">
        <f t="shared" ca="1" si="25"/>
        <v>0</v>
      </c>
      <c r="J143" s="28">
        <f t="shared" ca="1" si="22"/>
        <v>0</v>
      </c>
      <c r="K143" s="35">
        <f t="shared" ca="1" si="23"/>
        <v>0</v>
      </c>
      <c r="L143" s="37"/>
    </row>
    <row r="144" spans="1:12" x14ac:dyDescent="0.2">
      <c r="A144" s="19">
        <f ca="1">+Curves!C144</f>
        <v>45992</v>
      </c>
      <c r="B144" s="28">
        <f t="shared" ca="1" si="24"/>
        <v>0</v>
      </c>
      <c r="C144" s="24">
        <f>IF(OR($C$4="",$C$4=0),+Curves!D144,$C$4)</f>
        <v>0.05</v>
      </c>
      <c r="D144" s="26">
        <f t="shared" ca="1" si="19"/>
        <v>0.57405245880814104</v>
      </c>
      <c r="E144" s="28">
        <f t="shared" si="17"/>
        <v>5000</v>
      </c>
      <c r="F144" s="28">
        <f t="shared" ca="1" si="18"/>
        <v>0</v>
      </c>
      <c r="G144" s="23">
        <f t="shared" ca="1" si="20"/>
        <v>0</v>
      </c>
      <c r="H144" s="35">
        <f t="shared" ca="1" si="21"/>
        <v>0</v>
      </c>
      <c r="I144" s="28">
        <f t="shared" ca="1" si="25"/>
        <v>0</v>
      </c>
      <c r="J144" s="28">
        <f t="shared" ca="1" si="22"/>
        <v>0</v>
      </c>
      <c r="K144" s="35">
        <f t="shared" ca="1" si="23"/>
        <v>0</v>
      </c>
      <c r="L144" s="37"/>
    </row>
    <row r="145" spans="1:12" x14ac:dyDescent="0.2">
      <c r="A145" s="19">
        <f ca="1">+Curves!C145</f>
        <v>46023</v>
      </c>
      <c r="B145" s="28">
        <f t="shared" ca="1" si="24"/>
        <v>0</v>
      </c>
      <c r="C145" s="24">
        <f>IF(OR($C$4="",$C$4=0),+Curves!D145,$C$4)</f>
        <v>0.05</v>
      </c>
      <c r="D145" s="26">
        <f t="shared" ca="1" si="19"/>
        <v>0.57165135887128227</v>
      </c>
      <c r="E145" s="28">
        <f t="shared" si="17"/>
        <v>5000</v>
      </c>
      <c r="F145" s="28">
        <f t="shared" ca="1" si="18"/>
        <v>0</v>
      </c>
      <c r="G145" s="23">
        <f t="shared" ca="1" si="20"/>
        <v>0</v>
      </c>
      <c r="H145" s="35">
        <f t="shared" ca="1" si="21"/>
        <v>0</v>
      </c>
      <c r="I145" s="28">
        <f t="shared" ca="1" si="25"/>
        <v>0</v>
      </c>
      <c r="J145" s="28">
        <f t="shared" ca="1" si="22"/>
        <v>0</v>
      </c>
      <c r="K145" s="35">
        <f t="shared" ca="1" si="23"/>
        <v>0</v>
      </c>
      <c r="L145" s="37"/>
    </row>
    <row r="146" spans="1:12" x14ac:dyDescent="0.2">
      <c r="A146" s="19">
        <f ca="1">+Curves!C146</f>
        <v>46054</v>
      </c>
      <c r="B146" s="28">
        <f t="shared" ca="1" si="24"/>
        <v>0</v>
      </c>
      <c r="C146" s="24">
        <f>IF(OR($C$4="",$C$4=0),+Curves!D146,$C$4)</f>
        <v>0.05</v>
      </c>
      <c r="D146" s="26">
        <f t="shared" ca="1" si="19"/>
        <v>0.56926030205995726</v>
      </c>
      <c r="E146" s="28">
        <f t="shared" si="17"/>
        <v>5000</v>
      </c>
      <c r="F146" s="28">
        <f t="shared" ca="1" si="18"/>
        <v>0</v>
      </c>
      <c r="G146" s="23">
        <f t="shared" ca="1" si="20"/>
        <v>0</v>
      </c>
      <c r="H146" s="35">
        <f t="shared" ca="1" si="21"/>
        <v>0</v>
      </c>
      <c r="I146" s="28">
        <f t="shared" ca="1" si="25"/>
        <v>0</v>
      </c>
      <c r="J146" s="28">
        <f t="shared" ca="1" si="22"/>
        <v>0</v>
      </c>
      <c r="K146" s="35">
        <f t="shared" ca="1" si="23"/>
        <v>0</v>
      </c>
      <c r="L146" s="37"/>
    </row>
    <row r="147" spans="1:12" x14ac:dyDescent="0.2">
      <c r="A147" s="19">
        <f ca="1">+Curves!C147</f>
        <v>46082</v>
      </c>
      <c r="B147" s="28">
        <f t="shared" ca="1" si="24"/>
        <v>0</v>
      </c>
      <c r="C147" s="24">
        <f>IF(OR($C$4="",$C$4=0),+Curves!D147,$C$4)</f>
        <v>0.05</v>
      </c>
      <c r="D147" s="26">
        <f t="shared" ca="1" si="19"/>
        <v>0.56710923517869438</v>
      </c>
      <c r="E147" s="28">
        <f t="shared" si="17"/>
        <v>5000</v>
      </c>
      <c r="F147" s="28">
        <f t="shared" ca="1" si="18"/>
        <v>50</v>
      </c>
      <c r="G147" s="23">
        <f t="shared" ca="1" si="20"/>
        <v>28.35546175893472</v>
      </c>
      <c r="H147" s="35">
        <f t="shared" ca="1" si="21"/>
        <v>-141777.30879467359</v>
      </c>
      <c r="I147" s="28">
        <f t="shared" ca="1" si="25"/>
        <v>0</v>
      </c>
      <c r="J147" s="28">
        <f t="shared" ca="1" si="22"/>
        <v>0</v>
      </c>
      <c r="K147" s="35">
        <f t="shared" ca="1" si="23"/>
        <v>-141777.30879467359</v>
      </c>
      <c r="L147" s="37"/>
    </row>
    <row r="148" spans="1:12" x14ac:dyDescent="0.2">
      <c r="A148" s="19">
        <f ca="1">+Curves!C148</f>
        <v>46113</v>
      </c>
      <c r="B148" s="28">
        <f t="shared" ca="1" si="24"/>
        <v>0</v>
      </c>
      <c r="C148" s="24">
        <f>IF(OR($C$4="",$C$4=0),+Curves!D148,$C$4)</f>
        <v>0.05</v>
      </c>
      <c r="D148" s="26">
        <f t="shared" ca="1" si="19"/>
        <v>0.56473717679293856</v>
      </c>
      <c r="E148" s="28">
        <f t="shared" si="17"/>
        <v>5000</v>
      </c>
      <c r="F148" s="28">
        <f t="shared" ca="1" si="18"/>
        <v>0</v>
      </c>
      <c r="G148" s="23">
        <f t="shared" ca="1" si="20"/>
        <v>0</v>
      </c>
      <c r="H148" s="35">
        <f t="shared" ca="1" si="21"/>
        <v>0</v>
      </c>
      <c r="I148" s="28">
        <f t="shared" ca="1" si="25"/>
        <v>0</v>
      </c>
      <c r="J148" s="28">
        <f t="shared" ca="1" si="22"/>
        <v>0</v>
      </c>
      <c r="K148" s="35">
        <f t="shared" ca="1" si="23"/>
        <v>0</v>
      </c>
      <c r="L148" s="37"/>
    </row>
    <row r="149" spans="1:12" x14ac:dyDescent="0.2">
      <c r="A149" s="19">
        <f ca="1">+Curves!C149</f>
        <v>46143</v>
      </c>
      <c r="B149" s="28">
        <f t="shared" ca="1" si="24"/>
        <v>0</v>
      </c>
      <c r="C149" s="24">
        <f>IF(OR($C$4="",$C$4=0),+Curves!D149,$C$4)</f>
        <v>0.05</v>
      </c>
      <c r="D149" s="26">
        <f t="shared" ca="1" si="19"/>
        <v>0.56245108358002449</v>
      </c>
      <c r="E149" s="28">
        <f t="shared" si="17"/>
        <v>5000</v>
      </c>
      <c r="F149" s="28">
        <f t="shared" ca="1" si="18"/>
        <v>0</v>
      </c>
      <c r="G149" s="23">
        <f t="shared" ca="1" si="20"/>
        <v>0</v>
      </c>
      <c r="H149" s="35">
        <f t="shared" ca="1" si="21"/>
        <v>0</v>
      </c>
      <c r="I149" s="28">
        <f t="shared" ca="1" si="25"/>
        <v>0</v>
      </c>
      <c r="J149" s="28">
        <f t="shared" ca="1" si="22"/>
        <v>0</v>
      </c>
      <c r="K149" s="35">
        <f t="shared" ca="1" si="23"/>
        <v>0</v>
      </c>
      <c r="L149" s="37"/>
    </row>
    <row r="150" spans="1:12" x14ac:dyDescent="0.2">
      <c r="A150" s="19">
        <f ca="1">+Curves!C150</f>
        <v>46174</v>
      </c>
      <c r="B150" s="28">
        <f t="shared" ca="1" si="24"/>
        <v>0</v>
      </c>
      <c r="C150" s="24">
        <f>IF(OR($C$4="",$C$4=0),+Curves!D150,$C$4)</f>
        <v>0.05</v>
      </c>
      <c r="D150" s="26">
        <f t="shared" ca="1" si="19"/>
        <v>0.56009850893192681</v>
      </c>
      <c r="E150" s="28">
        <f t="shared" si="17"/>
        <v>5000</v>
      </c>
      <c r="F150" s="28">
        <f t="shared" ca="1" si="18"/>
        <v>0</v>
      </c>
      <c r="G150" s="23">
        <f t="shared" ca="1" si="20"/>
        <v>0</v>
      </c>
      <c r="H150" s="35">
        <f t="shared" ca="1" si="21"/>
        <v>0</v>
      </c>
      <c r="I150" s="28">
        <f t="shared" ca="1" si="25"/>
        <v>0</v>
      </c>
      <c r="J150" s="28">
        <f t="shared" ca="1" si="22"/>
        <v>0</v>
      </c>
      <c r="K150" s="35">
        <f t="shared" ca="1" si="23"/>
        <v>0</v>
      </c>
      <c r="L150" s="37"/>
    </row>
    <row r="151" spans="1:12" x14ac:dyDescent="0.2">
      <c r="A151" s="19">
        <f ca="1">+Curves!C151</f>
        <v>46204</v>
      </c>
      <c r="B151" s="28">
        <f t="shared" ca="1" si="24"/>
        <v>0</v>
      </c>
      <c r="C151" s="24">
        <f>IF(OR($C$4="",$C$4=0),+Curves!D151,$C$4)</f>
        <v>0.05</v>
      </c>
      <c r="D151" s="26">
        <f t="shared" ca="1" si="19"/>
        <v>0.55783119335142273</v>
      </c>
      <c r="E151" s="28">
        <f t="shared" si="17"/>
        <v>5000</v>
      </c>
      <c r="F151" s="28">
        <f t="shared" ca="1" si="18"/>
        <v>0</v>
      </c>
      <c r="G151" s="23">
        <f t="shared" ca="1" si="20"/>
        <v>0</v>
      </c>
      <c r="H151" s="35">
        <f t="shared" ca="1" si="21"/>
        <v>0</v>
      </c>
      <c r="I151" s="28">
        <f t="shared" ca="1" si="25"/>
        <v>0</v>
      </c>
      <c r="J151" s="28">
        <f t="shared" ca="1" si="22"/>
        <v>0</v>
      </c>
      <c r="K151" s="35">
        <f t="shared" ca="1" si="23"/>
        <v>0</v>
      </c>
      <c r="L151" s="37"/>
    </row>
    <row r="152" spans="1:12" x14ac:dyDescent="0.2">
      <c r="A152" s="19">
        <f ca="1">+Curves!C152</f>
        <v>46235</v>
      </c>
      <c r="B152" s="28">
        <f t="shared" ca="1" si="24"/>
        <v>0</v>
      </c>
      <c r="C152" s="24">
        <f>IF(OR($C$4="",$C$4=0),+Curves!D152,$C$4)</f>
        <v>0.05</v>
      </c>
      <c r="D152" s="26">
        <f t="shared" ca="1" si="19"/>
        <v>0.5554979424044364</v>
      </c>
      <c r="E152" s="28">
        <f t="shared" si="17"/>
        <v>5000</v>
      </c>
      <c r="F152" s="28">
        <f t="shared" ca="1" si="18"/>
        <v>0</v>
      </c>
      <c r="G152" s="23">
        <f t="shared" ca="1" si="20"/>
        <v>0</v>
      </c>
      <c r="H152" s="35">
        <f t="shared" ca="1" si="21"/>
        <v>0</v>
      </c>
      <c r="I152" s="28">
        <f t="shared" ca="1" si="25"/>
        <v>0</v>
      </c>
      <c r="J152" s="28">
        <f t="shared" ca="1" si="22"/>
        <v>0</v>
      </c>
      <c r="K152" s="35">
        <f t="shared" ca="1" si="23"/>
        <v>0</v>
      </c>
      <c r="L152" s="37"/>
    </row>
    <row r="153" spans="1:12" x14ac:dyDescent="0.2">
      <c r="A153" s="19">
        <f ca="1">+Curves!C153</f>
        <v>46266</v>
      </c>
      <c r="B153" s="28">
        <f t="shared" ca="1" si="24"/>
        <v>0</v>
      </c>
      <c r="C153" s="24">
        <f>IF(OR($C$4="",$C$4=0),+Curves!D153,$C$4)</f>
        <v>0.05</v>
      </c>
      <c r="D153" s="26">
        <f t="shared" ca="1" si="19"/>
        <v>0.55317445078974703</v>
      </c>
      <c r="E153" s="28">
        <f t="shared" ref="E153:E216" si="26">+IF(OR($E$4="",$E$4=0),IF(YEAR(A153)&gt;$M$38,$N$39,VLOOKUP(YEAR(A153),Curve,2,FALSE)),$E$4)</f>
        <v>5000</v>
      </c>
      <c r="F153" s="28">
        <f t="shared" ref="F153:F216" ca="1" si="27">+IF(MONTH(A153)=$G$4,$F$4,0)</f>
        <v>0</v>
      </c>
      <c r="G153" s="23">
        <f t="shared" ca="1" si="20"/>
        <v>0</v>
      </c>
      <c r="H153" s="35">
        <f t="shared" ca="1" si="21"/>
        <v>0</v>
      </c>
      <c r="I153" s="28">
        <f t="shared" ca="1" si="25"/>
        <v>0</v>
      </c>
      <c r="J153" s="28">
        <f t="shared" ca="1" si="22"/>
        <v>0</v>
      </c>
      <c r="K153" s="35">
        <f t="shared" ca="1" si="23"/>
        <v>0</v>
      </c>
      <c r="L153" s="37"/>
    </row>
    <row r="154" spans="1:12" x14ac:dyDescent="0.2">
      <c r="A154" s="19">
        <f ca="1">+Curves!C154</f>
        <v>46296</v>
      </c>
      <c r="B154" s="28">
        <f t="shared" ca="1" si="24"/>
        <v>0</v>
      </c>
      <c r="C154" s="24">
        <f>IF(OR($C$4="",$C$4=0),+Curves!D154,$C$4)</f>
        <v>0.05</v>
      </c>
      <c r="D154" s="26">
        <f t="shared" ca="1" si="19"/>
        <v>0.55093516425173406</v>
      </c>
      <c r="E154" s="28">
        <f t="shared" si="26"/>
        <v>5000</v>
      </c>
      <c r="F154" s="28">
        <f t="shared" ca="1" si="27"/>
        <v>0</v>
      </c>
      <c r="G154" s="23">
        <f t="shared" ca="1" si="20"/>
        <v>0</v>
      </c>
      <c r="H154" s="35">
        <f t="shared" ca="1" si="21"/>
        <v>0</v>
      </c>
      <c r="I154" s="28">
        <f t="shared" ca="1" si="25"/>
        <v>0</v>
      </c>
      <c r="J154" s="28">
        <f t="shared" ca="1" si="22"/>
        <v>0</v>
      </c>
      <c r="K154" s="35">
        <f t="shared" ca="1" si="23"/>
        <v>0</v>
      </c>
      <c r="L154" s="37"/>
    </row>
    <row r="155" spans="1:12" x14ac:dyDescent="0.2">
      <c r="A155" s="19">
        <f ca="1">+Curves!C155</f>
        <v>46327</v>
      </c>
      <c r="B155" s="28">
        <f t="shared" ca="1" si="24"/>
        <v>0</v>
      </c>
      <c r="C155" s="24">
        <f>IF(OR($C$4="",$C$4=0),+Curves!D155,$C$4)</f>
        <v>0.05</v>
      </c>
      <c r="D155" s="26">
        <f t="shared" ca="1" si="19"/>
        <v>0.54863075745440981</v>
      </c>
      <c r="E155" s="28">
        <f t="shared" si="26"/>
        <v>5000</v>
      </c>
      <c r="F155" s="28">
        <f t="shared" ca="1" si="27"/>
        <v>0</v>
      </c>
      <c r="G155" s="23">
        <f t="shared" ca="1" si="20"/>
        <v>0</v>
      </c>
      <c r="H155" s="35">
        <f t="shared" ca="1" si="21"/>
        <v>0</v>
      </c>
      <c r="I155" s="28">
        <f t="shared" ca="1" si="25"/>
        <v>0</v>
      </c>
      <c r="J155" s="28">
        <f t="shared" ca="1" si="22"/>
        <v>0</v>
      </c>
      <c r="K155" s="35">
        <f t="shared" ca="1" si="23"/>
        <v>0</v>
      </c>
      <c r="L155" s="37"/>
    </row>
    <row r="156" spans="1:12" x14ac:dyDescent="0.2">
      <c r="A156" s="19">
        <f ca="1">+Curves!C156</f>
        <v>46357</v>
      </c>
      <c r="B156" s="28">
        <f t="shared" ca="1" si="24"/>
        <v>0</v>
      </c>
      <c r="C156" s="24">
        <f>IF(OR($C$4="",$C$4=0),+Curves!D156,$C$4)</f>
        <v>0.05</v>
      </c>
      <c r="D156" s="26">
        <f t="shared" ca="1" si="19"/>
        <v>0.54640986408568404</v>
      </c>
      <c r="E156" s="28">
        <f t="shared" si="26"/>
        <v>5000</v>
      </c>
      <c r="F156" s="28">
        <f t="shared" ca="1" si="27"/>
        <v>0</v>
      </c>
      <c r="G156" s="23">
        <f t="shared" ca="1" si="20"/>
        <v>0</v>
      </c>
      <c r="H156" s="35">
        <f t="shared" ca="1" si="21"/>
        <v>0</v>
      </c>
      <c r="I156" s="28">
        <f t="shared" ca="1" si="25"/>
        <v>0</v>
      </c>
      <c r="J156" s="28">
        <f t="shared" ca="1" si="22"/>
        <v>0</v>
      </c>
      <c r="K156" s="35">
        <f t="shared" ca="1" si="23"/>
        <v>0</v>
      </c>
      <c r="L156" s="37"/>
    </row>
    <row r="157" spans="1:12" x14ac:dyDescent="0.2">
      <c r="A157" s="19">
        <f ca="1">+Curves!C157</f>
        <v>46388</v>
      </c>
      <c r="B157" s="28">
        <f t="shared" ca="1" si="24"/>
        <v>0</v>
      </c>
      <c r="C157" s="24">
        <f>IF(OR($C$4="",$C$4=0),+Curves!D157,$C$4)</f>
        <v>0.05</v>
      </c>
      <c r="D157" s="26">
        <f t="shared" ca="1" si="19"/>
        <v>0.5441243853458505</v>
      </c>
      <c r="E157" s="28">
        <f t="shared" si="26"/>
        <v>5000</v>
      </c>
      <c r="F157" s="28">
        <f t="shared" ca="1" si="27"/>
        <v>0</v>
      </c>
      <c r="G157" s="23">
        <f t="shared" ca="1" si="20"/>
        <v>0</v>
      </c>
      <c r="H157" s="35">
        <f t="shared" ca="1" si="21"/>
        <v>0</v>
      </c>
      <c r="I157" s="28">
        <f t="shared" ca="1" si="25"/>
        <v>0</v>
      </c>
      <c r="J157" s="28">
        <f t="shared" ca="1" si="22"/>
        <v>0</v>
      </c>
      <c r="K157" s="35">
        <f t="shared" ca="1" si="23"/>
        <v>0</v>
      </c>
      <c r="L157" s="37"/>
    </row>
    <row r="158" spans="1:12" x14ac:dyDescent="0.2">
      <c r="A158" s="19">
        <f ca="1">+Curves!C158</f>
        <v>46419</v>
      </c>
      <c r="B158" s="28">
        <f t="shared" ca="1" si="24"/>
        <v>0</v>
      </c>
      <c r="C158" s="24">
        <f>IF(OR($C$4="",$C$4=0),+Curves!D158,$C$4)</f>
        <v>0.05</v>
      </c>
      <c r="D158" s="26">
        <f t="shared" ca="1" si="19"/>
        <v>0.54184846612061133</v>
      </c>
      <c r="E158" s="28">
        <f t="shared" si="26"/>
        <v>5000</v>
      </c>
      <c r="F158" s="28">
        <f t="shared" ca="1" si="27"/>
        <v>0</v>
      </c>
      <c r="G158" s="23">
        <f t="shared" ca="1" si="20"/>
        <v>0</v>
      </c>
      <c r="H158" s="35">
        <f t="shared" ca="1" si="21"/>
        <v>0</v>
      </c>
      <c r="I158" s="28">
        <f t="shared" ca="1" si="25"/>
        <v>0</v>
      </c>
      <c r="J158" s="28">
        <f t="shared" ca="1" si="22"/>
        <v>0</v>
      </c>
      <c r="K158" s="35">
        <f t="shared" ca="1" si="23"/>
        <v>0</v>
      </c>
      <c r="L158" s="37"/>
    </row>
    <row r="159" spans="1:12" x14ac:dyDescent="0.2">
      <c r="A159" s="19">
        <f ca="1">+Curves!C159</f>
        <v>46447</v>
      </c>
      <c r="B159" s="28">
        <f t="shared" ca="1" si="24"/>
        <v>0</v>
      </c>
      <c r="C159" s="24">
        <f>IF(OR($C$4="",$C$4=0),+Curves!D159,$C$4)</f>
        <v>0.05</v>
      </c>
      <c r="D159" s="26">
        <f t="shared" ca="1" si="19"/>
        <v>0.53980098048720715</v>
      </c>
      <c r="E159" s="28">
        <f t="shared" si="26"/>
        <v>5000</v>
      </c>
      <c r="F159" s="28">
        <f t="shared" ca="1" si="27"/>
        <v>50</v>
      </c>
      <c r="G159" s="23">
        <f t="shared" ca="1" si="20"/>
        <v>26.990049024360356</v>
      </c>
      <c r="H159" s="35">
        <f t="shared" ca="1" si="21"/>
        <v>-134950.2451218018</v>
      </c>
      <c r="I159" s="28">
        <f t="shared" ca="1" si="25"/>
        <v>0</v>
      </c>
      <c r="J159" s="28">
        <f t="shared" ca="1" si="22"/>
        <v>0</v>
      </c>
      <c r="K159" s="35">
        <f t="shared" ca="1" si="23"/>
        <v>-134950.2451218018</v>
      </c>
      <c r="L159" s="37"/>
    </row>
    <row r="160" spans="1:12" x14ac:dyDescent="0.2">
      <c r="A160" s="19">
        <f ca="1">+Curves!C160</f>
        <v>46478</v>
      </c>
      <c r="B160" s="28">
        <f t="shared" ca="1" si="24"/>
        <v>0</v>
      </c>
      <c r="C160" s="24">
        <f>IF(OR($C$4="",$C$4=0),+Curves!D160,$C$4)</f>
        <v>0.05</v>
      </c>
      <c r="D160" s="26">
        <f t="shared" ca="1" si="19"/>
        <v>0.53754314484818699</v>
      </c>
      <c r="E160" s="28">
        <f t="shared" si="26"/>
        <v>5000</v>
      </c>
      <c r="F160" s="28">
        <f t="shared" ca="1" si="27"/>
        <v>0</v>
      </c>
      <c r="G160" s="23">
        <f t="shared" ca="1" si="20"/>
        <v>0</v>
      </c>
      <c r="H160" s="35">
        <f t="shared" ca="1" si="21"/>
        <v>0</v>
      </c>
      <c r="I160" s="28">
        <f t="shared" ca="1" si="25"/>
        <v>0</v>
      </c>
      <c r="J160" s="28">
        <f t="shared" ca="1" si="22"/>
        <v>0</v>
      </c>
      <c r="K160" s="35">
        <f t="shared" ca="1" si="23"/>
        <v>0</v>
      </c>
      <c r="L160" s="37"/>
    </row>
    <row r="161" spans="1:12" x14ac:dyDescent="0.2">
      <c r="A161" s="19">
        <f ca="1">+Curves!C161</f>
        <v>46508</v>
      </c>
      <c r="B161" s="28">
        <f t="shared" ca="1" si="24"/>
        <v>0</v>
      </c>
      <c r="C161" s="24">
        <f>IF(OR($C$4="",$C$4=0),+Curves!D161,$C$4)</f>
        <v>0.05</v>
      </c>
      <c r="D161" s="26">
        <f t="shared" ca="1" si="19"/>
        <v>0.53536713486410115</v>
      </c>
      <c r="E161" s="28">
        <f t="shared" si="26"/>
        <v>5000</v>
      </c>
      <c r="F161" s="28">
        <f t="shared" ca="1" si="27"/>
        <v>0</v>
      </c>
      <c r="G161" s="23">
        <f t="shared" ca="1" si="20"/>
        <v>0</v>
      </c>
      <c r="H161" s="35">
        <f t="shared" ca="1" si="21"/>
        <v>0</v>
      </c>
      <c r="I161" s="28">
        <f t="shared" ca="1" si="25"/>
        <v>0</v>
      </c>
      <c r="J161" s="28">
        <f t="shared" ca="1" si="22"/>
        <v>0</v>
      </c>
      <c r="K161" s="35">
        <f t="shared" ca="1" si="23"/>
        <v>0</v>
      </c>
      <c r="L161" s="37"/>
    </row>
    <row r="162" spans="1:12" x14ac:dyDescent="0.2">
      <c r="A162" s="19">
        <f ca="1">+Curves!C162</f>
        <v>46539</v>
      </c>
      <c r="B162" s="28">
        <f t="shared" ca="1" si="24"/>
        <v>0</v>
      </c>
      <c r="C162" s="24">
        <f>IF(OR($C$4="",$C$4=0),+Curves!D162,$C$4)</f>
        <v>0.05</v>
      </c>
      <c r="D162" s="26">
        <f t="shared" ca="1" si="19"/>
        <v>0.53312784475394737</v>
      </c>
      <c r="E162" s="28">
        <f t="shared" si="26"/>
        <v>5000</v>
      </c>
      <c r="F162" s="28">
        <f t="shared" ca="1" si="27"/>
        <v>0</v>
      </c>
      <c r="G162" s="23">
        <f t="shared" ca="1" si="20"/>
        <v>0</v>
      </c>
      <c r="H162" s="35">
        <f t="shared" ca="1" si="21"/>
        <v>0</v>
      </c>
      <c r="I162" s="28">
        <f t="shared" ca="1" si="25"/>
        <v>0</v>
      </c>
      <c r="J162" s="28">
        <f t="shared" ca="1" si="22"/>
        <v>0</v>
      </c>
      <c r="K162" s="35">
        <f t="shared" ca="1" si="23"/>
        <v>0</v>
      </c>
      <c r="L162" s="37"/>
    </row>
    <row r="163" spans="1:12" x14ac:dyDescent="0.2">
      <c r="A163" s="19">
        <f ca="1">+Curves!C163</f>
        <v>46569</v>
      </c>
      <c r="B163" s="28">
        <f t="shared" ca="1" si="24"/>
        <v>0</v>
      </c>
      <c r="C163" s="24">
        <f>IF(OR($C$4="",$C$4=0),+Curves!D163,$C$4)</f>
        <v>0.05</v>
      </c>
      <c r="D163" s="26">
        <f t="shared" ca="1" si="19"/>
        <v>0.53096970819486911</v>
      </c>
      <c r="E163" s="28">
        <f t="shared" si="26"/>
        <v>5000</v>
      </c>
      <c r="F163" s="28">
        <f t="shared" ca="1" si="27"/>
        <v>0</v>
      </c>
      <c r="G163" s="23">
        <f t="shared" ca="1" si="20"/>
        <v>0</v>
      </c>
      <c r="H163" s="35">
        <f t="shared" ca="1" si="21"/>
        <v>0</v>
      </c>
      <c r="I163" s="28">
        <f t="shared" ca="1" si="25"/>
        <v>0</v>
      </c>
      <c r="J163" s="28">
        <f t="shared" ca="1" si="22"/>
        <v>0</v>
      </c>
      <c r="K163" s="35">
        <f t="shared" ca="1" si="23"/>
        <v>0</v>
      </c>
      <c r="L163" s="37"/>
    </row>
    <row r="164" spans="1:12" x14ac:dyDescent="0.2">
      <c r="A164" s="19">
        <f ca="1">+Curves!C164</f>
        <v>46600</v>
      </c>
      <c r="B164" s="28">
        <f t="shared" ca="1" si="24"/>
        <v>0</v>
      </c>
      <c r="C164" s="24">
        <f>IF(OR($C$4="",$C$4=0),+Curves!D164,$C$4)</f>
        <v>0.05</v>
      </c>
      <c r="D164" s="26">
        <f t="shared" ca="1" si="19"/>
        <v>0.52874881128334361</v>
      </c>
      <c r="E164" s="28">
        <f t="shared" si="26"/>
        <v>5000</v>
      </c>
      <c r="F164" s="28">
        <f t="shared" ca="1" si="27"/>
        <v>0</v>
      </c>
      <c r="G164" s="23">
        <f t="shared" ca="1" si="20"/>
        <v>0</v>
      </c>
      <c r="H164" s="35">
        <f t="shared" ca="1" si="21"/>
        <v>0</v>
      </c>
      <c r="I164" s="28">
        <f t="shared" ca="1" si="25"/>
        <v>0</v>
      </c>
      <c r="J164" s="28">
        <f t="shared" ca="1" si="22"/>
        <v>0</v>
      </c>
      <c r="K164" s="35">
        <f t="shared" ca="1" si="23"/>
        <v>0</v>
      </c>
      <c r="L164" s="37"/>
    </row>
    <row r="165" spans="1:12" x14ac:dyDescent="0.2">
      <c r="A165" s="19">
        <f ca="1">+Curves!C165</f>
        <v>46631</v>
      </c>
      <c r="B165" s="28">
        <f t="shared" ca="1" si="24"/>
        <v>0</v>
      </c>
      <c r="C165" s="24">
        <f>IF(OR($C$4="",$C$4=0),+Curves!D165,$C$4)</f>
        <v>0.05</v>
      </c>
      <c r="D165" s="26">
        <f t="shared" ca="1" si="19"/>
        <v>0.52653720375879343</v>
      </c>
      <c r="E165" s="28">
        <f t="shared" si="26"/>
        <v>5000</v>
      </c>
      <c r="F165" s="28">
        <f t="shared" ca="1" si="27"/>
        <v>0</v>
      </c>
      <c r="G165" s="23">
        <f t="shared" ca="1" si="20"/>
        <v>0</v>
      </c>
      <c r="H165" s="35">
        <f t="shared" ca="1" si="21"/>
        <v>0</v>
      </c>
      <c r="I165" s="28">
        <f t="shared" ca="1" si="25"/>
        <v>0</v>
      </c>
      <c r="J165" s="28">
        <f t="shared" ca="1" si="22"/>
        <v>0</v>
      </c>
      <c r="K165" s="35">
        <f t="shared" ca="1" si="23"/>
        <v>0</v>
      </c>
      <c r="L165" s="37"/>
    </row>
    <row r="166" spans="1:12" x14ac:dyDescent="0.2">
      <c r="A166" s="19">
        <f ca="1">+Curves!C166</f>
        <v>46661</v>
      </c>
      <c r="B166" s="28">
        <f t="shared" ca="1" si="24"/>
        <v>0</v>
      </c>
      <c r="C166" s="24">
        <f>IF(OR($C$4="",$C$4=0),+Curves!D166,$C$4)</f>
        <v>0.05</v>
      </c>
      <c r="D166" s="26">
        <f t="shared" ca="1" si="19"/>
        <v>0.52440574654767902</v>
      </c>
      <c r="E166" s="28">
        <f t="shared" si="26"/>
        <v>5000</v>
      </c>
      <c r="F166" s="28">
        <f t="shared" ca="1" si="27"/>
        <v>0</v>
      </c>
      <c r="G166" s="23">
        <f t="shared" ca="1" si="20"/>
        <v>0</v>
      </c>
      <c r="H166" s="35">
        <f t="shared" ca="1" si="21"/>
        <v>0</v>
      </c>
      <c r="I166" s="28">
        <f t="shared" ca="1" si="25"/>
        <v>0</v>
      </c>
      <c r="J166" s="28">
        <f t="shared" ca="1" si="22"/>
        <v>0</v>
      </c>
      <c r="K166" s="35">
        <f t="shared" ca="1" si="23"/>
        <v>0</v>
      </c>
      <c r="L166" s="37"/>
    </row>
    <row r="167" spans="1:12" x14ac:dyDescent="0.2">
      <c r="A167" s="19">
        <f ca="1">+Curves!C167</f>
        <v>46692</v>
      </c>
      <c r="B167" s="28">
        <f t="shared" ca="1" si="24"/>
        <v>0</v>
      </c>
      <c r="C167" s="24">
        <f>IF(OR($C$4="",$C$4=0),+Curves!D167,$C$4)</f>
        <v>0.05</v>
      </c>
      <c r="D167" s="26">
        <f t="shared" ca="1" si="19"/>
        <v>0.52221230484108261</v>
      </c>
      <c r="E167" s="28">
        <f t="shared" si="26"/>
        <v>5000</v>
      </c>
      <c r="F167" s="28">
        <f t="shared" ca="1" si="27"/>
        <v>0</v>
      </c>
      <c r="G167" s="23">
        <f t="shared" ca="1" si="20"/>
        <v>0</v>
      </c>
      <c r="H167" s="35">
        <f t="shared" ca="1" si="21"/>
        <v>0</v>
      </c>
      <c r="I167" s="28">
        <f t="shared" ca="1" si="25"/>
        <v>0</v>
      </c>
      <c r="J167" s="28">
        <f t="shared" ca="1" si="22"/>
        <v>0</v>
      </c>
      <c r="K167" s="35">
        <f t="shared" ca="1" si="23"/>
        <v>0</v>
      </c>
      <c r="L167" s="37"/>
    </row>
    <row r="168" spans="1:12" x14ac:dyDescent="0.2">
      <c r="A168" s="19">
        <f ca="1">+Curves!C168</f>
        <v>46722</v>
      </c>
      <c r="B168" s="28">
        <f t="shared" ca="1" si="24"/>
        <v>0</v>
      </c>
      <c r="C168" s="24">
        <f>IF(OR($C$4="",$C$4=0),+Curves!D168,$C$4)</f>
        <v>0.05</v>
      </c>
      <c r="D168" s="26">
        <f t="shared" ca="1" si="19"/>
        <v>0.52009835510507096</v>
      </c>
      <c r="E168" s="28">
        <f t="shared" si="26"/>
        <v>5000</v>
      </c>
      <c r="F168" s="28">
        <f t="shared" ca="1" si="27"/>
        <v>0</v>
      </c>
      <c r="G168" s="23">
        <f t="shared" ca="1" si="20"/>
        <v>0</v>
      </c>
      <c r="H168" s="35">
        <f t="shared" ca="1" si="21"/>
        <v>0</v>
      </c>
      <c r="I168" s="28">
        <f t="shared" ca="1" si="25"/>
        <v>0</v>
      </c>
      <c r="J168" s="28">
        <f t="shared" ca="1" si="22"/>
        <v>0</v>
      </c>
      <c r="K168" s="35">
        <f t="shared" ca="1" si="23"/>
        <v>0</v>
      </c>
      <c r="L168" s="37"/>
    </row>
    <row r="169" spans="1:12" x14ac:dyDescent="0.2">
      <c r="A169" s="19">
        <f ca="1">+Curves!C169</f>
        <v>46753</v>
      </c>
      <c r="B169" s="28">
        <f t="shared" ca="1" si="24"/>
        <v>0</v>
      </c>
      <c r="C169" s="24">
        <f>IF(OR($C$4="",$C$4=0),+Curves!D169,$C$4)</f>
        <v>0.05</v>
      </c>
      <c r="D169" s="26">
        <f t="shared" ca="1" si="19"/>
        <v>0.51792293000507927</v>
      </c>
      <c r="E169" s="28">
        <f t="shared" si="26"/>
        <v>5000</v>
      </c>
      <c r="F169" s="28">
        <f t="shared" ca="1" si="27"/>
        <v>0</v>
      </c>
      <c r="G169" s="23">
        <f t="shared" ca="1" si="20"/>
        <v>0</v>
      </c>
      <c r="H169" s="35">
        <f t="shared" ca="1" si="21"/>
        <v>0</v>
      </c>
      <c r="I169" s="28">
        <f t="shared" ca="1" si="25"/>
        <v>0</v>
      </c>
      <c r="J169" s="28">
        <f t="shared" ca="1" si="22"/>
        <v>0</v>
      </c>
      <c r="K169" s="35">
        <f t="shared" ca="1" si="23"/>
        <v>0</v>
      </c>
      <c r="L169" s="37"/>
    </row>
    <row r="170" spans="1:12" x14ac:dyDescent="0.2">
      <c r="A170" s="19">
        <f ca="1">+Curves!C170</f>
        <v>46784</v>
      </c>
      <c r="B170" s="28">
        <f t="shared" ca="1" si="24"/>
        <v>0</v>
      </c>
      <c r="C170" s="24">
        <f>IF(OR($C$4="",$C$4=0),+Curves!D170,$C$4)</f>
        <v>0.05</v>
      </c>
      <c r="D170" s="26">
        <f t="shared" ca="1" si="19"/>
        <v>0.515756604096268</v>
      </c>
      <c r="E170" s="28">
        <f t="shared" si="26"/>
        <v>5000</v>
      </c>
      <c r="F170" s="28">
        <f t="shared" ca="1" si="27"/>
        <v>0</v>
      </c>
      <c r="G170" s="23">
        <f t="shared" ca="1" si="20"/>
        <v>0</v>
      </c>
      <c r="H170" s="35">
        <f t="shared" ca="1" si="21"/>
        <v>0</v>
      </c>
      <c r="I170" s="28">
        <f t="shared" ca="1" si="25"/>
        <v>0</v>
      </c>
      <c r="J170" s="28">
        <f t="shared" ca="1" si="22"/>
        <v>0</v>
      </c>
      <c r="K170" s="35">
        <f t="shared" ca="1" si="23"/>
        <v>0</v>
      </c>
      <c r="L170" s="37"/>
    </row>
    <row r="171" spans="1:12" x14ac:dyDescent="0.2">
      <c r="A171" s="19">
        <f ca="1">+Curves!C171</f>
        <v>46813</v>
      </c>
      <c r="B171" s="28">
        <f t="shared" ca="1" si="24"/>
        <v>0</v>
      </c>
      <c r="C171" s="24">
        <f>IF(OR($C$4="",$C$4=0),+Curves!D171,$C$4)</f>
        <v>0.05</v>
      </c>
      <c r="D171" s="26">
        <f t="shared" ca="1" si="19"/>
        <v>0.51373824499382847</v>
      </c>
      <c r="E171" s="28">
        <f t="shared" si="26"/>
        <v>5000</v>
      </c>
      <c r="F171" s="28">
        <f t="shared" ca="1" si="27"/>
        <v>50</v>
      </c>
      <c r="G171" s="23">
        <f t="shared" ca="1" si="20"/>
        <v>25.686912249691424</v>
      </c>
      <c r="H171" s="35">
        <f t="shared" ca="1" si="21"/>
        <v>-128434.56124845712</v>
      </c>
      <c r="I171" s="28">
        <f t="shared" ca="1" si="25"/>
        <v>0</v>
      </c>
      <c r="J171" s="28">
        <f t="shared" ca="1" si="22"/>
        <v>0</v>
      </c>
      <c r="K171" s="35">
        <f t="shared" ca="1" si="23"/>
        <v>-128434.56124845712</v>
      </c>
      <c r="L171" s="37"/>
    </row>
    <row r="172" spans="1:12" x14ac:dyDescent="0.2">
      <c r="A172" s="19">
        <f ca="1">+Curves!C172</f>
        <v>46844</v>
      </c>
      <c r="B172" s="28">
        <f t="shared" ca="1" si="24"/>
        <v>0</v>
      </c>
      <c r="C172" s="24">
        <f>IF(OR($C$4="",$C$4=0),+Curves!D172,$C$4)</f>
        <v>0.05</v>
      </c>
      <c r="D172" s="26">
        <f t="shared" ca="1" si="19"/>
        <v>0.51158942244514072</v>
      </c>
      <c r="E172" s="28">
        <f t="shared" si="26"/>
        <v>5000</v>
      </c>
      <c r="F172" s="28">
        <f t="shared" ca="1" si="27"/>
        <v>0</v>
      </c>
      <c r="G172" s="23">
        <f t="shared" ca="1" si="20"/>
        <v>0</v>
      </c>
      <c r="H172" s="35">
        <f t="shared" ca="1" si="21"/>
        <v>0</v>
      </c>
      <c r="I172" s="28">
        <f t="shared" ca="1" si="25"/>
        <v>0</v>
      </c>
      <c r="J172" s="28">
        <f t="shared" ca="1" si="22"/>
        <v>0</v>
      </c>
      <c r="K172" s="35">
        <f t="shared" ca="1" si="23"/>
        <v>0</v>
      </c>
      <c r="L172" s="37"/>
    </row>
    <row r="173" spans="1:12" x14ac:dyDescent="0.2">
      <c r="A173" s="19">
        <f ca="1">+Curves!C173</f>
        <v>46874</v>
      </c>
      <c r="B173" s="28">
        <f t="shared" ca="1" si="24"/>
        <v>0</v>
      </c>
      <c r="C173" s="24">
        <f>IF(OR($C$4="",$C$4=0),+Curves!D173,$C$4)</f>
        <v>0.05</v>
      </c>
      <c r="D173" s="26">
        <f t="shared" ca="1" si="19"/>
        <v>0.50951847483533019</v>
      </c>
      <c r="E173" s="28">
        <f t="shared" si="26"/>
        <v>5000</v>
      </c>
      <c r="F173" s="28">
        <f t="shared" ca="1" si="27"/>
        <v>0</v>
      </c>
      <c r="G173" s="23">
        <f t="shared" ca="1" si="20"/>
        <v>0</v>
      </c>
      <c r="H173" s="35">
        <f t="shared" ca="1" si="21"/>
        <v>0</v>
      </c>
      <c r="I173" s="28">
        <f t="shared" ca="1" si="25"/>
        <v>0</v>
      </c>
      <c r="J173" s="28">
        <f t="shared" ca="1" si="22"/>
        <v>0</v>
      </c>
      <c r="K173" s="35">
        <f t="shared" ca="1" si="23"/>
        <v>0</v>
      </c>
      <c r="L173" s="37"/>
    </row>
    <row r="174" spans="1:12" x14ac:dyDescent="0.2">
      <c r="A174" s="19">
        <f ca="1">+Curves!C174</f>
        <v>46905</v>
      </c>
      <c r="B174" s="28">
        <f t="shared" ca="1" si="24"/>
        <v>0</v>
      </c>
      <c r="C174" s="24">
        <f>IF(OR($C$4="",$C$4=0),+Curves!D174,$C$4)</f>
        <v>0.05</v>
      </c>
      <c r="D174" s="26">
        <f t="shared" ca="1" si="19"/>
        <v>0.50738730239806629</v>
      </c>
      <c r="E174" s="28">
        <f t="shared" si="26"/>
        <v>5000</v>
      </c>
      <c r="F174" s="28">
        <f t="shared" ca="1" si="27"/>
        <v>0</v>
      </c>
      <c r="G174" s="23">
        <f t="shared" ca="1" si="20"/>
        <v>0</v>
      </c>
      <c r="H174" s="35">
        <f t="shared" ca="1" si="21"/>
        <v>0</v>
      </c>
      <c r="I174" s="28">
        <f t="shared" ca="1" si="25"/>
        <v>0</v>
      </c>
      <c r="J174" s="28">
        <f t="shared" ca="1" si="22"/>
        <v>0</v>
      </c>
      <c r="K174" s="35">
        <f t="shared" ca="1" si="23"/>
        <v>0</v>
      </c>
      <c r="L174" s="37"/>
    </row>
    <row r="175" spans="1:12" x14ac:dyDescent="0.2">
      <c r="A175" s="19">
        <f ca="1">+Curves!C175</f>
        <v>46935</v>
      </c>
      <c r="B175" s="28">
        <f t="shared" ca="1" si="24"/>
        <v>0</v>
      </c>
      <c r="C175" s="24">
        <f>IF(OR($C$4="",$C$4=0),+Curves!D175,$C$4)</f>
        <v>0.05</v>
      </c>
      <c r="D175" s="26">
        <f t="shared" ca="1" si="19"/>
        <v>0.5053333652464197</v>
      </c>
      <c r="E175" s="28">
        <f t="shared" si="26"/>
        <v>5000</v>
      </c>
      <c r="F175" s="28">
        <f t="shared" ca="1" si="27"/>
        <v>0</v>
      </c>
      <c r="G175" s="23">
        <f t="shared" ca="1" si="20"/>
        <v>0</v>
      </c>
      <c r="H175" s="35">
        <f t="shared" ca="1" si="21"/>
        <v>0</v>
      </c>
      <c r="I175" s="28">
        <f t="shared" ca="1" si="25"/>
        <v>0</v>
      </c>
      <c r="J175" s="28">
        <f t="shared" ca="1" si="22"/>
        <v>0</v>
      </c>
      <c r="K175" s="35">
        <f t="shared" ca="1" si="23"/>
        <v>0</v>
      </c>
      <c r="L175" s="37"/>
    </row>
    <row r="176" spans="1:12" x14ac:dyDescent="0.2">
      <c r="A176" s="19">
        <f ca="1">+Curves!C176</f>
        <v>46966</v>
      </c>
      <c r="B176" s="28">
        <f t="shared" ca="1" si="24"/>
        <v>0</v>
      </c>
      <c r="C176" s="24">
        <f>IF(OR($C$4="",$C$4=0),+Curves!D176,$C$4)</f>
        <v>0.05</v>
      </c>
      <c r="D176" s="26">
        <f t="shared" ca="1" si="19"/>
        <v>0.50321969794516819</v>
      </c>
      <c r="E176" s="28">
        <f t="shared" si="26"/>
        <v>5000</v>
      </c>
      <c r="F176" s="28">
        <f t="shared" ca="1" si="27"/>
        <v>0</v>
      </c>
      <c r="G176" s="23">
        <f t="shared" ca="1" si="20"/>
        <v>0</v>
      </c>
      <c r="H176" s="35">
        <f t="shared" ca="1" si="21"/>
        <v>0</v>
      </c>
      <c r="I176" s="28">
        <f t="shared" ca="1" si="25"/>
        <v>0</v>
      </c>
      <c r="J176" s="28">
        <f t="shared" ca="1" si="22"/>
        <v>0</v>
      </c>
      <c r="K176" s="35">
        <f t="shared" ca="1" si="23"/>
        <v>0</v>
      </c>
      <c r="L176" s="37"/>
    </row>
    <row r="177" spans="1:12" x14ac:dyDescent="0.2">
      <c r="A177" s="19">
        <f ca="1">+Curves!C177</f>
        <v>46997</v>
      </c>
      <c r="B177" s="28">
        <f t="shared" ca="1" si="24"/>
        <v>0</v>
      </c>
      <c r="C177" s="24">
        <f>IF(OR($C$4="",$C$4=0),+Curves!D177,$C$4)</f>
        <v>0.05</v>
      </c>
      <c r="D177" s="26">
        <f t="shared" ca="1" si="19"/>
        <v>0.50111487151959921</v>
      </c>
      <c r="E177" s="28">
        <f t="shared" si="26"/>
        <v>5000</v>
      </c>
      <c r="F177" s="28">
        <f t="shared" ca="1" si="27"/>
        <v>0</v>
      </c>
      <c r="G177" s="23">
        <f t="shared" ca="1" si="20"/>
        <v>0</v>
      </c>
      <c r="H177" s="35">
        <f t="shared" ca="1" si="21"/>
        <v>0</v>
      </c>
      <c r="I177" s="28">
        <f t="shared" ca="1" si="25"/>
        <v>0</v>
      </c>
      <c r="J177" s="28">
        <f t="shared" ca="1" si="22"/>
        <v>0</v>
      </c>
      <c r="K177" s="35">
        <f t="shared" ca="1" si="23"/>
        <v>0</v>
      </c>
      <c r="L177" s="37"/>
    </row>
    <row r="178" spans="1:12" x14ac:dyDescent="0.2">
      <c r="A178" s="19">
        <f ca="1">+Curves!C178</f>
        <v>47027</v>
      </c>
      <c r="B178" s="28">
        <f t="shared" ca="1" si="24"/>
        <v>0</v>
      </c>
      <c r="C178" s="24">
        <f>IF(OR($C$4="",$C$4=0),+Curves!D178,$C$4)</f>
        <v>0.05</v>
      </c>
      <c r="D178" s="26">
        <f t="shared" ca="1" si="19"/>
        <v>0.49908632558044763</v>
      </c>
      <c r="E178" s="28">
        <f t="shared" si="26"/>
        <v>5000</v>
      </c>
      <c r="F178" s="28">
        <f t="shared" ca="1" si="27"/>
        <v>0</v>
      </c>
      <c r="G178" s="23">
        <f t="shared" ca="1" si="20"/>
        <v>0</v>
      </c>
      <c r="H178" s="35">
        <f t="shared" ca="1" si="21"/>
        <v>0</v>
      </c>
      <c r="I178" s="28">
        <f t="shared" ca="1" si="25"/>
        <v>0</v>
      </c>
      <c r="J178" s="28">
        <f t="shared" ca="1" si="22"/>
        <v>0</v>
      </c>
      <c r="K178" s="35">
        <f t="shared" ca="1" si="23"/>
        <v>0</v>
      </c>
      <c r="L178" s="37"/>
    </row>
    <row r="179" spans="1:12" x14ac:dyDescent="0.2">
      <c r="A179" s="19">
        <f ca="1">+Curves!C179</f>
        <v>47058</v>
      </c>
      <c r="B179" s="28">
        <f t="shared" ca="1" si="24"/>
        <v>0</v>
      </c>
      <c r="C179" s="24">
        <f>IF(OR($C$4="",$C$4=0),+Curves!D179,$C$4)</f>
        <v>0.05</v>
      </c>
      <c r="D179" s="26">
        <f t="shared" ca="1" si="19"/>
        <v>0.49699878788863738</v>
      </c>
      <c r="E179" s="28">
        <f t="shared" si="26"/>
        <v>5000</v>
      </c>
      <c r="F179" s="28">
        <f t="shared" ca="1" si="27"/>
        <v>0</v>
      </c>
      <c r="G179" s="23">
        <f t="shared" ca="1" si="20"/>
        <v>0</v>
      </c>
      <c r="H179" s="35">
        <f t="shared" ca="1" si="21"/>
        <v>0</v>
      </c>
      <c r="I179" s="28">
        <f t="shared" ca="1" si="25"/>
        <v>0</v>
      </c>
      <c r="J179" s="28">
        <f t="shared" ca="1" si="22"/>
        <v>0</v>
      </c>
      <c r="K179" s="35">
        <f t="shared" ca="1" si="23"/>
        <v>0</v>
      </c>
      <c r="L179" s="37"/>
    </row>
    <row r="180" spans="1:12" x14ac:dyDescent="0.2">
      <c r="A180" s="19">
        <f ca="1">+Curves!C180</f>
        <v>47088</v>
      </c>
      <c r="B180" s="28">
        <f t="shared" ca="1" si="24"/>
        <v>0</v>
      </c>
      <c r="C180" s="24">
        <f>IF(OR($C$4="",$C$4=0),+Curves!D180,$C$4)</f>
        <v>0.05</v>
      </c>
      <c r="D180" s="26">
        <f t="shared" ca="1" si="19"/>
        <v>0.49498690412658208</v>
      </c>
      <c r="E180" s="28">
        <f t="shared" si="26"/>
        <v>5000</v>
      </c>
      <c r="F180" s="28">
        <f t="shared" ca="1" si="27"/>
        <v>0</v>
      </c>
      <c r="G180" s="23">
        <f t="shared" ca="1" si="20"/>
        <v>0</v>
      </c>
      <c r="H180" s="35">
        <f t="shared" ca="1" si="21"/>
        <v>0</v>
      </c>
      <c r="I180" s="28">
        <f t="shared" ca="1" si="25"/>
        <v>0</v>
      </c>
      <c r="J180" s="28">
        <f t="shared" ca="1" si="22"/>
        <v>0</v>
      </c>
      <c r="K180" s="35">
        <f t="shared" ca="1" si="23"/>
        <v>0</v>
      </c>
      <c r="L180" s="37"/>
    </row>
    <row r="181" spans="1:12" x14ac:dyDescent="0.2">
      <c r="A181" s="19">
        <f ca="1">+Curves!C181</f>
        <v>47119</v>
      </c>
      <c r="B181" s="28">
        <f t="shared" ca="1" si="24"/>
        <v>0</v>
      </c>
      <c r="C181" s="24">
        <f>IF(OR($C$4="",$C$4=0),+Curves!D181,$C$4)</f>
        <v>0.05</v>
      </c>
      <c r="D181" s="26">
        <f t="shared" ca="1" si="19"/>
        <v>0.4929165131614221</v>
      </c>
      <c r="E181" s="28">
        <f t="shared" si="26"/>
        <v>5000</v>
      </c>
      <c r="F181" s="28">
        <f t="shared" ca="1" si="27"/>
        <v>0</v>
      </c>
      <c r="G181" s="23">
        <f t="shared" ca="1" si="20"/>
        <v>0</v>
      </c>
      <c r="H181" s="35">
        <f t="shared" ca="1" si="21"/>
        <v>0</v>
      </c>
      <c r="I181" s="28">
        <f t="shared" ca="1" si="25"/>
        <v>0</v>
      </c>
      <c r="J181" s="28">
        <f t="shared" ca="1" si="22"/>
        <v>0</v>
      </c>
      <c r="K181" s="35">
        <f t="shared" ca="1" si="23"/>
        <v>0</v>
      </c>
      <c r="L181" s="37"/>
    </row>
    <row r="182" spans="1:12" x14ac:dyDescent="0.2">
      <c r="A182" s="19">
        <f ca="1">+Curves!C182</f>
        <v>47150</v>
      </c>
      <c r="B182" s="28">
        <f t="shared" ca="1" si="24"/>
        <v>0</v>
      </c>
      <c r="C182" s="24">
        <f>IF(OR($C$4="",$C$4=0),+Curves!D182,$C$4)</f>
        <v>0.05</v>
      </c>
      <c r="D182" s="26">
        <f t="shared" ca="1" si="19"/>
        <v>0.49085478205920557</v>
      </c>
      <c r="E182" s="28">
        <f t="shared" si="26"/>
        <v>5000</v>
      </c>
      <c r="F182" s="28">
        <f t="shared" ca="1" si="27"/>
        <v>0</v>
      </c>
      <c r="G182" s="23">
        <f t="shared" ca="1" si="20"/>
        <v>0</v>
      </c>
      <c r="H182" s="35">
        <f t="shared" ca="1" si="21"/>
        <v>0</v>
      </c>
      <c r="I182" s="28">
        <f t="shared" ca="1" si="25"/>
        <v>0</v>
      </c>
      <c r="J182" s="28">
        <f t="shared" ca="1" si="22"/>
        <v>0</v>
      </c>
      <c r="K182" s="35">
        <f t="shared" ca="1" si="23"/>
        <v>0</v>
      </c>
      <c r="L182" s="37"/>
    </row>
    <row r="183" spans="1:12" x14ac:dyDescent="0.2">
      <c r="A183" s="19">
        <f ca="1">+Curves!C183</f>
        <v>47178</v>
      </c>
      <c r="B183" s="28">
        <f t="shared" ca="1" si="24"/>
        <v>0</v>
      </c>
      <c r="C183" s="24">
        <f>IF(OR($C$4="",$C$4=0),+Curves!D183,$C$4)</f>
        <v>0.05</v>
      </c>
      <c r="D183" s="26">
        <f t="shared" ca="1" si="19"/>
        <v>0.48899998652651827</v>
      </c>
      <c r="E183" s="28">
        <f t="shared" si="26"/>
        <v>5000</v>
      </c>
      <c r="F183" s="28">
        <f t="shared" ca="1" si="27"/>
        <v>50</v>
      </c>
      <c r="G183" s="23">
        <f t="shared" ca="1" si="20"/>
        <v>24.449999326325912</v>
      </c>
      <c r="H183" s="35">
        <f t="shared" ca="1" si="21"/>
        <v>-122249.99663162956</v>
      </c>
      <c r="I183" s="28">
        <f t="shared" ca="1" si="25"/>
        <v>0</v>
      </c>
      <c r="J183" s="28">
        <f t="shared" ca="1" si="22"/>
        <v>0</v>
      </c>
      <c r="K183" s="35">
        <f t="shared" ca="1" si="23"/>
        <v>-122249.99663162956</v>
      </c>
      <c r="L183" s="37"/>
    </row>
    <row r="184" spans="1:12" x14ac:dyDescent="0.2">
      <c r="A184" s="19">
        <f ca="1">+Curves!C184</f>
        <v>47209</v>
      </c>
      <c r="B184" s="28">
        <f t="shared" ca="1" si="24"/>
        <v>0</v>
      </c>
      <c r="C184" s="24">
        <f>IF(OR($C$4="",$C$4=0),+Curves!D184,$C$4)</f>
        <v>0.05</v>
      </c>
      <c r="D184" s="26">
        <f t="shared" ca="1" si="19"/>
        <v>0.48695463715337817</v>
      </c>
      <c r="E184" s="28">
        <f t="shared" si="26"/>
        <v>5000</v>
      </c>
      <c r="F184" s="28">
        <f t="shared" ca="1" si="27"/>
        <v>0</v>
      </c>
      <c r="G184" s="23">
        <f t="shared" ca="1" si="20"/>
        <v>0</v>
      </c>
      <c r="H184" s="35">
        <f t="shared" ca="1" si="21"/>
        <v>0</v>
      </c>
      <c r="I184" s="28">
        <f t="shared" ca="1" si="25"/>
        <v>0</v>
      </c>
      <c r="J184" s="28">
        <f t="shared" ca="1" si="22"/>
        <v>0</v>
      </c>
      <c r="K184" s="35">
        <f t="shared" ca="1" si="23"/>
        <v>0</v>
      </c>
      <c r="L184" s="37"/>
    </row>
    <row r="185" spans="1:12" x14ac:dyDescent="0.2">
      <c r="A185" s="19">
        <f ca="1">+Curves!C185</f>
        <v>47239</v>
      </c>
      <c r="B185" s="28">
        <f t="shared" ca="1" si="24"/>
        <v>0</v>
      </c>
      <c r="C185" s="24">
        <f>IF(OR($C$4="",$C$4=0),+Curves!D185,$C$4)</f>
        <v>0.05</v>
      </c>
      <c r="D185" s="26">
        <f t="shared" ca="1" si="19"/>
        <v>0.48498341277372031</v>
      </c>
      <c r="E185" s="28">
        <f t="shared" si="26"/>
        <v>5000</v>
      </c>
      <c r="F185" s="28">
        <f t="shared" ca="1" si="27"/>
        <v>0</v>
      </c>
      <c r="G185" s="23">
        <f t="shared" ca="1" si="20"/>
        <v>0</v>
      </c>
      <c r="H185" s="35">
        <f t="shared" ca="1" si="21"/>
        <v>0</v>
      </c>
      <c r="I185" s="28">
        <f t="shared" ca="1" si="25"/>
        <v>0</v>
      </c>
      <c r="J185" s="28">
        <f t="shared" ca="1" si="22"/>
        <v>0</v>
      </c>
      <c r="K185" s="35">
        <f t="shared" ca="1" si="23"/>
        <v>0</v>
      </c>
      <c r="L185" s="37"/>
    </row>
    <row r="186" spans="1:12" x14ac:dyDescent="0.2">
      <c r="A186" s="19">
        <f ca="1">+Curves!C186</f>
        <v>47270</v>
      </c>
      <c r="B186" s="28">
        <f t="shared" ca="1" si="24"/>
        <v>0</v>
      </c>
      <c r="C186" s="24">
        <f>IF(OR($C$4="",$C$4=0),+Curves!D186,$C$4)</f>
        <v>0.05</v>
      </c>
      <c r="D186" s="26">
        <f t="shared" ca="1" si="19"/>
        <v>0.48295486359860434</v>
      </c>
      <c r="E186" s="28">
        <f t="shared" si="26"/>
        <v>5000</v>
      </c>
      <c r="F186" s="28">
        <f t="shared" ca="1" si="27"/>
        <v>0</v>
      </c>
      <c r="G186" s="23">
        <f t="shared" ca="1" si="20"/>
        <v>0</v>
      </c>
      <c r="H186" s="35">
        <f t="shared" ca="1" si="21"/>
        <v>0</v>
      </c>
      <c r="I186" s="28">
        <f t="shared" ca="1" si="25"/>
        <v>0</v>
      </c>
      <c r="J186" s="28">
        <f t="shared" ca="1" si="22"/>
        <v>0</v>
      </c>
      <c r="K186" s="35">
        <f t="shared" ca="1" si="23"/>
        <v>0</v>
      </c>
      <c r="L186" s="37"/>
    </row>
    <row r="187" spans="1:12" x14ac:dyDescent="0.2">
      <c r="A187" s="19">
        <f ca="1">+Curves!C187</f>
        <v>47300</v>
      </c>
      <c r="B187" s="28">
        <f t="shared" ca="1" si="24"/>
        <v>0</v>
      </c>
      <c r="C187" s="24">
        <f>IF(OR($C$4="",$C$4=0),+Curves!D187,$C$4)</f>
        <v>0.05</v>
      </c>
      <c r="D187" s="26">
        <f t="shared" ca="1" si="19"/>
        <v>0.48099983056520906</v>
      </c>
      <c r="E187" s="28">
        <f t="shared" si="26"/>
        <v>5000</v>
      </c>
      <c r="F187" s="28">
        <f t="shared" ca="1" si="27"/>
        <v>0</v>
      </c>
      <c r="G187" s="23">
        <f t="shared" ca="1" si="20"/>
        <v>0</v>
      </c>
      <c r="H187" s="35">
        <f t="shared" ca="1" si="21"/>
        <v>0</v>
      </c>
      <c r="I187" s="28">
        <f t="shared" ca="1" si="25"/>
        <v>0</v>
      </c>
      <c r="J187" s="28">
        <f t="shared" ca="1" si="22"/>
        <v>0</v>
      </c>
      <c r="K187" s="35">
        <f t="shared" ca="1" si="23"/>
        <v>0</v>
      </c>
      <c r="L187" s="37"/>
    </row>
    <row r="188" spans="1:12" x14ac:dyDescent="0.2">
      <c r="A188" s="19">
        <f ca="1">+Curves!C188</f>
        <v>47331</v>
      </c>
      <c r="B188" s="28">
        <f t="shared" ca="1" si="24"/>
        <v>0</v>
      </c>
      <c r="C188" s="24">
        <f>IF(OR($C$4="",$C$4=0),+Curves!D188,$C$4)</f>
        <v>0.05</v>
      </c>
      <c r="D188" s="26">
        <f t="shared" ca="1" si="19"/>
        <v>0.47898794359376901</v>
      </c>
      <c r="E188" s="28">
        <f t="shared" si="26"/>
        <v>5000</v>
      </c>
      <c r="F188" s="28">
        <f t="shared" ca="1" si="27"/>
        <v>0</v>
      </c>
      <c r="G188" s="23">
        <f t="shared" ca="1" si="20"/>
        <v>0</v>
      </c>
      <c r="H188" s="35">
        <f t="shared" ca="1" si="21"/>
        <v>0</v>
      </c>
      <c r="I188" s="28">
        <f t="shared" ca="1" si="25"/>
        <v>0</v>
      </c>
      <c r="J188" s="28">
        <f t="shared" ca="1" si="22"/>
        <v>0</v>
      </c>
      <c r="K188" s="35">
        <f t="shared" ca="1" si="23"/>
        <v>0</v>
      </c>
      <c r="L188" s="37"/>
    </row>
    <row r="189" spans="1:12" x14ac:dyDescent="0.2">
      <c r="A189" s="19">
        <f ca="1">+Curves!C189</f>
        <v>47362</v>
      </c>
      <c r="B189" s="28">
        <f t="shared" ca="1" si="24"/>
        <v>0</v>
      </c>
      <c r="C189" s="24">
        <f>IF(OR($C$4="",$C$4=0),+Curves!D189,$C$4)</f>
        <v>0.05</v>
      </c>
      <c r="D189" s="26">
        <f t="shared" ca="1" si="19"/>
        <v>0.4769844717795258</v>
      </c>
      <c r="E189" s="28">
        <f t="shared" si="26"/>
        <v>5000</v>
      </c>
      <c r="F189" s="28">
        <f t="shared" ca="1" si="27"/>
        <v>0</v>
      </c>
      <c r="G189" s="23">
        <f t="shared" ca="1" si="20"/>
        <v>0</v>
      </c>
      <c r="H189" s="35">
        <f t="shared" ca="1" si="21"/>
        <v>0</v>
      </c>
      <c r="I189" s="28">
        <f t="shared" ca="1" si="25"/>
        <v>0</v>
      </c>
      <c r="J189" s="28">
        <f t="shared" ca="1" si="22"/>
        <v>0</v>
      </c>
      <c r="K189" s="35">
        <f t="shared" ca="1" si="23"/>
        <v>0</v>
      </c>
      <c r="L189" s="37"/>
    </row>
    <row r="190" spans="1:12" x14ac:dyDescent="0.2">
      <c r="A190" s="19">
        <f ca="1">+Curves!C190</f>
        <v>47392</v>
      </c>
      <c r="B190" s="28">
        <f t="shared" ca="1" si="24"/>
        <v>0</v>
      </c>
      <c r="C190" s="24">
        <f>IF(OR($C$4="",$C$4=0),+Curves!D190,$C$4)</f>
        <v>0.05</v>
      </c>
      <c r="D190" s="26">
        <f t="shared" ca="1" si="19"/>
        <v>0.4750536072846594</v>
      </c>
      <c r="E190" s="28">
        <f t="shared" si="26"/>
        <v>5000</v>
      </c>
      <c r="F190" s="28">
        <f t="shared" ca="1" si="27"/>
        <v>0</v>
      </c>
      <c r="G190" s="23">
        <f t="shared" ca="1" si="20"/>
        <v>0</v>
      </c>
      <c r="H190" s="35">
        <f t="shared" ca="1" si="21"/>
        <v>0</v>
      </c>
      <c r="I190" s="28">
        <f t="shared" ca="1" si="25"/>
        <v>0</v>
      </c>
      <c r="J190" s="28">
        <f t="shared" ca="1" si="22"/>
        <v>0</v>
      </c>
      <c r="K190" s="35">
        <f t="shared" ca="1" si="23"/>
        <v>0</v>
      </c>
      <c r="L190" s="37"/>
    </row>
    <row r="191" spans="1:12" x14ac:dyDescent="0.2">
      <c r="A191" s="19">
        <f ca="1">+Curves!C191</f>
        <v>47423</v>
      </c>
      <c r="B191" s="28">
        <f t="shared" ca="1" si="24"/>
        <v>0</v>
      </c>
      <c r="C191" s="24">
        <f>IF(OR($C$4="",$C$4=0),+Curves!D191,$C$4)</f>
        <v>0.05</v>
      </c>
      <c r="D191" s="26">
        <f t="shared" ca="1" si="19"/>
        <v>0.47306659169234938</v>
      </c>
      <c r="E191" s="28">
        <f t="shared" si="26"/>
        <v>5000</v>
      </c>
      <c r="F191" s="28">
        <f t="shared" ca="1" si="27"/>
        <v>0</v>
      </c>
      <c r="G191" s="23">
        <f t="shared" ca="1" si="20"/>
        <v>0</v>
      </c>
      <c r="H191" s="35">
        <f t="shared" ca="1" si="21"/>
        <v>0</v>
      </c>
      <c r="I191" s="28">
        <f t="shared" ca="1" si="25"/>
        <v>0</v>
      </c>
      <c r="J191" s="28">
        <f t="shared" ca="1" si="22"/>
        <v>0</v>
      </c>
      <c r="K191" s="35">
        <f t="shared" ca="1" si="23"/>
        <v>0</v>
      </c>
      <c r="L191" s="37"/>
    </row>
    <row r="192" spans="1:12" x14ac:dyDescent="0.2">
      <c r="A192" s="19">
        <f ca="1">+Curves!C192</f>
        <v>47453</v>
      </c>
      <c r="B192" s="28">
        <f t="shared" ca="1" si="24"/>
        <v>0</v>
      </c>
      <c r="C192" s="24">
        <f>IF(OR($C$4="",$C$4=0),+Curves!D192,$C$4)</f>
        <v>0.05</v>
      </c>
      <c r="D192" s="26">
        <f t="shared" ca="1" si="19"/>
        <v>0.4711515870336056</v>
      </c>
      <c r="E192" s="28">
        <f t="shared" si="26"/>
        <v>5000</v>
      </c>
      <c r="F192" s="28">
        <f t="shared" ca="1" si="27"/>
        <v>0</v>
      </c>
      <c r="G192" s="23">
        <f t="shared" ca="1" si="20"/>
        <v>0</v>
      </c>
      <c r="H192" s="35">
        <f t="shared" ca="1" si="21"/>
        <v>0</v>
      </c>
      <c r="I192" s="28">
        <f t="shared" ca="1" si="25"/>
        <v>0</v>
      </c>
      <c r="J192" s="28">
        <f t="shared" ca="1" si="22"/>
        <v>0</v>
      </c>
      <c r="K192" s="35">
        <f t="shared" ca="1" si="23"/>
        <v>0</v>
      </c>
      <c r="L192" s="37"/>
    </row>
    <row r="193" spans="1:12" x14ac:dyDescent="0.2">
      <c r="A193" s="19">
        <f ca="1">+Curves!C193</f>
        <v>47484</v>
      </c>
      <c r="B193" s="28">
        <f t="shared" ca="1" si="24"/>
        <v>0</v>
      </c>
      <c r="C193" s="24">
        <f>IF(OR($C$4="",$C$4=0),+Curves!D193,$C$4)</f>
        <v>0.05</v>
      </c>
      <c r="D193" s="26">
        <f t="shared" ca="1" si="19"/>
        <v>0.46918089249424921</v>
      </c>
      <c r="E193" s="28">
        <f t="shared" si="26"/>
        <v>5000</v>
      </c>
      <c r="F193" s="28">
        <f t="shared" ca="1" si="27"/>
        <v>0</v>
      </c>
      <c r="G193" s="23">
        <f t="shared" ca="1" si="20"/>
        <v>0</v>
      </c>
      <c r="H193" s="35">
        <f t="shared" ca="1" si="21"/>
        <v>0</v>
      </c>
      <c r="I193" s="28">
        <f t="shared" ca="1" si="25"/>
        <v>0</v>
      </c>
      <c r="J193" s="28">
        <f t="shared" ca="1" si="22"/>
        <v>0</v>
      </c>
      <c r="K193" s="35">
        <f t="shared" ca="1" si="23"/>
        <v>0</v>
      </c>
      <c r="L193" s="37"/>
    </row>
    <row r="194" spans="1:12" x14ac:dyDescent="0.2">
      <c r="A194" s="19">
        <f ca="1">+Curves!C194</f>
        <v>47515</v>
      </c>
      <c r="B194" s="28">
        <f t="shared" ca="1" si="24"/>
        <v>0</v>
      </c>
      <c r="C194" s="24">
        <f>IF(OR($C$4="",$C$4=0),+Curves!D194,$C$4)</f>
        <v>0.05</v>
      </c>
      <c r="D194" s="26">
        <f t="shared" ca="1" si="19"/>
        <v>0.46721844081573499</v>
      </c>
      <c r="E194" s="28">
        <f t="shared" si="26"/>
        <v>5000</v>
      </c>
      <c r="F194" s="28">
        <f t="shared" ca="1" si="27"/>
        <v>0</v>
      </c>
      <c r="G194" s="23">
        <f t="shared" ca="1" si="20"/>
        <v>0</v>
      </c>
      <c r="H194" s="35">
        <f t="shared" ca="1" si="21"/>
        <v>0</v>
      </c>
      <c r="I194" s="28">
        <f t="shared" ca="1" si="25"/>
        <v>0</v>
      </c>
      <c r="J194" s="28">
        <f t="shared" ca="1" si="22"/>
        <v>0</v>
      </c>
      <c r="K194" s="35">
        <f t="shared" ca="1" si="23"/>
        <v>0</v>
      </c>
      <c r="L194" s="37"/>
    </row>
    <row r="195" spans="1:12" x14ac:dyDescent="0.2">
      <c r="A195" s="19">
        <f ca="1">+Curves!C195</f>
        <v>47543</v>
      </c>
      <c r="B195" s="28">
        <f t="shared" ca="1" si="24"/>
        <v>0</v>
      </c>
      <c r="C195" s="24">
        <f>IF(OR($C$4="",$C$4=0),+Curves!D195,$C$4)</f>
        <v>0.05</v>
      </c>
      <c r="D195" s="26">
        <f t="shared" ca="1" si="19"/>
        <v>0.46545296004934889</v>
      </c>
      <c r="E195" s="28">
        <f t="shared" si="26"/>
        <v>5000</v>
      </c>
      <c r="F195" s="28">
        <f t="shared" ca="1" si="27"/>
        <v>50</v>
      </c>
      <c r="G195" s="23">
        <f t="shared" ca="1" si="20"/>
        <v>23.272648002467445</v>
      </c>
      <c r="H195" s="35">
        <f t="shared" ca="1" si="21"/>
        <v>-116363.24001233722</v>
      </c>
      <c r="I195" s="28">
        <f t="shared" ca="1" si="25"/>
        <v>0</v>
      </c>
      <c r="J195" s="28">
        <f t="shared" ca="1" si="22"/>
        <v>0</v>
      </c>
      <c r="K195" s="35">
        <f t="shared" ca="1" si="23"/>
        <v>-116363.24001233722</v>
      </c>
      <c r="L195" s="37"/>
    </row>
    <row r="196" spans="1:12" x14ac:dyDescent="0.2">
      <c r="A196" s="19">
        <f ca="1">+Curves!C196</f>
        <v>47574</v>
      </c>
      <c r="B196" s="28">
        <f t="shared" ca="1" si="24"/>
        <v>0</v>
      </c>
      <c r="C196" s="24">
        <f>IF(OR($C$4="",$C$4=0),+Curves!D196,$C$4)</f>
        <v>0.05</v>
      </c>
      <c r="D196" s="26">
        <f t="shared" ca="1" si="19"/>
        <v>0.4635061012634713</v>
      </c>
      <c r="E196" s="28">
        <f t="shared" si="26"/>
        <v>5000</v>
      </c>
      <c r="F196" s="28">
        <f t="shared" ca="1" si="27"/>
        <v>0</v>
      </c>
      <c r="G196" s="23">
        <f t="shared" ca="1" si="20"/>
        <v>0</v>
      </c>
      <c r="H196" s="35">
        <f t="shared" ca="1" si="21"/>
        <v>0</v>
      </c>
      <c r="I196" s="28">
        <f t="shared" ca="1" si="25"/>
        <v>0</v>
      </c>
      <c r="J196" s="28">
        <f t="shared" ca="1" si="22"/>
        <v>0</v>
      </c>
      <c r="K196" s="35">
        <f t="shared" ca="1" si="23"/>
        <v>0</v>
      </c>
      <c r="L196" s="37"/>
    </row>
    <row r="197" spans="1:12" x14ac:dyDescent="0.2">
      <c r="A197" s="19">
        <f ca="1">+Curves!C197</f>
        <v>47604</v>
      </c>
      <c r="B197" s="28">
        <f t="shared" ca="1" si="24"/>
        <v>0</v>
      </c>
      <c r="C197" s="24">
        <f>IF(OR($C$4="",$C$4=0),+Curves!D197,$C$4)</f>
        <v>0.05</v>
      </c>
      <c r="D197" s="26">
        <f t="shared" ca="1" si="19"/>
        <v>0.46162979809841298</v>
      </c>
      <c r="E197" s="28">
        <f t="shared" si="26"/>
        <v>5000</v>
      </c>
      <c r="F197" s="28">
        <f t="shared" ca="1" si="27"/>
        <v>0</v>
      </c>
      <c r="G197" s="23">
        <f t="shared" ca="1" si="20"/>
        <v>0</v>
      </c>
      <c r="H197" s="35">
        <f t="shared" ca="1" si="21"/>
        <v>0</v>
      </c>
      <c r="I197" s="28">
        <f t="shared" ca="1" si="25"/>
        <v>0</v>
      </c>
      <c r="J197" s="28">
        <f t="shared" ca="1" si="22"/>
        <v>0</v>
      </c>
      <c r="K197" s="35">
        <f t="shared" ca="1" si="23"/>
        <v>0</v>
      </c>
      <c r="L197" s="37"/>
    </row>
    <row r="198" spans="1:12" x14ac:dyDescent="0.2">
      <c r="A198" s="19">
        <f ca="1">+Curves!C198</f>
        <v>47635</v>
      </c>
      <c r="B198" s="28">
        <f t="shared" ca="1" si="24"/>
        <v>0</v>
      </c>
      <c r="C198" s="24">
        <f>IF(OR($C$4="",$C$4=0),+Curves!D198,$C$4)</f>
        <v>0.05</v>
      </c>
      <c r="D198" s="26">
        <f t="shared" ca="1" si="19"/>
        <v>0.45969893052340505</v>
      </c>
      <c r="E198" s="28">
        <f t="shared" si="26"/>
        <v>5000</v>
      </c>
      <c r="F198" s="28">
        <f t="shared" ca="1" si="27"/>
        <v>0</v>
      </c>
      <c r="G198" s="23">
        <f t="shared" ca="1" si="20"/>
        <v>0</v>
      </c>
      <c r="H198" s="35">
        <f t="shared" ca="1" si="21"/>
        <v>0</v>
      </c>
      <c r="I198" s="28">
        <f t="shared" ca="1" si="25"/>
        <v>0</v>
      </c>
      <c r="J198" s="28">
        <f t="shared" ca="1" si="22"/>
        <v>0</v>
      </c>
      <c r="K198" s="35">
        <f t="shared" ca="1" si="23"/>
        <v>0</v>
      </c>
      <c r="L198" s="37"/>
    </row>
    <row r="199" spans="1:12" x14ac:dyDescent="0.2">
      <c r="A199" s="19">
        <f ca="1">+Curves!C199</f>
        <v>47665</v>
      </c>
      <c r="B199" s="28">
        <f t="shared" ca="1" si="24"/>
        <v>0</v>
      </c>
      <c r="C199" s="24">
        <f>IF(OR($C$4="",$C$4=0),+Curves!D199,$C$4)</f>
        <v>0.05</v>
      </c>
      <c r="D199" s="26">
        <f t="shared" ca="1" si="19"/>
        <v>0.45783803903575515</v>
      </c>
      <c r="E199" s="28">
        <f t="shared" si="26"/>
        <v>5000</v>
      </c>
      <c r="F199" s="28">
        <f t="shared" ca="1" si="27"/>
        <v>0</v>
      </c>
      <c r="G199" s="23">
        <f t="shared" ca="1" si="20"/>
        <v>0</v>
      </c>
      <c r="H199" s="35">
        <f t="shared" ca="1" si="21"/>
        <v>0</v>
      </c>
      <c r="I199" s="28">
        <f t="shared" ca="1" si="25"/>
        <v>0</v>
      </c>
      <c r="J199" s="28">
        <f t="shared" ca="1" si="22"/>
        <v>0</v>
      </c>
      <c r="K199" s="35">
        <f t="shared" ca="1" si="23"/>
        <v>0</v>
      </c>
      <c r="L199" s="37"/>
    </row>
    <row r="200" spans="1:12" x14ac:dyDescent="0.2">
      <c r="A200" s="19">
        <f ca="1">+Curves!C200</f>
        <v>47696</v>
      </c>
      <c r="B200" s="28">
        <f t="shared" ca="1" si="24"/>
        <v>0</v>
      </c>
      <c r="C200" s="24">
        <f>IF(OR($C$4="",$C$4=0),+Curves!D200,$C$4)</f>
        <v>0.05</v>
      </c>
      <c r="D200" s="26">
        <f t="shared" ca="1" si="19"/>
        <v>0.45592303132216966</v>
      </c>
      <c r="E200" s="28">
        <f t="shared" si="26"/>
        <v>5000</v>
      </c>
      <c r="F200" s="28">
        <f t="shared" ca="1" si="27"/>
        <v>0</v>
      </c>
      <c r="G200" s="23">
        <f t="shared" ca="1" si="20"/>
        <v>0</v>
      </c>
      <c r="H200" s="35">
        <f t="shared" ca="1" si="21"/>
        <v>0</v>
      </c>
      <c r="I200" s="28">
        <f t="shared" ca="1" si="25"/>
        <v>0</v>
      </c>
      <c r="J200" s="28">
        <f t="shared" ca="1" si="22"/>
        <v>0</v>
      </c>
      <c r="K200" s="35">
        <f t="shared" ca="1" si="23"/>
        <v>0</v>
      </c>
      <c r="L200" s="37"/>
    </row>
    <row r="201" spans="1:12" x14ac:dyDescent="0.2">
      <c r="A201" s="19">
        <f ca="1">+Curves!C201</f>
        <v>47727</v>
      </c>
      <c r="B201" s="28">
        <f t="shared" ca="1" si="24"/>
        <v>0</v>
      </c>
      <c r="C201" s="24">
        <f>IF(OR($C$4="",$C$4=0),+Curves!D201,$C$4)</f>
        <v>0.05</v>
      </c>
      <c r="D201" s="26">
        <f t="shared" ca="1" si="19"/>
        <v>0.45401603354710046</v>
      </c>
      <c r="E201" s="28">
        <f t="shared" si="26"/>
        <v>5000</v>
      </c>
      <c r="F201" s="28">
        <f t="shared" ca="1" si="27"/>
        <v>0</v>
      </c>
      <c r="G201" s="23">
        <f t="shared" ca="1" si="20"/>
        <v>0</v>
      </c>
      <c r="H201" s="35">
        <f t="shared" ca="1" si="21"/>
        <v>0</v>
      </c>
      <c r="I201" s="28">
        <f t="shared" ca="1" si="25"/>
        <v>0</v>
      </c>
      <c r="J201" s="28">
        <f t="shared" ca="1" si="22"/>
        <v>0</v>
      </c>
      <c r="K201" s="35">
        <f t="shared" ca="1" si="23"/>
        <v>0</v>
      </c>
      <c r="L201" s="37"/>
    </row>
    <row r="202" spans="1:12" x14ac:dyDescent="0.2">
      <c r="A202" s="19">
        <f ca="1">+Curves!C202</f>
        <v>47757</v>
      </c>
      <c r="B202" s="28">
        <f t="shared" ca="1" si="24"/>
        <v>0</v>
      </c>
      <c r="C202" s="24">
        <f>IF(OR($C$4="",$C$4=0),+Curves!D202,$C$4)</f>
        <v>0.05</v>
      </c>
      <c r="D202" s="26">
        <f t="shared" ref="D202:D265" ca="1" si="28">+(1+C202/2)^(-2*(A202-$M$4)/365.25)</f>
        <v>0.45217814679995832</v>
      </c>
      <c r="E202" s="28">
        <f t="shared" si="26"/>
        <v>5000</v>
      </c>
      <c r="F202" s="28">
        <f t="shared" ca="1" si="27"/>
        <v>0</v>
      </c>
      <c r="G202" s="23">
        <f t="shared" ca="1" si="20"/>
        <v>0</v>
      </c>
      <c r="H202" s="35">
        <f t="shared" ca="1" si="21"/>
        <v>0</v>
      </c>
      <c r="I202" s="28">
        <f t="shared" ca="1" si="25"/>
        <v>0</v>
      </c>
      <c r="J202" s="28">
        <f t="shared" ca="1" si="22"/>
        <v>0</v>
      </c>
      <c r="K202" s="35">
        <f t="shared" ca="1" si="23"/>
        <v>0</v>
      </c>
      <c r="L202" s="37"/>
    </row>
    <row r="203" spans="1:12" x14ac:dyDescent="0.2">
      <c r="A203" s="19">
        <f ca="1">+Curves!C203</f>
        <v>47788</v>
      </c>
      <c r="B203" s="28">
        <f t="shared" ca="1" si="24"/>
        <v>0</v>
      </c>
      <c r="C203" s="24">
        <f>IF(OR($C$4="",$C$4=0),+Curves!D203,$C$4)</f>
        <v>0.05</v>
      </c>
      <c r="D203" s="26">
        <f t="shared" ca="1" si="28"/>
        <v>0.45028681282329619</v>
      </c>
      <c r="E203" s="28">
        <f t="shared" si="26"/>
        <v>5000</v>
      </c>
      <c r="F203" s="28">
        <f t="shared" ca="1" si="27"/>
        <v>0</v>
      </c>
      <c r="G203" s="23">
        <f t="shared" ref="G203:G266" ca="1" si="29">+F203*D203</f>
        <v>0</v>
      </c>
      <c r="H203" s="35">
        <f t="shared" ref="H203:H266" ca="1" si="30">-G203*E203</f>
        <v>0</v>
      </c>
      <c r="I203" s="28">
        <f t="shared" ca="1" si="25"/>
        <v>0</v>
      </c>
      <c r="J203" s="28">
        <f t="shared" ref="J203:J266" ca="1" si="31">+IF(B203=0,0,D203*-IPMT(C203/12,B203,$B$8,I202))</f>
        <v>0</v>
      </c>
      <c r="K203" s="35">
        <f t="shared" ref="K203:K266" ca="1" si="32">+H203+J203</f>
        <v>0</v>
      </c>
      <c r="L203" s="37"/>
    </row>
    <row r="204" spans="1:12" x14ac:dyDescent="0.2">
      <c r="A204" s="19">
        <f ca="1">+Curves!C204</f>
        <v>47818</v>
      </c>
      <c r="B204" s="28">
        <f t="shared" ref="B204:B267" ca="1" si="33">+IF(B203&lt;&gt;0,B203+1,IF(I203=0,0,1))</f>
        <v>0</v>
      </c>
      <c r="C204" s="24">
        <f>IF(OR($C$4="",$C$4=0),+Curves!D204,$C$4)</f>
        <v>0.05</v>
      </c>
      <c r="D204" s="26">
        <f t="shared" ca="1" si="28"/>
        <v>0.44846402220677284</v>
      </c>
      <c r="E204" s="28">
        <f t="shared" si="26"/>
        <v>5000</v>
      </c>
      <c r="F204" s="28">
        <f t="shared" ca="1" si="27"/>
        <v>0</v>
      </c>
      <c r="G204" s="23">
        <f t="shared" ca="1" si="29"/>
        <v>0</v>
      </c>
      <c r="H204" s="35">
        <f t="shared" ca="1" si="30"/>
        <v>0</v>
      </c>
      <c r="I204" s="28">
        <f t="shared" ref="I204:I267" ca="1" si="34">+IF(A204=$I$4,$H$4*D204,IF(I203=0,0,I203+J204+H204))</f>
        <v>0</v>
      </c>
      <c r="J204" s="28">
        <f t="shared" ca="1" si="31"/>
        <v>0</v>
      </c>
      <c r="K204" s="35">
        <f t="shared" ca="1" si="32"/>
        <v>0</v>
      </c>
      <c r="L204" s="37"/>
    </row>
    <row r="205" spans="1:12" x14ac:dyDescent="0.2">
      <c r="A205" s="19">
        <f ca="1">+Curves!C205</f>
        <v>47849</v>
      </c>
      <c r="B205" s="28">
        <f t="shared" ca="1" si="33"/>
        <v>0</v>
      </c>
      <c r="C205" s="24">
        <f>IF(OR($C$4="",$C$4=0),+Curves!D205,$C$4)</f>
        <v>0.05</v>
      </c>
      <c r="D205" s="26">
        <f t="shared" ca="1" si="28"/>
        <v>0.44658822336838827</v>
      </c>
      <c r="E205" s="28">
        <f t="shared" si="26"/>
        <v>5000</v>
      </c>
      <c r="F205" s="28">
        <f t="shared" ca="1" si="27"/>
        <v>0</v>
      </c>
      <c r="G205" s="23">
        <f t="shared" ca="1" si="29"/>
        <v>0</v>
      </c>
      <c r="H205" s="35">
        <f t="shared" ca="1" si="30"/>
        <v>0</v>
      </c>
      <c r="I205" s="28">
        <f t="shared" ca="1" si="34"/>
        <v>0</v>
      </c>
      <c r="J205" s="28">
        <f t="shared" ca="1" si="31"/>
        <v>0</v>
      </c>
      <c r="K205" s="35">
        <f t="shared" ca="1" si="32"/>
        <v>0</v>
      </c>
      <c r="L205" s="37"/>
    </row>
    <row r="206" spans="1:12" x14ac:dyDescent="0.2">
      <c r="A206" s="19">
        <f ca="1">+Curves!C206</f>
        <v>47880</v>
      </c>
      <c r="B206" s="28">
        <f t="shared" ca="1" si="33"/>
        <v>0</v>
      </c>
      <c r="C206" s="24">
        <f>IF(OR($C$4="",$C$4=0),+Curves!D206,$C$4)</f>
        <v>0.05</v>
      </c>
      <c r="D206" s="26">
        <f t="shared" ca="1" si="28"/>
        <v>0.44472027046882567</v>
      </c>
      <c r="E206" s="28">
        <f t="shared" si="26"/>
        <v>5000</v>
      </c>
      <c r="F206" s="28">
        <f t="shared" ca="1" si="27"/>
        <v>0</v>
      </c>
      <c r="G206" s="23">
        <f t="shared" ca="1" si="29"/>
        <v>0</v>
      </c>
      <c r="H206" s="35">
        <f t="shared" ca="1" si="30"/>
        <v>0</v>
      </c>
      <c r="I206" s="28">
        <f t="shared" ca="1" si="34"/>
        <v>0</v>
      </c>
      <c r="J206" s="28">
        <f t="shared" ca="1" si="31"/>
        <v>0</v>
      </c>
      <c r="K206" s="35">
        <f t="shared" ca="1" si="32"/>
        <v>0</v>
      </c>
      <c r="L206" s="37"/>
    </row>
    <row r="207" spans="1:12" x14ac:dyDescent="0.2">
      <c r="A207" s="19">
        <f ca="1">+Curves!C207</f>
        <v>47908</v>
      </c>
      <c r="B207" s="28">
        <f t="shared" ca="1" si="33"/>
        <v>0</v>
      </c>
      <c r="C207" s="24">
        <f>IF(OR($C$4="",$C$4=0),+Curves!D207,$C$4)</f>
        <v>0.05</v>
      </c>
      <c r="D207" s="26">
        <f t="shared" ca="1" si="28"/>
        <v>0.44303980365642009</v>
      </c>
      <c r="E207" s="28">
        <f t="shared" si="26"/>
        <v>5000</v>
      </c>
      <c r="F207" s="28">
        <f t="shared" ca="1" si="27"/>
        <v>50</v>
      </c>
      <c r="G207" s="23">
        <f t="shared" ca="1" si="29"/>
        <v>22.151990182821006</v>
      </c>
      <c r="H207" s="35">
        <f t="shared" ca="1" si="30"/>
        <v>-110759.95091410504</v>
      </c>
      <c r="I207" s="28">
        <f t="shared" ca="1" si="34"/>
        <v>0</v>
      </c>
      <c r="J207" s="28">
        <f t="shared" ca="1" si="31"/>
        <v>0</v>
      </c>
      <c r="K207" s="35">
        <f t="shared" ca="1" si="32"/>
        <v>-110759.95091410504</v>
      </c>
      <c r="L207" s="37"/>
    </row>
    <row r="208" spans="1:12" x14ac:dyDescent="0.2">
      <c r="A208" s="19">
        <f ca="1">+Curves!C208</f>
        <v>47939</v>
      </c>
      <c r="B208" s="28">
        <f t="shared" ca="1" si="33"/>
        <v>0</v>
      </c>
      <c r="C208" s="24">
        <f>IF(OR($C$4="",$C$4=0),+Curves!D208,$C$4)</f>
        <v>0.05</v>
      </c>
      <c r="D208" s="26">
        <f t="shared" ca="1" si="28"/>
        <v>0.44118669279823469</v>
      </c>
      <c r="E208" s="28">
        <f t="shared" si="26"/>
        <v>5000</v>
      </c>
      <c r="F208" s="28">
        <f t="shared" ca="1" si="27"/>
        <v>0</v>
      </c>
      <c r="G208" s="23">
        <f t="shared" ca="1" si="29"/>
        <v>0</v>
      </c>
      <c r="H208" s="35">
        <f t="shared" ca="1" si="30"/>
        <v>0</v>
      </c>
      <c r="I208" s="28">
        <f t="shared" ca="1" si="34"/>
        <v>0</v>
      </c>
      <c r="J208" s="28">
        <f t="shared" ca="1" si="31"/>
        <v>0</v>
      </c>
      <c r="K208" s="35">
        <f t="shared" ca="1" si="32"/>
        <v>0</v>
      </c>
      <c r="L208" s="37"/>
    </row>
    <row r="209" spans="1:12" x14ac:dyDescent="0.2">
      <c r="A209" s="19">
        <f ca="1">+Curves!C209</f>
        <v>47969</v>
      </c>
      <c r="B209" s="28">
        <f t="shared" ca="1" si="33"/>
        <v>0</v>
      </c>
      <c r="C209" s="24">
        <f>IF(OR($C$4="",$C$4=0),+Curves!D209,$C$4)</f>
        <v>0.05</v>
      </c>
      <c r="D209" s="26">
        <f t="shared" ca="1" si="28"/>
        <v>0.4394007400657412</v>
      </c>
      <c r="E209" s="28">
        <f t="shared" si="26"/>
        <v>5000</v>
      </c>
      <c r="F209" s="28">
        <f t="shared" ca="1" si="27"/>
        <v>0</v>
      </c>
      <c r="G209" s="23">
        <f t="shared" ca="1" si="29"/>
        <v>0</v>
      </c>
      <c r="H209" s="35">
        <f t="shared" ca="1" si="30"/>
        <v>0</v>
      </c>
      <c r="I209" s="28">
        <f t="shared" ca="1" si="34"/>
        <v>0</v>
      </c>
      <c r="J209" s="28">
        <f t="shared" ca="1" si="31"/>
        <v>0</v>
      </c>
      <c r="K209" s="35">
        <f t="shared" ca="1" si="32"/>
        <v>0</v>
      </c>
      <c r="L209" s="37"/>
    </row>
    <row r="210" spans="1:12" x14ac:dyDescent="0.2">
      <c r="A210" s="19">
        <f ca="1">+Curves!C210</f>
        <v>48000</v>
      </c>
      <c r="B210" s="28">
        <f t="shared" ca="1" si="33"/>
        <v>0</v>
      </c>
      <c r="C210" s="24">
        <f>IF(OR($C$4="",$C$4=0),+Curves!D210,$C$4)</f>
        <v>0.05</v>
      </c>
      <c r="D210" s="26">
        <f t="shared" ca="1" si="28"/>
        <v>0.43756285038677689</v>
      </c>
      <c r="E210" s="28">
        <f t="shared" si="26"/>
        <v>5000</v>
      </c>
      <c r="F210" s="28">
        <f t="shared" ca="1" si="27"/>
        <v>0</v>
      </c>
      <c r="G210" s="23">
        <f t="shared" ca="1" si="29"/>
        <v>0</v>
      </c>
      <c r="H210" s="35">
        <f t="shared" ca="1" si="30"/>
        <v>0</v>
      </c>
      <c r="I210" s="28">
        <f t="shared" ca="1" si="34"/>
        <v>0</v>
      </c>
      <c r="J210" s="28">
        <f t="shared" ca="1" si="31"/>
        <v>0</v>
      </c>
      <c r="K210" s="35">
        <f t="shared" ca="1" si="32"/>
        <v>0</v>
      </c>
      <c r="L210" s="37"/>
    </row>
    <row r="211" spans="1:12" x14ac:dyDescent="0.2">
      <c r="A211" s="19">
        <f ca="1">+Curves!C211</f>
        <v>48030</v>
      </c>
      <c r="B211" s="28">
        <f t="shared" ca="1" si="33"/>
        <v>0</v>
      </c>
      <c r="C211" s="24">
        <f>IF(OR($C$4="",$C$4=0),+Curves!D211,$C$4)</f>
        <v>0.05</v>
      </c>
      <c r="D211" s="26">
        <f t="shared" ca="1" si="28"/>
        <v>0.43579156720656698</v>
      </c>
      <c r="E211" s="28">
        <f t="shared" si="26"/>
        <v>5000</v>
      </c>
      <c r="F211" s="28">
        <f t="shared" ca="1" si="27"/>
        <v>0</v>
      </c>
      <c r="G211" s="23">
        <f t="shared" ca="1" si="29"/>
        <v>0</v>
      </c>
      <c r="H211" s="35">
        <f t="shared" ca="1" si="30"/>
        <v>0</v>
      </c>
      <c r="I211" s="28">
        <f t="shared" ca="1" si="34"/>
        <v>0</v>
      </c>
      <c r="J211" s="28">
        <f t="shared" ca="1" si="31"/>
        <v>0</v>
      </c>
      <c r="K211" s="35">
        <f t="shared" ca="1" si="32"/>
        <v>0</v>
      </c>
      <c r="L211" s="37"/>
    </row>
    <row r="212" spans="1:12" x14ac:dyDescent="0.2">
      <c r="A212" s="19">
        <f ca="1">+Curves!C212</f>
        <v>48061</v>
      </c>
      <c r="B212" s="28">
        <f t="shared" ca="1" si="33"/>
        <v>0</v>
      </c>
      <c r="C212" s="24">
        <f>IF(OR($C$4="",$C$4=0),+Curves!D212,$C$4)</f>
        <v>0.05</v>
      </c>
      <c r="D212" s="26">
        <f t="shared" ca="1" si="28"/>
        <v>0.43396877368230302</v>
      </c>
      <c r="E212" s="28">
        <f t="shared" si="26"/>
        <v>5000</v>
      </c>
      <c r="F212" s="28">
        <f t="shared" ca="1" si="27"/>
        <v>0</v>
      </c>
      <c r="G212" s="23">
        <f t="shared" ca="1" si="29"/>
        <v>0</v>
      </c>
      <c r="H212" s="35">
        <f t="shared" ca="1" si="30"/>
        <v>0</v>
      </c>
      <c r="I212" s="28">
        <f t="shared" ca="1" si="34"/>
        <v>0</v>
      </c>
      <c r="J212" s="28">
        <f t="shared" ca="1" si="31"/>
        <v>0</v>
      </c>
      <c r="K212" s="35">
        <f t="shared" ca="1" si="32"/>
        <v>0</v>
      </c>
      <c r="L212" s="37"/>
    </row>
    <row r="213" spans="1:12" x14ac:dyDescent="0.2">
      <c r="A213" s="19">
        <f ca="1">+Curves!C213</f>
        <v>48092</v>
      </c>
      <c r="B213" s="28">
        <f t="shared" ca="1" si="33"/>
        <v>0</v>
      </c>
      <c r="C213" s="24">
        <f>IF(OR($C$4="",$C$4=0),+Curves!D213,$C$4)</f>
        <v>0.05</v>
      </c>
      <c r="D213" s="26">
        <f t="shared" ca="1" si="28"/>
        <v>0.43215360439054407</v>
      </c>
      <c r="E213" s="28">
        <f t="shared" si="26"/>
        <v>5000</v>
      </c>
      <c r="F213" s="28">
        <f t="shared" ca="1" si="27"/>
        <v>0</v>
      </c>
      <c r="G213" s="23">
        <f t="shared" ca="1" si="29"/>
        <v>0</v>
      </c>
      <c r="H213" s="35">
        <f t="shared" ca="1" si="30"/>
        <v>0</v>
      </c>
      <c r="I213" s="28">
        <f t="shared" ca="1" si="34"/>
        <v>0</v>
      </c>
      <c r="J213" s="28">
        <f t="shared" ca="1" si="31"/>
        <v>0</v>
      </c>
      <c r="K213" s="35">
        <f t="shared" ca="1" si="32"/>
        <v>0</v>
      </c>
      <c r="L213" s="37"/>
    </row>
    <row r="214" spans="1:12" x14ac:dyDescent="0.2">
      <c r="A214" s="19">
        <f ca="1">+Curves!C214</f>
        <v>48122</v>
      </c>
      <c r="B214" s="28">
        <f t="shared" ca="1" si="33"/>
        <v>0</v>
      </c>
      <c r="C214" s="24">
        <f>IF(OR($C$4="",$C$4=0),+Curves!D214,$C$4)</f>
        <v>0.05</v>
      </c>
      <c r="D214" s="26">
        <f t="shared" ca="1" si="28"/>
        <v>0.43040421819368713</v>
      </c>
      <c r="E214" s="28">
        <f t="shared" si="26"/>
        <v>5000</v>
      </c>
      <c r="F214" s="28">
        <f t="shared" ca="1" si="27"/>
        <v>0</v>
      </c>
      <c r="G214" s="23">
        <f t="shared" ca="1" si="29"/>
        <v>0</v>
      </c>
      <c r="H214" s="35">
        <f t="shared" ca="1" si="30"/>
        <v>0</v>
      </c>
      <c r="I214" s="28">
        <f t="shared" ca="1" si="34"/>
        <v>0</v>
      </c>
      <c r="J214" s="28">
        <f t="shared" ca="1" si="31"/>
        <v>0</v>
      </c>
      <c r="K214" s="35">
        <f t="shared" ca="1" si="32"/>
        <v>0</v>
      </c>
      <c r="L214" s="37"/>
    </row>
    <row r="215" spans="1:12" x14ac:dyDescent="0.2">
      <c r="A215" s="19">
        <f ca="1">+Curves!C215</f>
        <v>48153</v>
      </c>
      <c r="B215" s="28">
        <f t="shared" ca="1" si="33"/>
        <v>0</v>
      </c>
      <c r="C215" s="24">
        <f>IF(OR($C$4="",$C$4=0),+Curves!D215,$C$4)</f>
        <v>0.05</v>
      </c>
      <c r="D215" s="26">
        <f t="shared" ca="1" si="28"/>
        <v>0.42860395843471971</v>
      </c>
      <c r="E215" s="28">
        <f t="shared" si="26"/>
        <v>5000</v>
      </c>
      <c r="F215" s="28">
        <f t="shared" ca="1" si="27"/>
        <v>0</v>
      </c>
      <c r="G215" s="23">
        <f t="shared" ca="1" si="29"/>
        <v>0</v>
      </c>
      <c r="H215" s="35">
        <f t="shared" ca="1" si="30"/>
        <v>0</v>
      </c>
      <c r="I215" s="28">
        <f t="shared" ca="1" si="34"/>
        <v>0</v>
      </c>
      <c r="J215" s="28">
        <f t="shared" ca="1" si="31"/>
        <v>0</v>
      </c>
      <c r="K215" s="35">
        <f t="shared" ca="1" si="32"/>
        <v>0</v>
      </c>
      <c r="L215" s="37"/>
    </row>
    <row r="216" spans="1:12" x14ac:dyDescent="0.2">
      <c r="A216" s="19">
        <f ca="1">+Curves!C216</f>
        <v>48183</v>
      </c>
      <c r="B216" s="28">
        <f t="shared" ca="1" si="33"/>
        <v>0</v>
      </c>
      <c r="C216" s="24">
        <f>IF(OR($C$4="",$C$4=0),+Curves!D216,$C$4)</f>
        <v>0.05</v>
      </c>
      <c r="D216" s="26">
        <f t="shared" ca="1" si="28"/>
        <v>0.42686894143801679</v>
      </c>
      <c r="E216" s="28">
        <f t="shared" si="26"/>
        <v>5000</v>
      </c>
      <c r="F216" s="28">
        <f t="shared" ca="1" si="27"/>
        <v>0</v>
      </c>
      <c r="G216" s="23">
        <f t="shared" ca="1" si="29"/>
        <v>0</v>
      </c>
      <c r="H216" s="35">
        <f t="shared" ca="1" si="30"/>
        <v>0</v>
      </c>
      <c r="I216" s="28">
        <f t="shared" ca="1" si="34"/>
        <v>0</v>
      </c>
      <c r="J216" s="28">
        <f t="shared" ca="1" si="31"/>
        <v>0</v>
      </c>
      <c r="K216" s="35">
        <f t="shared" ca="1" si="32"/>
        <v>0</v>
      </c>
      <c r="L216" s="37"/>
    </row>
    <row r="217" spans="1:12" x14ac:dyDescent="0.2">
      <c r="A217" s="19">
        <f ca="1">+Curves!C217</f>
        <v>48214</v>
      </c>
      <c r="B217" s="28">
        <f t="shared" ca="1" si="33"/>
        <v>0</v>
      </c>
      <c r="C217" s="24">
        <f>IF(OR($C$4="",$C$4=0),+Curves!D217,$C$4)</f>
        <v>0.05</v>
      </c>
      <c r="D217" s="26">
        <f t="shared" ca="1" si="28"/>
        <v>0.42508346874713793</v>
      </c>
      <c r="E217" s="28">
        <f t="shared" ref="E217:E280" si="35">+IF(OR($E$4="",$E$4=0),IF(YEAR(A217)&gt;$M$38,$N$39,VLOOKUP(YEAR(A217),Curve,2,FALSE)),$E$4)</f>
        <v>5000</v>
      </c>
      <c r="F217" s="28">
        <f t="shared" ref="F217:F280" ca="1" si="36">+IF(MONTH(A217)=$G$4,$F$4,0)</f>
        <v>0</v>
      </c>
      <c r="G217" s="23">
        <f t="shared" ca="1" si="29"/>
        <v>0</v>
      </c>
      <c r="H217" s="35">
        <f t="shared" ca="1" si="30"/>
        <v>0</v>
      </c>
      <c r="I217" s="28">
        <f t="shared" ca="1" si="34"/>
        <v>0</v>
      </c>
      <c r="J217" s="28">
        <f t="shared" ca="1" si="31"/>
        <v>0</v>
      </c>
      <c r="K217" s="35">
        <f t="shared" ca="1" si="32"/>
        <v>0</v>
      </c>
      <c r="L217" s="37"/>
    </row>
    <row r="218" spans="1:12" x14ac:dyDescent="0.2">
      <c r="A218" s="19">
        <f ca="1">+Curves!C218</f>
        <v>48245</v>
      </c>
      <c r="B218" s="28">
        <f t="shared" ca="1" si="33"/>
        <v>0</v>
      </c>
      <c r="C218" s="24">
        <f>IF(OR($C$4="",$C$4=0),+Curves!D218,$C$4)</f>
        <v>0.05</v>
      </c>
      <c r="D218" s="26">
        <f t="shared" ca="1" si="28"/>
        <v>0.42330546418621751</v>
      </c>
      <c r="E218" s="28">
        <f t="shared" si="35"/>
        <v>5000</v>
      </c>
      <c r="F218" s="28">
        <f t="shared" ca="1" si="36"/>
        <v>0</v>
      </c>
      <c r="G218" s="23">
        <f t="shared" ca="1" si="29"/>
        <v>0</v>
      </c>
      <c r="H218" s="35">
        <f t="shared" ca="1" si="30"/>
        <v>0</v>
      </c>
      <c r="I218" s="28">
        <f t="shared" ca="1" si="34"/>
        <v>0</v>
      </c>
      <c r="J218" s="28">
        <f t="shared" ca="1" si="31"/>
        <v>0</v>
      </c>
      <c r="K218" s="35">
        <f t="shared" ca="1" si="32"/>
        <v>0</v>
      </c>
      <c r="L218" s="37"/>
    </row>
    <row r="219" spans="1:12" x14ac:dyDescent="0.2">
      <c r="A219" s="19">
        <f ca="1">+Curves!C219</f>
        <v>48274</v>
      </c>
      <c r="B219" s="28">
        <f t="shared" ca="1" si="33"/>
        <v>0</v>
      </c>
      <c r="C219" s="24">
        <f>IF(OR($C$4="",$C$4=0),+Curves!D219,$C$4)</f>
        <v>0.05</v>
      </c>
      <c r="D219" s="26">
        <f t="shared" ca="1" si="28"/>
        <v>0.42164890287422097</v>
      </c>
      <c r="E219" s="28">
        <f t="shared" si="35"/>
        <v>5000</v>
      </c>
      <c r="F219" s="28">
        <f t="shared" ca="1" si="36"/>
        <v>50</v>
      </c>
      <c r="G219" s="23">
        <f t="shared" ca="1" si="29"/>
        <v>21.082445143711048</v>
      </c>
      <c r="H219" s="35">
        <f t="shared" ca="1" si="30"/>
        <v>-105412.22571855524</v>
      </c>
      <c r="I219" s="28">
        <f t="shared" ca="1" si="34"/>
        <v>0</v>
      </c>
      <c r="J219" s="28">
        <f t="shared" ca="1" si="31"/>
        <v>0</v>
      </c>
      <c r="K219" s="35">
        <f t="shared" ca="1" si="32"/>
        <v>-105412.22571855524</v>
      </c>
      <c r="L219" s="37"/>
    </row>
    <row r="220" spans="1:12" x14ac:dyDescent="0.2">
      <c r="A220" s="19">
        <f ca="1">+Curves!C220</f>
        <v>48305</v>
      </c>
      <c r="B220" s="28">
        <f t="shared" ca="1" si="33"/>
        <v>0</v>
      </c>
      <c r="C220" s="24">
        <f>IF(OR($C$4="",$C$4=0),+Curves!D220,$C$4)</f>
        <v>0.05</v>
      </c>
      <c r="D220" s="26">
        <f t="shared" ca="1" si="28"/>
        <v>0.41988526413609956</v>
      </c>
      <c r="E220" s="28">
        <f t="shared" si="35"/>
        <v>5000</v>
      </c>
      <c r="F220" s="28">
        <f t="shared" ca="1" si="36"/>
        <v>0</v>
      </c>
      <c r="G220" s="23">
        <f t="shared" ca="1" si="29"/>
        <v>0</v>
      </c>
      <c r="H220" s="35">
        <f t="shared" ca="1" si="30"/>
        <v>0</v>
      </c>
      <c r="I220" s="28">
        <f t="shared" ca="1" si="34"/>
        <v>0</v>
      </c>
      <c r="J220" s="28">
        <f t="shared" ca="1" si="31"/>
        <v>0</v>
      </c>
      <c r="K220" s="35">
        <f t="shared" ca="1" si="32"/>
        <v>0</v>
      </c>
      <c r="L220" s="37"/>
    </row>
    <row r="221" spans="1:12" x14ac:dyDescent="0.2">
      <c r="A221" s="19">
        <f ca="1">+Curves!C221</f>
        <v>48335</v>
      </c>
      <c r="B221" s="28">
        <f t="shared" ca="1" si="33"/>
        <v>0</v>
      </c>
      <c r="C221" s="24">
        <f>IF(OR($C$4="",$C$4=0),+Curves!D221,$C$4)</f>
        <v>0.05</v>
      </c>
      <c r="D221" s="26">
        <f t="shared" ca="1" si="28"/>
        <v>0.41818554098701399</v>
      </c>
      <c r="E221" s="28">
        <f t="shared" si="35"/>
        <v>5000</v>
      </c>
      <c r="F221" s="28">
        <f t="shared" ca="1" si="36"/>
        <v>0</v>
      </c>
      <c r="G221" s="23">
        <f t="shared" ca="1" si="29"/>
        <v>0</v>
      </c>
      <c r="H221" s="35">
        <f t="shared" ca="1" si="30"/>
        <v>0</v>
      </c>
      <c r="I221" s="28">
        <f t="shared" ca="1" si="34"/>
        <v>0</v>
      </c>
      <c r="J221" s="28">
        <f t="shared" ca="1" si="31"/>
        <v>0</v>
      </c>
      <c r="K221" s="35">
        <f t="shared" ca="1" si="32"/>
        <v>0</v>
      </c>
      <c r="L221" s="37"/>
    </row>
    <row r="222" spans="1:12" x14ac:dyDescent="0.2">
      <c r="A222" s="19">
        <f ca="1">+Curves!C222</f>
        <v>48366</v>
      </c>
      <c r="B222" s="28">
        <f t="shared" ca="1" si="33"/>
        <v>0</v>
      </c>
      <c r="C222" s="24">
        <f>IF(OR($C$4="",$C$4=0),+Curves!D222,$C$4)</f>
        <v>0.05</v>
      </c>
      <c r="D222" s="26">
        <f t="shared" ca="1" si="28"/>
        <v>0.41643638851731823</v>
      </c>
      <c r="E222" s="28">
        <f t="shared" si="35"/>
        <v>5000</v>
      </c>
      <c r="F222" s="28">
        <f t="shared" ca="1" si="36"/>
        <v>0</v>
      </c>
      <c r="G222" s="23">
        <f t="shared" ca="1" si="29"/>
        <v>0</v>
      </c>
      <c r="H222" s="35">
        <f t="shared" ca="1" si="30"/>
        <v>0</v>
      </c>
      <c r="I222" s="28">
        <f t="shared" ca="1" si="34"/>
        <v>0</v>
      </c>
      <c r="J222" s="28">
        <f t="shared" ca="1" si="31"/>
        <v>0</v>
      </c>
      <c r="K222" s="35">
        <f t="shared" ca="1" si="32"/>
        <v>0</v>
      </c>
      <c r="L222" s="37"/>
    </row>
    <row r="223" spans="1:12" x14ac:dyDescent="0.2">
      <c r="A223" s="19">
        <f ca="1">+Curves!C223</f>
        <v>48396</v>
      </c>
      <c r="B223" s="28">
        <f t="shared" ca="1" si="33"/>
        <v>0</v>
      </c>
      <c r="C223" s="24">
        <f>IF(OR($C$4="",$C$4=0),+Curves!D223,$C$4)</f>
        <v>0.05</v>
      </c>
      <c r="D223" s="26">
        <f t="shared" ca="1" si="28"/>
        <v>0.41475062664343876</v>
      </c>
      <c r="E223" s="28">
        <f t="shared" si="35"/>
        <v>5000</v>
      </c>
      <c r="F223" s="28">
        <f t="shared" ca="1" si="36"/>
        <v>0</v>
      </c>
      <c r="G223" s="23">
        <f t="shared" ca="1" si="29"/>
        <v>0</v>
      </c>
      <c r="H223" s="35">
        <f t="shared" ca="1" si="30"/>
        <v>0</v>
      </c>
      <c r="I223" s="28">
        <f t="shared" ca="1" si="34"/>
        <v>0</v>
      </c>
      <c r="J223" s="28">
        <f t="shared" ca="1" si="31"/>
        <v>0</v>
      </c>
      <c r="K223" s="35">
        <f t="shared" ca="1" si="32"/>
        <v>0</v>
      </c>
      <c r="L223" s="37"/>
    </row>
    <row r="224" spans="1:12" x14ac:dyDescent="0.2">
      <c r="A224" s="19">
        <f ca="1">+Curves!C224</f>
        <v>48427</v>
      </c>
      <c r="B224" s="28">
        <f t="shared" ca="1" si="33"/>
        <v>0</v>
      </c>
      <c r="C224" s="24">
        <f>IF(OR($C$4="",$C$4=0),+Curves!D224,$C$4)</f>
        <v>0.05</v>
      </c>
      <c r="D224" s="26">
        <f t="shared" ca="1" si="28"/>
        <v>0.41301584145409675</v>
      </c>
      <c r="E224" s="28">
        <f t="shared" si="35"/>
        <v>5000</v>
      </c>
      <c r="F224" s="28">
        <f t="shared" ca="1" si="36"/>
        <v>0</v>
      </c>
      <c r="G224" s="23">
        <f t="shared" ca="1" si="29"/>
        <v>0</v>
      </c>
      <c r="H224" s="35">
        <f t="shared" ca="1" si="30"/>
        <v>0</v>
      </c>
      <c r="I224" s="28">
        <f t="shared" ca="1" si="34"/>
        <v>0</v>
      </c>
      <c r="J224" s="28">
        <f t="shared" ca="1" si="31"/>
        <v>0</v>
      </c>
      <c r="K224" s="35">
        <f t="shared" ca="1" si="32"/>
        <v>0</v>
      </c>
      <c r="L224" s="37"/>
    </row>
    <row r="225" spans="1:12" x14ac:dyDescent="0.2">
      <c r="A225" s="19">
        <f ca="1">+Curves!C225</f>
        <v>48458</v>
      </c>
      <c r="B225" s="28">
        <f t="shared" ca="1" si="33"/>
        <v>0</v>
      </c>
      <c r="C225" s="24">
        <f>IF(OR($C$4="",$C$4=0),+Curves!D225,$C$4)</f>
        <v>0.05</v>
      </c>
      <c r="D225" s="26">
        <f t="shared" ca="1" si="28"/>
        <v>0.41128831238315416</v>
      </c>
      <c r="E225" s="28">
        <f t="shared" si="35"/>
        <v>5000</v>
      </c>
      <c r="F225" s="28">
        <f t="shared" ca="1" si="36"/>
        <v>0</v>
      </c>
      <c r="G225" s="23">
        <f t="shared" ca="1" si="29"/>
        <v>0</v>
      </c>
      <c r="H225" s="35">
        <f t="shared" ca="1" si="30"/>
        <v>0</v>
      </c>
      <c r="I225" s="28">
        <f t="shared" ca="1" si="34"/>
        <v>0</v>
      </c>
      <c r="J225" s="28">
        <f t="shared" ca="1" si="31"/>
        <v>0</v>
      </c>
      <c r="K225" s="35">
        <f t="shared" ca="1" si="32"/>
        <v>0</v>
      </c>
      <c r="L225" s="37"/>
    </row>
    <row r="226" spans="1:12" x14ac:dyDescent="0.2">
      <c r="A226" s="19">
        <f ca="1">+Curves!C226</f>
        <v>48488</v>
      </c>
      <c r="B226" s="28">
        <f t="shared" ca="1" si="33"/>
        <v>0</v>
      </c>
      <c r="C226" s="24">
        <f>IF(OR($C$4="",$C$4=0),+Curves!D226,$C$4)</f>
        <v>0.05</v>
      </c>
      <c r="D226" s="26">
        <f t="shared" ca="1" si="28"/>
        <v>0.40962339025985878</v>
      </c>
      <c r="E226" s="28">
        <f t="shared" si="35"/>
        <v>5000</v>
      </c>
      <c r="F226" s="28">
        <f t="shared" ca="1" si="36"/>
        <v>0</v>
      </c>
      <c r="G226" s="23">
        <f t="shared" ca="1" si="29"/>
        <v>0</v>
      </c>
      <c r="H226" s="35">
        <f t="shared" ca="1" si="30"/>
        <v>0</v>
      </c>
      <c r="I226" s="28">
        <f t="shared" ca="1" si="34"/>
        <v>0</v>
      </c>
      <c r="J226" s="28">
        <f t="shared" ca="1" si="31"/>
        <v>0</v>
      </c>
      <c r="K226" s="35">
        <f t="shared" ca="1" si="32"/>
        <v>0</v>
      </c>
      <c r="L226" s="37"/>
    </row>
    <row r="227" spans="1:12" x14ac:dyDescent="0.2">
      <c r="A227" s="19">
        <f ca="1">+Curves!C227</f>
        <v>48519</v>
      </c>
      <c r="B227" s="28">
        <f t="shared" ca="1" si="33"/>
        <v>0</v>
      </c>
      <c r="C227" s="24">
        <f>IF(OR($C$4="",$C$4=0),+Curves!D227,$C$4)</f>
        <v>0.05</v>
      </c>
      <c r="D227" s="26">
        <f t="shared" ca="1" si="28"/>
        <v>0.40791005085786247</v>
      </c>
      <c r="E227" s="28">
        <f t="shared" si="35"/>
        <v>5000</v>
      </c>
      <c r="F227" s="28">
        <f t="shared" ca="1" si="36"/>
        <v>0</v>
      </c>
      <c r="G227" s="23">
        <f t="shared" ca="1" si="29"/>
        <v>0</v>
      </c>
      <c r="H227" s="35">
        <f t="shared" ca="1" si="30"/>
        <v>0</v>
      </c>
      <c r="I227" s="28">
        <f t="shared" ca="1" si="34"/>
        <v>0</v>
      </c>
      <c r="J227" s="28">
        <f t="shared" ca="1" si="31"/>
        <v>0</v>
      </c>
      <c r="K227" s="35">
        <f t="shared" ca="1" si="32"/>
        <v>0</v>
      </c>
      <c r="L227" s="37"/>
    </row>
    <row r="228" spans="1:12" x14ac:dyDescent="0.2">
      <c r="A228" s="19">
        <f ca="1">+Curves!C228</f>
        <v>48549</v>
      </c>
      <c r="B228" s="28">
        <f t="shared" ca="1" si="33"/>
        <v>0</v>
      </c>
      <c r="C228" s="24">
        <f>IF(OR($C$4="",$C$4=0),+Curves!D228,$C$4)</f>
        <v>0.05</v>
      </c>
      <c r="D228" s="26">
        <f t="shared" ca="1" si="28"/>
        <v>0.40625880415928095</v>
      </c>
      <c r="E228" s="28">
        <f t="shared" si="35"/>
        <v>5000</v>
      </c>
      <c r="F228" s="28">
        <f t="shared" ca="1" si="36"/>
        <v>0</v>
      </c>
      <c r="G228" s="23">
        <f t="shared" ca="1" si="29"/>
        <v>0</v>
      </c>
      <c r="H228" s="35">
        <f t="shared" ca="1" si="30"/>
        <v>0</v>
      </c>
      <c r="I228" s="28">
        <f t="shared" ca="1" si="34"/>
        <v>0</v>
      </c>
      <c r="J228" s="28">
        <f t="shared" ca="1" si="31"/>
        <v>0</v>
      </c>
      <c r="K228" s="35">
        <f t="shared" ca="1" si="32"/>
        <v>0</v>
      </c>
      <c r="L228" s="37"/>
    </row>
    <row r="229" spans="1:12" x14ac:dyDescent="0.2">
      <c r="A229" s="19">
        <f ca="1">+Curves!C229</f>
        <v>48580</v>
      </c>
      <c r="B229" s="28">
        <f t="shared" ca="1" si="33"/>
        <v>0</v>
      </c>
      <c r="C229" s="24">
        <f>IF(OR($C$4="",$C$4=0),+Curves!D229,$C$4)</f>
        <v>0.05</v>
      </c>
      <c r="D229" s="26">
        <f t="shared" ca="1" si="28"/>
        <v>0.40455953787438348</v>
      </c>
      <c r="E229" s="28">
        <f t="shared" si="35"/>
        <v>5000</v>
      </c>
      <c r="F229" s="28">
        <f t="shared" ca="1" si="36"/>
        <v>0</v>
      </c>
      <c r="G229" s="23">
        <f t="shared" ca="1" si="29"/>
        <v>0</v>
      </c>
      <c r="H229" s="35">
        <f t="shared" ca="1" si="30"/>
        <v>0</v>
      </c>
      <c r="I229" s="28">
        <f t="shared" ca="1" si="34"/>
        <v>0</v>
      </c>
      <c r="J229" s="28">
        <f t="shared" ca="1" si="31"/>
        <v>0</v>
      </c>
      <c r="K229" s="35">
        <f t="shared" ca="1" si="32"/>
        <v>0</v>
      </c>
      <c r="L229" s="37"/>
    </row>
    <row r="230" spans="1:12" x14ac:dyDescent="0.2">
      <c r="A230" s="19">
        <f ca="1">+Curves!C230</f>
        <v>48611</v>
      </c>
      <c r="B230" s="28">
        <f t="shared" ca="1" si="33"/>
        <v>0</v>
      </c>
      <c r="C230" s="24">
        <f>IF(OR($C$4="",$C$4=0),+Curves!D230,$C$4)</f>
        <v>0.05</v>
      </c>
      <c r="D230" s="26">
        <f t="shared" ca="1" si="28"/>
        <v>0.4028673791423007</v>
      </c>
      <c r="E230" s="28">
        <f t="shared" si="35"/>
        <v>5000</v>
      </c>
      <c r="F230" s="28">
        <f t="shared" ca="1" si="36"/>
        <v>0</v>
      </c>
      <c r="G230" s="23">
        <f t="shared" ca="1" si="29"/>
        <v>0</v>
      </c>
      <c r="H230" s="35">
        <f t="shared" ca="1" si="30"/>
        <v>0</v>
      </c>
      <c r="I230" s="28">
        <f t="shared" ca="1" si="34"/>
        <v>0</v>
      </c>
      <c r="J230" s="28">
        <f t="shared" ca="1" si="31"/>
        <v>0</v>
      </c>
      <c r="K230" s="35">
        <f t="shared" ca="1" si="32"/>
        <v>0</v>
      </c>
      <c r="L230" s="37"/>
    </row>
    <row r="231" spans="1:12" x14ac:dyDescent="0.2">
      <c r="A231" s="19">
        <f ca="1">+Curves!C231</f>
        <v>48639</v>
      </c>
      <c r="B231" s="28">
        <f t="shared" ca="1" si="33"/>
        <v>0</v>
      </c>
      <c r="C231" s="24">
        <f>IF(OR($C$4="",$C$4=0),+Curves!D231,$C$4)</f>
        <v>0.05</v>
      </c>
      <c r="D231" s="26">
        <f t="shared" ca="1" si="28"/>
        <v>0.40134506206928805</v>
      </c>
      <c r="E231" s="28">
        <f t="shared" si="35"/>
        <v>5000</v>
      </c>
      <c r="F231" s="28">
        <f t="shared" ca="1" si="36"/>
        <v>50</v>
      </c>
      <c r="G231" s="23">
        <f t="shared" ca="1" si="29"/>
        <v>20.067253103464402</v>
      </c>
      <c r="H231" s="35">
        <f t="shared" ca="1" si="30"/>
        <v>-100336.26551732201</v>
      </c>
      <c r="I231" s="28">
        <f t="shared" ca="1" si="34"/>
        <v>0</v>
      </c>
      <c r="J231" s="28">
        <f t="shared" ca="1" si="31"/>
        <v>0</v>
      </c>
      <c r="K231" s="35">
        <f t="shared" ca="1" si="32"/>
        <v>-100336.26551732201</v>
      </c>
      <c r="L231" s="37"/>
    </row>
    <row r="232" spans="1:12" x14ac:dyDescent="0.2">
      <c r="A232" s="19">
        <f ca="1">+Curves!C232</f>
        <v>48670</v>
      </c>
      <c r="B232" s="28">
        <f t="shared" ca="1" si="33"/>
        <v>0</v>
      </c>
      <c r="C232" s="24">
        <f>IF(OR($C$4="",$C$4=0),+Curves!D232,$C$4)</f>
        <v>0.05</v>
      </c>
      <c r="D232" s="26">
        <f t="shared" ca="1" si="28"/>
        <v>0.39966634858516858</v>
      </c>
      <c r="E232" s="28">
        <f t="shared" si="35"/>
        <v>5000</v>
      </c>
      <c r="F232" s="28">
        <f t="shared" ca="1" si="36"/>
        <v>0</v>
      </c>
      <c r="G232" s="23">
        <f t="shared" ca="1" si="29"/>
        <v>0</v>
      </c>
      <c r="H232" s="35">
        <f t="shared" ca="1" si="30"/>
        <v>0</v>
      </c>
      <c r="I232" s="28">
        <f t="shared" ca="1" si="34"/>
        <v>0</v>
      </c>
      <c r="J232" s="28">
        <f t="shared" ca="1" si="31"/>
        <v>0</v>
      </c>
      <c r="K232" s="35">
        <f t="shared" ca="1" si="32"/>
        <v>0</v>
      </c>
      <c r="L232" s="37"/>
    </row>
    <row r="233" spans="1:12" x14ac:dyDescent="0.2">
      <c r="A233" s="19">
        <f ca="1">+Curves!C233</f>
        <v>48700</v>
      </c>
      <c r="B233" s="28">
        <f t="shared" ca="1" si="33"/>
        <v>0</v>
      </c>
      <c r="C233" s="24">
        <f>IF(OR($C$4="",$C$4=0),+Curves!D233,$C$4)</f>
        <v>0.05</v>
      </c>
      <c r="D233" s="26">
        <f t="shared" ca="1" si="28"/>
        <v>0.3980484729352613</v>
      </c>
      <c r="E233" s="28">
        <f t="shared" si="35"/>
        <v>5000</v>
      </c>
      <c r="F233" s="28">
        <f t="shared" ca="1" si="36"/>
        <v>0</v>
      </c>
      <c r="G233" s="23">
        <f t="shared" ca="1" si="29"/>
        <v>0</v>
      </c>
      <c r="H233" s="35">
        <f t="shared" ca="1" si="30"/>
        <v>0</v>
      </c>
      <c r="I233" s="28">
        <f t="shared" ca="1" si="34"/>
        <v>0</v>
      </c>
      <c r="J233" s="28">
        <f t="shared" ca="1" si="31"/>
        <v>0</v>
      </c>
      <c r="K233" s="35">
        <f t="shared" ca="1" si="32"/>
        <v>0</v>
      </c>
      <c r="L233" s="37"/>
    </row>
    <row r="234" spans="1:12" x14ac:dyDescent="0.2">
      <c r="A234" s="19">
        <f ca="1">+Curves!C234</f>
        <v>48731</v>
      </c>
      <c r="B234" s="28">
        <f t="shared" ca="1" si="33"/>
        <v>0</v>
      </c>
      <c r="C234" s="24">
        <f>IF(OR($C$4="",$C$4=0),+Curves!D234,$C$4)</f>
        <v>0.05</v>
      </c>
      <c r="D234" s="26">
        <f t="shared" ca="1" si="28"/>
        <v>0.39638354815605925</v>
      </c>
      <c r="E234" s="28">
        <f t="shared" si="35"/>
        <v>5000</v>
      </c>
      <c r="F234" s="28">
        <f t="shared" ca="1" si="36"/>
        <v>0</v>
      </c>
      <c r="G234" s="23">
        <f t="shared" ca="1" si="29"/>
        <v>0</v>
      </c>
      <c r="H234" s="35">
        <f t="shared" ca="1" si="30"/>
        <v>0</v>
      </c>
      <c r="I234" s="28">
        <f t="shared" ca="1" si="34"/>
        <v>0</v>
      </c>
      <c r="J234" s="28">
        <f t="shared" ca="1" si="31"/>
        <v>0</v>
      </c>
      <c r="K234" s="35">
        <f t="shared" ca="1" si="32"/>
        <v>0</v>
      </c>
      <c r="L234" s="37"/>
    </row>
    <row r="235" spans="1:12" x14ac:dyDescent="0.2">
      <c r="A235" s="19">
        <f ca="1">+Curves!C235</f>
        <v>48761</v>
      </c>
      <c r="B235" s="28">
        <f t="shared" ca="1" si="33"/>
        <v>0</v>
      </c>
      <c r="C235" s="24">
        <f>IF(OR($C$4="",$C$4=0),+Curves!D235,$C$4)</f>
        <v>0.05</v>
      </c>
      <c r="D235" s="26">
        <f t="shared" ca="1" si="28"/>
        <v>0.39477896149807368</v>
      </c>
      <c r="E235" s="28">
        <f t="shared" si="35"/>
        <v>5000</v>
      </c>
      <c r="F235" s="28">
        <f t="shared" ca="1" si="36"/>
        <v>0</v>
      </c>
      <c r="G235" s="23">
        <f t="shared" ca="1" si="29"/>
        <v>0</v>
      </c>
      <c r="H235" s="35">
        <f t="shared" ca="1" si="30"/>
        <v>0</v>
      </c>
      <c r="I235" s="28">
        <f t="shared" ca="1" si="34"/>
        <v>0</v>
      </c>
      <c r="J235" s="28">
        <f t="shared" ca="1" si="31"/>
        <v>0</v>
      </c>
      <c r="K235" s="35">
        <f t="shared" ca="1" si="32"/>
        <v>0</v>
      </c>
      <c r="L235" s="37"/>
    </row>
    <row r="236" spans="1:12" x14ac:dyDescent="0.2">
      <c r="A236" s="19">
        <f ca="1">+Curves!C236</f>
        <v>48792</v>
      </c>
      <c r="B236" s="28">
        <f t="shared" ca="1" si="33"/>
        <v>0</v>
      </c>
      <c r="C236" s="24">
        <f>IF(OR($C$4="",$C$4=0),+Curves!D236,$C$4)</f>
        <v>0.05</v>
      </c>
      <c r="D236" s="26">
        <f t="shared" ca="1" si="28"/>
        <v>0.39312771216540077</v>
      </c>
      <c r="E236" s="28">
        <f t="shared" si="35"/>
        <v>5000</v>
      </c>
      <c r="F236" s="28">
        <f t="shared" ca="1" si="36"/>
        <v>0</v>
      </c>
      <c r="G236" s="23">
        <f t="shared" ca="1" si="29"/>
        <v>0</v>
      </c>
      <c r="H236" s="35">
        <f t="shared" ca="1" si="30"/>
        <v>0</v>
      </c>
      <c r="I236" s="28">
        <f t="shared" ca="1" si="34"/>
        <v>0</v>
      </c>
      <c r="J236" s="28">
        <f t="shared" ca="1" si="31"/>
        <v>0</v>
      </c>
      <c r="K236" s="35">
        <f t="shared" ca="1" si="32"/>
        <v>0</v>
      </c>
      <c r="L236" s="37"/>
    </row>
    <row r="237" spans="1:12" x14ac:dyDescent="0.2">
      <c r="A237" s="19">
        <f ca="1">+Curves!C237</f>
        <v>48823</v>
      </c>
      <c r="B237" s="28">
        <f t="shared" ca="1" si="33"/>
        <v>0</v>
      </c>
      <c r="C237" s="24">
        <f>IF(OR($C$4="",$C$4=0),+Curves!D237,$C$4)</f>
        <v>0.05</v>
      </c>
      <c r="D237" s="26">
        <f t="shared" ca="1" si="28"/>
        <v>0.39148336954413993</v>
      </c>
      <c r="E237" s="28">
        <f t="shared" si="35"/>
        <v>5000</v>
      </c>
      <c r="F237" s="28">
        <f t="shared" ca="1" si="36"/>
        <v>0</v>
      </c>
      <c r="G237" s="23">
        <f t="shared" ca="1" si="29"/>
        <v>0</v>
      </c>
      <c r="H237" s="35">
        <f t="shared" ca="1" si="30"/>
        <v>0</v>
      </c>
      <c r="I237" s="28">
        <f t="shared" ca="1" si="34"/>
        <v>0</v>
      </c>
      <c r="J237" s="28">
        <f t="shared" ca="1" si="31"/>
        <v>0</v>
      </c>
      <c r="K237" s="35">
        <f t="shared" ca="1" si="32"/>
        <v>0</v>
      </c>
      <c r="L237" s="37"/>
    </row>
    <row r="238" spans="1:12" x14ac:dyDescent="0.2">
      <c r="A238" s="19">
        <f ca="1">+Curves!C238</f>
        <v>48853</v>
      </c>
      <c r="B238" s="28">
        <f t="shared" ca="1" si="33"/>
        <v>0</v>
      </c>
      <c r="C238" s="24">
        <f>IF(OR($C$4="",$C$4=0),+Curves!D238,$C$4)</f>
        <v>0.05</v>
      </c>
      <c r="D238" s="26">
        <f t="shared" ca="1" si="28"/>
        <v>0.3898986191312736</v>
      </c>
      <c r="E238" s="28">
        <f t="shared" si="35"/>
        <v>5000</v>
      </c>
      <c r="F238" s="28">
        <f t="shared" ca="1" si="36"/>
        <v>0</v>
      </c>
      <c r="G238" s="23">
        <f t="shared" ca="1" si="29"/>
        <v>0</v>
      </c>
      <c r="H238" s="35">
        <f t="shared" ca="1" si="30"/>
        <v>0</v>
      </c>
      <c r="I238" s="28">
        <f t="shared" ca="1" si="34"/>
        <v>0</v>
      </c>
      <c r="J238" s="28">
        <f t="shared" ca="1" si="31"/>
        <v>0</v>
      </c>
      <c r="K238" s="35">
        <f t="shared" ca="1" si="32"/>
        <v>0</v>
      </c>
      <c r="L238" s="37"/>
    </row>
    <row r="239" spans="1:12" x14ac:dyDescent="0.2">
      <c r="A239" s="19">
        <f ca="1">+Curves!C239</f>
        <v>48884</v>
      </c>
      <c r="B239" s="28">
        <f t="shared" ca="1" si="33"/>
        <v>0</v>
      </c>
      <c r="C239" s="24">
        <f>IF(OR($C$4="",$C$4=0),+Curves!D239,$C$4)</f>
        <v>0.05</v>
      </c>
      <c r="D239" s="26">
        <f t="shared" ca="1" si="28"/>
        <v>0.38826778289773289</v>
      </c>
      <c r="E239" s="28">
        <f t="shared" si="35"/>
        <v>5000</v>
      </c>
      <c r="F239" s="28">
        <f t="shared" ca="1" si="36"/>
        <v>0</v>
      </c>
      <c r="G239" s="23">
        <f t="shared" ca="1" si="29"/>
        <v>0</v>
      </c>
      <c r="H239" s="35">
        <f t="shared" ca="1" si="30"/>
        <v>0</v>
      </c>
      <c r="I239" s="28">
        <f t="shared" ca="1" si="34"/>
        <v>0</v>
      </c>
      <c r="J239" s="28">
        <f t="shared" ca="1" si="31"/>
        <v>0</v>
      </c>
      <c r="K239" s="35">
        <f t="shared" ca="1" si="32"/>
        <v>0</v>
      </c>
      <c r="L239" s="37"/>
    </row>
    <row r="240" spans="1:12" x14ac:dyDescent="0.2">
      <c r="A240" s="19">
        <f ca="1">+Curves!C240</f>
        <v>48914</v>
      </c>
      <c r="B240" s="28">
        <f t="shared" ca="1" si="33"/>
        <v>0</v>
      </c>
      <c r="C240" s="24">
        <f>IF(OR($C$4="",$C$4=0),+Curves!D240,$C$4)</f>
        <v>0.05</v>
      </c>
      <c r="D240" s="26">
        <f t="shared" ca="1" si="28"/>
        <v>0.3866960493909779</v>
      </c>
      <c r="E240" s="28">
        <f t="shared" si="35"/>
        <v>5000</v>
      </c>
      <c r="F240" s="28">
        <f t="shared" ca="1" si="36"/>
        <v>0</v>
      </c>
      <c r="G240" s="23">
        <f t="shared" ca="1" si="29"/>
        <v>0</v>
      </c>
      <c r="H240" s="35">
        <f t="shared" ca="1" si="30"/>
        <v>0</v>
      </c>
      <c r="I240" s="28">
        <f t="shared" ca="1" si="34"/>
        <v>0</v>
      </c>
      <c r="J240" s="28">
        <f t="shared" ca="1" si="31"/>
        <v>0</v>
      </c>
      <c r="K240" s="35">
        <f t="shared" ca="1" si="32"/>
        <v>0</v>
      </c>
      <c r="L240" s="37"/>
    </row>
    <row r="241" spans="1:12" x14ac:dyDescent="0.2">
      <c r="A241" s="19">
        <f ca="1">+Curves!C241</f>
        <v>48945</v>
      </c>
      <c r="B241" s="28">
        <f t="shared" ca="1" si="33"/>
        <v>0</v>
      </c>
      <c r="C241" s="24">
        <f>IF(OR($C$4="",$C$4=0),+Curves!D241,$C$4)</f>
        <v>0.05</v>
      </c>
      <c r="D241" s="26">
        <f t="shared" ca="1" si="28"/>
        <v>0.38507860860568105</v>
      </c>
      <c r="E241" s="28">
        <f t="shared" si="35"/>
        <v>5000</v>
      </c>
      <c r="F241" s="28">
        <f t="shared" ca="1" si="36"/>
        <v>0</v>
      </c>
      <c r="G241" s="23">
        <f t="shared" ca="1" si="29"/>
        <v>0</v>
      </c>
      <c r="H241" s="35">
        <f t="shared" ca="1" si="30"/>
        <v>0</v>
      </c>
      <c r="I241" s="28">
        <f t="shared" ca="1" si="34"/>
        <v>0</v>
      </c>
      <c r="J241" s="28">
        <f t="shared" ca="1" si="31"/>
        <v>0</v>
      </c>
      <c r="K241" s="35">
        <f t="shared" ca="1" si="32"/>
        <v>0</v>
      </c>
      <c r="L241" s="37"/>
    </row>
    <row r="242" spans="1:12" x14ac:dyDescent="0.2">
      <c r="A242" s="19">
        <f ca="1">+Curves!C242</f>
        <v>48976</v>
      </c>
      <c r="B242" s="28">
        <f t="shared" ca="1" si="33"/>
        <v>0</v>
      </c>
      <c r="C242" s="24">
        <f>IF(OR($C$4="",$C$4=0),+Curves!D242,$C$4)</f>
        <v>0.05</v>
      </c>
      <c r="D242" s="26">
        <f t="shared" ca="1" si="28"/>
        <v>0.38346793312015409</v>
      </c>
      <c r="E242" s="28">
        <f t="shared" si="35"/>
        <v>5000</v>
      </c>
      <c r="F242" s="28">
        <f t="shared" ca="1" si="36"/>
        <v>0</v>
      </c>
      <c r="G242" s="23">
        <f t="shared" ca="1" si="29"/>
        <v>0</v>
      </c>
      <c r="H242" s="35">
        <f t="shared" ca="1" si="30"/>
        <v>0</v>
      </c>
      <c r="I242" s="28">
        <f t="shared" ca="1" si="34"/>
        <v>0</v>
      </c>
      <c r="J242" s="28">
        <f t="shared" ca="1" si="31"/>
        <v>0</v>
      </c>
      <c r="K242" s="35">
        <f t="shared" ca="1" si="32"/>
        <v>0</v>
      </c>
      <c r="L242" s="37"/>
    </row>
    <row r="243" spans="1:12" x14ac:dyDescent="0.2">
      <c r="A243" s="19">
        <f ca="1">+Curves!C243</f>
        <v>49004</v>
      </c>
      <c r="B243" s="28">
        <f t="shared" ca="1" si="33"/>
        <v>0</v>
      </c>
      <c r="C243" s="24">
        <f>IF(OR($C$4="",$C$4=0),+Curves!D243,$C$4)</f>
        <v>0.05</v>
      </c>
      <c r="D243" s="26">
        <f t="shared" ca="1" si="28"/>
        <v>0.3820189208353062</v>
      </c>
      <c r="E243" s="28">
        <f t="shared" si="35"/>
        <v>5000</v>
      </c>
      <c r="F243" s="28">
        <f t="shared" ca="1" si="36"/>
        <v>50</v>
      </c>
      <c r="G243" s="23">
        <f t="shared" ca="1" si="29"/>
        <v>19.100946041765312</v>
      </c>
      <c r="H243" s="35">
        <f t="shared" ca="1" si="30"/>
        <v>-95504.730208826557</v>
      </c>
      <c r="I243" s="28">
        <f t="shared" ca="1" si="34"/>
        <v>0</v>
      </c>
      <c r="J243" s="28">
        <f t="shared" ca="1" si="31"/>
        <v>0</v>
      </c>
      <c r="K243" s="35">
        <f t="shared" ca="1" si="32"/>
        <v>-95504.730208826557</v>
      </c>
      <c r="L243" s="37"/>
    </row>
    <row r="244" spans="1:12" x14ac:dyDescent="0.2">
      <c r="A244" s="19">
        <f ca="1">+Curves!C244</f>
        <v>49035</v>
      </c>
      <c r="B244" s="28">
        <f t="shared" ca="1" si="33"/>
        <v>0</v>
      </c>
      <c r="C244" s="24">
        <f>IF(OR($C$4="",$C$4=0),+Curves!D244,$C$4)</f>
        <v>0.05</v>
      </c>
      <c r="D244" s="26">
        <f t="shared" ca="1" si="28"/>
        <v>0.3804210431629399</v>
      </c>
      <c r="E244" s="28">
        <f t="shared" si="35"/>
        <v>5000</v>
      </c>
      <c r="F244" s="28">
        <f t="shared" ca="1" si="36"/>
        <v>0</v>
      </c>
      <c r="G244" s="23">
        <f t="shared" ca="1" si="29"/>
        <v>0</v>
      </c>
      <c r="H244" s="35">
        <f t="shared" ca="1" si="30"/>
        <v>0</v>
      </c>
      <c r="I244" s="28">
        <f t="shared" ca="1" si="34"/>
        <v>0</v>
      </c>
      <c r="J244" s="28">
        <f t="shared" ca="1" si="31"/>
        <v>0</v>
      </c>
      <c r="K244" s="35">
        <f t="shared" ca="1" si="32"/>
        <v>0</v>
      </c>
      <c r="L244" s="37"/>
    </row>
    <row r="245" spans="1:12" x14ac:dyDescent="0.2">
      <c r="A245" s="19">
        <f ca="1">+Curves!C245</f>
        <v>49065</v>
      </c>
      <c r="B245" s="28">
        <f t="shared" ca="1" si="33"/>
        <v>0</v>
      </c>
      <c r="C245" s="24">
        <f>IF(OR($C$4="",$C$4=0),+Curves!D245,$C$4)</f>
        <v>0.05</v>
      </c>
      <c r="D245" s="26">
        <f t="shared" ca="1" si="28"/>
        <v>0.37888107377441255</v>
      </c>
      <c r="E245" s="28">
        <f t="shared" si="35"/>
        <v>5000</v>
      </c>
      <c r="F245" s="28">
        <f t="shared" ca="1" si="36"/>
        <v>0</v>
      </c>
      <c r="G245" s="23">
        <f t="shared" ca="1" si="29"/>
        <v>0</v>
      </c>
      <c r="H245" s="35">
        <f t="shared" ca="1" si="30"/>
        <v>0</v>
      </c>
      <c r="I245" s="28">
        <f t="shared" ca="1" si="34"/>
        <v>0</v>
      </c>
      <c r="J245" s="28">
        <f t="shared" ca="1" si="31"/>
        <v>0</v>
      </c>
      <c r="K245" s="35">
        <f t="shared" ca="1" si="32"/>
        <v>0</v>
      </c>
      <c r="L245" s="37"/>
    </row>
    <row r="246" spans="1:12" x14ac:dyDescent="0.2">
      <c r="A246" s="19">
        <f ca="1">+Curves!C246</f>
        <v>49096</v>
      </c>
      <c r="B246" s="28">
        <f t="shared" ca="1" si="33"/>
        <v>0</v>
      </c>
      <c r="C246" s="24">
        <f>IF(OR($C$4="",$C$4=0),+Curves!D246,$C$4)</f>
        <v>0.05</v>
      </c>
      <c r="D246" s="26">
        <f t="shared" ca="1" si="28"/>
        <v>0.37729632083353054</v>
      </c>
      <c r="E246" s="28">
        <f t="shared" si="35"/>
        <v>5000</v>
      </c>
      <c r="F246" s="28">
        <f t="shared" ca="1" si="36"/>
        <v>0</v>
      </c>
      <c r="G246" s="23">
        <f t="shared" ca="1" si="29"/>
        <v>0</v>
      </c>
      <c r="H246" s="35">
        <f t="shared" ca="1" si="30"/>
        <v>0</v>
      </c>
      <c r="I246" s="28">
        <f t="shared" ca="1" si="34"/>
        <v>0</v>
      </c>
      <c r="J246" s="28">
        <f t="shared" ca="1" si="31"/>
        <v>0</v>
      </c>
      <c r="K246" s="35">
        <f t="shared" ca="1" si="32"/>
        <v>0</v>
      </c>
      <c r="L246" s="37"/>
    </row>
    <row r="247" spans="1:12" x14ac:dyDescent="0.2">
      <c r="A247" s="19">
        <f ca="1">+Curves!C247</f>
        <v>49126</v>
      </c>
      <c r="B247" s="28">
        <f t="shared" ca="1" si="33"/>
        <v>0</v>
      </c>
      <c r="C247" s="24">
        <f>IF(OR($C$4="",$C$4=0),+Curves!D247,$C$4)</f>
        <v>0.05</v>
      </c>
      <c r="D247" s="26">
        <f t="shared" ca="1" si="28"/>
        <v>0.37576900052638662</v>
      </c>
      <c r="E247" s="28">
        <f t="shared" si="35"/>
        <v>5000</v>
      </c>
      <c r="F247" s="28">
        <f t="shared" ca="1" si="36"/>
        <v>0</v>
      </c>
      <c r="G247" s="23">
        <f t="shared" ca="1" si="29"/>
        <v>0</v>
      </c>
      <c r="H247" s="35">
        <f t="shared" ca="1" si="30"/>
        <v>0</v>
      </c>
      <c r="I247" s="28">
        <f t="shared" ca="1" si="34"/>
        <v>0</v>
      </c>
      <c r="J247" s="28">
        <f t="shared" ca="1" si="31"/>
        <v>0</v>
      </c>
      <c r="K247" s="35">
        <f t="shared" ca="1" si="32"/>
        <v>0</v>
      </c>
      <c r="L247" s="37"/>
    </row>
    <row r="248" spans="1:12" x14ac:dyDescent="0.2">
      <c r="A248" s="19">
        <f ca="1">+Curves!C248</f>
        <v>49157</v>
      </c>
      <c r="B248" s="28">
        <f t="shared" ca="1" si="33"/>
        <v>0</v>
      </c>
      <c r="C248" s="24">
        <f>IF(OR($C$4="",$C$4=0),+Curves!D248,$C$4)</f>
        <v>0.05</v>
      </c>
      <c r="D248" s="26">
        <f t="shared" ca="1" si="28"/>
        <v>0.37419726451238072</v>
      </c>
      <c r="E248" s="28">
        <f t="shared" si="35"/>
        <v>5000</v>
      </c>
      <c r="F248" s="28">
        <f t="shared" ca="1" si="36"/>
        <v>0</v>
      </c>
      <c r="G248" s="23">
        <f t="shared" ca="1" si="29"/>
        <v>0</v>
      </c>
      <c r="H248" s="35">
        <f t="shared" ca="1" si="30"/>
        <v>0</v>
      </c>
      <c r="I248" s="28">
        <f t="shared" ca="1" si="34"/>
        <v>0</v>
      </c>
      <c r="J248" s="28">
        <f t="shared" ca="1" si="31"/>
        <v>0</v>
      </c>
      <c r="K248" s="35">
        <f t="shared" ca="1" si="32"/>
        <v>0</v>
      </c>
      <c r="L248" s="37"/>
    </row>
    <row r="249" spans="1:12" x14ac:dyDescent="0.2">
      <c r="A249" s="19">
        <f ca="1">+Curves!C249</f>
        <v>49188</v>
      </c>
      <c r="B249" s="28">
        <f t="shared" ca="1" si="33"/>
        <v>0</v>
      </c>
      <c r="C249" s="24">
        <f>IF(OR($C$4="",$C$4=0),+Curves!D249,$C$4)</f>
        <v>0.05</v>
      </c>
      <c r="D249" s="26">
        <f t="shared" ca="1" si="28"/>
        <v>0.37263210262794449</v>
      </c>
      <c r="E249" s="28">
        <f t="shared" si="35"/>
        <v>5000</v>
      </c>
      <c r="F249" s="28">
        <f t="shared" ca="1" si="36"/>
        <v>0</v>
      </c>
      <c r="G249" s="23">
        <f t="shared" ca="1" si="29"/>
        <v>0</v>
      </c>
      <c r="H249" s="35">
        <f t="shared" ca="1" si="30"/>
        <v>0</v>
      </c>
      <c r="I249" s="28">
        <f t="shared" ca="1" si="34"/>
        <v>0</v>
      </c>
      <c r="J249" s="28">
        <f t="shared" ca="1" si="31"/>
        <v>0</v>
      </c>
      <c r="K249" s="35">
        <f t="shared" ca="1" si="32"/>
        <v>0</v>
      </c>
      <c r="L249" s="37"/>
    </row>
    <row r="250" spans="1:12" x14ac:dyDescent="0.2">
      <c r="A250" s="19">
        <f ca="1">+Curves!C250</f>
        <v>49218</v>
      </c>
      <c r="B250" s="28">
        <f t="shared" ca="1" si="33"/>
        <v>0</v>
      </c>
      <c r="C250" s="24">
        <f>IF(OR($C$4="",$C$4=0),+Curves!D250,$C$4)</f>
        <v>0.05</v>
      </c>
      <c r="D250" s="26">
        <f t="shared" ca="1" si="28"/>
        <v>0.37112366338268482</v>
      </c>
      <c r="E250" s="28">
        <f t="shared" si="35"/>
        <v>5000</v>
      </c>
      <c r="F250" s="28">
        <f t="shared" ca="1" si="36"/>
        <v>0</v>
      </c>
      <c r="G250" s="23">
        <f t="shared" ca="1" si="29"/>
        <v>0</v>
      </c>
      <c r="H250" s="35">
        <f t="shared" ca="1" si="30"/>
        <v>0</v>
      </c>
      <c r="I250" s="28">
        <f t="shared" ca="1" si="34"/>
        <v>0</v>
      </c>
      <c r="J250" s="28">
        <f t="shared" ca="1" si="31"/>
        <v>0</v>
      </c>
      <c r="K250" s="35">
        <f t="shared" ca="1" si="32"/>
        <v>0</v>
      </c>
      <c r="L250" s="37"/>
    </row>
    <row r="251" spans="1:12" x14ac:dyDescent="0.2">
      <c r="A251" s="19">
        <f ca="1">+Curves!C251</f>
        <v>49249</v>
      </c>
      <c r="B251" s="28">
        <f t="shared" ca="1" si="33"/>
        <v>0</v>
      </c>
      <c r="C251" s="24">
        <f>IF(OR($C$4="",$C$4=0),+Curves!D251,$C$4)</f>
        <v>0.05</v>
      </c>
      <c r="D251" s="26">
        <f t="shared" ca="1" si="28"/>
        <v>0.36957135750707698</v>
      </c>
      <c r="E251" s="28">
        <f t="shared" si="35"/>
        <v>5000</v>
      </c>
      <c r="F251" s="28">
        <f t="shared" ca="1" si="36"/>
        <v>0</v>
      </c>
      <c r="G251" s="23">
        <f t="shared" ca="1" si="29"/>
        <v>0</v>
      </c>
      <c r="H251" s="35">
        <f t="shared" ca="1" si="30"/>
        <v>0</v>
      </c>
      <c r="I251" s="28">
        <f t="shared" ca="1" si="34"/>
        <v>0</v>
      </c>
      <c r="J251" s="28">
        <f t="shared" ca="1" si="31"/>
        <v>0</v>
      </c>
      <c r="K251" s="35">
        <f t="shared" ca="1" si="32"/>
        <v>0</v>
      </c>
      <c r="L251" s="37"/>
    </row>
    <row r="252" spans="1:12" x14ac:dyDescent="0.2">
      <c r="A252" s="19">
        <f ca="1">+Curves!C252</f>
        <v>49279</v>
      </c>
      <c r="B252" s="28">
        <f t="shared" ca="1" si="33"/>
        <v>0</v>
      </c>
      <c r="C252" s="24">
        <f>IF(OR($C$4="",$C$4=0),+Curves!D252,$C$4)</f>
        <v>0.05</v>
      </c>
      <c r="D252" s="26">
        <f t="shared" ca="1" si="28"/>
        <v>0.36807530835925523</v>
      </c>
      <c r="E252" s="28">
        <f t="shared" si="35"/>
        <v>5000</v>
      </c>
      <c r="F252" s="28">
        <f t="shared" ca="1" si="36"/>
        <v>0</v>
      </c>
      <c r="G252" s="23">
        <f t="shared" ca="1" si="29"/>
        <v>0</v>
      </c>
      <c r="H252" s="35">
        <f t="shared" ca="1" si="30"/>
        <v>0</v>
      </c>
      <c r="I252" s="28">
        <f t="shared" ca="1" si="34"/>
        <v>0</v>
      </c>
      <c r="J252" s="28">
        <f t="shared" ca="1" si="31"/>
        <v>0</v>
      </c>
      <c r="K252" s="35">
        <f t="shared" ca="1" si="32"/>
        <v>0</v>
      </c>
      <c r="L252" s="37"/>
    </row>
    <row r="253" spans="1:12" x14ac:dyDescent="0.2">
      <c r="A253" s="19">
        <f ca="1">+Curves!C253</f>
        <v>49310</v>
      </c>
      <c r="B253" s="28">
        <f t="shared" ca="1" si="33"/>
        <v>0</v>
      </c>
      <c r="C253" s="24">
        <f>IF(OR($C$4="",$C$4=0),+Curves!D253,$C$4)</f>
        <v>0.05</v>
      </c>
      <c r="D253" s="26">
        <f t="shared" ca="1" si="28"/>
        <v>0.36653575289511592</v>
      </c>
      <c r="E253" s="28">
        <f t="shared" si="35"/>
        <v>5000</v>
      </c>
      <c r="F253" s="28">
        <f t="shared" ca="1" si="36"/>
        <v>0</v>
      </c>
      <c r="G253" s="23">
        <f t="shared" ca="1" si="29"/>
        <v>0</v>
      </c>
      <c r="H253" s="35">
        <f t="shared" ca="1" si="30"/>
        <v>0</v>
      </c>
      <c r="I253" s="28">
        <f t="shared" ca="1" si="34"/>
        <v>0</v>
      </c>
      <c r="J253" s="28">
        <f t="shared" ca="1" si="31"/>
        <v>0</v>
      </c>
      <c r="K253" s="35">
        <f t="shared" ca="1" si="32"/>
        <v>0</v>
      </c>
      <c r="L253" s="37"/>
    </row>
    <row r="254" spans="1:12" x14ac:dyDescent="0.2">
      <c r="A254" s="19">
        <f ca="1">+Curves!C254</f>
        <v>49341</v>
      </c>
      <c r="B254" s="28">
        <f t="shared" ca="1" si="33"/>
        <v>0</v>
      </c>
      <c r="C254" s="24">
        <f>IF(OR($C$4="",$C$4=0),+Curves!D254,$C$4)</f>
        <v>0.05</v>
      </c>
      <c r="D254" s="26">
        <f t="shared" ca="1" si="28"/>
        <v>0.36500263695835955</v>
      </c>
      <c r="E254" s="28">
        <f t="shared" si="35"/>
        <v>5000</v>
      </c>
      <c r="F254" s="28">
        <f t="shared" ca="1" si="36"/>
        <v>0</v>
      </c>
      <c r="G254" s="23">
        <f t="shared" ca="1" si="29"/>
        <v>0</v>
      </c>
      <c r="H254" s="35">
        <f t="shared" ca="1" si="30"/>
        <v>0</v>
      </c>
      <c r="I254" s="28">
        <f t="shared" ca="1" si="34"/>
        <v>0</v>
      </c>
      <c r="J254" s="28">
        <f t="shared" ca="1" si="31"/>
        <v>0</v>
      </c>
      <c r="K254" s="35">
        <f t="shared" ca="1" si="32"/>
        <v>0</v>
      </c>
      <c r="L254" s="37"/>
    </row>
    <row r="255" spans="1:12" x14ac:dyDescent="0.2">
      <c r="A255" s="19">
        <f ca="1">+Curves!C255</f>
        <v>49369</v>
      </c>
      <c r="B255" s="28">
        <f t="shared" ca="1" si="33"/>
        <v>0</v>
      </c>
      <c r="C255" s="24">
        <f>IF(OR($C$4="",$C$4=0),+Curves!D255,$C$4)</f>
        <v>0.05</v>
      </c>
      <c r="D255" s="26">
        <f t="shared" ca="1" si="28"/>
        <v>0.36362339958471246</v>
      </c>
      <c r="E255" s="28">
        <f t="shared" si="35"/>
        <v>5000</v>
      </c>
      <c r="F255" s="28">
        <f t="shared" ca="1" si="36"/>
        <v>50</v>
      </c>
      <c r="G255" s="23">
        <f t="shared" ca="1" si="29"/>
        <v>18.181169979235623</v>
      </c>
      <c r="H255" s="35">
        <f t="shared" ca="1" si="30"/>
        <v>-90905.849896178115</v>
      </c>
      <c r="I255" s="28">
        <f t="shared" ca="1" si="34"/>
        <v>0</v>
      </c>
      <c r="J255" s="28">
        <f t="shared" ca="1" si="31"/>
        <v>0</v>
      </c>
      <c r="K255" s="35">
        <f t="shared" ca="1" si="32"/>
        <v>-90905.849896178115</v>
      </c>
      <c r="L255" s="37"/>
    </row>
    <row r="256" spans="1:12" x14ac:dyDescent="0.2">
      <c r="A256" s="19">
        <f ca="1">+Curves!C256</f>
        <v>49400</v>
      </c>
      <c r="B256" s="28">
        <f t="shared" ca="1" si="33"/>
        <v>0</v>
      </c>
      <c r="C256" s="24">
        <f>IF(OR($C$4="",$C$4=0),+Curves!D256,$C$4)</f>
        <v>0.05</v>
      </c>
      <c r="D256" s="26">
        <f t="shared" ca="1" si="28"/>
        <v>0.36210246520252032</v>
      </c>
      <c r="E256" s="28">
        <f t="shared" si="35"/>
        <v>5000</v>
      </c>
      <c r="F256" s="28">
        <f t="shared" ca="1" si="36"/>
        <v>0</v>
      </c>
      <c r="G256" s="23">
        <f t="shared" ca="1" si="29"/>
        <v>0</v>
      </c>
      <c r="H256" s="35">
        <f t="shared" ca="1" si="30"/>
        <v>0</v>
      </c>
      <c r="I256" s="28">
        <f t="shared" ca="1" si="34"/>
        <v>0</v>
      </c>
      <c r="J256" s="28">
        <f t="shared" ca="1" si="31"/>
        <v>0</v>
      </c>
      <c r="K256" s="35">
        <f t="shared" ca="1" si="32"/>
        <v>0</v>
      </c>
      <c r="L256" s="37"/>
    </row>
    <row r="257" spans="1:12" x14ac:dyDescent="0.2">
      <c r="A257" s="19">
        <f ca="1">+Curves!C257</f>
        <v>49430</v>
      </c>
      <c r="B257" s="28">
        <f t="shared" ca="1" si="33"/>
        <v>0</v>
      </c>
      <c r="C257" s="24">
        <f>IF(OR($C$4="",$C$4=0),+Curves!D257,$C$4)</f>
        <v>0.05</v>
      </c>
      <c r="D257" s="26">
        <f t="shared" ca="1" si="28"/>
        <v>0.36063665062169187</v>
      </c>
      <c r="E257" s="28">
        <f t="shared" si="35"/>
        <v>5000</v>
      </c>
      <c r="F257" s="28">
        <f t="shared" ca="1" si="36"/>
        <v>0</v>
      </c>
      <c r="G257" s="23">
        <f t="shared" ca="1" si="29"/>
        <v>0</v>
      </c>
      <c r="H257" s="35">
        <f t="shared" ca="1" si="30"/>
        <v>0</v>
      </c>
      <c r="I257" s="28">
        <f t="shared" ca="1" si="34"/>
        <v>0</v>
      </c>
      <c r="J257" s="28">
        <f t="shared" ca="1" si="31"/>
        <v>0</v>
      </c>
      <c r="K257" s="35">
        <f t="shared" ca="1" si="32"/>
        <v>0</v>
      </c>
      <c r="L257" s="37"/>
    </row>
    <row r="258" spans="1:12" x14ac:dyDescent="0.2">
      <c r="A258" s="19">
        <f ca="1">+Curves!C258</f>
        <v>49461</v>
      </c>
      <c r="B258" s="28">
        <f t="shared" ca="1" si="33"/>
        <v>0</v>
      </c>
      <c r="C258" s="24">
        <f>IF(OR($C$4="",$C$4=0),+Curves!D258,$C$4)</f>
        <v>0.05</v>
      </c>
      <c r="D258" s="26">
        <f t="shared" ca="1" si="28"/>
        <v>0.35912820897014919</v>
      </c>
      <c r="E258" s="28">
        <f t="shared" si="35"/>
        <v>5000</v>
      </c>
      <c r="F258" s="28">
        <f t="shared" ca="1" si="36"/>
        <v>0</v>
      </c>
      <c r="G258" s="23">
        <f t="shared" ca="1" si="29"/>
        <v>0</v>
      </c>
      <c r="H258" s="35">
        <f t="shared" ca="1" si="30"/>
        <v>0</v>
      </c>
      <c r="I258" s="28">
        <f t="shared" ca="1" si="34"/>
        <v>0</v>
      </c>
      <c r="J258" s="28">
        <f t="shared" ca="1" si="31"/>
        <v>0</v>
      </c>
      <c r="K258" s="35">
        <f t="shared" ca="1" si="32"/>
        <v>0</v>
      </c>
      <c r="L258" s="37"/>
    </row>
    <row r="259" spans="1:12" x14ac:dyDescent="0.2">
      <c r="A259" s="19">
        <f ca="1">+Curves!C259</f>
        <v>49491</v>
      </c>
      <c r="B259" s="28">
        <f t="shared" ca="1" si="33"/>
        <v>0</v>
      </c>
      <c r="C259" s="24">
        <f>IF(OR($C$4="",$C$4=0),+Curves!D259,$C$4)</f>
        <v>0.05</v>
      </c>
      <c r="D259" s="26">
        <f t="shared" ca="1" si="28"/>
        <v>0.35767443437405305</v>
      </c>
      <c r="E259" s="28">
        <f t="shared" si="35"/>
        <v>5000</v>
      </c>
      <c r="F259" s="28">
        <f t="shared" ca="1" si="36"/>
        <v>0</v>
      </c>
      <c r="G259" s="23">
        <f t="shared" ca="1" si="29"/>
        <v>0</v>
      </c>
      <c r="H259" s="35">
        <f t="shared" ca="1" si="30"/>
        <v>0</v>
      </c>
      <c r="I259" s="28">
        <f t="shared" ca="1" si="34"/>
        <v>0</v>
      </c>
      <c r="J259" s="28">
        <f t="shared" ca="1" si="31"/>
        <v>0</v>
      </c>
      <c r="K259" s="35">
        <f t="shared" ca="1" si="32"/>
        <v>0</v>
      </c>
      <c r="L259" s="37"/>
    </row>
    <row r="260" spans="1:12" x14ac:dyDescent="0.2">
      <c r="A260" s="19">
        <f ca="1">+Curves!C260</f>
        <v>49522</v>
      </c>
      <c r="B260" s="28">
        <f t="shared" ca="1" si="33"/>
        <v>0</v>
      </c>
      <c r="C260" s="24">
        <f>IF(OR($C$4="",$C$4=0),+Curves!D260,$C$4)</f>
        <v>0.05</v>
      </c>
      <c r="D260" s="26">
        <f t="shared" ca="1" si="28"/>
        <v>0.35617838283971309</v>
      </c>
      <c r="E260" s="28">
        <f t="shared" si="35"/>
        <v>5000</v>
      </c>
      <c r="F260" s="28">
        <f t="shared" ca="1" si="36"/>
        <v>0</v>
      </c>
      <c r="G260" s="23">
        <f t="shared" ca="1" si="29"/>
        <v>0</v>
      </c>
      <c r="H260" s="35">
        <f t="shared" ca="1" si="30"/>
        <v>0</v>
      </c>
      <c r="I260" s="28">
        <f t="shared" ca="1" si="34"/>
        <v>0</v>
      </c>
      <c r="J260" s="28">
        <f t="shared" ca="1" si="31"/>
        <v>0</v>
      </c>
      <c r="K260" s="35">
        <f t="shared" ca="1" si="32"/>
        <v>0</v>
      </c>
      <c r="L260" s="37"/>
    </row>
    <row r="261" spans="1:12" x14ac:dyDescent="0.2">
      <c r="A261" s="19">
        <f ca="1">+Curves!C261</f>
        <v>49553</v>
      </c>
      <c r="B261" s="28">
        <f t="shared" ca="1" si="33"/>
        <v>0</v>
      </c>
      <c r="C261" s="24">
        <f>IF(OR($C$4="",$C$4=0),+Curves!D261,$C$4)</f>
        <v>0.05</v>
      </c>
      <c r="D261" s="26">
        <f t="shared" ca="1" si="28"/>
        <v>0.35468858886805671</v>
      </c>
      <c r="E261" s="28">
        <f t="shared" si="35"/>
        <v>5000</v>
      </c>
      <c r="F261" s="28">
        <f t="shared" ca="1" si="36"/>
        <v>0</v>
      </c>
      <c r="G261" s="23">
        <f t="shared" ca="1" si="29"/>
        <v>0</v>
      </c>
      <c r="H261" s="35">
        <f t="shared" ca="1" si="30"/>
        <v>0</v>
      </c>
      <c r="I261" s="28">
        <f t="shared" ca="1" si="34"/>
        <v>0</v>
      </c>
      <c r="J261" s="28">
        <f t="shared" ca="1" si="31"/>
        <v>0</v>
      </c>
      <c r="K261" s="35">
        <f t="shared" ca="1" si="32"/>
        <v>0</v>
      </c>
      <c r="L261" s="37"/>
    </row>
    <row r="262" spans="1:12" x14ac:dyDescent="0.2">
      <c r="A262" s="19">
        <f ca="1">+Curves!C262</f>
        <v>49583</v>
      </c>
      <c r="B262" s="28">
        <f t="shared" ca="1" si="33"/>
        <v>0</v>
      </c>
      <c r="C262" s="24">
        <f>IF(OR($C$4="",$C$4=0),+Curves!D262,$C$4)</f>
        <v>0.05</v>
      </c>
      <c r="D262" s="26">
        <f t="shared" ca="1" si="28"/>
        <v>0.35325278614595856</v>
      </c>
      <c r="E262" s="28">
        <f t="shared" si="35"/>
        <v>5000</v>
      </c>
      <c r="F262" s="28">
        <f t="shared" ca="1" si="36"/>
        <v>0</v>
      </c>
      <c r="G262" s="23">
        <f t="shared" ca="1" si="29"/>
        <v>0</v>
      </c>
      <c r="H262" s="35">
        <f t="shared" ca="1" si="30"/>
        <v>0</v>
      </c>
      <c r="I262" s="28">
        <f t="shared" ca="1" si="34"/>
        <v>0</v>
      </c>
      <c r="J262" s="28">
        <f t="shared" ca="1" si="31"/>
        <v>0</v>
      </c>
      <c r="K262" s="35">
        <f t="shared" ca="1" si="32"/>
        <v>0</v>
      </c>
      <c r="L262" s="37"/>
    </row>
    <row r="263" spans="1:12" x14ac:dyDescent="0.2">
      <c r="A263" s="19">
        <f ca="1">+Curves!C263</f>
        <v>49614</v>
      </c>
      <c r="B263" s="28">
        <f t="shared" ca="1" si="33"/>
        <v>0</v>
      </c>
      <c r="C263" s="24">
        <f>IF(OR($C$4="",$C$4=0),+Curves!D263,$C$4)</f>
        <v>0.05</v>
      </c>
      <c r="D263" s="26">
        <f t="shared" ca="1" si="28"/>
        <v>0.35177522912221321</v>
      </c>
      <c r="E263" s="28">
        <f t="shared" si="35"/>
        <v>5000</v>
      </c>
      <c r="F263" s="28">
        <f t="shared" ca="1" si="36"/>
        <v>0</v>
      </c>
      <c r="G263" s="23">
        <f t="shared" ca="1" si="29"/>
        <v>0</v>
      </c>
      <c r="H263" s="35">
        <f t="shared" ca="1" si="30"/>
        <v>0</v>
      </c>
      <c r="I263" s="28">
        <f t="shared" ca="1" si="34"/>
        <v>0</v>
      </c>
      <c r="J263" s="28">
        <f t="shared" ca="1" si="31"/>
        <v>0</v>
      </c>
      <c r="K263" s="35">
        <f t="shared" ca="1" si="32"/>
        <v>0</v>
      </c>
      <c r="L263" s="37"/>
    </row>
    <row r="264" spans="1:12" x14ac:dyDescent="0.2">
      <c r="A264" s="19">
        <f ca="1">+Curves!C264</f>
        <v>49644</v>
      </c>
      <c r="B264" s="28">
        <f t="shared" ca="1" si="33"/>
        <v>0</v>
      </c>
      <c r="C264" s="24">
        <f>IF(OR($C$4="",$C$4=0),+Curves!D264,$C$4)</f>
        <v>0.05</v>
      </c>
      <c r="D264" s="26">
        <f t="shared" ca="1" si="28"/>
        <v>0.35035121987186696</v>
      </c>
      <c r="E264" s="28">
        <f t="shared" si="35"/>
        <v>5000</v>
      </c>
      <c r="F264" s="28">
        <f t="shared" ca="1" si="36"/>
        <v>0</v>
      </c>
      <c r="G264" s="23">
        <f t="shared" ca="1" si="29"/>
        <v>0</v>
      </c>
      <c r="H264" s="35">
        <f t="shared" ca="1" si="30"/>
        <v>0</v>
      </c>
      <c r="I264" s="28">
        <f t="shared" ca="1" si="34"/>
        <v>0</v>
      </c>
      <c r="J264" s="28">
        <f t="shared" ca="1" si="31"/>
        <v>0</v>
      </c>
      <c r="K264" s="35">
        <f t="shared" ca="1" si="32"/>
        <v>0</v>
      </c>
      <c r="L264" s="37"/>
    </row>
    <row r="265" spans="1:12" x14ac:dyDescent="0.2">
      <c r="A265" s="19">
        <f ca="1">+Curves!C265</f>
        <v>49675</v>
      </c>
      <c r="B265" s="28">
        <f t="shared" ca="1" si="33"/>
        <v>0</v>
      </c>
      <c r="C265" s="24">
        <f>IF(OR($C$4="",$C$4=0),+Curves!D265,$C$4)</f>
        <v>0.05</v>
      </c>
      <c r="D265" s="26">
        <f t="shared" ca="1" si="28"/>
        <v>0.34888579928354774</v>
      </c>
      <c r="E265" s="28">
        <f t="shared" si="35"/>
        <v>5000</v>
      </c>
      <c r="F265" s="28">
        <f t="shared" ca="1" si="36"/>
        <v>0</v>
      </c>
      <c r="G265" s="23">
        <f t="shared" ca="1" si="29"/>
        <v>0</v>
      </c>
      <c r="H265" s="35">
        <f t="shared" ca="1" si="30"/>
        <v>0</v>
      </c>
      <c r="I265" s="28">
        <f t="shared" ca="1" si="34"/>
        <v>0</v>
      </c>
      <c r="J265" s="28">
        <f t="shared" ca="1" si="31"/>
        <v>0</v>
      </c>
      <c r="K265" s="35">
        <f t="shared" ca="1" si="32"/>
        <v>0</v>
      </c>
      <c r="L265" s="37"/>
    </row>
    <row r="266" spans="1:12" x14ac:dyDescent="0.2">
      <c r="A266" s="19">
        <f ca="1">+Curves!C266</f>
        <v>49706</v>
      </c>
      <c r="B266" s="28">
        <f t="shared" ca="1" si="33"/>
        <v>0</v>
      </c>
      <c r="C266" s="24">
        <f>IF(OR($C$4="",$C$4=0),+Curves!D266,$C$4)</f>
        <v>0.05</v>
      </c>
      <c r="D266" s="26">
        <f t="shared" ref="D266:D329" ca="1" si="37">+(1+C266/2)^(-2*(A266-$M$4)/365.25)</f>
        <v>0.34742650813728226</v>
      </c>
      <c r="E266" s="28">
        <f t="shared" si="35"/>
        <v>5000</v>
      </c>
      <c r="F266" s="28">
        <f t="shared" ca="1" si="36"/>
        <v>0</v>
      </c>
      <c r="G266" s="23">
        <f t="shared" ca="1" si="29"/>
        <v>0</v>
      </c>
      <c r="H266" s="35">
        <f t="shared" ca="1" si="30"/>
        <v>0</v>
      </c>
      <c r="I266" s="28">
        <f t="shared" ca="1" si="34"/>
        <v>0</v>
      </c>
      <c r="J266" s="28">
        <f t="shared" ca="1" si="31"/>
        <v>0</v>
      </c>
      <c r="K266" s="35">
        <f t="shared" ca="1" si="32"/>
        <v>0</v>
      </c>
      <c r="L266" s="37"/>
    </row>
    <row r="267" spans="1:12" x14ac:dyDescent="0.2">
      <c r="A267" s="19">
        <f ca="1">+Curves!C267</f>
        <v>49735</v>
      </c>
      <c r="B267" s="28">
        <f t="shared" ca="1" si="33"/>
        <v>0</v>
      </c>
      <c r="C267" s="24">
        <f>IF(OR($C$4="",$C$4=0),+Curves!D267,$C$4)</f>
        <v>0.05</v>
      </c>
      <c r="D267" s="26">
        <f t="shared" ca="1" si="37"/>
        <v>0.34606689112111938</v>
      </c>
      <c r="E267" s="28">
        <f t="shared" si="35"/>
        <v>5000</v>
      </c>
      <c r="F267" s="28">
        <f t="shared" ca="1" si="36"/>
        <v>50</v>
      </c>
      <c r="G267" s="23">
        <f t="shared" ref="G267:G330" ca="1" si="38">+F267*D267</f>
        <v>17.303344556055968</v>
      </c>
      <c r="H267" s="35">
        <f t="shared" ref="H267:H330" ca="1" si="39">-G267*E267</f>
        <v>-86516.722780279844</v>
      </c>
      <c r="I267" s="28">
        <f t="shared" ca="1" si="34"/>
        <v>0</v>
      </c>
      <c r="J267" s="28">
        <f t="shared" ref="J267:J330" ca="1" si="40">+IF(B267=0,0,D267*-IPMT(C267/12,B267,$B$8,I266))</f>
        <v>0</v>
      </c>
      <c r="K267" s="35">
        <f t="shared" ref="K267:K330" ca="1" si="41">+H267+J267</f>
        <v>-86516.722780279844</v>
      </c>
      <c r="L267" s="37"/>
    </row>
    <row r="268" spans="1:12" x14ac:dyDescent="0.2">
      <c r="A268" s="19">
        <f ca="1">+Curves!C268</f>
        <v>49766</v>
      </c>
      <c r="B268" s="28">
        <f t="shared" ref="B268:B331" ca="1" si="42">+IF(B267&lt;&gt;0,B267+1,IF(I267=0,0,1))</f>
        <v>0</v>
      </c>
      <c r="C268" s="24">
        <f>IF(OR($C$4="",$C$4=0),+Curves!D268,$C$4)</f>
        <v>0.05</v>
      </c>
      <c r="D268" s="26">
        <f t="shared" ca="1" si="37"/>
        <v>0.34461939067465314</v>
      </c>
      <c r="E268" s="28">
        <f t="shared" si="35"/>
        <v>5000</v>
      </c>
      <c r="F268" s="28">
        <f t="shared" ca="1" si="36"/>
        <v>0</v>
      </c>
      <c r="G268" s="23">
        <f t="shared" ca="1" si="38"/>
        <v>0</v>
      </c>
      <c r="H268" s="35">
        <f t="shared" ca="1" si="39"/>
        <v>0</v>
      </c>
      <c r="I268" s="28">
        <f t="shared" ref="I268:I331" ca="1" si="43">+IF(A268=$I$4,$H$4*D268,IF(I267=0,0,I267+J268+H268))</f>
        <v>0</v>
      </c>
      <c r="J268" s="28">
        <f t="shared" ca="1" si="40"/>
        <v>0</v>
      </c>
      <c r="K268" s="35">
        <f t="shared" ca="1" si="41"/>
        <v>0</v>
      </c>
      <c r="L268" s="37"/>
    </row>
    <row r="269" spans="1:12" x14ac:dyDescent="0.2">
      <c r="A269" s="19">
        <f ca="1">+Curves!C269</f>
        <v>49796</v>
      </c>
      <c r="B269" s="28">
        <f t="shared" ca="1" si="42"/>
        <v>0</v>
      </c>
      <c r="C269" s="24">
        <f>IF(OR($C$4="",$C$4=0),+Curves!D269,$C$4)</f>
        <v>0.05</v>
      </c>
      <c r="D269" s="26">
        <f t="shared" ca="1" si="37"/>
        <v>0.34322434872870949</v>
      </c>
      <c r="E269" s="28">
        <f t="shared" si="35"/>
        <v>5000</v>
      </c>
      <c r="F269" s="28">
        <f t="shared" ca="1" si="36"/>
        <v>0</v>
      </c>
      <c r="G269" s="23">
        <f t="shared" ca="1" si="38"/>
        <v>0</v>
      </c>
      <c r="H269" s="35">
        <f t="shared" ca="1" si="39"/>
        <v>0</v>
      </c>
      <c r="I269" s="28">
        <f t="shared" ca="1" si="43"/>
        <v>0</v>
      </c>
      <c r="J269" s="28">
        <f t="shared" ca="1" si="40"/>
        <v>0</v>
      </c>
      <c r="K269" s="35">
        <f t="shared" ca="1" si="41"/>
        <v>0</v>
      </c>
      <c r="L269" s="37"/>
    </row>
    <row r="270" spans="1:12" x14ac:dyDescent="0.2">
      <c r="A270" s="19">
        <f ca="1">+Curves!C270</f>
        <v>49827</v>
      </c>
      <c r="B270" s="28">
        <f t="shared" ca="1" si="42"/>
        <v>0</v>
      </c>
      <c r="C270" s="24">
        <f>IF(OR($C$4="",$C$4=0),+Curves!D270,$C$4)</f>
        <v>0.05</v>
      </c>
      <c r="D270" s="26">
        <f t="shared" ca="1" si="37"/>
        <v>0.34178873783737745</v>
      </c>
      <c r="E270" s="28">
        <f t="shared" si="35"/>
        <v>5000</v>
      </c>
      <c r="F270" s="28">
        <f t="shared" ca="1" si="36"/>
        <v>0</v>
      </c>
      <c r="G270" s="23">
        <f t="shared" ca="1" si="38"/>
        <v>0</v>
      </c>
      <c r="H270" s="35">
        <f t="shared" ca="1" si="39"/>
        <v>0</v>
      </c>
      <c r="I270" s="28">
        <f t="shared" ca="1" si="43"/>
        <v>0</v>
      </c>
      <c r="J270" s="28">
        <f t="shared" ca="1" si="40"/>
        <v>0</v>
      </c>
      <c r="K270" s="35">
        <f t="shared" ca="1" si="41"/>
        <v>0</v>
      </c>
      <c r="L270" s="37"/>
    </row>
    <row r="271" spans="1:12" x14ac:dyDescent="0.2">
      <c r="A271" s="19">
        <f ca="1">+Curves!C271</f>
        <v>49857</v>
      </c>
      <c r="B271" s="28">
        <f t="shared" ca="1" si="42"/>
        <v>0</v>
      </c>
      <c r="C271" s="24">
        <f>IF(OR($C$4="",$C$4=0),+Curves!D271,$C$4)</f>
        <v>0.05</v>
      </c>
      <c r="D271" s="26">
        <f t="shared" ca="1" si="37"/>
        <v>0.34040515456018344</v>
      </c>
      <c r="E271" s="28">
        <f t="shared" si="35"/>
        <v>5000</v>
      </c>
      <c r="F271" s="28">
        <f t="shared" ca="1" si="36"/>
        <v>0</v>
      </c>
      <c r="G271" s="23">
        <f t="shared" ca="1" si="38"/>
        <v>0</v>
      </c>
      <c r="H271" s="35">
        <f t="shared" ca="1" si="39"/>
        <v>0</v>
      </c>
      <c r="I271" s="28">
        <f t="shared" ca="1" si="43"/>
        <v>0</v>
      </c>
      <c r="J271" s="28">
        <f t="shared" ca="1" si="40"/>
        <v>0</v>
      </c>
      <c r="K271" s="35">
        <f t="shared" ca="1" si="41"/>
        <v>0</v>
      </c>
      <c r="L271" s="37"/>
    </row>
    <row r="272" spans="1:12" x14ac:dyDescent="0.2">
      <c r="A272" s="19">
        <f ca="1">+Curves!C272</f>
        <v>49888</v>
      </c>
      <c r="B272" s="28">
        <f t="shared" ca="1" si="42"/>
        <v>0</v>
      </c>
      <c r="C272" s="24">
        <f>IF(OR($C$4="",$C$4=0),+Curves!D272,$C$4)</f>
        <v>0.05</v>
      </c>
      <c r="D272" s="26">
        <f t="shared" ca="1" si="37"/>
        <v>0.33898133556493365</v>
      </c>
      <c r="E272" s="28">
        <f t="shared" si="35"/>
        <v>5000</v>
      </c>
      <c r="F272" s="28">
        <f t="shared" ca="1" si="36"/>
        <v>0</v>
      </c>
      <c r="G272" s="23">
        <f t="shared" ca="1" si="38"/>
        <v>0</v>
      </c>
      <c r="H272" s="35">
        <f t="shared" ca="1" si="39"/>
        <v>0</v>
      </c>
      <c r="I272" s="28">
        <f t="shared" ca="1" si="43"/>
        <v>0</v>
      </c>
      <c r="J272" s="28">
        <f t="shared" ca="1" si="40"/>
        <v>0</v>
      </c>
      <c r="K272" s="35">
        <f t="shared" ca="1" si="41"/>
        <v>0</v>
      </c>
      <c r="L272" s="37"/>
    </row>
    <row r="273" spans="1:12" x14ac:dyDescent="0.2">
      <c r="A273" s="19">
        <f ca="1">+Curves!C273</f>
        <v>49919</v>
      </c>
      <c r="B273" s="28">
        <f t="shared" ca="1" si="42"/>
        <v>0</v>
      </c>
      <c r="C273" s="24">
        <f>IF(OR($C$4="",$C$4=0),+Curves!D273,$C$4)</f>
        <v>0.05</v>
      </c>
      <c r="D273" s="26">
        <f t="shared" ca="1" si="37"/>
        <v>0.33756347200397763</v>
      </c>
      <c r="E273" s="28">
        <f t="shared" si="35"/>
        <v>5000</v>
      </c>
      <c r="F273" s="28">
        <f t="shared" ca="1" si="36"/>
        <v>0</v>
      </c>
      <c r="G273" s="23">
        <f t="shared" ca="1" si="38"/>
        <v>0</v>
      </c>
      <c r="H273" s="35">
        <f t="shared" ca="1" si="39"/>
        <v>0</v>
      </c>
      <c r="I273" s="28">
        <f t="shared" ca="1" si="43"/>
        <v>0</v>
      </c>
      <c r="J273" s="28">
        <f t="shared" ca="1" si="40"/>
        <v>0</v>
      </c>
      <c r="K273" s="35">
        <f t="shared" ca="1" si="41"/>
        <v>0</v>
      </c>
      <c r="L273" s="37"/>
    </row>
    <row r="274" spans="1:12" x14ac:dyDescent="0.2">
      <c r="A274" s="19">
        <f ca="1">+Curves!C274</f>
        <v>49949</v>
      </c>
      <c r="B274" s="28">
        <f t="shared" ca="1" si="42"/>
        <v>0</v>
      </c>
      <c r="C274" s="24">
        <f>IF(OR($C$4="",$C$4=0),+Curves!D274,$C$4)</f>
        <v>0.05</v>
      </c>
      <c r="D274" s="26">
        <f t="shared" ca="1" si="37"/>
        <v>0.336196992880612</v>
      </c>
      <c r="E274" s="28">
        <f t="shared" si="35"/>
        <v>5000</v>
      </c>
      <c r="F274" s="28">
        <f t="shared" ca="1" si="36"/>
        <v>0</v>
      </c>
      <c r="G274" s="23">
        <f t="shared" ca="1" si="38"/>
        <v>0</v>
      </c>
      <c r="H274" s="35">
        <f t="shared" ca="1" si="39"/>
        <v>0</v>
      </c>
      <c r="I274" s="28">
        <f t="shared" ca="1" si="43"/>
        <v>0</v>
      </c>
      <c r="J274" s="28">
        <f t="shared" ca="1" si="40"/>
        <v>0</v>
      </c>
      <c r="K274" s="35">
        <f t="shared" ca="1" si="41"/>
        <v>0</v>
      </c>
      <c r="L274" s="37"/>
    </row>
    <row r="275" spans="1:12" x14ac:dyDescent="0.2">
      <c r="A275" s="19">
        <f ca="1">+Curves!C275</f>
        <v>49980</v>
      </c>
      <c r="B275" s="28">
        <f t="shared" ca="1" si="42"/>
        <v>0</v>
      </c>
      <c r="C275" s="24">
        <f>IF(OR($C$4="",$C$4=0),+Curves!D275,$C$4)</f>
        <v>0.05</v>
      </c>
      <c r="D275" s="26">
        <f t="shared" ca="1" si="37"/>
        <v>0.33479077544178465</v>
      </c>
      <c r="E275" s="28">
        <f t="shared" si="35"/>
        <v>5000</v>
      </c>
      <c r="F275" s="28">
        <f t="shared" ca="1" si="36"/>
        <v>0</v>
      </c>
      <c r="G275" s="23">
        <f t="shared" ca="1" si="38"/>
        <v>0</v>
      </c>
      <c r="H275" s="35">
        <f t="shared" ca="1" si="39"/>
        <v>0</v>
      </c>
      <c r="I275" s="28">
        <f t="shared" ca="1" si="43"/>
        <v>0</v>
      </c>
      <c r="J275" s="28">
        <f t="shared" ca="1" si="40"/>
        <v>0</v>
      </c>
      <c r="K275" s="35">
        <f t="shared" ca="1" si="41"/>
        <v>0</v>
      </c>
      <c r="L275" s="37"/>
    </row>
    <row r="276" spans="1:12" x14ac:dyDescent="0.2">
      <c r="A276" s="19">
        <f ca="1">+Curves!C276</f>
        <v>50010</v>
      </c>
      <c r="B276" s="28">
        <f t="shared" ca="1" si="42"/>
        <v>0</v>
      </c>
      <c r="C276" s="24">
        <f>IF(OR($C$4="",$C$4=0),+Curves!D276,$C$4)</f>
        <v>0.05</v>
      </c>
      <c r="D276" s="26">
        <f t="shared" ca="1" si="37"/>
        <v>0.33343552037635743</v>
      </c>
      <c r="E276" s="28">
        <f t="shared" si="35"/>
        <v>5000</v>
      </c>
      <c r="F276" s="28">
        <f t="shared" ca="1" si="36"/>
        <v>0</v>
      </c>
      <c r="G276" s="23">
        <f t="shared" ca="1" si="38"/>
        <v>0</v>
      </c>
      <c r="H276" s="35">
        <f t="shared" ca="1" si="39"/>
        <v>0</v>
      </c>
      <c r="I276" s="28">
        <f t="shared" ca="1" si="43"/>
        <v>0</v>
      </c>
      <c r="J276" s="28">
        <f t="shared" ca="1" si="40"/>
        <v>0</v>
      </c>
      <c r="K276" s="35">
        <f t="shared" ca="1" si="41"/>
        <v>0</v>
      </c>
      <c r="L276" s="37"/>
    </row>
    <row r="277" spans="1:12" x14ac:dyDescent="0.2">
      <c r="A277" s="19">
        <f ca="1">+Curves!C277</f>
        <v>50041</v>
      </c>
      <c r="B277" s="28">
        <f t="shared" ca="1" si="42"/>
        <v>0</v>
      </c>
      <c r="C277" s="24">
        <f>IF(OR($C$4="",$C$4=0),+Curves!D277,$C$4)</f>
        <v>0.05</v>
      </c>
      <c r="D277" s="26">
        <f t="shared" ca="1" si="37"/>
        <v>0.33204085340012957</v>
      </c>
      <c r="E277" s="28">
        <f t="shared" si="35"/>
        <v>5000</v>
      </c>
      <c r="F277" s="28">
        <f t="shared" ca="1" si="36"/>
        <v>0</v>
      </c>
      <c r="G277" s="23">
        <f t="shared" ca="1" si="38"/>
        <v>0</v>
      </c>
      <c r="H277" s="35">
        <f t="shared" ca="1" si="39"/>
        <v>0</v>
      </c>
      <c r="I277" s="28">
        <f t="shared" ca="1" si="43"/>
        <v>0</v>
      </c>
      <c r="J277" s="28">
        <f t="shared" ca="1" si="40"/>
        <v>0</v>
      </c>
      <c r="K277" s="35">
        <f t="shared" ca="1" si="41"/>
        <v>0</v>
      </c>
      <c r="L277" s="37"/>
    </row>
    <row r="278" spans="1:12" x14ac:dyDescent="0.2">
      <c r="A278" s="19">
        <f ca="1">+Curves!C278</f>
        <v>50072</v>
      </c>
      <c r="B278" s="28">
        <f t="shared" ca="1" si="42"/>
        <v>0</v>
      </c>
      <c r="C278" s="24">
        <f>IF(OR($C$4="",$C$4=0),+Curves!D278,$C$4)</f>
        <v>0.05</v>
      </c>
      <c r="D278" s="26">
        <f t="shared" ca="1" si="37"/>
        <v>0.33065201992350113</v>
      </c>
      <c r="E278" s="28">
        <f t="shared" si="35"/>
        <v>5000</v>
      </c>
      <c r="F278" s="28">
        <f t="shared" ca="1" si="36"/>
        <v>0</v>
      </c>
      <c r="G278" s="23">
        <f t="shared" ca="1" si="38"/>
        <v>0</v>
      </c>
      <c r="H278" s="35">
        <f t="shared" ca="1" si="39"/>
        <v>0</v>
      </c>
      <c r="I278" s="28">
        <f t="shared" ca="1" si="43"/>
        <v>0</v>
      </c>
      <c r="J278" s="28">
        <f t="shared" ca="1" si="40"/>
        <v>0</v>
      </c>
      <c r="K278" s="35">
        <f t="shared" ca="1" si="41"/>
        <v>0</v>
      </c>
      <c r="L278" s="37"/>
    </row>
    <row r="279" spans="1:12" x14ac:dyDescent="0.2">
      <c r="A279" s="19">
        <f ca="1">+Curves!C279</f>
        <v>50100</v>
      </c>
      <c r="B279" s="28">
        <f t="shared" ca="1" si="42"/>
        <v>0</v>
      </c>
      <c r="C279" s="24">
        <f>IF(OR($C$4="",$C$4=0),+Curves!D279,$C$4)</f>
        <v>0.05</v>
      </c>
      <c r="D279" s="26">
        <f t="shared" ca="1" si="37"/>
        <v>0.32940258340613576</v>
      </c>
      <c r="E279" s="28">
        <f t="shared" si="35"/>
        <v>5000</v>
      </c>
      <c r="F279" s="28">
        <f t="shared" ca="1" si="36"/>
        <v>50</v>
      </c>
      <c r="G279" s="23">
        <f t="shared" ca="1" si="38"/>
        <v>16.470129170306787</v>
      </c>
      <c r="H279" s="35">
        <f t="shared" ca="1" si="39"/>
        <v>-82350.645851533933</v>
      </c>
      <c r="I279" s="28">
        <f t="shared" ca="1" si="43"/>
        <v>0</v>
      </c>
      <c r="J279" s="28">
        <f t="shared" ca="1" si="40"/>
        <v>0</v>
      </c>
      <c r="K279" s="35">
        <f t="shared" ca="1" si="41"/>
        <v>-82350.645851533933</v>
      </c>
      <c r="L279" s="37"/>
    </row>
    <row r="280" spans="1:12" x14ac:dyDescent="0.2">
      <c r="A280" s="19">
        <f ca="1">+Curves!C280</f>
        <v>50131</v>
      </c>
      <c r="B280" s="28">
        <f t="shared" ca="1" si="42"/>
        <v>0</v>
      </c>
      <c r="C280" s="24">
        <f>IF(OR($C$4="",$C$4=0),+Curves!D280,$C$4)</f>
        <v>0.05</v>
      </c>
      <c r="D280" s="26">
        <f t="shared" ca="1" si="37"/>
        <v>0.32802478507066701</v>
      </c>
      <c r="E280" s="28">
        <f t="shared" si="35"/>
        <v>5000</v>
      </c>
      <c r="F280" s="28">
        <f t="shared" ca="1" si="36"/>
        <v>0</v>
      </c>
      <c r="G280" s="23">
        <f t="shared" ca="1" si="38"/>
        <v>0</v>
      </c>
      <c r="H280" s="35">
        <f t="shared" ca="1" si="39"/>
        <v>0</v>
      </c>
      <c r="I280" s="28">
        <f t="shared" ca="1" si="43"/>
        <v>0</v>
      </c>
      <c r="J280" s="28">
        <f t="shared" ca="1" si="40"/>
        <v>0</v>
      </c>
      <c r="K280" s="35">
        <f t="shared" ca="1" si="41"/>
        <v>0</v>
      </c>
      <c r="L280" s="37"/>
    </row>
    <row r="281" spans="1:12" x14ac:dyDescent="0.2">
      <c r="A281" s="19">
        <f ca="1">+Curves!C281</f>
        <v>50161</v>
      </c>
      <c r="B281" s="28">
        <f t="shared" ca="1" si="42"/>
        <v>0</v>
      </c>
      <c r="C281" s="24">
        <f>IF(OR($C$4="",$C$4=0),+Curves!D281,$C$4)</f>
        <v>0.05</v>
      </c>
      <c r="D281" s="26">
        <f t="shared" ca="1" si="37"/>
        <v>0.32669691917900362</v>
      </c>
      <c r="E281" s="28">
        <f t="shared" ref="E281:E344" si="44">+IF(OR($E$4="",$E$4=0),IF(YEAR(A281)&gt;$M$38,$N$39,VLOOKUP(YEAR(A281),Curve,2,FALSE)),$E$4)</f>
        <v>5000</v>
      </c>
      <c r="F281" s="28">
        <f t="shared" ref="F281:F344" ca="1" si="45">+IF(MONTH(A281)=$G$4,$F$4,0)</f>
        <v>0</v>
      </c>
      <c r="G281" s="23">
        <f t="shared" ca="1" si="38"/>
        <v>0</v>
      </c>
      <c r="H281" s="35">
        <f t="shared" ca="1" si="39"/>
        <v>0</v>
      </c>
      <c r="I281" s="28">
        <f t="shared" ca="1" si="43"/>
        <v>0</v>
      </c>
      <c r="J281" s="28">
        <f t="shared" ca="1" si="40"/>
        <v>0</v>
      </c>
      <c r="K281" s="35">
        <f t="shared" ca="1" si="41"/>
        <v>0</v>
      </c>
      <c r="L281" s="37"/>
    </row>
    <row r="282" spans="1:12" x14ac:dyDescent="0.2">
      <c r="A282" s="19">
        <f ca="1">+Curves!C282</f>
        <v>50192</v>
      </c>
      <c r="B282" s="28">
        <f t="shared" ca="1" si="42"/>
        <v>0</v>
      </c>
      <c r="C282" s="24">
        <f>IF(OR($C$4="",$C$4=0),+Curves!D282,$C$4)</f>
        <v>0.05</v>
      </c>
      <c r="D282" s="26">
        <f t="shared" ca="1" si="37"/>
        <v>0.32533043787581184</v>
      </c>
      <c r="E282" s="28">
        <f t="shared" si="44"/>
        <v>5000</v>
      </c>
      <c r="F282" s="28">
        <f t="shared" ca="1" si="45"/>
        <v>0</v>
      </c>
      <c r="G282" s="23">
        <f t="shared" ca="1" si="38"/>
        <v>0</v>
      </c>
      <c r="H282" s="35">
        <f t="shared" ca="1" si="39"/>
        <v>0</v>
      </c>
      <c r="I282" s="28">
        <f t="shared" ca="1" si="43"/>
        <v>0</v>
      </c>
      <c r="J282" s="28">
        <f t="shared" ca="1" si="40"/>
        <v>0</v>
      </c>
      <c r="K282" s="35">
        <f t="shared" ca="1" si="41"/>
        <v>0</v>
      </c>
      <c r="L282" s="37"/>
    </row>
    <row r="283" spans="1:12" x14ac:dyDescent="0.2">
      <c r="A283" s="19">
        <f ca="1">+Curves!C283</f>
        <v>50222</v>
      </c>
      <c r="B283" s="28">
        <f t="shared" ca="1" si="42"/>
        <v>0</v>
      </c>
      <c r="C283" s="24">
        <f>IF(OR($C$4="",$C$4=0),+Curves!D283,$C$4)</f>
        <v>0.05</v>
      </c>
      <c r="D283" s="26">
        <f t="shared" ca="1" si="37"/>
        <v>0.32401347887869769</v>
      </c>
      <c r="E283" s="28">
        <f t="shared" si="44"/>
        <v>5000</v>
      </c>
      <c r="F283" s="28">
        <f t="shared" ca="1" si="45"/>
        <v>0</v>
      </c>
      <c r="G283" s="23">
        <f t="shared" ca="1" si="38"/>
        <v>0</v>
      </c>
      <c r="H283" s="35">
        <f t="shared" ca="1" si="39"/>
        <v>0</v>
      </c>
      <c r="I283" s="28">
        <f t="shared" ca="1" si="43"/>
        <v>0</v>
      </c>
      <c r="J283" s="28">
        <f t="shared" ca="1" si="40"/>
        <v>0</v>
      </c>
      <c r="K283" s="35">
        <f t="shared" ca="1" si="41"/>
        <v>0</v>
      </c>
      <c r="L283" s="37"/>
    </row>
    <row r="284" spans="1:12" x14ac:dyDescent="0.2">
      <c r="A284" s="19">
        <f ca="1">+Curves!C284</f>
        <v>50253</v>
      </c>
      <c r="B284" s="28">
        <f t="shared" ca="1" si="42"/>
        <v>0</v>
      </c>
      <c r="C284" s="24">
        <f>IF(OR($C$4="",$C$4=0),+Curves!D284,$C$4)</f>
        <v>0.05</v>
      </c>
      <c r="D284" s="26">
        <f t="shared" ca="1" si="37"/>
        <v>0.32265822165134894</v>
      </c>
      <c r="E284" s="28">
        <f t="shared" si="44"/>
        <v>5000</v>
      </c>
      <c r="F284" s="28">
        <f t="shared" ca="1" si="45"/>
        <v>0</v>
      </c>
      <c r="G284" s="23">
        <f t="shared" ca="1" si="38"/>
        <v>0</v>
      </c>
      <c r="H284" s="35">
        <f t="shared" ca="1" si="39"/>
        <v>0</v>
      </c>
      <c r="I284" s="28">
        <f t="shared" ca="1" si="43"/>
        <v>0</v>
      </c>
      <c r="J284" s="28">
        <f t="shared" ca="1" si="40"/>
        <v>0</v>
      </c>
      <c r="K284" s="35">
        <f t="shared" ca="1" si="41"/>
        <v>0</v>
      </c>
      <c r="L284" s="37"/>
    </row>
    <row r="285" spans="1:12" x14ac:dyDescent="0.2">
      <c r="A285" s="19">
        <f ca="1">+Curves!C285</f>
        <v>50284</v>
      </c>
      <c r="B285" s="28">
        <f t="shared" ca="1" si="42"/>
        <v>0</v>
      </c>
      <c r="C285" s="24">
        <f>IF(OR($C$4="",$C$4=0),+Curves!D285,$C$4)</f>
        <v>0.05</v>
      </c>
      <c r="D285" s="26">
        <f t="shared" ca="1" si="37"/>
        <v>0.32130863308370738</v>
      </c>
      <c r="E285" s="28">
        <f t="shared" si="44"/>
        <v>5000</v>
      </c>
      <c r="F285" s="28">
        <f t="shared" ca="1" si="45"/>
        <v>0</v>
      </c>
      <c r="G285" s="23">
        <f t="shared" ca="1" si="38"/>
        <v>0</v>
      </c>
      <c r="H285" s="35">
        <f t="shared" ca="1" si="39"/>
        <v>0</v>
      </c>
      <c r="I285" s="28">
        <f t="shared" ca="1" si="43"/>
        <v>0</v>
      </c>
      <c r="J285" s="28">
        <f t="shared" ca="1" si="40"/>
        <v>0</v>
      </c>
      <c r="K285" s="35">
        <f t="shared" ca="1" si="41"/>
        <v>0</v>
      </c>
      <c r="L285" s="37"/>
    </row>
    <row r="286" spans="1:12" x14ac:dyDescent="0.2">
      <c r="A286" s="19">
        <f ca="1">+Curves!C286</f>
        <v>50314</v>
      </c>
      <c r="B286" s="28">
        <f t="shared" ca="1" si="42"/>
        <v>0</v>
      </c>
      <c r="C286" s="24">
        <f>IF(OR($C$4="",$C$4=0),+Curves!D286,$C$4)</f>
        <v>0.05</v>
      </c>
      <c r="D286" s="26">
        <f t="shared" ca="1" si="37"/>
        <v>0.32000795461675269</v>
      </c>
      <c r="E286" s="28">
        <f t="shared" si="44"/>
        <v>5000</v>
      </c>
      <c r="F286" s="28">
        <f t="shared" ca="1" si="45"/>
        <v>0</v>
      </c>
      <c r="G286" s="23">
        <f t="shared" ca="1" si="38"/>
        <v>0</v>
      </c>
      <c r="H286" s="35">
        <f t="shared" ca="1" si="39"/>
        <v>0</v>
      </c>
      <c r="I286" s="28">
        <f t="shared" ca="1" si="43"/>
        <v>0</v>
      </c>
      <c r="J286" s="28">
        <f t="shared" ca="1" si="40"/>
        <v>0</v>
      </c>
      <c r="K286" s="35">
        <f t="shared" ca="1" si="41"/>
        <v>0</v>
      </c>
      <c r="L286" s="37"/>
    </row>
    <row r="287" spans="1:12" x14ac:dyDescent="0.2">
      <c r="A287" s="19">
        <f ca="1">+Curves!C287</f>
        <v>50345</v>
      </c>
      <c r="B287" s="28">
        <f t="shared" ca="1" si="42"/>
        <v>0</v>
      </c>
      <c r="C287" s="24">
        <f>IF(OR($C$4="",$C$4=0),+Curves!D287,$C$4)</f>
        <v>0.05</v>
      </c>
      <c r="D287" s="26">
        <f t="shared" ca="1" si="37"/>
        <v>0.31866945137051644</v>
      </c>
      <c r="E287" s="28">
        <f t="shared" si="44"/>
        <v>5000</v>
      </c>
      <c r="F287" s="28">
        <f t="shared" ca="1" si="45"/>
        <v>0</v>
      </c>
      <c r="G287" s="23">
        <f t="shared" ca="1" si="38"/>
        <v>0</v>
      </c>
      <c r="H287" s="35">
        <f t="shared" ca="1" si="39"/>
        <v>0</v>
      </c>
      <c r="I287" s="28">
        <f t="shared" ca="1" si="43"/>
        <v>0</v>
      </c>
      <c r="J287" s="28">
        <f t="shared" ca="1" si="40"/>
        <v>0</v>
      </c>
      <c r="K287" s="35">
        <f t="shared" ca="1" si="41"/>
        <v>0</v>
      </c>
      <c r="L287" s="37"/>
    </row>
    <row r="288" spans="1:12" x14ac:dyDescent="0.2">
      <c r="A288" s="19">
        <f ca="1">+Curves!C288</f>
        <v>50375</v>
      </c>
      <c r="B288" s="28">
        <f t="shared" ca="1" si="42"/>
        <v>0</v>
      </c>
      <c r="C288" s="24">
        <f>IF(OR($C$4="",$C$4=0),+Curves!D288,$C$4)</f>
        <v>0.05</v>
      </c>
      <c r="D288" s="26">
        <f t="shared" ca="1" si="37"/>
        <v>0.31737945648461519</v>
      </c>
      <c r="E288" s="28">
        <f t="shared" si="44"/>
        <v>5000</v>
      </c>
      <c r="F288" s="28">
        <f t="shared" ca="1" si="45"/>
        <v>0</v>
      </c>
      <c r="G288" s="23">
        <f t="shared" ca="1" si="38"/>
        <v>0</v>
      </c>
      <c r="H288" s="35">
        <f t="shared" ca="1" si="39"/>
        <v>0</v>
      </c>
      <c r="I288" s="28">
        <f t="shared" ca="1" si="43"/>
        <v>0</v>
      </c>
      <c r="J288" s="28">
        <f t="shared" ca="1" si="40"/>
        <v>0</v>
      </c>
      <c r="K288" s="35">
        <f t="shared" ca="1" si="41"/>
        <v>0</v>
      </c>
      <c r="L288" s="37"/>
    </row>
    <row r="289" spans="1:12" x14ac:dyDescent="0.2">
      <c r="A289" s="19">
        <f ca="1">+Curves!C289</f>
        <v>50406</v>
      </c>
      <c r="B289" s="28">
        <f t="shared" ca="1" si="42"/>
        <v>0</v>
      </c>
      <c r="C289" s="24">
        <f>IF(OR($C$4="",$C$4=0),+Curves!D289,$C$4)</f>
        <v>0.05</v>
      </c>
      <c r="D289" s="26">
        <f t="shared" ca="1" si="37"/>
        <v>0.31605194750658955</v>
      </c>
      <c r="E289" s="28">
        <f t="shared" si="44"/>
        <v>5000</v>
      </c>
      <c r="F289" s="28">
        <f t="shared" ca="1" si="45"/>
        <v>0</v>
      </c>
      <c r="G289" s="23">
        <f t="shared" ca="1" si="38"/>
        <v>0</v>
      </c>
      <c r="H289" s="35">
        <f t="shared" ca="1" si="39"/>
        <v>0</v>
      </c>
      <c r="I289" s="28">
        <f t="shared" ca="1" si="43"/>
        <v>0</v>
      </c>
      <c r="J289" s="28">
        <f t="shared" ca="1" si="40"/>
        <v>0</v>
      </c>
      <c r="K289" s="35">
        <f t="shared" ca="1" si="41"/>
        <v>0</v>
      </c>
      <c r="L289" s="37"/>
    </row>
    <row r="290" spans="1:12" x14ac:dyDescent="0.2">
      <c r="A290" s="19">
        <f ca="1">+Curves!C290</f>
        <v>50437</v>
      </c>
      <c r="B290" s="28">
        <f t="shared" ca="1" si="42"/>
        <v>0</v>
      </c>
      <c r="C290" s="24">
        <f>IF(OR($C$4="",$C$4=0),+Curves!D290,$C$4)</f>
        <v>0.05</v>
      </c>
      <c r="D290" s="26">
        <f t="shared" ca="1" si="37"/>
        <v>0.3147299911251506</v>
      </c>
      <c r="E290" s="28">
        <f t="shared" si="44"/>
        <v>5000</v>
      </c>
      <c r="F290" s="28">
        <f t="shared" ca="1" si="45"/>
        <v>0</v>
      </c>
      <c r="G290" s="23">
        <f t="shared" ca="1" si="38"/>
        <v>0</v>
      </c>
      <c r="H290" s="35">
        <f t="shared" ca="1" si="39"/>
        <v>0</v>
      </c>
      <c r="I290" s="28">
        <f t="shared" ca="1" si="43"/>
        <v>0</v>
      </c>
      <c r="J290" s="28">
        <f t="shared" ca="1" si="40"/>
        <v>0</v>
      </c>
      <c r="K290" s="35">
        <f t="shared" ca="1" si="41"/>
        <v>0</v>
      </c>
      <c r="L290" s="37"/>
    </row>
    <row r="291" spans="1:12" x14ac:dyDescent="0.2">
      <c r="A291" s="19">
        <f ca="1">+Curves!C291</f>
        <v>50465</v>
      </c>
      <c r="B291" s="28">
        <f t="shared" ca="1" si="42"/>
        <v>0</v>
      </c>
      <c r="C291" s="24">
        <f>IF(OR($C$4="",$C$4=0),+Curves!D291,$C$4)</f>
        <v>0.05</v>
      </c>
      <c r="D291" s="26">
        <f t="shared" ca="1" si="37"/>
        <v>0.31354071926129568</v>
      </c>
      <c r="E291" s="28">
        <f t="shared" si="44"/>
        <v>5000</v>
      </c>
      <c r="F291" s="28">
        <f t="shared" ca="1" si="45"/>
        <v>50</v>
      </c>
      <c r="G291" s="23">
        <f t="shared" ca="1" si="38"/>
        <v>15.677035963064784</v>
      </c>
      <c r="H291" s="35">
        <f t="shared" ca="1" si="39"/>
        <v>-78385.179815323922</v>
      </c>
      <c r="I291" s="28">
        <f t="shared" ca="1" si="43"/>
        <v>0</v>
      </c>
      <c r="J291" s="28">
        <f t="shared" ca="1" si="40"/>
        <v>0</v>
      </c>
      <c r="K291" s="35">
        <f t="shared" ca="1" si="41"/>
        <v>-78385.179815323922</v>
      </c>
      <c r="L291" s="37"/>
    </row>
    <row r="292" spans="1:12" x14ac:dyDescent="0.2">
      <c r="A292" s="19">
        <f ca="1">+Curves!C292</f>
        <v>50496</v>
      </c>
      <c r="B292" s="28">
        <f t="shared" ca="1" si="42"/>
        <v>0</v>
      </c>
      <c r="C292" s="24">
        <f>IF(OR($C$4="",$C$4=0),+Curves!D292,$C$4)</f>
        <v>0.05</v>
      </c>
      <c r="D292" s="26">
        <f t="shared" ca="1" si="37"/>
        <v>0.31222926664112216</v>
      </c>
      <c r="E292" s="28">
        <f t="shared" si="44"/>
        <v>5000</v>
      </c>
      <c r="F292" s="28">
        <f t="shared" ca="1" si="45"/>
        <v>0</v>
      </c>
      <c r="G292" s="23">
        <f t="shared" ca="1" si="38"/>
        <v>0</v>
      </c>
      <c r="H292" s="35">
        <f t="shared" ca="1" si="39"/>
        <v>0</v>
      </c>
      <c r="I292" s="28">
        <f t="shared" ca="1" si="43"/>
        <v>0</v>
      </c>
      <c r="J292" s="28">
        <f t="shared" ca="1" si="40"/>
        <v>0</v>
      </c>
      <c r="K292" s="35">
        <f t="shared" ca="1" si="41"/>
        <v>0</v>
      </c>
      <c r="L292" s="37"/>
    </row>
    <row r="293" spans="1:12" x14ac:dyDescent="0.2">
      <c r="A293" s="19">
        <f ca="1">+Curves!C293</f>
        <v>50526</v>
      </c>
      <c r="B293" s="28">
        <f t="shared" ca="1" si="42"/>
        <v>0</v>
      </c>
      <c r="C293" s="24">
        <f>IF(OR($C$4="",$C$4=0),+Curves!D293,$C$4)</f>
        <v>0.05</v>
      </c>
      <c r="D293" s="26">
        <f t="shared" ca="1" si="37"/>
        <v>0.31096534204633131</v>
      </c>
      <c r="E293" s="28">
        <f t="shared" si="44"/>
        <v>5000</v>
      </c>
      <c r="F293" s="28">
        <f t="shared" ca="1" si="45"/>
        <v>0</v>
      </c>
      <c r="G293" s="23">
        <f t="shared" ca="1" si="38"/>
        <v>0</v>
      </c>
      <c r="H293" s="35">
        <f t="shared" ca="1" si="39"/>
        <v>0</v>
      </c>
      <c r="I293" s="28">
        <f t="shared" ca="1" si="43"/>
        <v>0</v>
      </c>
      <c r="J293" s="28">
        <f t="shared" ca="1" si="40"/>
        <v>0</v>
      </c>
      <c r="K293" s="35">
        <f t="shared" ca="1" si="41"/>
        <v>0</v>
      </c>
      <c r="L293" s="37"/>
    </row>
    <row r="294" spans="1:12" x14ac:dyDescent="0.2">
      <c r="A294" s="19">
        <f ca="1">+Curves!C294</f>
        <v>50557</v>
      </c>
      <c r="B294" s="28">
        <f t="shared" ca="1" si="42"/>
        <v>0</v>
      </c>
      <c r="C294" s="24">
        <f>IF(OR($C$4="",$C$4=0),+Curves!D294,$C$4)</f>
        <v>0.05</v>
      </c>
      <c r="D294" s="26">
        <f t="shared" ca="1" si="37"/>
        <v>0.30966466150451644</v>
      </c>
      <c r="E294" s="28">
        <f t="shared" si="44"/>
        <v>5000</v>
      </c>
      <c r="F294" s="28">
        <f t="shared" ca="1" si="45"/>
        <v>0</v>
      </c>
      <c r="G294" s="23">
        <f t="shared" ca="1" si="38"/>
        <v>0</v>
      </c>
      <c r="H294" s="35">
        <f t="shared" ca="1" si="39"/>
        <v>0</v>
      </c>
      <c r="I294" s="28">
        <f t="shared" ca="1" si="43"/>
        <v>0</v>
      </c>
      <c r="J294" s="28">
        <f t="shared" ca="1" si="40"/>
        <v>0</v>
      </c>
      <c r="K294" s="35">
        <f t="shared" ca="1" si="41"/>
        <v>0</v>
      </c>
      <c r="L294" s="37"/>
    </row>
    <row r="295" spans="1:12" x14ac:dyDescent="0.2">
      <c r="A295" s="19">
        <f ca="1">+Curves!C295</f>
        <v>50587</v>
      </c>
      <c r="B295" s="28">
        <f t="shared" ca="1" si="42"/>
        <v>0</v>
      </c>
      <c r="C295" s="24">
        <f>IF(OR($C$4="",$C$4=0),+Curves!D295,$C$4)</f>
        <v>0.05</v>
      </c>
      <c r="D295" s="26">
        <f t="shared" ca="1" si="37"/>
        <v>0.30841111859989478</v>
      </c>
      <c r="E295" s="28">
        <f t="shared" si="44"/>
        <v>5000</v>
      </c>
      <c r="F295" s="28">
        <f t="shared" ca="1" si="45"/>
        <v>0</v>
      </c>
      <c r="G295" s="23">
        <f t="shared" ca="1" si="38"/>
        <v>0</v>
      </c>
      <c r="H295" s="35">
        <f t="shared" ca="1" si="39"/>
        <v>0</v>
      </c>
      <c r="I295" s="28">
        <f t="shared" ca="1" si="43"/>
        <v>0</v>
      </c>
      <c r="J295" s="28">
        <f t="shared" ca="1" si="40"/>
        <v>0</v>
      </c>
      <c r="K295" s="35">
        <f t="shared" ca="1" si="41"/>
        <v>0</v>
      </c>
      <c r="L295" s="37"/>
    </row>
    <row r="296" spans="1:12" x14ac:dyDescent="0.2">
      <c r="A296" s="19">
        <f ca="1">+Curves!C296</f>
        <v>50618</v>
      </c>
      <c r="B296" s="28">
        <f t="shared" ca="1" si="42"/>
        <v>0</v>
      </c>
      <c r="C296" s="24">
        <f>IF(OR($C$4="",$C$4=0),+Curves!D296,$C$4)</f>
        <v>0.05</v>
      </c>
      <c r="D296" s="26">
        <f t="shared" ca="1" si="37"/>
        <v>0.30712112165617605</v>
      </c>
      <c r="E296" s="28">
        <f t="shared" si="44"/>
        <v>5000</v>
      </c>
      <c r="F296" s="28">
        <f t="shared" ca="1" si="45"/>
        <v>0</v>
      </c>
      <c r="G296" s="23">
        <f t="shared" ca="1" si="38"/>
        <v>0</v>
      </c>
      <c r="H296" s="35">
        <f t="shared" ca="1" si="39"/>
        <v>0</v>
      </c>
      <c r="I296" s="28">
        <f t="shared" ca="1" si="43"/>
        <v>0</v>
      </c>
      <c r="J296" s="28">
        <f t="shared" ca="1" si="40"/>
        <v>0</v>
      </c>
      <c r="K296" s="35">
        <f t="shared" ca="1" si="41"/>
        <v>0</v>
      </c>
      <c r="L296" s="37"/>
    </row>
    <row r="297" spans="1:12" x14ac:dyDescent="0.2">
      <c r="A297" s="19">
        <f ca="1">+Curves!C297</f>
        <v>50649</v>
      </c>
      <c r="B297" s="28">
        <f t="shared" ca="1" si="42"/>
        <v>0</v>
      </c>
      <c r="C297" s="24">
        <f>IF(OR($C$4="",$C$4=0),+Curves!D297,$C$4)</f>
        <v>0.05</v>
      </c>
      <c r="D297" s="26">
        <f t="shared" ca="1" si="37"/>
        <v>0.30583652040675768</v>
      </c>
      <c r="E297" s="28">
        <f t="shared" si="44"/>
        <v>5000</v>
      </c>
      <c r="F297" s="28">
        <f t="shared" ca="1" si="45"/>
        <v>0</v>
      </c>
      <c r="G297" s="23">
        <f t="shared" ca="1" si="38"/>
        <v>0</v>
      </c>
      <c r="H297" s="35">
        <f t="shared" ca="1" si="39"/>
        <v>0</v>
      </c>
      <c r="I297" s="28">
        <f t="shared" ca="1" si="43"/>
        <v>0</v>
      </c>
      <c r="J297" s="28">
        <f t="shared" ca="1" si="40"/>
        <v>0</v>
      </c>
      <c r="K297" s="35">
        <f t="shared" ca="1" si="41"/>
        <v>0</v>
      </c>
      <c r="L297" s="37"/>
    </row>
    <row r="298" spans="1:12" x14ac:dyDescent="0.2">
      <c r="A298" s="19">
        <f ca="1">+Curves!C298</f>
        <v>50679</v>
      </c>
      <c r="B298" s="28">
        <f t="shared" ca="1" si="42"/>
        <v>0</v>
      </c>
      <c r="C298" s="24">
        <f>IF(OR($C$4="",$C$4=0),+Curves!D298,$C$4)</f>
        <v>0.05</v>
      </c>
      <c r="D298" s="26">
        <f t="shared" ca="1" si="37"/>
        <v>0.30459847406893087</v>
      </c>
      <c r="E298" s="28">
        <f t="shared" si="44"/>
        <v>5000</v>
      </c>
      <c r="F298" s="28">
        <f t="shared" ca="1" si="45"/>
        <v>0</v>
      </c>
      <c r="G298" s="23">
        <f t="shared" ca="1" si="38"/>
        <v>0</v>
      </c>
      <c r="H298" s="35">
        <f t="shared" ca="1" si="39"/>
        <v>0</v>
      </c>
      <c r="I298" s="28">
        <f t="shared" ca="1" si="43"/>
        <v>0</v>
      </c>
      <c r="J298" s="28">
        <f t="shared" ca="1" si="40"/>
        <v>0</v>
      </c>
      <c r="K298" s="35">
        <f t="shared" ca="1" si="41"/>
        <v>0</v>
      </c>
      <c r="L298" s="37"/>
    </row>
    <row r="299" spans="1:12" x14ac:dyDescent="0.2">
      <c r="A299" s="19">
        <f ca="1">+Curves!C299</f>
        <v>50710</v>
      </c>
      <c r="B299" s="28">
        <f t="shared" ca="1" si="42"/>
        <v>0</v>
      </c>
      <c r="C299" s="24">
        <f>IF(OR($C$4="",$C$4=0),+Curves!D299,$C$4)</f>
        <v>0.05</v>
      </c>
      <c r="D299" s="26">
        <f t="shared" ca="1" si="37"/>
        <v>0.30332442434467272</v>
      </c>
      <c r="E299" s="28">
        <f t="shared" si="44"/>
        <v>5000</v>
      </c>
      <c r="F299" s="28">
        <f t="shared" ca="1" si="45"/>
        <v>0</v>
      </c>
      <c r="G299" s="23">
        <f t="shared" ca="1" si="38"/>
        <v>0</v>
      </c>
      <c r="H299" s="35">
        <f t="shared" ca="1" si="39"/>
        <v>0</v>
      </c>
      <c r="I299" s="28">
        <f t="shared" ca="1" si="43"/>
        <v>0</v>
      </c>
      <c r="J299" s="28">
        <f t="shared" ca="1" si="40"/>
        <v>0</v>
      </c>
      <c r="K299" s="35">
        <f t="shared" ca="1" si="41"/>
        <v>0</v>
      </c>
      <c r="L299" s="37"/>
    </row>
    <row r="300" spans="1:12" x14ac:dyDescent="0.2">
      <c r="A300" s="19">
        <f ca="1">+Curves!C300</f>
        <v>50740</v>
      </c>
      <c r="B300" s="28">
        <f t="shared" ca="1" si="42"/>
        <v>0</v>
      </c>
      <c r="C300" s="24">
        <f>IF(OR($C$4="",$C$4=0),+Curves!D300,$C$4)</f>
        <v>0.05</v>
      </c>
      <c r="D300" s="26">
        <f t="shared" ca="1" si="37"/>
        <v>0.30209654713683015</v>
      </c>
      <c r="E300" s="28">
        <f t="shared" si="44"/>
        <v>5000</v>
      </c>
      <c r="F300" s="28">
        <f t="shared" ca="1" si="45"/>
        <v>0</v>
      </c>
      <c r="G300" s="23">
        <f t="shared" ca="1" si="38"/>
        <v>0</v>
      </c>
      <c r="H300" s="35">
        <f t="shared" ca="1" si="39"/>
        <v>0</v>
      </c>
      <c r="I300" s="28">
        <f t="shared" ca="1" si="43"/>
        <v>0</v>
      </c>
      <c r="J300" s="28">
        <f t="shared" ca="1" si="40"/>
        <v>0</v>
      </c>
      <c r="K300" s="35">
        <f t="shared" ca="1" si="41"/>
        <v>0</v>
      </c>
      <c r="L300" s="37"/>
    </row>
    <row r="301" spans="1:12" x14ac:dyDescent="0.2">
      <c r="A301" s="19">
        <f ca="1">+Curves!C301</f>
        <v>50771</v>
      </c>
      <c r="B301" s="28">
        <f t="shared" ca="1" si="42"/>
        <v>0</v>
      </c>
      <c r="C301" s="24">
        <f>IF(OR($C$4="",$C$4=0),+Curves!D301,$C$4)</f>
        <v>0.05</v>
      </c>
      <c r="D301" s="26">
        <f t="shared" ca="1" si="37"/>
        <v>0.30083296226906125</v>
      </c>
      <c r="E301" s="28">
        <f t="shared" si="44"/>
        <v>5000</v>
      </c>
      <c r="F301" s="28">
        <f t="shared" ca="1" si="45"/>
        <v>0</v>
      </c>
      <c r="G301" s="23">
        <f t="shared" ca="1" si="38"/>
        <v>0</v>
      </c>
      <c r="H301" s="35">
        <f t="shared" ca="1" si="39"/>
        <v>0</v>
      </c>
      <c r="I301" s="28">
        <f t="shared" ca="1" si="43"/>
        <v>0</v>
      </c>
      <c r="J301" s="28">
        <f t="shared" ca="1" si="40"/>
        <v>0</v>
      </c>
      <c r="K301" s="35">
        <f t="shared" ca="1" si="41"/>
        <v>0</v>
      </c>
      <c r="L301" s="37"/>
    </row>
    <row r="302" spans="1:12" x14ac:dyDescent="0.2">
      <c r="A302" s="19">
        <f ca="1">+Curves!C302</f>
        <v>50802</v>
      </c>
      <c r="B302" s="28">
        <f t="shared" ca="1" si="42"/>
        <v>0</v>
      </c>
      <c r="C302" s="24">
        <f>IF(OR($C$4="",$C$4=0),+Curves!D302,$C$4)</f>
        <v>0.05</v>
      </c>
      <c r="D302" s="26">
        <f t="shared" ca="1" si="37"/>
        <v>0.29957466262130955</v>
      </c>
      <c r="E302" s="28">
        <f t="shared" si="44"/>
        <v>5000</v>
      </c>
      <c r="F302" s="28">
        <f t="shared" ca="1" si="45"/>
        <v>0</v>
      </c>
      <c r="G302" s="23">
        <f t="shared" ca="1" si="38"/>
        <v>0</v>
      </c>
      <c r="H302" s="35">
        <f t="shared" ca="1" si="39"/>
        <v>0</v>
      </c>
      <c r="I302" s="28">
        <f t="shared" ca="1" si="43"/>
        <v>0</v>
      </c>
      <c r="J302" s="28">
        <f t="shared" ca="1" si="40"/>
        <v>0</v>
      </c>
      <c r="K302" s="35">
        <f t="shared" ca="1" si="41"/>
        <v>0</v>
      </c>
      <c r="L302" s="37"/>
    </row>
    <row r="303" spans="1:12" x14ac:dyDescent="0.2">
      <c r="A303" s="19">
        <f ca="1">+Curves!C303</f>
        <v>50830</v>
      </c>
      <c r="B303" s="28">
        <f t="shared" ca="1" si="42"/>
        <v>0</v>
      </c>
      <c r="C303" s="24">
        <f>IF(OR($C$4="",$C$4=0),+Curves!D303,$C$4)</f>
        <v>0.05</v>
      </c>
      <c r="D303" s="26">
        <f t="shared" ca="1" si="37"/>
        <v>0.29844265827655148</v>
      </c>
      <c r="E303" s="28">
        <f t="shared" si="44"/>
        <v>5000</v>
      </c>
      <c r="F303" s="28">
        <f t="shared" ca="1" si="45"/>
        <v>50</v>
      </c>
      <c r="G303" s="23">
        <f t="shared" ca="1" si="38"/>
        <v>14.922132913827573</v>
      </c>
      <c r="H303" s="35">
        <f t="shared" ca="1" si="39"/>
        <v>-74610.664569137865</v>
      </c>
      <c r="I303" s="28">
        <f t="shared" ca="1" si="43"/>
        <v>0</v>
      </c>
      <c r="J303" s="28">
        <f t="shared" ca="1" si="40"/>
        <v>0</v>
      </c>
      <c r="K303" s="35">
        <f t="shared" ca="1" si="41"/>
        <v>-74610.664569137865</v>
      </c>
      <c r="L303" s="37"/>
    </row>
    <row r="304" spans="1:12" x14ac:dyDescent="0.2">
      <c r="A304" s="19">
        <f ca="1">+Curves!C304</f>
        <v>50861</v>
      </c>
      <c r="B304" s="28">
        <f t="shared" ca="1" si="42"/>
        <v>0</v>
      </c>
      <c r="C304" s="24">
        <f>IF(OR($C$4="",$C$4=0),+Curves!D304,$C$4)</f>
        <v>0.05</v>
      </c>
      <c r="D304" s="26">
        <f t="shared" ca="1" si="37"/>
        <v>0.29719435659793553</v>
      </c>
      <c r="E304" s="28">
        <f t="shared" si="44"/>
        <v>5000</v>
      </c>
      <c r="F304" s="28">
        <f t="shared" ca="1" si="45"/>
        <v>0</v>
      </c>
      <c r="G304" s="23">
        <f t="shared" ca="1" si="38"/>
        <v>0</v>
      </c>
      <c r="H304" s="35">
        <f t="shared" ca="1" si="39"/>
        <v>0</v>
      </c>
      <c r="I304" s="28">
        <f t="shared" ca="1" si="43"/>
        <v>0</v>
      </c>
      <c r="J304" s="28">
        <f t="shared" ca="1" si="40"/>
        <v>0</v>
      </c>
      <c r="K304" s="35">
        <f t="shared" ca="1" si="41"/>
        <v>0</v>
      </c>
      <c r="L304" s="37"/>
    </row>
    <row r="305" spans="1:12" x14ac:dyDescent="0.2">
      <c r="A305" s="19">
        <f ca="1">+Curves!C305</f>
        <v>50891</v>
      </c>
      <c r="B305" s="28">
        <f t="shared" ca="1" si="42"/>
        <v>0</v>
      </c>
      <c r="C305" s="24">
        <f>IF(OR($C$4="",$C$4=0),+Curves!D305,$C$4)</f>
        <v>0.05</v>
      </c>
      <c r="D305" s="26">
        <f t="shared" ca="1" si="37"/>
        <v>0.29599129430727278</v>
      </c>
      <c r="E305" s="28">
        <f t="shared" si="44"/>
        <v>5000</v>
      </c>
      <c r="F305" s="28">
        <f t="shared" ca="1" si="45"/>
        <v>0</v>
      </c>
      <c r="G305" s="23">
        <f t="shared" ca="1" si="38"/>
        <v>0</v>
      </c>
      <c r="H305" s="35">
        <f t="shared" ca="1" si="39"/>
        <v>0</v>
      </c>
      <c r="I305" s="28">
        <f t="shared" ca="1" si="43"/>
        <v>0</v>
      </c>
      <c r="J305" s="28">
        <f t="shared" ca="1" si="40"/>
        <v>0</v>
      </c>
      <c r="K305" s="35">
        <f t="shared" ca="1" si="41"/>
        <v>0</v>
      </c>
      <c r="L305" s="37"/>
    </row>
    <row r="306" spans="1:12" x14ac:dyDescent="0.2">
      <c r="A306" s="19">
        <f ca="1">+Curves!C306</f>
        <v>50922</v>
      </c>
      <c r="B306" s="28">
        <f t="shared" ca="1" si="42"/>
        <v>0</v>
      </c>
      <c r="C306" s="24">
        <f>IF(OR($C$4="",$C$4=0),+Curves!D306,$C$4)</f>
        <v>0.05</v>
      </c>
      <c r="D306" s="26">
        <f t="shared" ca="1" si="37"/>
        <v>0.29475324599449748</v>
      </c>
      <c r="E306" s="28">
        <f t="shared" si="44"/>
        <v>5000</v>
      </c>
      <c r="F306" s="28">
        <f t="shared" ca="1" si="45"/>
        <v>0</v>
      </c>
      <c r="G306" s="23">
        <f t="shared" ca="1" si="38"/>
        <v>0</v>
      </c>
      <c r="H306" s="35">
        <f t="shared" ca="1" si="39"/>
        <v>0</v>
      </c>
      <c r="I306" s="28">
        <f t="shared" ca="1" si="43"/>
        <v>0</v>
      </c>
      <c r="J306" s="28">
        <f t="shared" ca="1" si="40"/>
        <v>0</v>
      </c>
      <c r="K306" s="35">
        <f t="shared" ca="1" si="41"/>
        <v>0</v>
      </c>
      <c r="L306" s="37"/>
    </row>
    <row r="307" spans="1:12" x14ac:dyDescent="0.2">
      <c r="A307" s="19">
        <f ca="1">+Curves!C307</f>
        <v>50952</v>
      </c>
      <c r="B307" s="28">
        <f t="shared" ca="1" si="42"/>
        <v>0</v>
      </c>
      <c r="C307" s="24">
        <f>IF(OR($C$4="",$C$4=0),+Curves!D307,$C$4)</f>
        <v>0.05</v>
      </c>
      <c r="D307" s="26">
        <f t="shared" ca="1" si="37"/>
        <v>0.29356006548001634</v>
      </c>
      <c r="E307" s="28">
        <f t="shared" si="44"/>
        <v>5000</v>
      </c>
      <c r="F307" s="28">
        <f t="shared" ca="1" si="45"/>
        <v>0</v>
      </c>
      <c r="G307" s="23">
        <f t="shared" ca="1" si="38"/>
        <v>0</v>
      </c>
      <c r="H307" s="35">
        <f t="shared" ca="1" si="39"/>
        <v>0</v>
      </c>
      <c r="I307" s="28">
        <f t="shared" ca="1" si="43"/>
        <v>0</v>
      </c>
      <c r="J307" s="28">
        <f t="shared" ca="1" si="40"/>
        <v>0</v>
      </c>
      <c r="K307" s="35">
        <f t="shared" ca="1" si="41"/>
        <v>0</v>
      </c>
      <c r="L307" s="37"/>
    </row>
    <row r="308" spans="1:12" x14ac:dyDescent="0.2">
      <c r="A308" s="19">
        <f ca="1">+Curves!C308</f>
        <v>50983</v>
      </c>
      <c r="B308" s="28">
        <f t="shared" ca="1" si="42"/>
        <v>0</v>
      </c>
      <c r="C308" s="24">
        <f>IF(OR($C$4="",$C$4=0),+Curves!D308,$C$4)</f>
        <v>0.05</v>
      </c>
      <c r="D308" s="26">
        <f t="shared" ca="1" si="37"/>
        <v>0.29233218631344721</v>
      </c>
      <c r="E308" s="28">
        <f t="shared" si="44"/>
        <v>5000</v>
      </c>
      <c r="F308" s="28">
        <f t="shared" ca="1" si="45"/>
        <v>0</v>
      </c>
      <c r="G308" s="23">
        <f t="shared" ca="1" si="38"/>
        <v>0</v>
      </c>
      <c r="H308" s="35">
        <f t="shared" ca="1" si="39"/>
        <v>0</v>
      </c>
      <c r="I308" s="28">
        <f t="shared" ca="1" si="43"/>
        <v>0</v>
      </c>
      <c r="J308" s="28">
        <f t="shared" ca="1" si="40"/>
        <v>0</v>
      </c>
      <c r="K308" s="35">
        <f t="shared" ca="1" si="41"/>
        <v>0</v>
      </c>
      <c r="L308" s="37"/>
    </row>
    <row r="309" spans="1:12" x14ac:dyDescent="0.2">
      <c r="A309" s="19">
        <f ca="1">+Curves!C309</f>
        <v>51014</v>
      </c>
      <c r="B309" s="28">
        <f t="shared" ca="1" si="42"/>
        <v>0</v>
      </c>
      <c r="C309" s="24">
        <f>IF(OR($C$4="",$C$4=0),+Curves!D309,$C$4)</f>
        <v>0.05</v>
      </c>
      <c r="D309" s="26">
        <f t="shared" ca="1" si="37"/>
        <v>0.2911094430199922</v>
      </c>
      <c r="E309" s="28">
        <f t="shared" si="44"/>
        <v>5000</v>
      </c>
      <c r="F309" s="28">
        <f t="shared" ca="1" si="45"/>
        <v>0</v>
      </c>
      <c r="G309" s="23">
        <f t="shared" ca="1" si="38"/>
        <v>0</v>
      </c>
      <c r="H309" s="35">
        <f t="shared" ca="1" si="39"/>
        <v>0</v>
      </c>
      <c r="I309" s="28">
        <f t="shared" ca="1" si="43"/>
        <v>0</v>
      </c>
      <c r="J309" s="28">
        <f t="shared" ca="1" si="40"/>
        <v>0</v>
      </c>
      <c r="K309" s="35">
        <f t="shared" ca="1" si="41"/>
        <v>0</v>
      </c>
      <c r="L309" s="37"/>
    </row>
    <row r="310" spans="1:12" x14ac:dyDescent="0.2">
      <c r="A310" s="19">
        <f ca="1">+Curves!C310</f>
        <v>51044</v>
      </c>
      <c r="B310" s="28">
        <f t="shared" ca="1" si="42"/>
        <v>0</v>
      </c>
      <c r="C310" s="24">
        <f>IF(OR($C$4="",$C$4=0),+Curves!D310,$C$4)</f>
        <v>0.05</v>
      </c>
      <c r="D310" s="26">
        <f t="shared" ca="1" si="37"/>
        <v>0.28993101285946604</v>
      </c>
      <c r="E310" s="28">
        <f t="shared" si="44"/>
        <v>5000</v>
      </c>
      <c r="F310" s="28">
        <f t="shared" ca="1" si="45"/>
        <v>0</v>
      </c>
      <c r="G310" s="23">
        <f t="shared" ca="1" si="38"/>
        <v>0</v>
      </c>
      <c r="H310" s="35">
        <f t="shared" ca="1" si="39"/>
        <v>0</v>
      </c>
      <c r="I310" s="28">
        <f t="shared" ca="1" si="43"/>
        <v>0</v>
      </c>
      <c r="J310" s="28">
        <f t="shared" ca="1" si="40"/>
        <v>0</v>
      </c>
      <c r="K310" s="35">
        <f t="shared" ca="1" si="41"/>
        <v>0</v>
      </c>
      <c r="L310" s="37"/>
    </row>
    <row r="311" spans="1:12" x14ac:dyDescent="0.2">
      <c r="A311" s="19">
        <f ca="1">+Curves!C311</f>
        <v>51075</v>
      </c>
      <c r="B311" s="28">
        <f t="shared" ca="1" si="42"/>
        <v>0</v>
      </c>
      <c r="C311" s="24">
        <f>IF(OR($C$4="",$C$4=0),+Curves!D311,$C$4)</f>
        <v>0.05</v>
      </c>
      <c r="D311" s="26">
        <f t="shared" ca="1" si="37"/>
        <v>0.28871831299904627</v>
      </c>
      <c r="E311" s="28">
        <f t="shared" si="44"/>
        <v>5000</v>
      </c>
      <c r="F311" s="28">
        <f t="shared" ca="1" si="45"/>
        <v>0</v>
      </c>
      <c r="G311" s="23">
        <f t="shared" ca="1" si="38"/>
        <v>0</v>
      </c>
      <c r="H311" s="35">
        <f t="shared" ca="1" si="39"/>
        <v>0</v>
      </c>
      <c r="I311" s="28">
        <f t="shared" ca="1" si="43"/>
        <v>0</v>
      </c>
      <c r="J311" s="28">
        <f t="shared" ca="1" si="40"/>
        <v>0</v>
      </c>
      <c r="K311" s="35">
        <f t="shared" ca="1" si="41"/>
        <v>0</v>
      </c>
      <c r="L311" s="37"/>
    </row>
    <row r="312" spans="1:12" x14ac:dyDescent="0.2">
      <c r="A312" s="19">
        <f ca="1">+Curves!C312</f>
        <v>51105</v>
      </c>
      <c r="B312" s="28">
        <f t="shared" ca="1" si="42"/>
        <v>0</v>
      </c>
      <c r="C312" s="24">
        <f>IF(OR($C$4="",$C$4=0),+Curves!D312,$C$4)</f>
        <v>0.05</v>
      </c>
      <c r="D312" s="26">
        <f t="shared" ca="1" si="37"/>
        <v>0.28754956229001843</v>
      </c>
      <c r="E312" s="28">
        <f t="shared" si="44"/>
        <v>5000</v>
      </c>
      <c r="F312" s="28">
        <f t="shared" ca="1" si="45"/>
        <v>0</v>
      </c>
      <c r="G312" s="23">
        <f t="shared" ca="1" si="38"/>
        <v>0</v>
      </c>
      <c r="H312" s="35">
        <f t="shared" ca="1" si="39"/>
        <v>0</v>
      </c>
      <c r="I312" s="28">
        <f t="shared" ca="1" si="43"/>
        <v>0</v>
      </c>
      <c r="J312" s="28">
        <f t="shared" ca="1" si="40"/>
        <v>0</v>
      </c>
      <c r="K312" s="35">
        <f t="shared" ca="1" si="41"/>
        <v>0</v>
      </c>
      <c r="L312" s="37"/>
    </row>
    <row r="313" spans="1:12" x14ac:dyDescent="0.2">
      <c r="A313" s="19">
        <f ca="1">+Curves!C313</f>
        <v>51136</v>
      </c>
      <c r="B313" s="28">
        <f t="shared" ca="1" si="42"/>
        <v>0</v>
      </c>
      <c r="C313" s="24">
        <f>IF(OR($C$4="",$C$4=0),+Curves!D313,$C$4)</f>
        <v>0.05</v>
      </c>
      <c r="D313" s="26">
        <f t="shared" ca="1" si="37"/>
        <v>0.28634682336735651</v>
      </c>
      <c r="E313" s="28">
        <f t="shared" si="44"/>
        <v>5000</v>
      </c>
      <c r="F313" s="28">
        <f t="shared" ca="1" si="45"/>
        <v>0</v>
      </c>
      <c r="G313" s="23">
        <f t="shared" ca="1" si="38"/>
        <v>0</v>
      </c>
      <c r="H313" s="35">
        <f t="shared" ca="1" si="39"/>
        <v>0</v>
      </c>
      <c r="I313" s="28">
        <f t="shared" ca="1" si="43"/>
        <v>0</v>
      </c>
      <c r="J313" s="28">
        <f t="shared" ca="1" si="40"/>
        <v>0</v>
      </c>
      <c r="K313" s="35">
        <f t="shared" ca="1" si="41"/>
        <v>0</v>
      </c>
      <c r="L313" s="37"/>
    </row>
    <row r="314" spans="1:12" x14ac:dyDescent="0.2">
      <c r="A314" s="19">
        <f ca="1">+Curves!C314</f>
        <v>51167</v>
      </c>
      <c r="B314" s="28">
        <f t="shared" ca="1" si="42"/>
        <v>0</v>
      </c>
      <c r="C314" s="24">
        <f>IF(OR($C$4="",$C$4=0),+Curves!D314,$C$4)</f>
        <v>0.05</v>
      </c>
      <c r="D314" s="26">
        <f t="shared" ca="1" si="37"/>
        <v>0.28514911516324126</v>
      </c>
      <c r="E314" s="28">
        <f t="shared" si="44"/>
        <v>5000</v>
      </c>
      <c r="F314" s="28">
        <f t="shared" ca="1" si="45"/>
        <v>0</v>
      </c>
      <c r="G314" s="23">
        <f t="shared" ca="1" si="38"/>
        <v>0</v>
      </c>
      <c r="H314" s="35">
        <f t="shared" ca="1" si="39"/>
        <v>0</v>
      </c>
      <c r="I314" s="28">
        <f t="shared" ca="1" si="43"/>
        <v>0</v>
      </c>
      <c r="J314" s="28">
        <f t="shared" ca="1" si="40"/>
        <v>0</v>
      </c>
      <c r="K314" s="35">
        <f t="shared" ca="1" si="41"/>
        <v>0</v>
      </c>
      <c r="L314" s="37"/>
    </row>
    <row r="315" spans="1:12" x14ac:dyDescent="0.2">
      <c r="A315" s="19">
        <f ca="1">+Curves!C315</f>
        <v>51196</v>
      </c>
      <c r="B315" s="28">
        <f t="shared" ca="1" si="42"/>
        <v>0</v>
      </c>
      <c r="C315" s="24">
        <f>IF(OR($C$4="",$C$4=0),+Curves!D315,$C$4)</f>
        <v>0.05</v>
      </c>
      <c r="D315" s="26">
        <f t="shared" ca="1" si="37"/>
        <v>0.28403321415960642</v>
      </c>
      <c r="E315" s="28">
        <f t="shared" si="44"/>
        <v>5000</v>
      </c>
      <c r="F315" s="28">
        <f t="shared" ca="1" si="45"/>
        <v>50</v>
      </c>
      <c r="G315" s="23">
        <f t="shared" ca="1" si="38"/>
        <v>14.20166070798032</v>
      </c>
      <c r="H315" s="35">
        <f t="shared" ca="1" si="39"/>
        <v>-71008.303539901593</v>
      </c>
      <c r="I315" s="28">
        <f t="shared" ca="1" si="43"/>
        <v>0</v>
      </c>
      <c r="J315" s="28">
        <f t="shared" ca="1" si="40"/>
        <v>0</v>
      </c>
      <c r="K315" s="35">
        <f t="shared" ca="1" si="41"/>
        <v>-71008.303539901593</v>
      </c>
      <c r="L315" s="37"/>
    </row>
    <row r="316" spans="1:12" x14ac:dyDescent="0.2">
      <c r="A316" s="19">
        <f ca="1">+Curves!C316</f>
        <v>51227</v>
      </c>
      <c r="B316" s="28">
        <f t="shared" ca="1" si="42"/>
        <v>0</v>
      </c>
      <c r="C316" s="24">
        <f>IF(OR($C$4="",$C$4=0),+Curves!D316,$C$4)</f>
        <v>0.05</v>
      </c>
      <c r="D316" s="26">
        <f t="shared" ca="1" si="37"/>
        <v>0.28284518313191881</v>
      </c>
      <c r="E316" s="28">
        <f t="shared" si="44"/>
        <v>5000</v>
      </c>
      <c r="F316" s="28">
        <f t="shared" ca="1" si="45"/>
        <v>0</v>
      </c>
      <c r="G316" s="23">
        <f t="shared" ca="1" si="38"/>
        <v>0</v>
      </c>
      <c r="H316" s="35">
        <f t="shared" ca="1" si="39"/>
        <v>0</v>
      </c>
      <c r="I316" s="28">
        <f t="shared" ca="1" si="43"/>
        <v>0</v>
      </c>
      <c r="J316" s="28">
        <f t="shared" ca="1" si="40"/>
        <v>0</v>
      </c>
      <c r="K316" s="35">
        <f t="shared" ca="1" si="41"/>
        <v>0</v>
      </c>
      <c r="L316" s="37"/>
    </row>
    <row r="317" spans="1:12" x14ac:dyDescent="0.2">
      <c r="A317" s="19">
        <f ca="1">+Curves!C317</f>
        <v>51257</v>
      </c>
      <c r="B317" s="28">
        <f t="shared" ca="1" si="42"/>
        <v>0</v>
      </c>
      <c r="C317" s="24">
        <f>IF(OR($C$4="",$C$4=0),+Curves!D317,$C$4)</f>
        <v>0.05</v>
      </c>
      <c r="D317" s="26">
        <f t="shared" ca="1" si="37"/>
        <v>0.28170020723864514</v>
      </c>
      <c r="E317" s="28">
        <f t="shared" si="44"/>
        <v>5000</v>
      </c>
      <c r="F317" s="28">
        <f t="shared" ca="1" si="45"/>
        <v>0</v>
      </c>
      <c r="G317" s="23">
        <f t="shared" ca="1" si="38"/>
        <v>0</v>
      </c>
      <c r="H317" s="35">
        <f t="shared" ca="1" si="39"/>
        <v>0</v>
      </c>
      <c r="I317" s="28">
        <f t="shared" ca="1" si="43"/>
        <v>0</v>
      </c>
      <c r="J317" s="28">
        <f t="shared" ca="1" si="40"/>
        <v>0</v>
      </c>
      <c r="K317" s="35">
        <f t="shared" ca="1" si="41"/>
        <v>0</v>
      </c>
      <c r="L317" s="37"/>
    </row>
    <row r="318" spans="1:12" x14ac:dyDescent="0.2">
      <c r="A318" s="19">
        <f ca="1">+Curves!C318</f>
        <v>51288</v>
      </c>
      <c r="B318" s="28">
        <f t="shared" ca="1" si="42"/>
        <v>0</v>
      </c>
      <c r="C318" s="24">
        <f>IF(OR($C$4="",$C$4=0),+Curves!D318,$C$4)</f>
        <v>0.05</v>
      </c>
      <c r="D318" s="26">
        <f t="shared" ca="1" si="37"/>
        <v>0.28052193452256252</v>
      </c>
      <c r="E318" s="28">
        <f t="shared" si="44"/>
        <v>5000</v>
      </c>
      <c r="F318" s="28">
        <f t="shared" ca="1" si="45"/>
        <v>0</v>
      </c>
      <c r="G318" s="23">
        <f t="shared" ca="1" si="38"/>
        <v>0</v>
      </c>
      <c r="H318" s="35">
        <f t="shared" ca="1" si="39"/>
        <v>0</v>
      </c>
      <c r="I318" s="28">
        <f t="shared" ca="1" si="43"/>
        <v>0</v>
      </c>
      <c r="J318" s="28">
        <f t="shared" ca="1" si="40"/>
        <v>0</v>
      </c>
      <c r="K318" s="35">
        <f t="shared" ca="1" si="41"/>
        <v>0</v>
      </c>
      <c r="L318" s="37"/>
    </row>
    <row r="319" spans="1:12" x14ac:dyDescent="0.2">
      <c r="A319" s="19">
        <f ca="1">+Curves!C319</f>
        <v>51318</v>
      </c>
      <c r="B319" s="28">
        <f t="shared" ca="1" si="42"/>
        <v>0</v>
      </c>
      <c r="C319" s="24">
        <f>IF(OR($C$4="",$C$4=0),+Curves!D319,$C$4)</f>
        <v>0.05</v>
      </c>
      <c r="D319" s="26">
        <f t="shared" ca="1" si="37"/>
        <v>0.27938636329237115</v>
      </c>
      <c r="E319" s="28">
        <f t="shared" si="44"/>
        <v>5000</v>
      </c>
      <c r="F319" s="28">
        <f t="shared" ca="1" si="45"/>
        <v>0</v>
      </c>
      <c r="G319" s="23">
        <f t="shared" ca="1" si="38"/>
        <v>0</v>
      </c>
      <c r="H319" s="35">
        <f t="shared" ca="1" si="39"/>
        <v>0</v>
      </c>
      <c r="I319" s="28">
        <f t="shared" ca="1" si="43"/>
        <v>0</v>
      </c>
      <c r="J319" s="28">
        <f t="shared" ca="1" si="40"/>
        <v>0</v>
      </c>
      <c r="K319" s="35">
        <f t="shared" ca="1" si="41"/>
        <v>0</v>
      </c>
      <c r="L319" s="37"/>
    </row>
    <row r="320" spans="1:12" x14ac:dyDescent="0.2">
      <c r="A320" s="19">
        <f ca="1">+Curves!C320</f>
        <v>51349</v>
      </c>
      <c r="B320" s="28">
        <f t="shared" ca="1" si="42"/>
        <v>0</v>
      </c>
      <c r="C320" s="24">
        <f>IF(OR($C$4="",$C$4=0),+Curves!D320,$C$4)</f>
        <v>0.05</v>
      </c>
      <c r="D320" s="26">
        <f t="shared" ca="1" si="37"/>
        <v>0.27821776873456133</v>
      </c>
      <c r="E320" s="28">
        <f t="shared" si="44"/>
        <v>5000</v>
      </c>
      <c r="F320" s="28">
        <f t="shared" ca="1" si="45"/>
        <v>0</v>
      </c>
      <c r="G320" s="23">
        <f t="shared" ca="1" si="38"/>
        <v>0</v>
      </c>
      <c r="H320" s="35">
        <f t="shared" ca="1" si="39"/>
        <v>0</v>
      </c>
      <c r="I320" s="28">
        <f t="shared" ca="1" si="43"/>
        <v>0</v>
      </c>
      <c r="J320" s="28">
        <f t="shared" ca="1" si="40"/>
        <v>0</v>
      </c>
      <c r="K320" s="35">
        <f t="shared" ca="1" si="41"/>
        <v>0</v>
      </c>
      <c r="L320" s="37"/>
    </row>
    <row r="321" spans="1:12" x14ac:dyDescent="0.2">
      <c r="A321" s="19">
        <f ca="1">+Curves!C321</f>
        <v>51380</v>
      </c>
      <c r="B321" s="28">
        <f t="shared" ca="1" si="42"/>
        <v>0</v>
      </c>
      <c r="C321" s="24">
        <f>IF(OR($C$4="",$C$4=0),+Curves!D321,$C$4)</f>
        <v>0.05</v>
      </c>
      <c r="D321" s="26">
        <f t="shared" ca="1" si="37"/>
        <v>0.27705406207902589</v>
      </c>
      <c r="E321" s="28">
        <f t="shared" si="44"/>
        <v>5000</v>
      </c>
      <c r="F321" s="28">
        <f t="shared" ca="1" si="45"/>
        <v>0</v>
      </c>
      <c r="G321" s="23">
        <f t="shared" ca="1" si="38"/>
        <v>0</v>
      </c>
      <c r="H321" s="35">
        <f t="shared" ca="1" si="39"/>
        <v>0</v>
      </c>
      <c r="I321" s="28">
        <f t="shared" ca="1" si="43"/>
        <v>0</v>
      </c>
      <c r="J321" s="28">
        <f t="shared" ca="1" si="40"/>
        <v>0</v>
      </c>
      <c r="K321" s="35">
        <f t="shared" ca="1" si="41"/>
        <v>0</v>
      </c>
      <c r="L321" s="37"/>
    </row>
    <row r="322" spans="1:12" x14ac:dyDescent="0.2">
      <c r="A322" s="19">
        <f ca="1">+Curves!C322</f>
        <v>51410</v>
      </c>
      <c r="B322" s="28">
        <f t="shared" ca="1" si="42"/>
        <v>0</v>
      </c>
      <c r="C322" s="24">
        <f>IF(OR($C$4="",$C$4=0),+Curves!D322,$C$4)</f>
        <v>0.05</v>
      </c>
      <c r="D322" s="26">
        <f t="shared" ca="1" si="37"/>
        <v>0.27593252902443588</v>
      </c>
      <c r="E322" s="28">
        <f t="shared" si="44"/>
        <v>5000</v>
      </c>
      <c r="F322" s="28">
        <f t="shared" ca="1" si="45"/>
        <v>0</v>
      </c>
      <c r="G322" s="23">
        <f t="shared" ca="1" si="38"/>
        <v>0</v>
      </c>
      <c r="H322" s="35">
        <f t="shared" ca="1" si="39"/>
        <v>0</v>
      </c>
      <c r="I322" s="28">
        <f t="shared" ca="1" si="43"/>
        <v>0</v>
      </c>
      <c r="J322" s="28">
        <f t="shared" ca="1" si="40"/>
        <v>0</v>
      </c>
      <c r="K322" s="35">
        <f t="shared" ca="1" si="41"/>
        <v>0</v>
      </c>
      <c r="L322" s="37"/>
    </row>
    <row r="323" spans="1:12" x14ac:dyDescent="0.2">
      <c r="A323" s="19">
        <f ca="1">+Curves!C323</f>
        <v>51441</v>
      </c>
      <c r="B323" s="28">
        <f t="shared" ca="1" si="42"/>
        <v>0</v>
      </c>
      <c r="C323" s="24">
        <f>IF(OR($C$4="",$C$4=0),+Curves!D323,$C$4)</f>
        <v>0.05</v>
      </c>
      <c r="D323" s="26">
        <f t="shared" ca="1" si="37"/>
        <v>0.27477838088370077</v>
      </c>
      <c r="E323" s="28">
        <f t="shared" si="44"/>
        <v>5000</v>
      </c>
      <c r="F323" s="28">
        <f t="shared" ca="1" si="45"/>
        <v>0</v>
      </c>
      <c r="G323" s="23">
        <f t="shared" ca="1" si="38"/>
        <v>0</v>
      </c>
      <c r="H323" s="35">
        <f t="shared" ca="1" si="39"/>
        <v>0</v>
      </c>
      <c r="I323" s="28">
        <f t="shared" ca="1" si="43"/>
        <v>0</v>
      </c>
      <c r="J323" s="28">
        <f t="shared" ca="1" si="40"/>
        <v>0</v>
      </c>
      <c r="K323" s="35">
        <f t="shared" ca="1" si="41"/>
        <v>0</v>
      </c>
      <c r="L323" s="37"/>
    </row>
    <row r="324" spans="1:12" x14ac:dyDescent="0.2">
      <c r="A324" s="19">
        <f ca="1">+Curves!C324</f>
        <v>51471</v>
      </c>
      <c r="B324" s="28">
        <f t="shared" ca="1" si="42"/>
        <v>0</v>
      </c>
      <c r="C324" s="24">
        <f>IF(OR($C$4="",$C$4=0),+Curves!D324,$C$4)</f>
        <v>0.05</v>
      </c>
      <c r="D324" s="26">
        <f t="shared" ca="1" si="37"/>
        <v>0.27366605993617427</v>
      </c>
      <c r="E324" s="28">
        <f t="shared" si="44"/>
        <v>5000</v>
      </c>
      <c r="F324" s="28">
        <f t="shared" ca="1" si="45"/>
        <v>0</v>
      </c>
      <c r="G324" s="23">
        <f t="shared" ca="1" si="38"/>
        <v>0</v>
      </c>
      <c r="H324" s="35">
        <f t="shared" ca="1" si="39"/>
        <v>0</v>
      </c>
      <c r="I324" s="28">
        <f t="shared" ca="1" si="43"/>
        <v>0</v>
      </c>
      <c r="J324" s="28">
        <f t="shared" ca="1" si="40"/>
        <v>0</v>
      </c>
      <c r="K324" s="35">
        <f t="shared" ca="1" si="41"/>
        <v>0</v>
      </c>
      <c r="L324" s="37"/>
    </row>
    <row r="325" spans="1:12" x14ac:dyDescent="0.2">
      <c r="A325" s="19">
        <f ca="1">+Curves!C325</f>
        <v>51502</v>
      </c>
      <c r="B325" s="28">
        <f t="shared" ca="1" si="42"/>
        <v>0</v>
      </c>
      <c r="C325" s="24">
        <f>IF(OR($C$4="",$C$4=0),+Curves!D325,$C$4)</f>
        <v>0.05</v>
      </c>
      <c r="D325" s="26">
        <f t="shared" ca="1" si="37"/>
        <v>0.27252139179800894</v>
      </c>
      <c r="E325" s="28">
        <f t="shared" si="44"/>
        <v>5000</v>
      </c>
      <c r="F325" s="28">
        <f t="shared" ca="1" si="45"/>
        <v>0</v>
      </c>
      <c r="G325" s="23">
        <f t="shared" ca="1" si="38"/>
        <v>0</v>
      </c>
      <c r="H325" s="35">
        <f t="shared" ca="1" si="39"/>
        <v>0</v>
      </c>
      <c r="I325" s="28">
        <f t="shared" ca="1" si="43"/>
        <v>0</v>
      </c>
      <c r="J325" s="28">
        <f t="shared" ca="1" si="40"/>
        <v>0</v>
      </c>
      <c r="K325" s="35">
        <f t="shared" ca="1" si="41"/>
        <v>0</v>
      </c>
      <c r="L325" s="37"/>
    </row>
    <row r="326" spans="1:12" x14ac:dyDescent="0.2">
      <c r="A326" s="19">
        <f ca="1">+Curves!C326</f>
        <v>51533</v>
      </c>
      <c r="B326" s="28">
        <f t="shared" ca="1" si="42"/>
        <v>0</v>
      </c>
      <c r="C326" s="24">
        <f>IF(OR($C$4="",$C$4=0),+Curves!D326,$C$4)</f>
        <v>0.05</v>
      </c>
      <c r="D326" s="26">
        <f t="shared" ca="1" si="37"/>
        <v>0.27138151148463574</v>
      </c>
      <c r="E326" s="28">
        <f t="shared" si="44"/>
        <v>5000</v>
      </c>
      <c r="F326" s="28">
        <f t="shared" ca="1" si="45"/>
        <v>0</v>
      </c>
      <c r="G326" s="23">
        <f t="shared" ca="1" si="38"/>
        <v>0</v>
      </c>
      <c r="H326" s="35">
        <f t="shared" ca="1" si="39"/>
        <v>0</v>
      </c>
      <c r="I326" s="28">
        <f t="shared" ca="1" si="43"/>
        <v>0</v>
      </c>
      <c r="J326" s="28">
        <f t="shared" ca="1" si="40"/>
        <v>0</v>
      </c>
      <c r="K326" s="35">
        <f t="shared" ca="1" si="41"/>
        <v>0</v>
      </c>
      <c r="L326" s="37"/>
    </row>
    <row r="327" spans="1:12" x14ac:dyDescent="0.2">
      <c r="A327" s="19">
        <f ca="1">+Curves!C327</f>
        <v>51561</v>
      </c>
      <c r="B327" s="28">
        <f t="shared" ca="1" si="42"/>
        <v>0</v>
      </c>
      <c r="C327" s="24">
        <f>IF(OR($C$4="",$C$4=0),+Curves!D327,$C$4)</f>
        <v>0.05</v>
      </c>
      <c r="D327" s="26">
        <f t="shared" ca="1" si="37"/>
        <v>0.27035604074755948</v>
      </c>
      <c r="E327" s="28">
        <f t="shared" si="44"/>
        <v>5000</v>
      </c>
      <c r="F327" s="28">
        <f t="shared" ca="1" si="45"/>
        <v>50</v>
      </c>
      <c r="G327" s="23">
        <f t="shared" ca="1" si="38"/>
        <v>13.517802037377974</v>
      </c>
      <c r="H327" s="35">
        <f t="shared" ca="1" si="39"/>
        <v>-67589.010186889864</v>
      </c>
      <c r="I327" s="28">
        <f t="shared" ca="1" si="43"/>
        <v>0</v>
      </c>
      <c r="J327" s="28">
        <f t="shared" ca="1" si="40"/>
        <v>0</v>
      </c>
      <c r="K327" s="35">
        <f t="shared" ca="1" si="41"/>
        <v>-67589.010186889864</v>
      </c>
      <c r="L327" s="37"/>
    </row>
    <row r="328" spans="1:12" x14ac:dyDescent="0.2">
      <c r="A328" s="19">
        <f ca="1">+Curves!C328</f>
        <v>51592</v>
      </c>
      <c r="B328" s="28">
        <f t="shared" ca="1" si="42"/>
        <v>0</v>
      </c>
      <c r="C328" s="24">
        <f>IF(OR($C$4="",$C$4=0),+Curves!D328,$C$4)</f>
        <v>0.05</v>
      </c>
      <c r="D328" s="26">
        <f t="shared" ca="1" si="37"/>
        <v>0.26922521748845152</v>
      </c>
      <c r="E328" s="28">
        <f t="shared" si="44"/>
        <v>5000</v>
      </c>
      <c r="F328" s="28">
        <f t="shared" ca="1" si="45"/>
        <v>0</v>
      </c>
      <c r="G328" s="23">
        <f t="shared" ca="1" si="38"/>
        <v>0</v>
      </c>
      <c r="H328" s="35">
        <f t="shared" ca="1" si="39"/>
        <v>0</v>
      </c>
      <c r="I328" s="28">
        <f t="shared" ca="1" si="43"/>
        <v>0</v>
      </c>
      <c r="J328" s="28">
        <f t="shared" ca="1" si="40"/>
        <v>0</v>
      </c>
      <c r="K328" s="35">
        <f t="shared" ca="1" si="41"/>
        <v>0</v>
      </c>
      <c r="L328" s="37"/>
    </row>
    <row r="329" spans="1:12" x14ac:dyDescent="0.2">
      <c r="A329" s="19">
        <f ca="1">+Curves!C329</f>
        <v>51622</v>
      </c>
      <c r="B329" s="28">
        <f t="shared" ca="1" si="42"/>
        <v>0</v>
      </c>
      <c r="C329" s="24">
        <f>IF(OR($C$4="",$C$4=0),+Curves!D329,$C$4)</f>
        <v>0.05</v>
      </c>
      <c r="D329" s="26">
        <f t="shared" ca="1" si="37"/>
        <v>0.26813537611136917</v>
      </c>
      <c r="E329" s="28">
        <f t="shared" si="44"/>
        <v>5000</v>
      </c>
      <c r="F329" s="28">
        <f t="shared" ca="1" si="45"/>
        <v>0</v>
      </c>
      <c r="G329" s="23">
        <f t="shared" ca="1" si="38"/>
        <v>0</v>
      </c>
      <c r="H329" s="35">
        <f t="shared" ca="1" si="39"/>
        <v>0</v>
      </c>
      <c r="I329" s="28">
        <f t="shared" ca="1" si="43"/>
        <v>0</v>
      </c>
      <c r="J329" s="28">
        <f t="shared" ca="1" si="40"/>
        <v>0</v>
      </c>
      <c r="K329" s="35">
        <f t="shared" ca="1" si="41"/>
        <v>0</v>
      </c>
      <c r="L329" s="37"/>
    </row>
    <row r="330" spans="1:12" x14ac:dyDescent="0.2">
      <c r="A330" s="19">
        <f ca="1">+Curves!C330</f>
        <v>51653</v>
      </c>
      <c r="B330" s="28">
        <f t="shared" ca="1" si="42"/>
        <v>0</v>
      </c>
      <c r="C330" s="24">
        <f>IF(OR($C$4="",$C$4=0),+Curves!D330,$C$4)</f>
        <v>0.05</v>
      </c>
      <c r="D330" s="26">
        <f t="shared" ref="D330:D393" ca="1" si="46">+(1+C330/2)^(-2*(A330-$M$4)/365.25)</f>
        <v>0.26701384126769423</v>
      </c>
      <c r="E330" s="28">
        <f t="shared" si="44"/>
        <v>5000</v>
      </c>
      <c r="F330" s="28">
        <f t="shared" ca="1" si="45"/>
        <v>0</v>
      </c>
      <c r="G330" s="23">
        <f t="shared" ca="1" si="38"/>
        <v>0</v>
      </c>
      <c r="H330" s="35">
        <f t="shared" ca="1" si="39"/>
        <v>0</v>
      </c>
      <c r="I330" s="28">
        <f t="shared" ca="1" si="43"/>
        <v>0</v>
      </c>
      <c r="J330" s="28">
        <f t="shared" ca="1" si="40"/>
        <v>0</v>
      </c>
      <c r="K330" s="35">
        <f t="shared" ca="1" si="41"/>
        <v>0</v>
      </c>
      <c r="L330" s="37"/>
    </row>
    <row r="331" spans="1:12" x14ac:dyDescent="0.2">
      <c r="A331" s="19">
        <f ca="1">+Curves!C331</f>
        <v>51683</v>
      </c>
      <c r="B331" s="28">
        <f t="shared" ca="1" si="42"/>
        <v>0</v>
      </c>
      <c r="C331" s="24">
        <f>IF(OR($C$4="",$C$4=0),+Curves!D331,$C$4)</f>
        <v>0.05</v>
      </c>
      <c r="D331" s="26">
        <f t="shared" ca="1" si="46"/>
        <v>0.26593295168691139</v>
      </c>
      <c r="E331" s="28">
        <f t="shared" si="44"/>
        <v>5000</v>
      </c>
      <c r="F331" s="28">
        <f t="shared" ca="1" si="45"/>
        <v>0</v>
      </c>
      <c r="G331" s="23">
        <f t="shared" ref="G331:G394" ca="1" si="47">+F331*D331</f>
        <v>0</v>
      </c>
      <c r="H331" s="35">
        <f t="shared" ref="H331:H394" ca="1" si="48">-G331*E331</f>
        <v>0</v>
      </c>
      <c r="I331" s="28">
        <f t="shared" ca="1" si="43"/>
        <v>0</v>
      </c>
      <c r="J331" s="28">
        <f t="shared" ref="J331:J394" ca="1" si="49">+IF(B331=0,0,D331*-IPMT(C331/12,B331,$B$8,I330))</f>
        <v>0</v>
      </c>
      <c r="K331" s="35">
        <f t="shared" ref="K331:K394" ca="1" si="50">+H331+J331</f>
        <v>0</v>
      </c>
      <c r="L331" s="37"/>
    </row>
    <row r="332" spans="1:12" x14ac:dyDescent="0.2">
      <c r="A332" s="19">
        <f ca="1">+Curves!C332</f>
        <v>51714</v>
      </c>
      <c r="B332" s="28">
        <f t="shared" ref="B332:B395" ca="1" si="51">+IF(B331&lt;&gt;0,B331+1,IF(I331=0,0,1))</f>
        <v>0</v>
      </c>
      <c r="C332" s="24">
        <f>IF(OR($C$4="",$C$4=0),+Curves!D332,$C$4)</f>
        <v>0.05</v>
      </c>
      <c r="D332" s="26">
        <f t="shared" ca="1" si="46"/>
        <v>0.26482062896499525</v>
      </c>
      <c r="E332" s="28">
        <f t="shared" si="44"/>
        <v>5000</v>
      </c>
      <c r="F332" s="28">
        <f t="shared" ca="1" si="45"/>
        <v>0</v>
      </c>
      <c r="G332" s="23">
        <f t="shared" ca="1" si="47"/>
        <v>0</v>
      </c>
      <c r="H332" s="35">
        <f t="shared" ca="1" si="48"/>
        <v>0</v>
      </c>
      <c r="I332" s="28">
        <f t="shared" ref="I332:I395" ca="1" si="52">+IF(A332=$I$4,$H$4*D332,IF(I331=0,0,I331+J332+H332))</f>
        <v>0</v>
      </c>
      <c r="J332" s="28">
        <f t="shared" ca="1" si="49"/>
        <v>0</v>
      </c>
      <c r="K332" s="35">
        <f t="shared" ca="1" si="50"/>
        <v>0</v>
      </c>
      <c r="L332" s="37"/>
    </row>
    <row r="333" spans="1:12" x14ac:dyDescent="0.2">
      <c r="A333" s="19">
        <f ca="1">+Curves!C333</f>
        <v>51745</v>
      </c>
      <c r="B333" s="28">
        <f t="shared" ca="1" si="51"/>
        <v>0</v>
      </c>
      <c r="C333" s="24">
        <f>IF(OR($C$4="",$C$4=0),+Curves!D333,$C$4)</f>
        <v>0.05</v>
      </c>
      <c r="D333" s="26">
        <f t="shared" ca="1" si="46"/>
        <v>0.26371295877609485</v>
      </c>
      <c r="E333" s="28">
        <f t="shared" si="44"/>
        <v>5000</v>
      </c>
      <c r="F333" s="28">
        <f t="shared" ca="1" si="45"/>
        <v>0</v>
      </c>
      <c r="G333" s="23">
        <f t="shared" ca="1" si="47"/>
        <v>0</v>
      </c>
      <c r="H333" s="35">
        <f t="shared" ca="1" si="48"/>
        <v>0</v>
      </c>
      <c r="I333" s="28">
        <f t="shared" ca="1" si="52"/>
        <v>0</v>
      </c>
      <c r="J333" s="28">
        <f t="shared" ca="1" si="49"/>
        <v>0</v>
      </c>
      <c r="K333" s="35">
        <f t="shared" ca="1" si="50"/>
        <v>0</v>
      </c>
      <c r="L333" s="37"/>
    </row>
    <row r="334" spans="1:12" x14ac:dyDescent="0.2">
      <c r="A334" s="19">
        <f ca="1">+Curves!C334</f>
        <v>51775</v>
      </c>
      <c r="B334" s="28">
        <f t="shared" ca="1" si="51"/>
        <v>0</v>
      </c>
      <c r="C334" s="24">
        <f>IF(OR($C$4="",$C$4=0),+Curves!D334,$C$4)</f>
        <v>0.05</v>
      </c>
      <c r="D334" s="26">
        <f t="shared" ca="1" si="46"/>
        <v>0.26264543138461138</v>
      </c>
      <c r="E334" s="28">
        <f t="shared" si="44"/>
        <v>5000</v>
      </c>
      <c r="F334" s="28">
        <f t="shared" ca="1" si="45"/>
        <v>0</v>
      </c>
      <c r="G334" s="23">
        <f t="shared" ca="1" si="47"/>
        <v>0</v>
      </c>
      <c r="H334" s="35">
        <f t="shared" ca="1" si="48"/>
        <v>0</v>
      </c>
      <c r="I334" s="28">
        <f t="shared" ca="1" si="52"/>
        <v>0</v>
      </c>
      <c r="J334" s="28">
        <f t="shared" ca="1" si="49"/>
        <v>0</v>
      </c>
      <c r="K334" s="35">
        <f t="shared" ca="1" si="50"/>
        <v>0</v>
      </c>
      <c r="L334" s="37"/>
    </row>
    <row r="335" spans="1:12" x14ac:dyDescent="0.2">
      <c r="A335" s="19">
        <f ca="1">+Curves!C335</f>
        <v>51806</v>
      </c>
      <c r="B335" s="28">
        <f t="shared" ca="1" si="51"/>
        <v>0</v>
      </c>
      <c r="C335" s="24">
        <f>IF(OR($C$4="",$C$4=0),+Curves!D335,$C$4)</f>
        <v>0.05</v>
      </c>
      <c r="D335" s="26">
        <f t="shared" ca="1" si="46"/>
        <v>0.26154685943524075</v>
      </c>
      <c r="E335" s="28">
        <f t="shared" si="44"/>
        <v>5000</v>
      </c>
      <c r="F335" s="28">
        <f t="shared" ca="1" si="45"/>
        <v>0</v>
      </c>
      <c r="G335" s="23">
        <f t="shared" ca="1" si="47"/>
        <v>0</v>
      </c>
      <c r="H335" s="35">
        <f t="shared" ca="1" si="48"/>
        <v>0</v>
      </c>
      <c r="I335" s="28">
        <f t="shared" ca="1" si="52"/>
        <v>0</v>
      </c>
      <c r="J335" s="28">
        <f t="shared" ca="1" si="49"/>
        <v>0</v>
      </c>
      <c r="K335" s="35">
        <f t="shared" ca="1" si="50"/>
        <v>0</v>
      </c>
      <c r="L335" s="37"/>
    </row>
    <row r="336" spans="1:12" x14ac:dyDescent="0.2">
      <c r="A336" s="19">
        <f ca="1">+Curves!C336</f>
        <v>51836</v>
      </c>
      <c r="B336" s="28">
        <f t="shared" ca="1" si="51"/>
        <v>0</v>
      </c>
      <c r="C336" s="24">
        <f>IF(OR($C$4="",$C$4=0),+Curves!D336,$C$4)</f>
        <v>0.05</v>
      </c>
      <c r="D336" s="26">
        <f t="shared" ca="1" si="46"/>
        <v>0.26048810055627086</v>
      </c>
      <c r="E336" s="28">
        <f t="shared" si="44"/>
        <v>5000</v>
      </c>
      <c r="F336" s="28">
        <f t="shared" ca="1" si="45"/>
        <v>0</v>
      </c>
      <c r="G336" s="23">
        <f t="shared" ca="1" si="47"/>
        <v>0</v>
      </c>
      <c r="H336" s="35">
        <f t="shared" ca="1" si="48"/>
        <v>0</v>
      </c>
      <c r="I336" s="28">
        <f t="shared" ca="1" si="52"/>
        <v>0</v>
      </c>
      <c r="J336" s="28">
        <f t="shared" ca="1" si="49"/>
        <v>0</v>
      </c>
      <c r="K336" s="35">
        <f t="shared" ca="1" si="50"/>
        <v>0</v>
      </c>
      <c r="L336" s="37"/>
    </row>
    <row r="337" spans="1:12" x14ac:dyDescent="0.2">
      <c r="A337" s="19">
        <f ca="1">+Curves!C337</f>
        <v>51867</v>
      </c>
      <c r="B337" s="28">
        <f t="shared" ca="1" si="51"/>
        <v>0</v>
      </c>
      <c r="C337" s="24">
        <f>IF(OR($C$4="",$C$4=0),+Curves!D337,$C$4)</f>
        <v>0.05</v>
      </c>
      <c r="D337" s="26">
        <f t="shared" ca="1" si="46"/>
        <v>0.25939855211483281</v>
      </c>
      <c r="E337" s="28">
        <f t="shared" si="44"/>
        <v>5000</v>
      </c>
      <c r="F337" s="28">
        <f t="shared" ca="1" si="45"/>
        <v>0</v>
      </c>
      <c r="G337" s="23">
        <f t="shared" ca="1" si="47"/>
        <v>0</v>
      </c>
      <c r="H337" s="35">
        <f t="shared" ca="1" si="48"/>
        <v>0</v>
      </c>
      <c r="I337" s="28">
        <f t="shared" ca="1" si="52"/>
        <v>0</v>
      </c>
      <c r="J337" s="28">
        <f t="shared" ca="1" si="49"/>
        <v>0</v>
      </c>
      <c r="K337" s="35">
        <f t="shared" ca="1" si="50"/>
        <v>0</v>
      </c>
      <c r="L337" s="37"/>
    </row>
    <row r="338" spans="1:12" x14ac:dyDescent="0.2">
      <c r="A338" s="19">
        <f ca="1">+Curves!C338</f>
        <v>51898</v>
      </c>
      <c r="B338" s="28">
        <f t="shared" ca="1" si="51"/>
        <v>0</v>
      </c>
      <c r="C338" s="24">
        <f>IF(OR($C$4="",$C$4=0),+Curves!D338,$C$4)</f>
        <v>0.05</v>
      </c>
      <c r="D338" s="26">
        <f t="shared" ca="1" si="46"/>
        <v>0.25831356094800229</v>
      </c>
      <c r="E338" s="28">
        <f t="shared" si="44"/>
        <v>5000</v>
      </c>
      <c r="F338" s="28">
        <f t="shared" ca="1" si="45"/>
        <v>0</v>
      </c>
      <c r="G338" s="23">
        <f t="shared" ca="1" si="47"/>
        <v>0</v>
      </c>
      <c r="H338" s="35">
        <f t="shared" ca="1" si="48"/>
        <v>0</v>
      </c>
      <c r="I338" s="28">
        <f t="shared" ca="1" si="52"/>
        <v>0</v>
      </c>
      <c r="J338" s="28">
        <f t="shared" ca="1" si="49"/>
        <v>0</v>
      </c>
      <c r="K338" s="35">
        <f t="shared" ca="1" si="50"/>
        <v>0</v>
      </c>
      <c r="L338" s="37"/>
    </row>
    <row r="339" spans="1:12" x14ac:dyDescent="0.2">
      <c r="A339" s="19">
        <f ca="1">+Curves!C339</f>
        <v>51926</v>
      </c>
      <c r="B339" s="28">
        <f t="shared" ca="1" si="51"/>
        <v>0</v>
      </c>
      <c r="C339" s="24">
        <f>IF(OR($C$4="",$C$4=0),+Curves!D339,$C$4)</f>
        <v>0.05</v>
      </c>
      <c r="D339" s="26">
        <f t="shared" ca="1" si="46"/>
        <v>0.25733747014397884</v>
      </c>
      <c r="E339" s="28">
        <f t="shared" si="44"/>
        <v>5000</v>
      </c>
      <c r="F339" s="28">
        <f t="shared" ca="1" si="45"/>
        <v>50</v>
      </c>
      <c r="G339" s="23">
        <f t="shared" ca="1" si="47"/>
        <v>12.866873507198942</v>
      </c>
      <c r="H339" s="35">
        <f t="shared" ca="1" si="48"/>
        <v>-64334.367535994716</v>
      </c>
      <c r="I339" s="28">
        <f t="shared" ca="1" si="52"/>
        <v>0</v>
      </c>
      <c r="J339" s="28">
        <f t="shared" ca="1" si="49"/>
        <v>0</v>
      </c>
      <c r="K339" s="35">
        <f t="shared" ca="1" si="50"/>
        <v>-64334.367535994716</v>
      </c>
      <c r="L339" s="37"/>
    </row>
    <row r="340" spans="1:12" x14ac:dyDescent="0.2">
      <c r="A340" s="19">
        <f ca="1">+Curves!C340</f>
        <v>51957</v>
      </c>
      <c r="B340" s="28">
        <f t="shared" ca="1" si="51"/>
        <v>0</v>
      </c>
      <c r="C340" s="24">
        <f>IF(OR($C$4="",$C$4=0),+Curves!D340,$C$4)</f>
        <v>0.05</v>
      </c>
      <c r="D340" s="26">
        <f t="shared" ca="1" si="46"/>
        <v>0.25626109990318763</v>
      </c>
      <c r="E340" s="28">
        <f t="shared" si="44"/>
        <v>5000</v>
      </c>
      <c r="F340" s="28">
        <f t="shared" ca="1" si="45"/>
        <v>0</v>
      </c>
      <c r="G340" s="23">
        <f t="shared" ca="1" si="47"/>
        <v>0</v>
      </c>
      <c r="H340" s="35">
        <f t="shared" ca="1" si="48"/>
        <v>0</v>
      </c>
      <c r="I340" s="28">
        <f t="shared" ca="1" si="52"/>
        <v>0</v>
      </c>
      <c r="J340" s="28">
        <f t="shared" ca="1" si="49"/>
        <v>0</v>
      </c>
      <c r="K340" s="35">
        <f t="shared" ca="1" si="50"/>
        <v>0</v>
      </c>
      <c r="L340" s="37"/>
    </row>
    <row r="341" spans="1:12" x14ac:dyDescent="0.2">
      <c r="A341" s="19">
        <f ca="1">+Curves!C341</f>
        <v>51987</v>
      </c>
      <c r="B341" s="28">
        <f t="shared" ca="1" si="51"/>
        <v>0</v>
      </c>
      <c r="C341" s="24">
        <f>IF(OR($C$4="",$C$4=0),+Curves!D341,$C$4)</f>
        <v>0.05</v>
      </c>
      <c r="D341" s="26">
        <f t="shared" ca="1" si="46"/>
        <v>0.2552237381262466</v>
      </c>
      <c r="E341" s="28">
        <f t="shared" si="44"/>
        <v>5000</v>
      </c>
      <c r="F341" s="28">
        <f t="shared" ca="1" si="45"/>
        <v>0</v>
      </c>
      <c r="G341" s="23">
        <f t="shared" ca="1" si="47"/>
        <v>0</v>
      </c>
      <c r="H341" s="35">
        <f t="shared" ca="1" si="48"/>
        <v>0</v>
      </c>
      <c r="I341" s="28">
        <f t="shared" ca="1" si="52"/>
        <v>0</v>
      </c>
      <c r="J341" s="28">
        <f t="shared" ca="1" si="49"/>
        <v>0</v>
      </c>
      <c r="K341" s="35">
        <f t="shared" ca="1" si="50"/>
        <v>0</v>
      </c>
      <c r="L341" s="37"/>
    </row>
    <row r="342" spans="1:12" x14ac:dyDescent="0.2">
      <c r="A342" s="19">
        <f ca="1">+Curves!C342</f>
        <v>52018</v>
      </c>
      <c r="B342" s="28">
        <f t="shared" ca="1" si="51"/>
        <v>0</v>
      </c>
      <c r="C342" s="24">
        <f>IF(OR($C$4="",$C$4=0),+Curves!D342,$C$4)</f>
        <v>0.05</v>
      </c>
      <c r="D342" s="26">
        <f t="shared" ca="1" si="46"/>
        <v>0.25415620903182878</v>
      </c>
      <c r="E342" s="28">
        <f t="shared" si="44"/>
        <v>5000</v>
      </c>
      <c r="F342" s="28">
        <f t="shared" ca="1" si="45"/>
        <v>0</v>
      </c>
      <c r="G342" s="23">
        <f t="shared" ca="1" si="47"/>
        <v>0</v>
      </c>
      <c r="H342" s="35">
        <f t="shared" ca="1" si="48"/>
        <v>0</v>
      </c>
      <c r="I342" s="28">
        <f t="shared" ca="1" si="52"/>
        <v>0</v>
      </c>
      <c r="J342" s="28">
        <f t="shared" ca="1" si="49"/>
        <v>0</v>
      </c>
      <c r="K342" s="35">
        <f t="shared" ca="1" si="50"/>
        <v>0</v>
      </c>
      <c r="L342" s="37"/>
    </row>
    <row r="343" spans="1:12" x14ac:dyDescent="0.2">
      <c r="A343" s="19">
        <f ca="1">+Curves!C343</f>
        <v>52048</v>
      </c>
      <c r="B343" s="28">
        <f t="shared" ca="1" si="51"/>
        <v>0</v>
      </c>
      <c r="C343" s="24">
        <f>IF(OR($C$4="",$C$4=0),+Curves!D343,$C$4)</f>
        <v>0.05</v>
      </c>
      <c r="D343" s="26">
        <f t="shared" ca="1" si="46"/>
        <v>0.25312736799149355</v>
      </c>
      <c r="E343" s="28">
        <f t="shared" si="44"/>
        <v>5000</v>
      </c>
      <c r="F343" s="28">
        <f t="shared" ca="1" si="45"/>
        <v>0</v>
      </c>
      <c r="G343" s="23">
        <f t="shared" ca="1" si="47"/>
        <v>0</v>
      </c>
      <c r="H343" s="35">
        <f t="shared" ca="1" si="48"/>
        <v>0</v>
      </c>
      <c r="I343" s="28">
        <f t="shared" ca="1" si="52"/>
        <v>0</v>
      </c>
      <c r="J343" s="28">
        <f t="shared" ca="1" si="49"/>
        <v>0</v>
      </c>
      <c r="K343" s="35">
        <f t="shared" ca="1" si="50"/>
        <v>0</v>
      </c>
      <c r="L343" s="37"/>
    </row>
    <row r="344" spans="1:12" x14ac:dyDescent="0.2">
      <c r="A344" s="19">
        <f ca="1">+Curves!C344</f>
        <v>52079</v>
      </c>
      <c r="B344" s="28">
        <f t="shared" ca="1" si="51"/>
        <v>0</v>
      </c>
      <c r="C344" s="24">
        <f>IF(OR($C$4="",$C$4=0),+Curves!D344,$C$4)</f>
        <v>0.05</v>
      </c>
      <c r="D344" s="26">
        <f t="shared" ca="1" si="46"/>
        <v>0.25206860742357695</v>
      </c>
      <c r="E344" s="28">
        <f t="shared" si="44"/>
        <v>5000</v>
      </c>
      <c r="F344" s="28">
        <f t="shared" ca="1" si="45"/>
        <v>0</v>
      </c>
      <c r="G344" s="23">
        <f t="shared" ca="1" si="47"/>
        <v>0</v>
      </c>
      <c r="H344" s="35">
        <f t="shared" ca="1" si="48"/>
        <v>0</v>
      </c>
      <c r="I344" s="28">
        <f t="shared" ca="1" si="52"/>
        <v>0</v>
      </c>
      <c r="J344" s="28">
        <f t="shared" ca="1" si="49"/>
        <v>0</v>
      </c>
      <c r="K344" s="35">
        <f t="shared" ca="1" si="50"/>
        <v>0</v>
      </c>
      <c r="L344" s="37"/>
    </row>
    <row r="345" spans="1:12" x14ac:dyDescent="0.2">
      <c r="A345" s="19">
        <f ca="1">+Curves!C345</f>
        <v>52110</v>
      </c>
      <c r="B345" s="28">
        <f t="shared" ca="1" si="51"/>
        <v>0</v>
      </c>
      <c r="C345" s="24">
        <f>IF(OR($C$4="",$C$4=0),+Curves!D345,$C$4)</f>
        <v>0.05</v>
      </c>
      <c r="D345" s="26">
        <f t="shared" ca="1" si="46"/>
        <v>0.2510142753532546</v>
      </c>
      <c r="E345" s="28">
        <f t="shared" ref="E345:E408" si="53">+IF(OR($E$4="",$E$4=0),IF(YEAR(A345)&gt;$M$38,$N$39,VLOOKUP(YEAR(A345),Curve,2,FALSE)),$E$4)</f>
        <v>5000</v>
      </c>
      <c r="F345" s="28">
        <f t="shared" ref="F345:F408" ca="1" si="54">+IF(MONTH(A345)=$G$4,$F$4,0)</f>
        <v>0</v>
      </c>
      <c r="G345" s="23">
        <f t="shared" ca="1" si="47"/>
        <v>0</v>
      </c>
      <c r="H345" s="35">
        <f t="shared" ca="1" si="48"/>
        <v>0</v>
      </c>
      <c r="I345" s="28">
        <f t="shared" ca="1" si="52"/>
        <v>0</v>
      </c>
      <c r="J345" s="28">
        <f t="shared" ca="1" si="49"/>
        <v>0</v>
      </c>
      <c r="K345" s="35">
        <f t="shared" ca="1" si="50"/>
        <v>0</v>
      </c>
      <c r="L345" s="37"/>
    </row>
    <row r="346" spans="1:12" x14ac:dyDescent="0.2">
      <c r="A346" s="19">
        <f ca="1">+Curves!C346</f>
        <v>52140</v>
      </c>
      <c r="B346" s="28">
        <f t="shared" ca="1" si="51"/>
        <v>0</v>
      </c>
      <c r="C346" s="24">
        <f>IF(OR($C$4="",$C$4=0),+Curves!D346,$C$4)</f>
        <v>0.05</v>
      </c>
      <c r="D346" s="26">
        <f t="shared" ca="1" si="46"/>
        <v>0.24999815306697554</v>
      </c>
      <c r="E346" s="28">
        <f t="shared" si="53"/>
        <v>5000</v>
      </c>
      <c r="F346" s="28">
        <f t="shared" ca="1" si="54"/>
        <v>0</v>
      </c>
      <c r="G346" s="23">
        <f t="shared" ca="1" si="47"/>
        <v>0</v>
      </c>
      <c r="H346" s="35">
        <f t="shared" ca="1" si="48"/>
        <v>0</v>
      </c>
      <c r="I346" s="28">
        <f t="shared" ca="1" si="52"/>
        <v>0</v>
      </c>
      <c r="J346" s="28">
        <f t="shared" ca="1" si="49"/>
        <v>0</v>
      </c>
      <c r="K346" s="35">
        <f t="shared" ca="1" si="50"/>
        <v>0</v>
      </c>
      <c r="L346" s="37"/>
    </row>
    <row r="347" spans="1:12" x14ac:dyDescent="0.2">
      <c r="A347" s="19">
        <f ca="1">+Curves!C347</f>
        <v>52171</v>
      </c>
      <c r="B347" s="28">
        <f t="shared" ca="1" si="51"/>
        <v>0</v>
      </c>
      <c r="C347" s="24">
        <f>IF(OR($C$4="",$C$4=0),+Curves!D347,$C$4)</f>
        <v>0.05</v>
      </c>
      <c r="D347" s="26">
        <f t="shared" ca="1" si="46"/>
        <v>0.24895248112474536</v>
      </c>
      <c r="E347" s="28">
        <f t="shared" si="53"/>
        <v>5000</v>
      </c>
      <c r="F347" s="28">
        <f t="shared" ca="1" si="54"/>
        <v>0</v>
      </c>
      <c r="G347" s="23">
        <f t="shared" ca="1" si="47"/>
        <v>0</v>
      </c>
      <c r="H347" s="35">
        <f t="shared" ca="1" si="48"/>
        <v>0</v>
      </c>
      <c r="I347" s="28">
        <f t="shared" ca="1" si="52"/>
        <v>0</v>
      </c>
      <c r="J347" s="28">
        <f t="shared" ca="1" si="49"/>
        <v>0</v>
      </c>
      <c r="K347" s="35">
        <f t="shared" ca="1" si="50"/>
        <v>0</v>
      </c>
      <c r="L347" s="37"/>
    </row>
    <row r="348" spans="1:12" x14ac:dyDescent="0.2">
      <c r="A348" s="19">
        <f ca="1">+Curves!C348</f>
        <v>52201</v>
      </c>
      <c r="B348" s="28">
        <f t="shared" ca="1" si="51"/>
        <v>0</v>
      </c>
      <c r="C348" s="24">
        <f>IF(OR($C$4="",$C$4=0),+Curves!D348,$C$4)</f>
        <v>0.05</v>
      </c>
      <c r="D348" s="26">
        <f t="shared" ca="1" si="46"/>
        <v>0.24794470511702899</v>
      </c>
      <c r="E348" s="28">
        <f t="shared" si="53"/>
        <v>5000</v>
      </c>
      <c r="F348" s="28">
        <f t="shared" ca="1" si="54"/>
        <v>0</v>
      </c>
      <c r="G348" s="23">
        <f t="shared" ca="1" si="47"/>
        <v>0</v>
      </c>
      <c r="H348" s="35">
        <f t="shared" ca="1" si="48"/>
        <v>0</v>
      </c>
      <c r="I348" s="28">
        <f t="shared" ca="1" si="52"/>
        <v>0</v>
      </c>
      <c r="J348" s="28">
        <f t="shared" ca="1" si="49"/>
        <v>0</v>
      </c>
      <c r="K348" s="35">
        <f t="shared" ca="1" si="50"/>
        <v>0</v>
      </c>
      <c r="L348" s="37"/>
    </row>
    <row r="349" spans="1:12" x14ac:dyDescent="0.2">
      <c r="A349" s="19">
        <f ca="1">+Curves!C349</f>
        <v>52232</v>
      </c>
      <c r="B349" s="28">
        <f t="shared" ca="1" si="51"/>
        <v>0</v>
      </c>
      <c r="C349" s="24">
        <f>IF(OR($C$4="",$C$4=0),+Curves!D349,$C$4)</f>
        <v>0.05</v>
      </c>
      <c r="D349" s="26">
        <f t="shared" ca="1" si="46"/>
        <v>0.24690762216987636</v>
      </c>
      <c r="E349" s="28">
        <f t="shared" si="53"/>
        <v>5000</v>
      </c>
      <c r="F349" s="28">
        <f t="shared" ca="1" si="54"/>
        <v>0</v>
      </c>
      <c r="G349" s="23">
        <f t="shared" ca="1" si="47"/>
        <v>0</v>
      </c>
      <c r="H349" s="35">
        <f t="shared" ca="1" si="48"/>
        <v>0</v>
      </c>
      <c r="I349" s="28">
        <f t="shared" ca="1" si="52"/>
        <v>0</v>
      </c>
      <c r="J349" s="28">
        <f t="shared" ca="1" si="49"/>
        <v>0</v>
      </c>
      <c r="K349" s="35">
        <f t="shared" ca="1" si="50"/>
        <v>0</v>
      </c>
      <c r="L349" s="37"/>
    </row>
    <row r="350" spans="1:12" x14ac:dyDescent="0.2">
      <c r="A350" s="19">
        <f ca="1">+Curves!C350</f>
        <v>52263</v>
      </c>
      <c r="B350" s="28">
        <f t="shared" ca="1" si="51"/>
        <v>0</v>
      </c>
      <c r="C350" s="24">
        <f>IF(OR($C$4="",$C$4=0),+Curves!D350,$C$4)</f>
        <v>0.05</v>
      </c>
      <c r="D350" s="26">
        <f t="shared" ca="1" si="46"/>
        <v>0.24587487704892882</v>
      </c>
      <c r="E350" s="28">
        <f t="shared" si="53"/>
        <v>5000</v>
      </c>
      <c r="F350" s="28">
        <f t="shared" ca="1" si="54"/>
        <v>0</v>
      </c>
      <c r="G350" s="23">
        <f t="shared" ca="1" si="47"/>
        <v>0</v>
      </c>
      <c r="H350" s="35">
        <f t="shared" ca="1" si="48"/>
        <v>0</v>
      </c>
      <c r="I350" s="28">
        <f t="shared" ca="1" si="52"/>
        <v>0</v>
      </c>
      <c r="J350" s="28">
        <f t="shared" ca="1" si="49"/>
        <v>0</v>
      </c>
      <c r="K350" s="35">
        <f t="shared" ca="1" si="50"/>
        <v>0</v>
      </c>
      <c r="L350" s="37"/>
    </row>
    <row r="351" spans="1:12" x14ac:dyDescent="0.2">
      <c r="A351" s="19">
        <f ca="1">+Curves!C351</f>
        <v>52291</v>
      </c>
      <c r="B351" s="28">
        <f t="shared" ca="1" si="51"/>
        <v>0</v>
      </c>
      <c r="C351" s="24">
        <f>IF(OR($C$4="",$C$4=0),+Curves!D351,$C$4)</f>
        <v>0.05</v>
      </c>
      <c r="D351" s="26">
        <f t="shared" ca="1" si="46"/>
        <v>0.24494578836482306</v>
      </c>
      <c r="E351" s="28">
        <f t="shared" si="53"/>
        <v>5000</v>
      </c>
      <c r="F351" s="28">
        <f t="shared" ca="1" si="54"/>
        <v>50</v>
      </c>
      <c r="G351" s="23">
        <f t="shared" ca="1" si="47"/>
        <v>12.247289418241152</v>
      </c>
      <c r="H351" s="35">
        <f t="shared" ca="1" si="48"/>
        <v>-61236.447091205759</v>
      </c>
      <c r="I351" s="28">
        <f t="shared" ca="1" si="52"/>
        <v>0</v>
      </c>
      <c r="J351" s="28">
        <f t="shared" ca="1" si="49"/>
        <v>0</v>
      </c>
      <c r="K351" s="35">
        <f t="shared" ca="1" si="50"/>
        <v>-61236.447091205759</v>
      </c>
      <c r="L351" s="37"/>
    </row>
    <row r="352" spans="1:12" x14ac:dyDescent="0.2">
      <c r="A352" s="19">
        <f ca="1">+Curves!C352</f>
        <v>52322</v>
      </c>
      <c r="B352" s="28">
        <f t="shared" ca="1" si="51"/>
        <v>0</v>
      </c>
      <c r="C352" s="24">
        <f>IF(OR($C$4="",$C$4=0),+Curves!D352,$C$4)</f>
        <v>0.05</v>
      </c>
      <c r="D352" s="26">
        <f t="shared" ca="1" si="46"/>
        <v>0.24392124904275883</v>
      </c>
      <c r="E352" s="28">
        <f t="shared" si="53"/>
        <v>5000</v>
      </c>
      <c r="F352" s="28">
        <f t="shared" ca="1" si="54"/>
        <v>0</v>
      </c>
      <c r="G352" s="23">
        <f t="shared" ca="1" si="47"/>
        <v>0</v>
      </c>
      <c r="H352" s="35">
        <f t="shared" ca="1" si="48"/>
        <v>0</v>
      </c>
      <c r="I352" s="28">
        <f t="shared" ca="1" si="52"/>
        <v>0</v>
      </c>
      <c r="J352" s="28">
        <f t="shared" ca="1" si="49"/>
        <v>0</v>
      </c>
      <c r="K352" s="35">
        <f t="shared" ca="1" si="50"/>
        <v>0</v>
      </c>
      <c r="L352" s="37"/>
    </row>
    <row r="353" spans="1:12" x14ac:dyDescent="0.2">
      <c r="A353" s="19">
        <f ca="1">+Curves!C353</f>
        <v>52352</v>
      </c>
      <c r="B353" s="28">
        <f t="shared" ca="1" si="51"/>
        <v>0</v>
      </c>
      <c r="C353" s="24">
        <f>IF(OR($C$4="",$C$4=0),+Curves!D353,$C$4)</f>
        <v>0.05</v>
      </c>
      <c r="D353" s="26">
        <f t="shared" ca="1" si="46"/>
        <v>0.24293383979322289</v>
      </c>
      <c r="E353" s="28">
        <f t="shared" si="53"/>
        <v>5000</v>
      </c>
      <c r="F353" s="28">
        <f t="shared" ca="1" si="54"/>
        <v>0</v>
      </c>
      <c r="G353" s="23">
        <f t="shared" ca="1" si="47"/>
        <v>0</v>
      </c>
      <c r="H353" s="35">
        <f t="shared" ca="1" si="48"/>
        <v>0</v>
      </c>
      <c r="I353" s="28">
        <f t="shared" ca="1" si="52"/>
        <v>0</v>
      </c>
      <c r="J353" s="28">
        <f t="shared" ca="1" si="49"/>
        <v>0</v>
      </c>
      <c r="K353" s="35">
        <f t="shared" ca="1" si="50"/>
        <v>0</v>
      </c>
      <c r="L353" s="37"/>
    </row>
    <row r="354" spans="1:12" x14ac:dyDescent="0.2">
      <c r="A354" s="19">
        <f ca="1">+Curves!C354</f>
        <v>52383</v>
      </c>
      <c r="B354" s="28">
        <f t="shared" ca="1" si="51"/>
        <v>0</v>
      </c>
      <c r="C354" s="24">
        <f>IF(OR($C$4="",$C$4=0),+Curves!D354,$C$4)</f>
        <v>0.05</v>
      </c>
      <c r="D354" s="26">
        <f t="shared" ca="1" si="46"/>
        <v>0.24191771588601163</v>
      </c>
      <c r="E354" s="28">
        <f t="shared" si="53"/>
        <v>5000</v>
      </c>
      <c r="F354" s="28">
        <f t="shared" ca="1" si="54"/>
        <v>0</v>
      </c>
      <c r="G354" s="23">
        <f t="shared" ca="1" si="47"/>
        <v>0</v>
      </c>
      <c r="H354" s="35">
        <f t="shared" ca="1" si="48"/>
        <v>0</v>
      </c>
      <c r="I354" s="28">
        <f t="shared" ca="1" si="52"/>
        <v>0</v>
      </c>
      <c r="J354" s="28">
        <f t="shared" ca="1" si="49"/>
        <v>0</v>
      </c>
      <c r="K354" s="35">
        <f t="shared" ca="1" si="50"/>
        <v>0</v>
      </c>
      <c r="L354" s="37"/>
    </row>
    <row r="355" spans="1:12" x14ac:dyDescent="0.2">
      <c r="A355" s="19">
        <f ca="1">+Curves!C355</f>
        <v>52413</v>
      </c>
      <c r="B355" s="28">
        <f t="shared" ca="1" si="51"/>
        <v>0</v>
      </c>
      <c r="C355" s="24">
        <f>IF(OR($C$4="",$C$4=0),+Curves!D355,$C$4)</f>
        <v>0.05</v>
      </c>
      <c r="D355" s="26">
        <f t="shared" ca="1" si="46"/>
        <v>0.24093841707039018</v>
      </c>
      <c r="E355" s="28">
        <f t="shared" si="53"/>
        <v>5000</v>
      </c>
      <c r="F355" s="28">
        <f t="shared" ca="1" si="54"/>
        <v>0</v>
      </c>
      <c r="G355" s="23">
        <f t="shared" ca="1" si="47"/>
        <v>0</v>
      </c>
      <c r="H355" s="35">
        <f t="shared" ca="1" si="48"/>
        <v>0</v>
      </c>
      <c r="I355" s="28">
        <f t="shared" ca="1" si="52"/>
        <v>0</v>
      </c>
      <c r="J355" s="28">
        <f t="shared" ca="1" si="49"/>
        <v>0</v>
      </c>
      <c r="K355" s="35">
        <f t="shared" ca="1" si="50"/>
        <v>0</v>
      </c>
      <c r="L355" s="37"/>
    </row>
    <row r="356" spans="1:12" x14ac:dyDescent="0.2">
      <c r="A356" s="19">
        <f ca="1">+Curves!C356</f>
        <v>52444</v>
      </c>
      <c r="B356" s="28">
        <f t="shared" ca="1" si="51"/>
        <v>0</v>
      </c>
      <c r="C356" s="24">
        <f>IF(OR($C$4="",$C$4=0),+Curves!D356,$C$4)</f>
        <v>0.05</v>
      </c>
      <c r="D356" s="26">
        <f t="shared" ca="1" si="46"/>
        <v>0.23993063945505572</v>
      </c>
      <c r="E356" s="28">
        <f t="shared" si="53"/>
        <v>5000</v>
      </c>
      <c r="F356" s="28">
        <f t="shared" ca="1" si="54"/>
        <v>0</v>
      </c>
      <c r="G356" s="23">
        <f t="shared" ca="1" si="47"/>
        <v>0</v>
      </c>
      <c r="H356" s="35">
        <f t="shared" ca="1" si="48"/>
        <v>0</v>
      </c>
      <c r="I356" s="28">
        <f t="shared" ca="1" si="52"/>
        <v>0</v>
      </c>
      <c r="J356" s="28">
        <f t="shared" ca="1" si="49"/>
        <v>0</v>
      </c>
      <c r="K356" s="35">
        <f t="shared" ca="1" si="50"/>
        <v>0</v>
      </c>
      <c r="L356" s="37"/>
    </row>
    <row r="357" spans="1:12" x14ac:dyDescent="0.2">
      <c r="A357" s="19">
        <f ca="1">+Curves!C357</f>
        <v>52475</v>
      </c>
      <c r="B357" s="28">
        <f t="shared" ca="1" si="51"/>
        <v>0</v>
      </c>
      <c r="C357" s="24">
        <f>IF(OR($C$4="",$C$4=0),+Curves!D357,$C$4)</f>
        <v>0.05</v>
      </c>
      <c r="D357" s="26">
        <f t="shared" ca="1" si="46"/>
        <v>0.2389270770899678</v>
      </c>
      <c r="E357" s="28">
        <f t="shared" si="53"/>
        <v>5000</v>
      </c>
      <c r="F357" s="28">
        <f t="shared" ca="1" si="54"/>
        <v>0</v>
      </c>
      <c r="G357" s="23">
        <f t="shared" ca="1" si="47"/>
        <v>0</v>
      </c>
      <c r="H357" s="35">
        <f t="shared" ca="1" si="48"/>
        <v>0</v>
      </c>
      <c r="I357" s="28">
        <f t="shared" ca="1" si="52"/>
        <v>0</v>
      </c>
      <c r="J357" s="28">
        <f t="shared" ca="1" si="49"/>
        <v>0</v>
      </c>
      <c r="K357" s="35">
        <f t="shared" ca="1" si="50"/>
        <v>0</v>
      </c>
      <c r="L357" s="37"/>
    </row>
    <row r="358" spans="1:12" x14ac:dyDescent="0.2">
      <c r="A358" s="19">
        <f ca="1">+Curves!C358</f>
        <v>52505</v>
      </c>
      <c r="B358" s="28">
        <f t="shared" ca="1" si="51"/>
        <v>0</v>
      </c>
      <c r="C358" s="24">
        <f>IF(OR($C$4="",$C$4=0),+Curves!D358,$C$4)</f>
        <v>0.05</v>
      </c>
      <c r="D358" s="26">
        <f t="shared" ca="1" si="46"/>
        <v>0.23795988457677331</v>
      </c>
      <c r="E358" s="28">
        <f t="shared" si="53"/>
        <v>5000</v>
      </c>
      <c r="F358" s="28">
        <f t="shared" ca="1" si="54"/>
        <v>0</v>
      </c>
      <c r="G358" s="23">
        <f t="shared" ca="1" si="47"/>
        <v>0</v>
      </c>
      <c r="H358" s="35">
        <f t="shared" ca="1" si="48"/>
        <v>0</v>
      </c>
      <c r="I358" s="28">
        <f t="shared" ca="1" si="52"/>
        <v>0</v>
      </c>
      <c r="J358" s="28">
        <f t="shared" ca="1" si="49"/>
        <v>0</v>
      </c>
      <c r="K358" s="35">
        <f t="shared" ca="1" si="50"/>
        <v>0</v>
      </c>
      <c r="L358" s="37"/>
    </row>
    <row r="359" spans="1:12" x14ac:dyDescent="0.2">
      <c r="A359" s="19">
        <f ca="1">+Curves!C359</f>
        <v>52536</v>
      </c>
      <c r="B359" s="28">
        <f t="shared" ca="1" si="51"/>
        <v>0</v>
      </c>
      <c r="C359" s="24">
        <f>IF(OR($C$4="",$C$4=0),+Curves!D359,$C$4)</f>
        <v>0.05</v>
      </c>
      <c r="D359" s="26">
        <f t="shared" ca="1" si="46"/>
        <v>0.23696456532490828</v>
      </c>
      <c r="E359" s="28">
        <f t="shared" si="53"/>
        <v>5000</v>
      </c>
      <c r="F359" s="28">
        <f t="shared" ca="1" si="54"/>
        <v>0</v>
      </c>
      <c r="G359" s="23">
        <f t="shared" ca="1" si="47"/>
        <v>0</v>
      </c>
      <c r="H359" s="35">
        <f t="shared" ca="1" si="48"/>
        <v>0</v>
      </c>
      <c r="I359" s="28">
        <f t="shared" ca="1" si="52"/>
        <v>0</v>
      </c>
      <c r="J359" s="28">
        <f t="shared" ca="1" si="49"/>
        <v>0</v>
      </c>
      <c r="K359" s="35">
        <f t="shared" ca="1" si="50"/>
        <v>0</v>
      </c>
      <c r="L359" s="37"/>
    </row>
    <row r="360" spans="1:12" x14ac:dyDescent="0.2">
      <c r="A360" s="19">
        <f ca="1">+Curves!C360</f>
        <v>52566</v>
      </c>
      <c r="B360" s="28">
        <f t="shared" ca="1" si="51"/>
        <v>0</v>
      </c>
      <c r="C360" s="24">
        <f>IF(OR($C$4="",$C$4=0),+Curves!D360,$C$4)</f>
        <v>0.05</v>
      </c>
      <c r="D360" s="26">
        <f t="shared" ca="1" si="46"/>
        <v>0.23600531718833825</v>
      </c>
      <c r="E360" s="28">
        <f t="shared" si="53"/>
        <v>5000</v>
      </c>
      <c r="F360" s="28">
        <f t="shared" ca="1" si="54"/>
        <v>0</v>
      </c>
      <c r="G360" s="23">
        <f t="shared" ca="1" si="47"/>
        <v>0</v>
      </c>
      <c r="H360" s="35">
        <f t="shared" ca="1" si="48"/>
        <v>0</v>
      </c>
      <c r="I360" s="28">
        <f t="shared" ca="1" si="52"/>
        <v>0</v>
      </c>
      <c r="J360" s="28">
        <f t="shared" ca="1" si="49"/>
        <v>0</v>
      </c>
      <c r="K360" s="35">
        <f t="shared" ca="1" si="50"/>
        <v>0</v>
      </c>
      <c r="L360" s="37"/>
    </row>
    <row r="361" spans="1:12" x14ac:dyDescent="0.2">
      <c r="A361" s="19">
        <f ca="1">+Curves!C361</f>
        <v>52597</v>
      </c>
      <c r="B361" s="28">
        <f t="shared" ca="1" si="51"/>
        <v>0</v>
      </c>
      <c r="C361" s="24">
        <f>IF(OR($C$4="",$C$4=0),+Curves!D361,$C$4)</f>
        <v>0.05</v>
      </c>
      <c r="D361" s="26">
        <f t="shared" ca="1" si="46"/>
        <v>0.23501817334198005</v>
      </c>
      <c r="E361" s="28">
        <f t="shared" si="53"/>
        <v>5000</v>
      </c>
      <c r="F361" s="28">
        <f t="shared" ca="1" si="54"/>
        <v>0</v>
      </c>
      <c r="G361" s="23">
        <f t="shared" ca="1" si="47"/>
        <v>0</v>
      </c>
      <c r="H361" s="35">
        <f t="shared" ca="1" si="48"/>
        <v>0</v>
      </c>
      <c r="I361" s="28">
        <f t="shared" ca="1" si="52"/>
        <v>0</v>
      </c>
      <c r="J361" s="28">
        <f t="shared" ca="1" si="49"/>
        <v>0</v>
      </c>
      <c r="K361" s="35">
        <f t="shared" ca="1" si="50"/>
        <v>0</v>
      </c>
      <c r="L361" s="37"/>
    </row>
    <row r="362" spans="1:12" x14ac:dyDescent="0.2">
      <c r="A362" s="19">
        <f ca="1">+Curves!C362</f>
        <v>52628</v>
      </c>
      <c r="B362" s="28">
        <f t="shared" ca="1" si="51"/>
        <v>0</v>
      </c>
      <c r="C362" s="24">
        <f>IF(OR($C$4="",$C$4=0),+Curves!D362,$C$4)</f>
        <v>0.05</v>
      </c>
      <c r="D362" s="26">
        <f t="shared" ca="1" si="46"/>
        <v>0.2340351584406177</v>
      </c>
      <c r="E362" s="28">
        <f t="shared" si="53"/>
        <v>5000</v>
      </c>
      <c r="F362" s="28">
        <f t="shared" ca="1" si="54"/>
        <v>0</v>
      </c>
      <c r="G362" s="23">
        <f t="shared" ca="1" si="47"/>
        <v>0</v>
      </c>
      <c r="H362" s="35">
        <f t="shared" ca="1" si="48"/>
        <v>0</v>
      </c>
      <c r="I362" s="28">
        <f t="shared" ca="1" si="52"/>
        <v>0</v>
      </c>
      <c r="J362" s="28">
        <f t="shared" ca="1" si="49"/>
        <v>0</v>
      </c>
      <c r="K362" s="35">
        <f t="shared" ca="1" si="50"/>
        <v>0</v>
      </c>
      <c r="L362" s="37"/>
    </row>
    <row r="363" spans="1:12" x14ac:dyDescent="0.2">
      <c r="A363" s="19">
        <f ca="1">+Curves!C363</f>
        <v>52657</v>
      </c>
      <c r="B363" s="28">
        <f t="shared" ca="1" si="51"/>
        <v>0</v>
      </c>
      <c r="C363" s="24">
        <f>IF(OR($C$4="",$C$4=0),+Curves!D363,$C$4)</f>
        <v>0.05</v>
      </c>
      <c r="D363" s="26">
        <f t="shared" ca="1" si="46"/>
        <v>0.23311928651851757</v>
      </c>
      <c r="E363" s="28">
        <f t="shared" si="53"/>
        <v>5000</v>
      </c>
      <c r="F363" s="28">
        <f t="shared" ca="1" si="54"/>
        <v>50</v>
      </c>
      <c r="G363" s="23">
        <f t="shared" ca="1" si="47"/>
        <v>11.655964325925879</v>
      </c>
      <c r="H363" s="35">
        <f t="shared" ca="1" si="48"/>
        <v>-58279.821629629398</v>
      </c>
      <c r="I363" s="28">
        <f t="shared" ca="1" si="52"/>
        <v>0</v>
      </c>
      <c r="J363" s="28">
        <f t="shared" ca="1" si="49"/>
        <v>0</v>
      </c>
      <c r="K363" s="35">
        <f t="shared" ca="1" si="50"/>
        <v>-58279.821629629398</v>
      </c>
      <c r="L363" s="37"/>
    </row>
    <row r="364" spans="1:12" x14ac:dyDescent="0.2">
      <c r="A364" s="19">
        <f ca="1">+Curves!C364</f>
        <v>52688</v>
      </c>
      <c r="B364" s="28">
        <f t="shared" ca="1" si="51"/>
        <v>0</v>
      </c>
      <c r="C364" s="24">
        <f>IF(OR($C$4="",$C$4=0),+Curves!D364,$C$4)</f>
        <v>0.05</v>
      </c>
      <c r="D364" s="26">
        <f t="shared" ca="1" si="46"/>
        <v>0.23214421412652339</v>
      </c>
      <c r="E364" s="28">
        <f t="shared" si="53"/>
        <v>5000</v>
      </c>
      <c r="F364" s="28">
        <f t="shared" ca="1" si="54"/>
        <v>0</v>
      </c>
      <c r="G364" s="23">
        <f t="shared" ca="1" si="47"/>
        <v>0</v>
      </c>
      <c r="H364" s="35">
        <f t="shared" ca="1" si="48"/>
        <v>0</v>
      </c>
      <c r="I364" s="28">
        <f t="shared" ca="1" si="52"/>
        <v>0</v>
      </c>
      <c r="J364" s="28">
        <f t="shared" ca="1" si="49"/>
        <v>0</v>
      </c>
      <c r="K364" s="35">
        <f t="shared" ca="1" si="50"/>
        <v>0</v>
      </c>
      <c r="L364" s="37"/>
    </row>
    <row r="365" spans="1:12" x14ac:dyDescent="0.2">
      <c r="A365" s="19">
        <f ca="1">+Curves!C365</f>
        <v>52718</v>
      </c>
      <c r="B365" s="28">
        <f t="shared" ca="1" si="51"/>
        <v>0</v>
      </c>
      <c r="C365" s="24">
        <f>IF(OR($C$4="",$C$4=0),+Curves!D365,$C$4)</f>
        <v>0.05</v>
      </c>
      <c r="D365" s="26">
        <f t="shared" ca="1" si="46"/>
        <v>0.23120447908845543</v>
      </c>
      <c r="E365" s="28">
        <f t="shared" si="53"/>
        <v>5000</v>
      </c>
      <c r="F365" s="28">
        <f t="shared" ca="1" si="54"/>
        <v>0</v>
      </c>
      <c r="G365" s="23">
        <f t="shared" ca="1" si="47"/>
        <v>0</v>
      </c>
      <c r="H365" s="35">
        <f t="shared" ca="1" si="48"/>
        <v>0</v>
      </c>
      <c r="I365" s="28">
        <f t="shared" ca="1" si="52"/>
        <v>0</v>
      </c>
      <c r="J365" s="28">
        <f t="shared" ca="1" si="49"/>
        <v>0</v>
      </c>
      <c r="K365" s="35">
        <f t="shared" ca="1" si="50"/>
        <v>0</v>
      </c>
      <c r="L365" s="37"/>
    </row>
    <row r="366" spans="1:12" x14ac:dyDescent="0.2">
      <c r="A366" s="19">
        <f ca="1">+Curves!C366</f>
        <v>52749</v>
      </c>
      <c r="B366" s="28">
        <f t="shared" ca="1" si="51"/>
        <v>0</v>
      </c>
      <c r="C366" s="24">
        <f>IF(OR($C$4="",$C$4=0),+Curves!D366,$C$4)</f>
        <v>0.05</v>
      </c>
      <c r="D366" s="26">
        <f t="shared" ca="1" si="46"/>
        <v>0.23023741579724796</v>
      </c>
      <c r="E366" s="28">
        <f t="shared" si="53"/>
        <v>5000</v>
      </c>
      <c r="F366" s="28">
        <f t="shared" ca="1" si="54"/>
        <v>0</v>
      </c>
      <c r="G366" s="23">
        <f t="shared" ca="1" si="47"/>
        <v>0</v>
      </c>
      <c r="H366" s="35">
        <f t="shared" ca="1" si="48"/>
        <v>0</v>
      </c>
      <c r="I366" s="28">
        <f t="shared" ca="1" si="52"/>
        <v>0</v>
      </c>
      <c r="J366" s="28">
        <f t="shared" ca="1" si="49"/>
        <v>0</v>
      </c>
      <c r="K366" s="35">
        <f t="shared" ca="1" si="50"/>
        <v>0</v>
      </c>
      <c r="L366" s="37"/>
    </row>
    <row r="367" spans="1:12" x14ac:dyDescent="0.2">
      <c r="A367" s="19">
        <f ca="1">+Curves!C367</f>
        <v>52779</v>
      </c>
      <c r="B367" s="28">
        <f t="shared" ca="1" si="51"/>
        <v>0</v>
      </c>
      <c r="C367" s="24">
        <f>IF(OR($C$4="",$C$4=0),+Curves!D367,$C$4)</f>
        <v>0.05</v>
      </c>
      <c r="D367" s="26">
        <f t="shared" ca="1" si="46"/>
        <v>0.22930539960415433</v>
      </c>
      <c r="E367" s="28">
        <f t="shared" si="53"/>
        <v>5000</v>
      </c>
      <c r="F367" s="28">
        <f t="shared" ca="1" si="54"/>
        <v>0</v>
      </c>
      <c r="G367" s="23">
        <f t="shared" ca="1" si="47"/>
        <v>0</v>
      </c>
      <c r="H367" s="35">
        <f t="shared" ca="1" si="48"/>
        <v>0</v>
      </c>
      <c r="I367" s="28">
        <f t="shared" ca="1" si="52"/>
        <v>0</v>
      </c>
      <c r="J367" s="28">
        <f t="shared" ca="1" si="49"/>
        <v>0</v>
      </c>
      <c r="K367" s="35">
        <f t="shared" ca="1" si="50"/>
        <v>0</v>
      </c>
      <c r="L367" s="37"/>
    </row>
    <row r="368" spans="1:12" x14ac:dyDescent="0.2">
      <c r="A368" s="19">
        <f ca="1">+Curves!C368</f>
        <v>52810</v>
      </c>
      <c r="B368" s="28">
        <f t="shared" ca="1" si="51"/>
        <v>0</v>
      </c>
      <c r="C368" s="24">
        <f>IF(OR($C$4="",$C$4=0),+Curves!D368,$C$4)</f>
        <v>0.05</v>
      </c>
      <c r="D368" s="26">
        <f t="shared" ca="1" si="46"/>
        <v>0.22834627962816112</v>
      </c>
      <c r="E368" s="28">
        <f t="shared" si="53"/>
        <v>5000</v>
      </c>
      <c r="F368" s="28">
        <f t="shared" ca="1" si="54"/>
        <v>0</v>
      </c>
      <c r="G368" s="23">
        <f t="shared" ca="1" si="47"/>
        <v>0</v>
      </c>
      <c r="H368" s="35">
        <f t="shared" ca="1" si="48"/>
        <v>0</v>
      </c>
      <c r="I368" s="28">
        <f t="shared" ca="1" si="52"/>
        <v>0</v>
      </c>
      <c r="J368" s="28">
        <f t="shared" ca="1" si="49"/>
        <v>0</v>
      </c>
      <c r="K368" s="35">
        <f t="shared" ca="1" si="50"/>
        <v>0</v>
      </c>
      <c r="L368" s="37"/>
    </row>
    <row r="369" spans="1:14" s="18" customFormat="1" x14ac:dyDescent="0.2">
      <c r="A369" s="20">
        <f ca="1">+Curves!C369</f>
        <v>52841</v>
      </c>
      <c r="B369" s="28">
        <f t="shared" ca="1" si="51"/>
        <v>0</v>
      </c>
      <c r="C369" s="25">
        <f>IF(OR($C$4="",$C$4=0),+Curves!D369,$C$4)</f>
        <v>0.05</v>
      </c>
      <c r="D369" s="27">
        <f t="shared" ca="1" si="46"/>
        <v>0.22739117138119799</v>
      </c>
      <c r="E369" s="28">
        <f t="shared" si="53"/>
        <v>5000</v>
      </c>
      <c r="F369" s="28">
        <f t="shared" ca="1" si="54"/>
        <v>0</v>
      </c>
      <c r="G369" s="23">
        <f t="shared" ca="1" si="47"/>
        <v>0</v>
      </c>
      <c r="H369" s="35">
        <f t="shared" ca="1" si="48"/>
        <v>0</v>
      </c>
      <c r="I369" s="28">
        <f t="shared" ca="1" si="52"/>
        <v>0</v>
      </c>
      <c r="J369" s="28">
        <f t="shared" ca="1" si="49"/>
        <v>0</v>
      </c>
      <c r="K369" s="35">
        <f t="shared" ca="1" si="50"/>
        <v>0</v>
      </c>
      <c r="L369" s="37"/>
      <c r="N369" s="29"/>
    </row>
    <row r="370" spans="1:14" x14ac:dyDescent="0.2">
      <c r="A370" s="21">
        <v>48122</v>
      </c>
      <c r="B370" s="28">
        <f t="shared" ca="1" si="51"/>
        <v>0</v>
      </c>
      <c r="C370" s="24">
        <f t="shared" ref="C370:C433" si="55">IF(OR($C$4="",$C$4=0),C369,$C$4)</f>
        <v>0.05</v>
      </c>
      <c r="D370" s="26">
        <f t="shared" ca="1" si="46"/>
        <v>0.43040421819368713</v>
      </c>
      <c r="E370" s="28">
        <f t="shared" si="53"/>
        <v>5000</v>
      </c>
      <c r="F370" s="28">
        <f t="shared" si="54"/>
        <v>0</v>
      </c>
      <c r="G370" s="23">
        <f t="shared" ca="1" si="47"/>
        <v>0</v>
      </c>
      <c r="H370" s="35">
        <f t="shared" ca="1" si="48"/>
        <v>0</v>
      </c>
      <c r="I370" s="28">
        <f t="shared" ca="1" si="52"/>
        <v>0</v>
      </c>
      <c r="J370" s="28">
        <f t="shared" ca="1" si="49"/>
        <v>0</v>
      </c>
      <c r="K370" s="35">
        <f t="shared" ca="1" si="50"/>
        <v>0</v>
      </c>
      <c r="L370" s="37"/>
    </row>
    <row r="371" spans="1:14" x14ac:dyDescent="0.2">
      <c r="A371" s="21">
        <v>48153</v>
      </c>
      <c r="B371" s="28">
        <f t="shared" ca="1" si="51"/>
        <v>0</v>
      </c>
      <c r="C371" s="24">
        <f t="shared" si="55"/>
        <v>0.05</v>
      </c>
      <c r="D371" s="26">
        <f t="shared" ca="1" si="46"/>
        <v>0.42860395843471971</v>
      </c>
      <c r="E371" s="28">
        <f t="shared" si="53"/>
        <v>5000</v>
      </c>
      <c r="F371" s="28">
        <f t="shared" si="54"/>
        <v>0</v>
      </c>
      <c r="G371" s="23">
        <f t="shared" ca="1" si="47"/>
        <v>0</v>
      </c>
      <c r="H371" s="35">
        <f t="shared" ca="1" si="48"/>
        <v>0</v>
      </c>
      <c r="I371" s="28">
        <f t="shared" ca="1" si="52"/>
        <v>0</v>
      </c>
      <c r="J371" s="28">
        <f t="shared" ca="1" si="49"/>
        <v>0</v>
      </c>
      <c r="K371" s="35">
        <f t="shared" ca="1" si="50"/>
        <v>0</v>
      </c>
      <c r="L371" s="37"/>
    </row>
    <row r="372" spans="1:14" x14ac:dyDescent="0.2">
      <c r="A372" s="21">
        <v>48183</v>
      </c>
      <c r="B372" s="28">
        <f t="shared" ca="1" si="51"/>
        <v>0</v>
      </c>
      <c r="C372" s="24">
        <f t="shared" si="55"/>
        <v>0.05</v>
      </c>
      <c r="D372" s="26">
        <f t="shared" ca="1" si="46"/>
        <v>0.42686894143801679</v>
      </c>
      <c r="E372" s="28">
        <f t="shared" si="53"/>
        <v>5000</v>
      </c>
      <c r="F372" s="28">
        <f t="shared" si="54"/>
        <v>0</v>
      </c>
      <c r="G372" s="23">
        <f t="shared" ca="1" si="47"/>
        <v>0</v>
      </c>
      <c r="H372" s="35">
        <f t="shared" ca="1" si="48"/>
        <v>0</v>
      </c>
      <c r="I372" s="28">
        <f t="shared" ca="1" si="52"/>
        <v>0</v>
      </c>
      <c r="J372" s="28">
        <f t="shared" ca="1" si="49"/>
        <v>0</v>
      </c>
      <c r="K372" s="35">
        <f t="shared" ca="1" si="50"/>
        <v>0</v>
      </c>
      <c r="L372" s="37"/>
    </row>
    <row r="373" spans="1:14" x14ac:dyDescent="0.2">
      <c r="A373" s="21">
        <v>48214</v>
      </c>
      <c r="B373" s="28">
        <f t="shared" ca="1" si="51"/>
        <v>0</v>
      </c>
      <c r="C373" s="24">
        <f t="shared" si="55"/>
        <v>0.05</v>
      </c>
      <c r="D373" s="26">
        <f t="shared" ca="1" si="46"/>
        <v>0.42508346874713793</v>
      </c>
      <c r="E373" s="28">
        <f t="shared" si="53"/>
        <v>5000</v>
      </c>
      <c r="F373" s="28">
        <f t="shared" si="54"/>
        <v>0</v>
      </c>
      <c r="G373" s="23">
        <f t="shared" ca="1" si="47"/>
        <v>0</v>
      </c>
      <c r="H373" s="35">
        <f t="shared" ca="1" si="48"/>
        <v>0</v>
      </c>
      <c r="I373" s="28">
        <f t="shared" ca="1" si="52"/>
        <v>0</v>
      </c>
      <c r="J373" s="28">
        <f t="shared" ca="1" si="49"/>
        <v>0</v>
      </c>
      <c r="K373" s="35">
        <f t="shared" ca="1" si="50"/>
        <v>0</v>
      </c>
      <c r="L373" s="37"/>
    </row>
    <row r="374" spans="1:14" x14ac:dyDescent="0.2">
      <c r="A374" s="21">
        <v>48245</v>
      </c>
      <c r="B374" s="28">
        <f t="shared" ca="1" si="51"/>
        <v>0</v>
      </c>
      <c r="C374" s="24">
        <f t="shared" si="55"/>
        <v>0.05</v>
      </c>
      <c r="D374" s="26">
        <f t="shared" ca="1" si="46"/>
        <v>0.42330546418621751</v>
      </c>
      <c r="E374" s="28">
        <f t="shared" si="53"/>
        <v>5000</v>
      </c>
      <c r="F374" s="28">
        <f t="shared" si="54"/>
        <v>0</v>
      </c>
      <c r="G374" s="23">
        <f t="shared" ca="1" si="47"/>
        <v>0</v>
      </c>
      <c r="H374" s="35">
        <f t="shared" ca="1" si="48"/>
        <v>0</v>
      </c>
      <c r="I374" s="28">
        <f t="shared" ca="1" si="52"/>
        <v>0</v>
      </c>
      <c r="J374" s="28">
        <f t="shared" ca="1" si="49"/>
        <v>0</v>
      </c>
      <c r="K374" s="35">
        <f t="shared" ca="1" si="50"/>
        <v>0</v>
      </c>
      <c r="L374" s="37"/>
    </row>
    <row r="375" spans="1:14" x14ac:dyDescent="0.2">
      <c r="A375" s="21">
        <v>48274</v>
      </c>
      <c r="B375" s="28">
        <f t="shared" ca="1" si="51"/>
        <v>0</v>
      </c>
      <c r="C375" s="24">
        <f t="shared" si="55"/>
        <v>0.05</v>
      </c>
      <c r="D375" s="26">
        <f t="shared" ca="1" si="46"/>
        <v>0.42164890287422097</v>
      </c>
      <c r="E375" s="28">
        <f t="shared" si="53"/>
        <v>5000</v>
      </c>
      <c r="F375" s="28">
        <f t="shared" si="54"/>
        <v>50</v>
      </c>
      <c r="G375" s="23">
        <f t="shared" ca="1" si="47"/>
        <v>21.082445143711048</v>
      </c>
      <c r="H375" s="35">
        <f t="shared" ca="1" si="48"/>
        <v>-105412.22571855524</v>
      </c>
      <c r="I375" s="28">
        <f t="shared" ca="1" si="52"/>
        <v>0</v>
      </c>
      <c r="J375" s="28">
        <f t="shared" ca="1" si="49"/>
        <v>0</v>
      </c>
      <c r="K375" s="35">
        <f t="shared" ca="1" si="50"/>
        <v>-105412.22571855524</v>
      </c>
      <c r="L375" s="37"/>
    </row>
    <row r="376" spans="1:14" x14ac:dyDescent="0.2">
      <c r="A376" s="21">
        <v>48305</v>
      </c>
      <c r="B376" s="28">
        <f t="shared" ca="1" si="51"/>
        <v>0</v>
      </c>
      <c r="C376" s="24">
        <f t="shared" si="55"/>
        <v>0.05</v>
      </c>
      <c r="D376" s="26">
        <f t="shared" ca="1" si="46"/>
        <v>0.41988526413609956</v>
      </c>
      <c r="E376" s="28">
        <f t="shared" si="53"/>
        <v>5000</v>
      </c>
      <c r="F376" s="28">
        <f t="shared" si="54"/>
        <v>0</v>
      </c>
      <c r="G376" s="23">
        <f t="shared" ca="1" si="47"/>
        <v>0</v>
      </c>
      <c r="H376" s="35">
        <f t="shared" ca="1" si="48"/>
        <v>0</v>
      </c>
      <c r="I376" s="28">
        <f t="shared" ca="1" si="52"/>
        <v>0</v>
      </c>
      <c r="J376" s="28">
        <f t="shared" ca="1" si="49"/>
        <v>0</v>
      </c>
      <c r="K376" s="35">
        <f t="shared" ca="1" si="50"/>
        <v>0</v>
      </c>
      <c r="L376" s="37"/>
    </row>
    <row r="377" spans="1:14" x14ac:dyDescent="0.2">
      <c r="A377" s="21">
        <v>48335</v>
      </c>
      <c r="B377" s="28">
        <f t="shared" ca="1" si="51"/>
        <v>0</v>
      </c>
      <c r="C377" s="24">
        <f t="shared" si="55"/>
        <v>0.05</v>
      </c>
      <c r="D377" s="26">
        <f t="shared" ca="1" si="46"/>
        <v>0.41818554098701399</v>
      </c>
      <c r="E377" s="28">
        <f t="shared" si="53"/>
        <v>5000</v>
      </c>
      <c r="F377" s="28">
        <f t="shared" si="54"/>
        <v>0</v>
      </c>
      <c r="G377" s="23">
        <f t="shared" ca="1" si="47"/>
        <v>0</v>
      </c>
      <c r="H377" s="35">
        <f t="shared" ca="1" si="48"/>
        <v>0</v>
      </c>
      <c r="I377" s="28">
        <f t="shared" ca="1" si="52"/>
        <v>0</v>
      </c>
      <c r="J377" s="28">
        <f t="shared" ca="1" si="49"/>
        <v>0</v>
      </c>
      <c r="K377" s="35">
        <f t="shared" ca="1" si="50"/>
        <v>0</v>
      </c>
      <c r="L377" s="37"/>
    </row>
    <row r="378" spans="1:14" x14ac:dyDescent="0.2">
      <c r="A378" s="21">
        <v>48366</v>
      </c>
      <c r="B378" s="28">
        <f t="shared" ca="1" si="51"/>
        <v>0</v>
      </c>
      <c r="C378" s="24">
        <f t="shared" si="55"/>
        <v>0.05</v>
      </c>
      <c r="D378" s="26">
        <f t="shared" ca="1" si="46"/>
        <v>0.41643638851731823</v>
      </c>
      <c r="E378" s="28">
        <f t="shared" si="53"/>
        <v>5000</v>
      </c>
      <c r="F378" s="28">
        <f t="shared" si="54"/>
        <v>0</v>
      </c>
      <c r="G378" s="23">
        <f t="shared" ca="1" si="47"/>
        <v>0</v>
      </c>
      <c r="H378" s="35">
        <f t="shared" ca="1" si="48"/>
        <v>0</v>
      </c>
      <c r="I378" s="28">
        <f t="shared" ca="1" si="52"/>
        <v>0</v>
      </c>
      <c r="J378" s="28">
        <f t="shared" ca="1" si="49"/>
        <v>0</v>
      </c>
      <c r="K378" s="35">
        <f t="shared" ca="1" si="50"/>
        <v>0</v>
      </c>
      <c r="L378" s="37"/>
    </row>
    <row r="379" spans="1:14" x14ac:dyDescent="0.2">
      <c r="A379" s="21">
        <v>48396</v>
      </c>
      <c r="B379" s="28">
        <f t="shared" ca="1" si="51"/>
        <v>0</v>
      </c>
      <c r="C379" s="24">
        <f t="shared" si="55"/>
        <v>0.05</v>
      </c>
      <c r="D379" s="26">
        <f t="shared" ca="1" si="46"/>
        <v>0.41475062664343876</v>
      </c>
      <c r="E379" s="28">
        <f t="shared" si="53"/>
        <v>5000</v>
      </c>
      <c r="F379" s="28">
        <f t="shared" si="54"/>
        <v>0</v>
      </c>
      <c r="G379" s="23">
        <f t="shared" ca="1" si="47"/>
        <v>0</v>
      </c>
      <c r="H379" s="35">
        <f t="shared" ca="1" si="48"/>
        <v>0</v>
      </c>
      <c r="I379" s="28">
        <f t="shared" ca="1" si="52"/>
        <v>0</v>
      </c>
      <c r="J379" s="28">
        <f t="shared" ca="1" si="49"/>
        <v>0</v>
      </c>
      <c r="K379" s="35">
        <f t="shared" ca="1" si="50"/>
        <v>0</v>
      </c>
      <c r="L379" s="37"/>
    </row>
    <row r="380" spans="1:14" x14ac:dyDescent="0.2">
      <c r="A380" s="21">
        <v>48427</v>
      </c>
      <c r="B380" s="28">
        <f t="shared" ca="1" si="51"/>
        <v>0</v>
      </c>
      <c r="C380" s="24">
        <f t="shared" si="55"/>
        <v>0.05</v>
      </c>
      <c r="D380" s="26">
        <f t="shared" ca="1" si="46"/>
        <v>0.41301584145409675</v>
      </c>
      <c r="E380" s="28">
        <f t="shared" si="53"/>
        <v>5000</v>
      </c>
      <c r="F380" s="28">
        <f t="shared" si="54"/>
        <v>0</v>
      </c>
      <c r="G380" s="23">
        <f t="shared" ca="1" si="47"/>
        <v>0</v>
      </c>
      <c r="H380" s="35">
        <f t="shared" ca="1" si="48"/>
        <v>0</v>
      </c>
      <c r="I380" s="28">
        <f t="shared" ca="1" si="52"/>
        <v>0</v>
      </c>
      <c r="J380" s="28">
        <f t="shared" ca="1" si="49"/>
        <v>0</v>
      </c>
      <c r="K380" s="35">
        <f t="shared" ca="1" si="50"/>
        <v>0</v>
      </c>
      <c r="L380" s="37"/>
    </row>
    <row r="381" spans="1:14" x14ac:dyDescent="0.2">
      <c r="A381" s="21">
        <v>48458</v>
      </c>
      <c r="B381" s="28">
        <f t="shared" ca="1" si="51"/>
        <v>0</v>
      </c>
      <c r="C381" s="24">
        <f t="shared" si="55"/>
        <v>0.05</v>
      </c>
      <c r="D381" s="26">
        <f t="shared" ca="1" si="46"/>
        <v>0.41128831238315416</v>
      </c>
      <c r="E381" s="28">
        <f t="shared" si="53"/>
        <v>5000</v>
      </c>
      <c r="F381" s="28">
        <f t="shared" si="54"/>
        <v>0</v>
      </c>
      <c r="G381" s="23">
        <f t="shared" ca="1" si="47"/>
        <v>0</v>
      </c>
      <c r="H381" s="35">
        <f t="shared" ca="1" si="48"/>
        <v>0</v>
      </c>
      <c r="I381" s="28">
        <f t="shared" ca="1" si="52"/>
        <v>0</v>
      </c>
      <c r="J381" s="28">
        <f t="shared" ca="1" si="49"/>
        <v>0</v>
      </c>
      <c r="K381" s="35">
        <f t="shared" ca="1" si="50"/>
        <v>0</v>
      </c>
      <c r="L381" s="37"/>
    </row>
    <row r="382" spans="1:14" x14ac:dyDescent="0.2">
      <c r="A382" s="21">
        <v>48488</v>
      </c>
      <c r="B382" s="28">
        <f t="shared" ca="1" si="51"/>
        <v>0</v>
      </c>
      <c r="C382" s="24">
        <f t="shared" si="55"/>
        <v>0.05</v>
      </c>
      <c r="D382" s="26">
        <f t="shared" ca="1" si="46"/>
        <v>0.40962339025985878</v>
      </c>
      <c r="E382" s="28">
        <f t="shared" si="53"/>
        <v>5000</v>
      </c>
      <c r="F382" s="28">
        <f t="shared" si="54"/>
        <v>0</v>
      </c>
      <c r="G382" s="23">
        <f t="shared" ca="1" si="47"/>
        <v>0</v>
      </c>
      <c r="H382" s="35">
        <f t="shared" ca="1" si="48"/>
        <v>0</v>
      </c>
      <c r="I382" s="28">
        <f t="shared" ca="1" si="52"/>
        <v>0</v>
      </c>
      <c r="J382" s="28">
        <f t="shared" ca="1" si="49"/>
        <v>0</v>
      </c>
      <c r="K382" s="35">
        <f t="shared" ca="1" si="50"/>
        <v>0</v>
      </c>
      <c r="L382" s="37"/>
    </row>
    <row r="383" spans="1:14" x14ac:dyDescent="0.2">
      <c r="A383" s="21">
        <v>48519</v>
      </c>
      <c r="B383" s="28">
        <f t="shared" ca="1" si="51"/>
        <v>0</v>
      </c>
      <c r="C383" s="24">
        <f t="shared" si="55"/>
        <v>0.05</v>
      </c>
      <c r="D383" s="26">
        <f t="shared" ca="1" si="46"/>
        <v>0.40791005085786247</v>
      </c>
      <c r="E383" s="28">
        <f t="shared" si="53"/>
        <v>5000</v>
      </c>
      <c r="F383" s="28">
        <f t="shared" si="54"/>
        <v>0</v>
      </c>
      <c r="G383" s="23">
        <f t="shared" ca="1" si="47"/>
        <v>0</v>
      </c>
      <c r="H383" s="35">
        <f t="shared" ca="1" si="48"/>
        <v>0</v>
      </c>
      <c r="I383" s="28">
        <f t="shared" ca="1" si="52"/>
        <v>0</v>
      </c>
      <c r="J383" s="28">
        <f t="shared" ca="1" si="49"/>
        <v>0</v>
      </c>
      <c r="K383" s="35">
        <f t="shared" ca="1" si="50"/>
        <v>0</v>
      </c>
      <c r="L383" s="37"/>
    </row>
    <row r="384" spans="1:14" x14ac:dyDescent="0.2">
      <c r="A384" s="21">
        <v>48549</v>
      </c>
      <c r="B384" s="28">
        <f t="shared" ca="1" si="51"/>
        <v>0</v>
      </c>
      <c r="C384" s="24">
        <f t="shared" si="55"/>
        <v>0.05</v>
      </c>
      <c r="D384" s="26">
        <f t="shared" ca="1" si="46"/>
        <v>0.40625880415928095</v>
      </c>
      <c r="E384" s="28">
        <f t="shared" si="53"/>
        <v>5000</v>
      </c>
      <c r="F384" s="28">
        <f t="shared" si="54"/>
        <v>0</v>
      </c>
      <c r="G384" s="23">
        <f t="shared" ca="1" si="47"/>
        <v>0</v>
      </c>
      <c r="H384" s="35">
        <f t="shared" ca="1" si="48"/>
        <v>0</v>
      </c>
      <c r="I384" s="28">
        <f t="shared" ca="1" si="52"/>
        <v>0</v>
      </c>
      <c r="J384" s="28">
        <f t="shared" ca="1" si="49"/>
        <v>0</v>
      </c>
      <c r="K384" s="35">
        <f t="shared" ca="1" si="50"/>
        <v>0</v>
      </c>
      <c r="L384" s="37"/>
    </row>
    <row r="385" spans="1:12" x14ac:dyDescent="0.2">
      <c r="A385" s="21">
        <v>48580</v>
      </c>
      <c r="B385" s="28">
        <f t="shared" ca="1" si="51"/>
        <v>0</v>
      </c>
      <c r="C385" s="24">
        <f t="shared" si="55"/>
        <v>0.05</v>
      </c>
      <c r="D385" s="26">
        <f t="shared" ca="1" si="46"/>
        <v>0.40455953787438348</v>
      </c>
      <c r="E385" s="28">
        <f t="shared" si="53"/>
        <v>5000</v>
      </c>
      <c r="F385" s="28">
        <f t="shared" si="54"/>
        <v>0</v>
      </c>
      <c r="G385" s="23">
        <f t="shared" ca="1" si="47"/>
        <v>0</v>
      </c>
      <c r="H385" s="35">
        <f t="shared" ca="1" si="48"/>
        <v>0</v>
      </c>
      <c r="I385" s="28">
        <f t="shared" ca="1" si="52"/>
        <v>0</v>
      </c>
      <c r="J385" s="28">
        <f t="shared" ca="1" si="49"/>
        <v>0</v>
      </c>
      <c r="K385" s="35">
        <f t="shared" ca="1" si="50"/>
        <v>0</v>
      </c>
      <c r="L385" s="37"/>
    </row>
    <row r="386" spans="1:12" x14ac:dyDescent="0.2">
      <c r="A386" s="21">
        <v>48611</v>
      </c>
      <c r="B386" s="28">
        <f t="shared" ca="1" si="51"/>
        <v>0</v>
      </c>
      <c r="C386" s="24">
        <f t="shared" si="55"/>
        <v>0.05</v>
      </c>
      <c r="D386" s="26">
        <f t="shared" ca="1" si="46"/>
        <v>0.4028673791423007</v>
      </c>
      <c r="E386" s="28">
        <f t="shared" si="53"/>
        <v>5000</v>
      </c>
      <c r="F386" s="28">
        <f t="shared" si="54"/>
        <v>0</v>
      </c>
      <c r="G386" s="23">
        <f t="shared" ca="1" si="47"/>
        <v>0</v>
      </c>
      <c r="H386" s="35">
        <f t="shared" ca="1" si="48"/>
        <v>0</v>
      </c>
      <c r="I386" s="28">
        <f t="shared" ca="1" si="52"/>
        <v>0</v>
      </c>
      <c r="J386" s="28">
        <f t="shared" ca="1" si="49"/>
        <v>0</v>
      </c>
      <c r="K386" s="35">
        <f t="shared" ca="1" si="50"/>
        <v>0</v>
      </c>
      <c r="L386" s="37"/>
    </row>
    <row r="387" spans="1:12" x14ac:dyDescent="0.2">
      <c r="A387" s="21">
        <v>48639</v>
      </c>
      <c r="B387" s="28">
        <f t="shared" ca="1" si="51"/>
        <v>0</v>
      </c>
      <c r="C387" s="24">
        <f t="shared" si="55"/>
        <v>0.05</v>
      </c>
      <c r="D387" s="26">
        <f t="shared" ca="1" si="46"/>
        <v>0.40134506206928805</v>
      </c>
      <c r="E387" s="28">
        <f t="shared" si="53"/>
        <v>5000</v>
      </c>
      <c r="F387" s="28">
        <f t="shared" si="54"/>
        <v>50</v>
      </c>
      <c r="G387" s="23">
        <f t="shared" ca="1" si="47"/>
        <v>20.067253103464402</v>
      </c>
      <c r="H387" s="35">
        <f t="shared" ca="1" si="48"/>
        <v>-100336.26551732201</v>
      </c>
      <c r="I387" s="28">
        <f t="shared" ca="1" si="52"/>
        <v>0</v>
      </c>
      <c r="J387" s="28">
        <f t="shared" ca="1" si="49"/>
        <v>0</v>
      </c>
      <c r="K387" s="35">
        <f t="shared" ca="1" si="50"/>
        <v>-100336.26551732201</v>
      </c>
      <c r="L387" s="37"/>
    </row>
    <row r="388" spans="1:12" x14ac:dyDescent="0.2">
      <c r="A388" s="21">
        <v>48670</v>
      </c>
      <c r="B388" s="28">
        <f t="shared" ca="1" si="51"/>
        <v>0</v>
      </c>
      <c r="C388" s="24">
        <f t="shared" si="55"/>
        <v>0.05</v>
      </c>
      <c r="D388" s="26">
        <f t="shared" ca="1" si="46"/>
        <v>0.39966634858516858</v>
      </c>
      <c r="E388" s="28">
        <f t="shared" si="53"/>
        <v>5000</v>
      </c>
      <c r="F388" s="28">
        <f t="shared" si="54"/>
        <v>0</v>
      </c>
      <c r="G388" s="23">
        <f t="shared" ca="1" si="47"/>
        <v>0</v>
      </c>
      <c r="H388" s="35">
        <f t="shared" ca="1" si="48"/>
        <v>0</v>
      </c>
      <c r="I388" s="28">
        <f t="shared" ca="1" si="52"/>
        <v>0</v>
      </c>
      <c r="J388" s="28">
        <f t="shared" ca="1" si="49"/>
        <v>0</v>
      </c>
      <c r="K388" s="35">
        <f t="shared" ca="1" si="50"/>
        <v>0</v>
      </c>
      <c r="L388" s="37"/>
    </row>
    <row r="389" spans="1:12" x14ac:dyDescent="0.2">
      <c r="A389" s="21">
        <v>48700</v>
      </c>
      <c r="B389" s="28">
        <f t="shared" ca="1" si="51"/>
        <v>0</v>
      </c>
      <c r="C389" s="24">
        <f t="shared" si="55"/>
        <v>0.05</v>
      </c>
      <c r="D389" s="26">
        <f t="shared" ca="1" si="46"/>
        <v>0.3980484729352613</v>
      </c>
      <c r="E389" s="28">
        <f t="shared" si="53"/>
        <v>5000</v>
      </c>
      <c r="F389" s="28">
        <f t="shared" si="54"/>
        <v>0</v>
      </c>
      <c r="G389" s="23">
        <f t="shared" ca="1" si="47"/>
        <v>0</v>
      </c>
      <c r="H389" s="35">
        <f t="shared" ca="1" si="48"/>
        <v>0</v>
      </c>
      <c r="I389" s="28">
        <f t="shared" ca="1" si="52"/>
        <v>0</v>
      </c>
      <c r="J389" s="28">
        <f t="shared" ca="1" si="49"/>
        <v>0</v>
      </c>
      <c r="K389" s="35">
        <f t="shared" ca="1" si="50"/>
        <v>0</v>
      </c>
      <c r="L389" s="37"/>
    </row>
    <row r="390" spans="1:12" x14ac:dyDescent="0.2">
      <c r="A390" s="21">
        <v>48731</v>
      </c>
      <c r="B390" s="28">
        <f t="shared" ca="1" si="51"/>
        <v>0</v>
      </c>
      <c r="C390" s="24">
        <f t="shared" si="55"/>
        <v>0.05</v>
      </c>
      <c r="D390" s="26">
        <f t="shared" ca="1" si="46"/>
        <v>0.39638354815605925</v>
      </c>
      <c r="E390" s="28">
        <f t="shared" si="53"/>
        <v>5000</v>
      </c>
      <c r="F390" s="28">
        <f t="shared" si="54"/>
        <v>0</v>
      </c>
      <c r="G390" s="23">
        <f t="shared" ca="1" si="47"/>
        <v>0</v>
      </c>
      <c r="H390" s="35">
        <f t="shared" ca="1" si="48"/>
        <v>0</v>
      </c>
      <c r="I390" s="28">
        <f t="shared" ca="1" si="52"/>
        <v>0</v>
      </c>
      <c r="J390" s="28">
        <f t="shared" ca="1" si="49"/>
        <v>0</v>
      </c>
      <c r="K390" s="35">
        <f t="shared" ca="1" si="50"/>
        <v>0</v>
      </c>
      <c r="L390" s="37"/>
    </row>
    <row r="391" spans="1:12" x14ac:dyDescent="0.2">
      <c r="A391" s="21">
        <v>48761</v>
      </c>
      <c r="B391" s="28">
        <f t="shared" ca="1" si="51"/>
        <v>0</v>
      </c>
      <c r="C391" s="24">
        <f t="shared" si="55"/>
        <v>0.05</v>
      </c>
      <c r="D391" s="26">
        <f t="shared" ca="1" si="46"/>
        <v>0.39477896149807368</v>
      </c>
      <c r="E391" s="28">
        <f t="shared" si="53"/>
        <v>5000</v>
      </c>
      <c r="F391" s="28">
        <f t="shared" si="54"/>
        <v>0</v>
      </c>
      <c r="G391" s="23">
        <f t="shared" ca="1" si="47"/>
        <v>0</v>
      </c>
      <c r="H391" s="35">
        <f t="shared" ca="1" si="48"/>
        <v>0</v>
      </c>
      <c r="I391" s="28">
        <f t="shared" ca="1" si="52"/>
        <v>0</v>
      </c>
      <c r="J391" s="28">
        <f t="shared" ca="1" si="49"/>
        <v>0</v>
      </c>
      <c r="K391" s="35">
        <f t="shared" ca="1" si="50"/>
        <v>0</v>
      </c>
      <c r="L391" s="37"/>
    </row>
    <row r="392" spans="1:12" x14ac:dyDescent="0.2">
      <c r="A392" s="21">
        <v>48792</v>
      </c>
      <c r="B392" s="28">
        <f t="shared" ca="1" si="51"/>
        <v>0</v>
      </c>
      <c r="C392" s="24">
        <f t="shared" si="55"/>
        <v>0.05</v>
      </c>
      <c r="D392" s="26">
        <f t="shared" ca="1" si="46"/>
        <v>0.39312771216540077</v>
      </c>
      <c r="E392" s="28">
        <f t="shared" si="53"/>
        <v>5000</v>
      </c>
      <c r="F392" s="28">
        <f t="shared" si="54"/>
        <v>0</v>
      </c>
      <c r="G392" s="23">
        <f t="shared" ca="1" si="47"/>
        <v>0</v>
      </c>
      <c r="H392" s="35">
        <f t="shared" ca="1" si="48"/>
        <v>0</v>
      </c>
      <c r="I392" s="28">
        <f t="shared" ca="1" si="52"/>
        <v>0</v>
      </c>
      <c r="J392" s="28">
        <f t="shared" ca="1" si="49"/>
        <v>0</v>
      </c>
      <c r="K392" s="35">
        <f t="shared" ca="1" si="50"/>
        <v>0</v>
      </c>
      <c r="L392" s="37"/>
    </row>
    <row r="393" spans="1:12" x14ac:dyDescent="0.2">
      <c r="A393" s="21">
        <v>48823</v>
      </c>
      <c r="B393" s="28">
        <f t="shared" ca="1" si="51"/>
        <v>0</v>
      </c>
      <c r="C393" s="24">
        <f t="shared" si="55"/>
        <v>0.05</v>
      </c>
      <c r="D393" s="26">
        <f t="shared" ca="1" si="46"/>
        <v>0.39148336954413993</v>
      </c>
      <c r="E393" s="28">
        <f t="shared" si="53"/>
        <v>5000</v>
      </c>
      <c r="F393" s="28">
        <f t="shared" si="54"/>
        <v>0</v>
      </c>
      <c r="G393" s="23">
        <f t="shared" ca="1" si="47"/>
        <v>0</v>
      </c>
      <c r="H393" s="35">
        <f t="shared" ca="1" si="48"/>
        <v>0</v>
      </c>
      <c r="I393" s="28">
        <f t="shared" ca="1" si="52"/>
        <v>0</v>
      </c>
      <c r="J393" s="28">
        <f t="shared" ca="1" si="49"/>
        <v>0</v>
      </c>
      <c r="K393" s="35">
        <f t="shared" ca="1" si="50"/>
        <v>0</v>
      </c>
      <c r="L393" s="37"/>
    </row>
    <row r="394" spans="1:12" x14ac:dyDescent="0.2">
      <c r="A394" s="21">
        <v>48853</v>
      </c>
      <c r="B394" s="28">
        <f t="shared" ca="1" si="51"/>
        <v>0</v>
      </c>
      <c r="C394" s="24">
        <f t="shared" si="55"/>
        <v>0.05</v>
      </c>
      <c r="D394" s="26">
        <f t="shared" ref="D394:D457" ca="1" si="56">+(1+C394/2)^(-2*(A394-$M$4)/365.25)</f>
        <v>0.3898986191312736</v>
      </c>
      <c r="E394" s="28">
        <f t="shared" si="53"/>
        <v>5000</v>
      </c>
      <c r="F394" s="28">
        <f t="shared" si="54"/>
        <v>0</v>
      </c>
      <c r="G394" s="23">
        <f t="shared" ca="1" si="47"/>
        <v>0</v>
      </c>
      <c r="H394" s="35">
        <f t="shared" ca="1" si="48"/>
        <v>0</v>
      </c>
      <c r="I394" s="28">
        <f t="shared" ca="1" si="52"/>
        <v>0</v>
      </c>
      <c r="J394" s="28">
        <f t="shared" ca="1" si="49"/>
        <v>0</v>
      </c>
      <c r="K394" s="35">
        <f t="shared" ca="1" si="50"/>
        <v>0</v>
      </c>
      <c r="L394" s="37"/>
    </row>
    <row r="395" spans="1:12" x14ac:dyDescent="0.2">
      <c r="A395" s="21">
        <v>48884</v>
      </c>
      <c r="B395" s="28">
        <f t="shared" ca="1" si="51"/>
        <v>0</v>
      </c>
      <c r="C395" s="24">
        <f t="shared" si="55"/>
        <v>0.05</v>
      </c>
      <c r="D395" s="26">
        <f t="shared" ca="1" si="56"/>
        <v>0.38826778289773289</v>
      </c>
      <c r="E395" s="28">
        <f t="shared" si="53"/>
        <v>5000</v>
      </c>
      <c r="F395" s="28">
        <f t="shared" si="54"/>
        <v>0</v>
      </c>
      <c r="G395" s="23">
        <f t="shared" ref="G395:G458" ca="1" si="57">+F395*D395</f>
        <v>0</v>
      </c>
      <c r="H395" s="35">
        <f t="shared" ref="H395:H458" ca="1" si="58">-G395*E395</f>
        <v>0</v>
      </c>
      <c r="I395" s="28">
        <f t="shared" ca="1" si="52"/>
        <v>0</v>
      </c>
      <c r="J395" s="28">
        <f t="shared" ref="J395:J458" ca="1" si="59">+IF(B395=0,0,D395*-IPMT(C395/12,B395,$B$8,I394))</f>
        <v>0</v>
      </c>
      <c r="K395" s="35">
        <f t="shared" ref="K395:K458" ca="1" si="60">+H395+J395</f>
        <v>0</v>
      </c>
      <c r="L395" s="37"/>
    </row>
    <row r="396" spans="1:12" x14ac:dyDescent="0.2">
      <c r="A396" s="21">
        <v>48914</v>
      </c>
      <c r="B396" s="28">
        <f t="shared" ref="B396:B459" ca="1" si="61">+IF(B395&lt;&gt;0,B395+1,IF(I395=0,0,1))</f>
        <v>0</v>
      </c>
      <c r="C396" s="24">
        <f t="shared" si="55"/>
        <v>0.05</v>
      </c>
      <c r="D396" s="26">
        <f t="shared" ca="1" si="56"/>
        <v>0.3866960493909779</v>
      </c>
      <c r="E396" s="28">
        <f t="shared" si="53"/>
        <v>5000</v>
      </c>
      <c r="F396" s="28">
        <f t="shared" si="54"/>
        <v>0</v>
      </c>
      <c r="G396" s="23">
        <f t="shared" ca="1" si="57"/>
        <v>0</v>
      </c>
      <c r="H396" s="35">
        <f t="shared" ca="1" si="58"/>
        <v>0</v>
      </c>
      <c r="I396" s="28">
        <f t="shared" ref="I396:I459" ca="1" si="62">+IF(A396=$I$4,$H$4*D396,IF(I395=0,0,I395+J396+H396))</f>
        <v>0</v>
      </c>
      <c r="J396" s="28">
        <f t="shared" ca="1" si="59"/>
        <v>0</v>
      </c>
      <c r="K396" s="35">
        <f t="shared" ca="1" si="60"/>
        <v>0</v>
      </c>
      <c r="L396" s="37"/>
    </row>
    <row r="397" spans="1:12" x14ac:dyDescent="0.2">
      <c r="A397" s="21">
        <v>48945</v>
      </c>
      <c r="B397" s="28">
        <f t="shared" ca="1" si="61"/>
        <v>0</v>
      </c>
      <c r="C397" s="24">
        <f t="shared" si="55"/>
        <v>0.05</v>
      </c>
      <c r="D397" s="26">
        <f t="shared" ca="1" si="56"/>
        <v>0.38507860860568105</v>
      </c>
      <c r="E397" s="28">
        <f t="shared" si="53"/>
        <v>5000</v>
      </c>
      <c r="F397" s="28">
        <f t="shared" si="54"/>
        <v>0</v>
      </c>
      <c r="G397" s="23">
        <f t="shared" ca="1" si="57"/>
        <v>0</v>
      </c>
      <c r="H397" s="35">
        <f t="shared" ca="1" si="58"/>
        <v>0</v>
      </c>
      <c r="I397" s="28">
        <f t="shared" ca="1" si="62"/>
        <v>0</v>
      </c>
      <c r="J397" s="28">
        <f t="shared" ca="1" si="59"/>
        <v>0</v>
      </c>
      <c r="K397" s="35">
        <f t="shared" ca="1" si="60"/>
        <v>0</v>
      </c>
      <c r="L397" s="37"/>
    </row>
    <row r="398" spans="1:12" x14ac:dyDescent="0.2">
      <c r="A398" s="21">
        <v>48976</v>
      </c>
      <c r="B398" s="28">
        <f t="shared" ca="1" si="61"/>
        <v>0</v>
      </c>
      <c r="C398" s="24">
        <f t="shared" si="55"/>
        <v>0.05</v>
      </c>
      <c r="D398" s="26">
        <f t="shared" ca="1" si="56"/>
        <v>0.38346793312015409</v>
      </c>
      <c r="E398" s="28">
        <f t="shared" si="53"/>
        <v>5000</v>
      </c>
      <c r="F398" s="28">
        <f t="shared" si="54"/>
        <v>0</v>
      </c>
      <c r="G398" s="23">
        <f t="shared" ca="1" si="57"/>
        <v>0</v>
      </c>
      <c r="H398" s="35">
        <f t="shared" ca="1" si="58"/>
        <v>0</v>
      </c>
      <c r="I398" s="28">
        <f t="shared" ca="1" si="62"/>
        <v>0</v>
      </c>
      <c r="J398" s="28">
        <f t="shared" ca="1" si="59"/>
        <v>0</v>
      </c>
      <c r="K398" s="35">
        <f t="shared" ca="1" si="60"/>
        <v>0</v>
      </c>
      <c r="L398" s="37"/>
    </row>
    <row r="399" spans="1:12" x14ac:dyDescent="0.2">
      <c r="A399" s="21">
        <v>49004</v>
      </c>
      <c r="B399" s="28">
        <f t="shared" ca="1" si="61"/>
        <v>0</v>
      </c>
      <c r="C399" s="24">
        <f t="shared" si="55"/>
        <v>0.05</v>
      </c>
      <c r="D399" s="26">
        <f t="shared" ca="1" si="56"/>
        <v>0.3820189208353062</v>
      </c>
      <c r="E399" s="28">
        <f t="shared" si="53"/>
        <v>5000</v>
      </c>
      <c r="F399" s="28">
        <f t="shared" si="54"/>
        <v>50</v>
      </c>
      <c r="G399" s="23">
        <f t="shared" ca="1" si="57"/>
        <v>19.100946041765312</v>
      </c>
      <c r="H399" s="35">
        <f t="shared" ca="1" si="58"/>
        <v>-95504.730208826557</v>
      </c>
      <c r="I399" s="28">
        <f t="shared" ca="1" si="62"/>
        <v>0</v>
      </c>
      <c r="J399" s="28">
        <f t="shared" ca="1" si="59"/>
        <v>0</v>
      </c>
      <c r="K399" s="35">
        <f t="shared" ca="1" si="60"/>
        <v>-95504.730208826557</v>
      </c>
      <c r="L399" s="37"/>
    </row>
    <row r="400" spans="1:12" x14ac:dyDescent="0.2">
      <c r="A400" s="21">
        <v>49035</v>
      </c>
      <c r="B400" s="28">
        <f t="shared" ca="1" si="61"/>
        <v>0</v>
      </c>
      <c r="C400" s="24">
        <f t="shared" si="55"/>
        <v>0.05</v>
      </c>
      <c r="D400" s="26">
        <f t="shared" ca="1" si="56"/>
        <v>0.3804210431629399</v>
      </c>
      <c r="E400" s="28">
        <f t="shared" si="53"/>
        <v>5000</v>
      </c>
      <c r="F400" s="28">
        <f t="shared" si="54"/>
        <v>0</v>
      </c>
      <c r="G400" s="23">
        <f t="shared" ca="1" si="57"/>
        <v>0</v>
      </c>
      <c r="H400" s="35">
        <f t="shared" ca="1" si="58"/>
        <v>0</v>
      </c>
      <c r="I400" s="28">
        <f t="shared" ca="1" si="62"/>
        <v>0</v>
      </c>
      <c r="J400" s="28">
        <f t="shared" ca="1" si="59"/>
        <v>0</v>
      </c>
      <c r="K400" s="35">
        <f t="shared" ca="1" si="60"/>
        <v>0</v>
      </c>
      <c r="L400" s="37"/>
    </row>
    <row r="401" spans="1:12" x14ac:dyDescent="0.2">
      <c r="A401" s="21">
        <v>49065</v>
      </c>
      <c r="B401" s="28">
        <f t="shared" ca="1" si="61"/>
        <v>0</v>
      </c>
      <c r="C401" s="24">
        <f t="shared" si="55"/>
        <v>0.05</v>
      </c>
      <c r="D401" s="26">
        <f t="shared" ca="1" si="56"/>
        <v>0.37888107377441255</v>
      </c>
      <c r="E401" s="28">
        <f t="shared" si="53"/>
        <v>5000</v>
      </c>
      <c r="F401" s="28">
        <f t="shared" si="54"/>
        <v>0</v>
      </c>
      <c r="G401" s="23">
        <f t="shared" ca="1" si="57"/>
        <v>0</v>
      </c>
      <c r="H401" s="35">
        <f t="shared" ca="1" si="58"/>
        <v>0</v>
      </c>
      <c r="I401" s="28">
        <f t="shared" ca="1" si="62"/>
        <v>0</v>
      </c>
      <c r="J401" s="28">
        <f t="shared" ca="1" si="59"/>
        <v>0</v>
      </c>
      <c r="K401" s="35">
        <f t="shared" ca="1" si="60"/>
        <v>0</v>
      </c>
      <c r="L401" s="37"/>
    </row>
    <row r="402" spans="1:12" x14ac:dyDescent="0.2">
      <c r="A402" s="21">
        <v>49096</v>
      </c>
      <c r="B402" s="28">
        <f t="shared" ca="1" si="61"/>
        <v>0</v>
      </c>
      <c r="C402" s="24">
        <f t="shared" si="55"/>
        <v>0.05</v>
      </c>
      <c r="D402" s="26">
        <f t="shared" ca="1" si="56"/>
        <v>0.37729632083353054</v>
      </c>
      <c r="E402" s="28">
        <f t="shared" si="53"/>
        <v>5000</v>
      </c>
      <c r="F402" s="28">
        <f t="shared" si="54"/>
        <v>0</v>
      </c>
      <c r="G402" s="23">
        <f t="shared" ca="1" si="57"/>
        <v>0</v>
      </c>
      <c r="H402" s="35">
        <f t="shared" ca="1" si="58"/>
        <v>0</v>
      </c>
      <c r="I402" s="28">
        <f t="shared" ca="1" si="62"/>
        <v>0</v>
      </c>
      <c r="J402" s="28">
        <f t="shared" ca="1" si="59"/>
        <v>0</v>
      </c>
      <c r="K402" s="35">
        <f t="shared" ca="1" si="60"/>
        <v>0</v>
      </c>
      <c r="L402" s="37"/>
    </row>
    <row r="403" spans="1:12" x14ac:dyDescent="0.2">
      <c r="A403" s="21">
        <v>49126</v>
      </c>
      <c r="B403" s="28">
        <f t="shared" ca="1" si="61"/>
        <v>0</v>
      </c>
      <c r="C403" s="24">
        <f t="shared" si="55"/>
        <v>0.05</v>
      </c>
      <c r="D403" s="26">
        <f t="shared" ca="1" si="56"/>
        <v>0.37576900052638662</v>
      </c>
      <c r="E403" s="28">
        <f t="shared" si="53"/>
        <v>5000</v>
      </c>
      <c r="F403" s="28">
        <f t="shared" si="54"/>
        <v>0</v>
      </c>
      <c r="G403" s="23">
        <f t="shared" ca="1" si="57"/>
        <v>0</v>
      </c>
      <c r="H403" s="35">
        <f t="shared" ca="1" si="58"/>
        <v>0</v>
      </c>
      <c r="I403" s="28">
        <f t="shared" ca="1" si="62"/>
        <v>0</v>
      </c>
      <c r="J403" s="28">
        <f t="shared" ca="1" si="59"/>
        <v>0</v>
      </c>
      <c r="K403" s="35">
        <f t="shared" ca="1" si="60"/>
        <v>0</v>
      </c>
      <c r="L403" s="37"/>
    </row>
    <row r="404" spans="1:12" x14ac:dyDescent="0.2">
      <c r="A404" s="21">
        <v>49157</v>
      </c>
      <c r="B404" s="28">
        <f t="shared" ca="1" si="61"/>
        <v>0</v>
      </c>
      <c r="C404" s="24">
        <f t="shared" si="55"/>
        <v>0.05</v>
      </c>
      <c r="D404" s="26">
        <f t="shared" ca="1" si="56"/>
        <v>0.37419726451238072</v>
      </c>
      <c r="E404" s="28">
        <f t="shared" si="53"/>
        <v>5000</v>
      </c>
      <c r="F404" s="28">
        <f t="shared" si="54"/>
        <v>0</v>
      </c>
      <c r="G404" s="23">
        <f t="shared" ca="1" si="57"/>
        <v>0</v>
      </c>
      <c r="H404" s="35">
        <f t="shared" ca="1" si="58"/>
        <v>0</v>
      </c>
      <c r="I404" s="28">
        <f t="shared" ca="1" si="62"/>
        <v>0</v>
      </c>
      <c r="J404" s="28">
        <f t="shared" ca="1" si="59"/>
        <v>0</v>
      </c>
      <c r="K404" s="35">
        <f t="shared" ca="1" si="60"/>
        <v>0</v>
      </c>
      <c r="L404" s="37"/>
    </row>
    <row r="405" spans="1:12" x14ac:dyDescent="0.2">
      <c r="A405" s="21">
        <v>49188</v>
      </c>
      <c r="B405" s="28">
        <f t="shared" ca="1" si="61"/>
        <v>0</v>
      </c>
      <c r="C405" s="24">
        <f t="shared" si="55"/>
        <v>0.05</v>
      </c>
      <c r="D405" s="26">
        <f t="shared" ca="1" si="56"/>
        <v>0.37263210262794449</v>
      </c>
      <c r="E405" s="28">
        <f t="shared" si="53"/>
        <v>5000</v>
      </c>
      <c r="F405" s="28">
        <f t="shared" si="54"/>
        <v>0</v>
      </c>
      <c r="G405" s="23">
        <f t="shared" ca="1" si="57"/>
        <v>0</v>
      </c>
      <c r="H405" s="35">
        <f t="shared" ca="1" si="58"/>
        <v>0</v>
      </c>
      <c r="I405" s="28">
        <f t="shared" ca="1" si="62"/>
        <v>0</v>
      </c>
      <c r="J405" s="28">
        <f t="shared" ca="1" si="59"/>
        <v>0</v>
      </c>
      <c r="K405" s="35">
        <f t="shared" ca="1" si="60"/>
        <v>0</v>
      </c>
      <c r="L405" s="37"/>
    </row>
    <row r="406" spans="1:12" x14ac:dyDescent="0.2">
      <c r="A406" s="21">
        <v>49218</v>
      </c>
      <c r="B406" s="28">
        <f t="shared" ca="1" si="61"/>
        <v>0</v>
      </c>
      <c r="C406" s="24">
        <f t="shared" si="55"/>
        <v>0.05</v>
      </c>
      <c r="D406" s="26">
        <f t="shared" ca="1" si="56"/>
        <v>0.37112366338268482</v>
      </c>
      <c r="E406" s="28">
        <f t="shared" si="53"/>
        <v>5000</v>
      </c>
      <c r="F406" s="28">
        <f t="shared" si="54"/>
        <v>0</v>
      </c>
      <c r="G406" s="23">
        <f t="shared" ca="1" si="57"/>
        <v>0</v>
      </c>
      <c r="H406" s="35">
        <f t="shared" ca="1" si="58"/>
        <v>0</v>
      </c>
      <c r="I406" s="28">
        <f t="shared" ca="1" si="62"/>
        <v>0</v>
      </c>
      <c r="J406" s="28">
        <f t="shared" ca="1" si="59"/>
        <v>0</v>
      </c>
      <c r="K406" s="35">
        <f t="shared" ca="1" si="60"/>
        <v>0</v>
      </c>
      <c r="L406" s="37"/>
    </row>
    <row r="407" spans="1:12" x14ac:dyDescent="0.2">
      <c r="A407" s="21">
        <v>49249</v>
      </c>
      <c r="B407" s="28">
        <f t="shared" ca="1" si="61"/>
        <v>0</v>
      </c>
      <c r="C407" s="24">
        <f t="shared" si="55"/>
        <v>0.05</v>
      </c>
      <c r="D407" s="26">
        <f t="shared" ca="1" si="56"/>
        <v>0.36957135750707698</v>
      </c>
      <c r="E407" s="28">
        <f t="shared" si="53"/>
        <v>5000</v>
      </c>
      <c r="F407" s="28">
        <f t="shared" si="54"/>
        <v>0</v>
      </c>
      <c r="G407" s="23">
        <f t="shared" ca="1" si="57"/>
        <v>0</v>
      </c>
      <c r="H407" s="35">
        <f t="shared" ca="1" si="58"/>
        <v>0</v>
      </c>
      <c r="I407" s="28">
        <f t="shared" ca="1" si="62"/>
        <v>0</v>
      </c>
      <c r="J407" s="28">
        <f t="shared" ca="1" si="59"/>
        <v>0</v>
      </c>
      <c r="K407" s="35">
        <f t="shared" ca="1" si="60"/>
        <v>0</v>
      </c>
      <c r="L407" s="37"/>
    </row>
    <row r="408" spans="1:12" x14ac:dyDescent="0.2">
      <c r="A408" s="21">
        <v>49279</v>
      </c>
      <c r="B408" s="28">
        <f t="shared" ca="1" si="61"/>
        <v>0</v>
      </c>
      <c r="C408" s="24">
        <f t="shared" si="55"/>
        <v>0.05</v>
      </c>
      <c r="D408" s="26">
        <f t="shared" ca="1" si="56"/>
        <v>0.36807530835925523</v>
      </c>
      <c r="E408" s="28">
        <f t="shared" si="53"/>
        <v>5000</v>
      </c>
      <c r="F408" s="28">
        <f t="shared" si="54"/>
        <v>0</v>
      </c>
      <c r="G408" s="23">
        <f t="shared" ca="1" si="57"/>
        <v>0</v>
      </c>
      <c r="H408" s="35">
        <f t="shared" ca="1" si="58"/>
        <v>0</v>
      </c>
      <c r="I408" s="28">
        <f t="shared" ca="1" si="62"/>
        <v>0</v>
      </c>
      <c r="J408" s="28">
        <f t="shared" ca="1" si="59"/>
        <v>0</v>
      </c>
      <c r="K408" s="35">
        <f t="shared" ca="1" si="60"/>
        <v>0</v>
      </c>
      <c r="L408" s="37"/>
    </row>
    <row r="409" spans="1:12" x14ac:dyDescent="0.2">
      <c r="A409" s="21">
        <v>49310</v>
      </c>
      <c r="B409" s="28">
        <f t="shared" ca="1" si="61"/>
        <v>0</v>
      </c>
      <c r="C409" s="24">
        <f t="shared" si="55"/>
        <v>0.05</v>
      </c>
      <c r="D409" s="26">
        <f t="shared" ca="1" si="56"/>
        <v>0.36653575289511592</v>
      </c>
      <c r="E409" s="28">
        <f t="shared" ref="E409:E472" si="63">+IF(OR($E$4="",$E$4=0),IF(YEAR(A409)&gt;$M$38,$N$39,VLOOKUP(YEAR(A409),Curve,2,FALSE)),$E$4)</f>
        <v>5000</v>
      </c>
      <c r="F409" s="28">
        <f t="shared" ref="F409:F472" si="64">+IF(MONTH(A409)=$G$4,$F$4,0)</f>
        <v>0</v>
      </c>
      <c r="G409" s="23">
        <f t="shared" ca="1" si="57"/>
        <v>0</v>
      </c>
      <c r="H409" s="35">
        <f t="shared" ca="1" si="58"/>
        <v>0</v>
      </c>
      <c r="I409" s="28">
        <f t="shared" ca="1" si="62"/>
        <v>0</v>
      </c>
      <c r="J409" s="28">
        <f t="shared" ca="1" si="59"/>
        <v>0</v>
      </c>
      <c r="K409" s="35">
        <f t="shared" ca="1" si="60"/>
        <v>0</v>
      </c>
      <c r="L409" s="37"/>
    </row>
    <row r="410" spans="1:12" x14ac:dyDescent="0.2">
      <c r="A410" s="21">
        <v>49341</v>
      </c>
      <c r="B410" s="28">
        <f t="shared" ca="1" si="61"/>
        <v>0</v>
      </c>
      <c r="C410" s="24">
        <f t="shared" si="55"/>
        <v>0.05</v>
      </c>
      <c r="D410" s="26">
        <f t="shared" ca="1" si="56"/>
        <v>0.36500263695835955</v>
      </c>
      <c r="E410" s="28">
        <f t="shared" si="63"/>
        <v>5000</v>
      </c>
      <c r="F410" s="28">
        <f t="shared" si="64"/>
        <v>0</v>
      </c>
      <c r="G410" s="23">
        <f t="shared" ca="1" si="57"/>
        <v>0</v>
      </c>
      <c r="H410" s="35">
        <f t="shared" ca="1" si="58"/>
        <v>0</v>
      </c>
      <c r="I410" s="28">
        <f t="shared" ca="1" si="62"/>
        <v>0</v>
      </c>
      <c r="J410" s="28">
        <f t="shared" ca="1" si="59"/>
        <v>0</v>
      </c>
      <c r="K410" s="35">
        <f t="shared" ca="1" si="60"/>
        <v>0</v>
      </c>
      <c r="L410" s="37"/>
    </row>
    <row r="411" spans="1:12" x14ac:dyDescent="0.2">
      <c r="A411" s="21">
        <v>49369</v>
      </c>
      <c r="B411" s="28">
        <f t="shared" ca="1" si="61"/>
        <v>0</v>
      </c>
      <c r="C411" s="24">
        <f t="shared" si="55"/>
        <v>0.05</v>
      </c>
      <c r="D411" s="26">
        <f t="shared" ca="1" si="56"/>
        <v>0.36362339958471246</v>
      </c>
      <c r="E411" s="28">
        <f t="shared" si="63"/>
        <v>5000</v>
      </c>
      <c r="F411" s="28">
        <f t="shared" si="64"/>
        <v>50</v>
      </c>
      <c r="G411" s="23">
        <f t="shared" ca="1" si="57"/>
        <v>18.181169979235623</v>
      </c>
      <c r="H411" s="35">
        <f t="shared" ca="1" si="58"/>
        <v>-90905.849896178115</v>
      </c>
      <c r="I411" s="28">
        <f t="shared" ca="1" si="62"/>
        <v>0</v>
      </c>
      <c r="J411" s="28">
        <f t="shared" ca="1" si="59"/>
        <v>0</v>
      </c>
      <c r="K411" s="35">
        <f t="shared" ca="1" si="60"/>
        <v>-90905.849896178115</v>
      </c>
      <c r="L411" s="37"/>
    </row>
    <row r="412" spans="1:12" x14ac:dyDescent="0.2">
      <c r="A412" s="21">
        <v>49400</v>
      </c>
      <c r="B412" s="28">
        <f t="shared" ca="1" si="61"/>
        <v>0</v>
      </c>
      <c r="C412" s="24">
        <f t="shared" si="55"/>
        <v>0.05</v>
      </c>
      <c r="D412" s="26">
        <f t="shared" ca="1" si="56"/>
        <v>0.36210246520252032</v>
      </c>
      <c r="E412" s="28">
        <f t="shared" si="63"/>
        <v>5000</v>
      </c>
      <c r="F412" s="28">
        <f t="shared" si="64"/>
        <v>0</v>
      </c>
      <c r="G412" s="23">
        <f t="shared" ca="1" si="57"/>
        <v>0</v>
      </c>
      <c r="H412" s="35">
        <f t="shared" ca="1" si="58"/>
        <v>0</v>
      </c>
      <c r="I412" s="28">
        <f t="shared" ca="1" si="62"/>
        <v>0</v>
      </c>
      <c r="J412" s="28">
        <f t="shared" ca="1" si="59"/>
        <v>0</v>
      </c>
      <c r="K412" s="35">
        <f t="shared" ca="1" si="60"/>
        <v>0</v>
      </c>
      <c r="L412" s="37"/>
    </row>
    <row r="413" spans="1:12" x14ac:dyDescent="0.2">
      <c r="A413" s="21">
        <v>49430</v>
      </c>
      <c r="B413" s="28">
        <f t="shared" ca="1" si="61"/>
        <v>0</v>
      </c>
      <c r="C413" s="24">
        <f t="shared" si="55"/>
        <v>0.05</v>
      </c>
      <c r="D413" s="26">
        <f t="shared" ca="1" si="56"/>
        <v>0.36063665062169187</v>
      </c>
      <c r="E413" s="28">
        <f t="shared" si="63"/>
        <v>5000</v>
      </c>
      <c r="F413" s="28">
        <f t="shared" si="64"/>
        <v>0</v>
      </c>
      <c r="G413" s="23">
        <f t="shared" ca="1" si="57"/>
        <v>0</v>
      </c>
      <c r="H413" s="35">
        <f t="shared" ca="1" si="58"/>
        <v>0</v>
      </c>
      <c r="I413" s="28">
        <f t="shared" ca="1" si="62"/>
        <v>0</v>
      </c>
      <c r="J413" s="28">
        <f t="shared" ca="1" si="59"/>
        <v>0</v>
      </c>
      <c r="K413" s="35">
        <f t="shared" ca="1" si="60"/>
        <v>0</v>
      </c>
      <c r="L413" s="37"/>
    </row>
    <row r="414" spans="1:12" x14ac:dyDescent="0.2">
      <c r="A414" s="21">
        <v>49461</v>
      </c>
      <c r="B414" s="28">
        <f t="shared" ca="1" si="61"/>
        <v>0</v>
      </c>
      <c r="C414" s="24">
        <f t="shared" si="55"/>
        <v>0.05</v>
      </c>
      <c r="D414" s="26">
        <f t="shared" ca="1" si="56"/>
        <v>0.35912820897014919</v>
      </c>
      <c r="E414" s="28">
        <f t="shared" si="63"/>
        <v>5000</v>
      </c>
      <c r="F414" s="28">
        <f t="shared" si="64"/>
        <v>0</v>
      </c>
      <c r="G414" s="23">
        <f t="shared" ca="1" si="57"/>
        <v>0</v>
      </c>
      <c r="H414" s="35">
        <f t="shared" ca="1" si="58"/>
        <v>0</v>
      </c>
      <c r="I414" s="28">
        <f t="shared" ca="1" si="62"/>
        <v>0</v>
      </c>
      <c r="J414" s="28">
        <f t="shared" ca="1" si="59"/>
        <v>0</v>
      </c>
      <c r="K414" s="35">
        <f t="shared" ca="1" si="60"/>
        <v>0</v>
      </c>
      <c r="L414" s="37"/>
    </row>
    <row r="415" spans="1:12" x14ac:dyDescent="0.2">
      <c r="A415" s="21">
        <v>49491</v>
      </c>
      <c r="B415" s="28">
        <f t="shared" ca="1" si="61"/>
        <v>0</v>
      </c>
      <c r="C415" s="24">
        <f t="shared" si="55"/>
        <v>0.05</v>
      </c>
      <c r="D415" s="26">
        <f t="shared" ca="1" si="56"/>
        <v>0.35767443437405305</v>
      </c>
      <c r="E415" s="28">
        <f t="shared" si="63"/>
        <v>5000</v>
      </c>
      <c r="F415" s="28">
        <f t="shared" si="64"/>
        <v>0</v>
      </c>
      <c r="G415" s="23">
        <f t="shared" ca="1" si="57"/>
        <v>0</v>
      </c>
      <c r="H415" s="35">
        <f t="shared" ca="1" si="58"/>
        <v>0</v>
      </c>
      <c r="I415" s="28">
        <f t="shared" ca="1" si="62"/>
        <v>0</v>
      </c>
      <c r="J415" s="28">
        <f t="shared" ca="1" si="59"/>
        <v>0</v>
      </c>
      <c r="K415" s="35">
        <f t="shared" ca="1" si="60"/>
        <v>0</v>
      </c>
      <c r="L415" s="37"/>
    </row>
    <row r="416" spans="1:12" x14ac:dyDescent="0.2">
      <c r="A416" s="21">
        <v>49522</v>
      </c>
      <c r="B416" s="28">
        <f t="shared" ca="1" si="61"/>
        <v>0</v>
      </c>
      <c r="C416" s="24">
        <f t="shared" si="55"/>
        <v>0.05</v>
      </c>
      <c r="D416" s="26">
        <f t="shared" ca="1" si="56"/>
        <v>0.35617838283971309</v>
      </c>
      <c r="E416" s="28">
        <f t="shared" si="63"/>
        <v>5000</v>
      </c>
      <c r="F416" s="28">
        <f t="shared" si="64"/>
        <v>0</v>
      </c>
      <c r="G416" s="23">
        <f t="shared" ca="1" si="57"/>
        <v>0</v>
      </c>
      <c r="H416" s="35">
        <f t="shared" ca="1" si="58"/>
        <v>0</v>
      </c>
      <c r="I416" s="28">
        <f t="shared" ca="1" si="62"/>
        <v>0</v>
      </c>
      <c r="J416" s="28">
        <f t="shared" ca="1" si="59"/>
        <v>0</v>
      </c>
      <c r="K416" s="35">
        <f t="shared" ca="1" si="60"/>
        <v>0</v>
      </c>
      <c r="L416" s="37"/>
    </row>
    <row r="417" spans="1:12" x14ac:dyDescent="0.2">
      <c r="A417" s="21">
        <v>49553</v>
      </c>
      <c r="B417" s="28">
        <f t="shared" ca="1" si="61"/>
        <v>0</v>
      </c>
      <c r="C417" s="24">
        <f t="shared" si="55"/>
        <v>0.05</v>
      </c>
      <c r="D417" s="26">
        <f t="shared" ca="1" si="56"/>
        <v>0.35468858886805671</v>
      </c>
      <c r="E417" s="28">
        <f t="shared" si="63"/>
        <v>5000</v>
      </c>
      <c r="F417" s="28">
        <f t="shared" si="64"/>
        <v>0</v>
      </c>
      <c r="G417" s="23">
        <f t="shared" ca="1" si="57"/>
        <v>0</v>
      </c>
      <c r="H417" s="35">
        <f t="shared" ca="1" si="58"/>
        <v>0</v>
      </c>
      <c r="I417" s="28">
        <f t="shared" ca="1" si="62"/>
        <v>0</v>
      </c>
      <c r="J417" s="28">
        <f t="shared" ca="1" si="59"/>
        <v>0</v>
      </c>
      <c r="K417" s="35">
        <f t="shared" ca="1" si="60"/>
        <v>0</v>
      </c>
      <c r="L417" s="37"/>
    </row>
    <row r="418" spans="1:12" x14ac:dyDescent="0.2">
      <c r="A418" s="21">
        <v>49583</v>
      </c>
      <c r="B418" s="28">
        <f t="shared" ca="1" si="61"/>
        <v>0</v>
      </c>
      <c r="C418" s="24">
        <f t="shared" si="55"/>
        <v>0.05</v>
      </c>
      <c r="D418" s="26">
        <f t="shared" ca="1" si="56"/>
        <v>0.35325278614595856</v>
      </c>
      <c r="E418" s="28">
        <f t="shared" si="63"/>
        <v>5000</v>
      </c>
      <c r="F418" s="28">
        <f t="shared" si="64"/>
        <v>0</v>
      </c>
      <c r="G418" s="23">
        <f t="shared" ca="1" si="57"/>
        <v>0</v>
      </c>
      <c r="H418" s="35">
        <f t="shared" ca="1" si="58"/>
        <v>0</v>
      </c>
      <c r="I418" s="28">
        <f t="shared" ca="1" si="62"/>
        <v>0</v>
      </c>
      <c r="J418" s="28">
        <f t="shared" ca="1" si="59"/>
        <v>0</v>
      </c>
      <c r="K418" s="35">
        <f t="shared" ca="1" si="60"/>
        <v>0</v>
      </c>
      <c r="L418" s="37"/>
    </row>
    <row r="419" spans="1:12" x14ac:dyDescent="0.2">
      <c r="A419" s="21">
        <v>49614</v>
      </c>
      <c r="B419" s="28">
        <f t="shared" ca="1" si="61"/>
        <v>0</v>
      </c>
      <c r="C419" s="24">
        <f t="shared" si="55"/>
        <v>0.05</v>
      </c>
      <c r="D419" s="26">
        <f t="shared" ca="1" si="56"/>
        <v>0.35177522912221321</v>
      </c>
      <c r="E419" s="28">
        <f t="shared" si="63"/>
        <v>5000</v>
      </c>
      <c r="F419" s="28">
        <f t="shared" si="64"/>
        <v>0</v>
      </c>
      <c r="G419" s="23">
        <f t="shared" ca="1" si="57"/>
        <v>0</v>
      </c>
      <c r="H419" s="35">
        <f t="shared" ca="1" si="58"/>
        <v>0</v>
      </c>
      <c r="I419" s="28">
        <f t="shared" ca="1" si="62"/>
        <v>0</v>
      </c>
      <c r="J419" s="28">
        <f t="shared" ca="1" si="59"/>
        <v>0</v>
      </c>
      <c r="K419" s="35">
        <f t="shared" ca="1" si="60"/>
        <v>0</v>
      </c>
      <c r="L419" s="37"/>
    </row>
    <row r="420" spans="1:12" x14ac:dyDescent="0.2">
      <c r="A420" s="21">
        <v>49644</v>
      </c>
      <c r="B420" s="28">
        <f t="shared" ca="1" si="61"/>
        <v>0</v>
      </c>
      <c r="C420" s="24">
        <f t="shared" si="55"/>
        <v>0.05</v>
      </c>
      <c r="D420" s="26">
        <f t="shared" ca="1" si="56"/>
        <v>0.35035121987186696</v>
      </c>
      <c r="E420" s="28">
        <f t="shared" si="63"/>
        <v>5000</v>
      </c>
      <c r="F420" s="28">
        <f t="shared" si="64"/>
        <v>0</v>
      </c>
      <c r="G420" s="23">
        <f t="shared" ca="1" si="57"/>
        <v>0</v>
      </c>
      <c r="H420" s="35">
        <f t="shared" ca="1" si="58"/>
        <v>0</v>
      </c>
      <c r="I420" s="28">
        <f t="shared" ca="1" si="62"/>
        <v>0</v>
      </c>
      <c r="J420" s="28">
        <f t="shared" ca="1" si="59"/>
        <v>0</v>
      </c>
      <c r="K420" s="35">
        <f t="shared" ca="1" si="60"/>
        <v>0</v>
      </c>
      <c r="L420" s="37"/>
    </row>
    <row r="421" spans="1:12" x14ac:dyDescent="0.2">
      <c r="A421" s="21">
        <v>49675</v>
      </c>
      <c r="B421" s="28">
        <f t="shared" ca="1" si="61"/>
        <v>0</v>
      </c>
      <c r="C421" s="24">
        <f t="shared" si="55"/>
        <v>0.05</v>
      </c>
      <c r="D421" s="26">
        <f t="shared" ca="1" si="56"/>
        <v>0.34888579928354774</v>
      </c>
      <c r="E421" s="28">
        <f t="shared" si="63"/>
        <v>5000</v>
      </c>
      <c r="F421" s="28">
        <f t="shared" si="64"/>
        <v>0</v>
      </c>
      <c r="G421" s="23">
        <f t="shared" ca="1" si="57"/>
        <v>0</v>
      </c>
      <c r="H421" s="35">
        <f t="shared" ca="1" si="58"/>
        <v>0</v>
      </c>
      <c r="I421" s="28">
        <f t="shared" ca="1" si="62"/>
        <v>0</v>
      </c>
      <c r="J421" s="28">
        <f t="shared" ca="1" si="59"/>
        <v>0</v>
      </c>
      <c r="K421" s="35">
        <f t="shared" ca="1" si="60"/>
        <v>0</v>
      </c>
      <c r="L421" s="37"/>
    </row>
    <row r="422" spans="1:12" x14ac:dyDescent="0.2">
      <c r="A422" s="21">
        <v>49706</v>
      </c>
      <c r="B422" s="28">
        <f t="shared" ca="1" si="61"/>
        <v>0</v>
      </c>
      <c r="C422" s="24">
        <f t="shared" si="55"/>
        <v>0.05</v>
      </c>
      <c r="D422" s="26">
        <f t="shared" ca="1" si="56"/>
        <v>0.34742650813728226</v>
      </c>
      <c r="E422" s="28">
        <f t="shared" si="63"/>
        <v>5000</v>
      </c>
      <c r="F422" s="28">
        <f t="shared" si="64"/>
        <v>0</v>
      </c>
      <c r="G422" s="23">
        <f t="shared" ca="1" si="57"/>
        <v>0</v>
      </c>
      <c r="H422" s="35">
        <f t="shared" ca="1" si="58"/>
        <v>0</v>
      </c>
      <c r="I422" s="28">
        <f t="shared" ca="1" si="62"/>
        <v>0</v>
      </c>
      <c r="J422" s="28">
        <f t="shared" ca="1" si="59"/>
        <v>0</v>
      </c>
      <c r="K422" s="35">
        <f t="shared" ca="1" si="60"/>
        <v>0</v>
      </c>
      <c r="L422" s="37"/>
    </row>
    <row r="423" spans="1:12" x14ac:dyDescent="0.2">
      <c r="A423" s="21">
        <v>49735</v>
      </c>
      <c r="B423" s="28">
        <f t="shared" ca="1" si="61"/>
        <v>0</v>
      </c>
      <c r="C423" s="24">
        <f t="shared" si="55"/>
        <v>0.05</v>
      </c>
      <c r="D423" s="26">
        <f t="shared" ca="1" si="56"/>
        <v>0.34606689112111938</v>
      </c>
      <c r="E423" s="28">
        <f t="shared" si="63"/>
        <v>5000</v>
      </c>
      <c r="F423" s="28">
        <f t="shared" si="64"/>
        <v>50</v>
      </c>
      <c r="G423" s="23">
        <f t="shared" ca="1" si="57"/>
        <v>17.303344556055968</v>
      </c>
      <c r="H423" s="35">
        <f t="shared" ca="1" si="58"/>
        <v>-86516.722780279844</v>
      </c>
      <c r="I423" s="28">
        <f t="shared" ca="1" si="62"/>
        <v>0</v>
      </c>
      <c r="J423" s="28">
        <f t="shared" ca="1" si="59"/>
        <v>0</v>
      </c>
      <c r="K423" s="35">
        <f t="shared" ca="1" si="60"/>
        <v>-86516.722780279844</v>
      </c>
      <c r="L423" s="37"/>
    </row>
    <row r="424" spans="1:12" x14ac:dyDescent="0.2">
      <c r="A424" s="21">
        <v>49766</v>
      </c>
      <c r="B424" s="28">
        <f t="shared" ca="1" si="61"/>
        <v>0</v>
      </c>
      <c r="C424" s="24">
        <f t="shared" si="55"/>
        <v>0.05</v>
      </c>
      <c r="D424" s="26">
        <f t="shared" ca="1" si="56"/>
        <v>0.34461939067465314</v>
      </c>
      <c r="E424" s="28">
        <f t="shared" si="63"/>
        <v>5000</v>
      </c>
      <c r="F424" s="28">
        <f t="shared" si="64"/>
        <v>0</v>
      </c>
      <c r="G424" s="23">
        <f t="shared" ca="1" si="57"/>
        <v>0</v>
      </c>
      <c r="H424" s="35">
        <f t="shared" ca="1" si="58"/>
        <v>0</v>
      </c>
      <c r="I424" s="28">
        <f t="shared" ca="1" si="62"/>
        <v>0</v>
      </c>
      <c r="J424" s="28">
        <f t="shared" ca="1" si="59"/>
        <v>0</v>
      </c>
      <c r="K424" s="35">
        <f t="shared" ca="1" si="60"/>
        <v>0</v>
      </c>
      <c r="L424" s="37"/>
    </row>
    <row r="425" spans="1:12" x14ac:dyDescent="0.2">
      <c r="A425" s="21">
        <v>49796</v>
      </c>
      <c r="B425" s="28">
        <f t="shared" ca="1" si="61"/>
        <v>0</v>
      </c>
      <c r="C425" s="24">
        <f t="shared" si="55"/>
        <v>0.05</v>
      </c>
      <c r="D425" s="26">
        <f t="shared" ca="1" si="56"/>
        <v>0.34322434872870949</v>
      </c>
      <c r="E425" s="28">
        <f t="shared" si="63"/>
        <v>5000</v>
      </c>
      <c r="F425" s="28">
        <f t="shared" si="64"/>
        <v>0</v>
      </c>
      <c r="G425" s="23">
        <f t="shared" ca="1" si="57"/>
        <v>0</v>
      </c>
      <c r="H425" s="35">
        <f t="shared" ca="1" si="58"/>
        <v>0</v>
      </c>
      <c r="I425" s="28">
        <f t="shared" ca="1" si="62"/>
        <v>0</v>
      </c>
      <c r="J425" s="28">
        <f t="shared" ca="1" si="59"/>
        <v>0</v>
      </c>
      <c r="K425" s="35">
        <f t="shared" ca="1" si="60"/>
        <v>0</v>
      </c>
      <c r="L425" s="37"/>
    </row>
    <row r="426" spans="1:12" x14ac:dyDescent="0.2">
      <c r="A426" s="21">
        <v>49827</v>
      </c>
      <c r="B426" s="28">
        <f t="shared" ca="1" si="61"/>
        <v>0</v>
      </c>
      <c r="C426" s="24">
        <f t="shared" si="55"/>
        <v>0.05</v>
      </c>
      <c r="D426" s="26">
        <f t="shared" ca="1" si="56"/>
        <v>0.34178873783737745</v>
      </c>
      <c r="E426" s="28">
        <f t="shared" si="63"/>
        <v>5000</v>
      </c>
      <c r="F426" s="28">
        <f t="shared" si="64"/>
        <v>0</v>
      </c>
      <c r="G426" s="23">
        <f t="shared" ca="1" si="57"/>
        <v>0</v>
      </c>
      <c r="H426" s="35">
        <f t="shared" ca="1" si="58"/>
        <v>0</v>
      </c>
      <c r="I426" s="28">
        <f t="shared" ca="1" si="62"/>
        <v>0</v>
      </c>
      <c r="J426" s="28">
        <f t="shared" ca="1" si="59"/>
        <v>0</v>
      </c>
      <c r="K426" s="35">
        <f t="shared" ca="1" si="60"/>
        <v>0</v>
      </c>
      <c r="L426" s="37"/>
    </row>
    <row r="427" spans="1:12" x14ac:dyDescent="0.2">
      <c r="A427" s="21">
        <v>49857</v>
      </c>
      <c r="B427" s="28">
        <f t="shared" ca="1" si="61"/>
        <v>0</v>
      </c>
      <c r="C427" s="24">
        <f t="shared" si="55"/>
        <v>0.05</v>
      </c>
      <c r="D427" s="26">
        <f t="shared" ca="1" si="56"/>
        <v>0.34040515456018344</v>
      </c>
      <c r="E427" s="28">
        <f t="shared" si="63"/>
        <v>5000</v>
      </c>
      <c r="F427" s="28">
        <f t="shared" si="64"/>
        <v>0</v>
      </c>
      <c r="G427" s="23">
        <f t="shared" ca="1" si="57"/>
        <v>0</v>
      </c>
      <c r="H427" s="35">
        <f t="shared" ca="1" si="58"/>
        <v>0</v>
      </c>
      <c r="I427" s="28">
        <f t="shared" ca="1" si="62"/>
        <v>0</v>
      </c>
      <c r="J427" s="28">
        <f t="shared" ca="1" si="59"/>
        <v>0</v>
      </c>
      <c r="K427" s="35">
        <f t="shared" ca="1" si="60"/>
        <v>0</v>
      </c>
      <c r="L427" s="37"/>
    </row>
    <row r="428" spans="1:12" x14ac:dyDescent="0.2">
      <c r="A428" s="21">
        <v>49888</v>
      </c>
      <c r="B428" s="28">
        <f t="shared" ca="1" si="61"/>
        <v>0</v>
      </c>
      <c r="C428" s="24">
        <f t="shared" si="55"/>
        <v>0.05</v>
      </c>
      <c r="D428" s="26">
        <f t="shared" ca="1" si="56"/>
        <v>0.33898133556493365</v>
      </c>
      <c r="E428" s="28">
        <f t="shared" si="63"/>
        <v>5000</v>
      </c>
      <c r="F428" s="28">
        <f t="shared" si="64"/>
        <v>0</v>
      </c>
      <c r="G428" s="23">
        <f t="shared" ca="1" si="57"/>
        <v>0</v>
      </c>
      <c r="H428" s="35">
        <f t="shared" ca="1" si="58"/>
        <v>0</v>
      </c>
      <c r="I428" s="28">
        <f t="shared" ca="1" si="62"/>
        <v>0</v>
      </c>
      <c r="J428" s="28">
        <f t="shared" ca="1" si="59"/>
        <v>0</v>
      </c>
      <c r="K428" s="35">
        <f t="shared" ca="1" si="60"/>
        <v>0</v>
      </c>
      <c r="L428" s="37"/>
    </row>
    <row r="429" spans="1:12" x14ac:dyDescent="0.2">
      <c r="A429" s="21">
        <v>49919</v>
      </c>
      <c r="B429" s="28">
        <f t="shared" ca="1" si="61"/>
        <v>0</v>
      </c>
      <c r="C429" s="24">
        <f t="shared" si="55"/>
        <v>0.05</v>
      </c>
      <c r="D429" s="26">
        <f t="shared" ca="1" si="56"/>
        <v>0.33756347200397763</v>
      </c>
      <c r="E429" s="28">
        <f t="shared" si="63"/>
        <v>5000</v>
      </c>
      <c r="F429" s="28">
        <f t="shared" si="64"/>
        <v>0</v>
      </c>
      <c r="G429" s="23">
        <f t="shared" ca="1" si="57"/>
        <v>0</v>
      </c>
      <c r="H429" s="35">
        <f t="shared" ca="1" si="58"/>
        <v>0</v>
      </c>
      <c r="I429" s="28">
        <f t="shared" ca="1" si="62"/>
        <v>0</v>
      </c>
      <c r="J429" s="28">
        <f t="shared" ca="1" si="59"/>
        <v>0</v>
      </c>
      <c r="K429" s="35">
        <f t="shared" ca="1" si="60"/>
        <v>0</v>
      </c>
      <c r="L429" s="37"/>
    </row>
    <row r="430" spans="1:12" x14ac:dyDescent="0.2">
      <c r="A430" s="21">
        <v>49949</v>
      </c>
      <c r="B430" s="28">
        <f t="shared" ca="1" si="61"/>
        <v>0</v>
      </c>
      <c r="C430" s="24">
        <f t="shared" si="55"/>
        <v>0.05</v>
      </c>
      <c r="D430" s="26">
        <f t="shared" ca="1" si="56"/>
        <v>0.336196992880612</v>
      </c>
      <c r="E430" s="28">
        <f t="shared" si="63"/>
        <v>5000</v>
      </c>
      <c r="F430" s="28">
        <f t="shared" si="64"/>
        <v>0</v>
      </c>
      <c r="G430" s="23">
        <f t="shared" ca="1" si="57"/>
        <v>0</v>
      </c>
      <c r="H430" s="35">
        <f t="shared" ca="1" si="58"/>
        <v>0</v>
      </c>
      <c r="I430" s="28">
        <f t="shared" ca="1" si="62"/>
        <v>0</v>
      </c>
      <c r="J430" s="28">
        <f t="shared" ca="1" si="59"/>
        <v>0</v>
      </c>
      <c r="K430" s="35">
        <f t="shared" ca="1" si="60"/>
        <v>0</v>
      </c>
      <c r="L430" s="37"/>
    </row>
    <row r="431" spans="1:12" x14ac:dyDescent="0.2">
      <c r="A431" s="21">
        <v>49980</v>
      </c>
      <c r="B431" s="28">
        <f t="shared" ca="1" si="61"/>
        <v>0</v>
      </c>
      <c r="C431" s="24">
        <f t="shared" si="55"/>
        <v>0.05</v>
      </c>
      <c r="D431" s="26">
        <f t="shared" ca="1" si="56"/>
        <v>0.33479077544178465</v>
      </c>
      <c r="E431" s="28">
        <f t="shared" si="63"/>
        <v>5000</v>
      </c>
      <c r="F431" s="28">
        <f t="shared" si="64"/>
        <v>0</v>
      </c>
      <c r="G431" s="23">
        <f t="shared" ca="1" si="57"/>
        <v>0</v>
      </c>
      <c r="H431" s="35">
        <f t="shared" ca="1" si="58"/>
        <v>0</v>
      </c>
      <c r="I431" s="28">
        <f t="shared" ca="1" si="62"/>
        <v>0</v>
      </c>
      <c r="J431" s="28">
        <f t="shared" ca="1" si="59"/>
        <v>0</v>
      </c>
      <c r="K431" s="35">
        <f t="shared" ca="1" si="60"/>
        <v>0</v>
      </c>
      <c r="L431" s="37"/>
    </row>
    <row r="432" spans="1:12" x14ac:dyDescent="0.2">
      <c r="A432" s="21">
        <v>50010</v>
      </c>
      <c r="B432" s="28">
        <f t="shared" ca="1" si="61"/>
        <v>0</v>
      </c>
      <c r="C432" s="24">
        <f t="shared" si="55"/>
        <v>0.05</v>
      </c>
      <c r="D432" s="26">
        <f t="shared" ca="1" si="56"/>
        <v>0.33343552037635743</v>
      </c>
      <c r="E432" s="28">
        <f t="shared" si="63"/>
        <v>5000</v>
      </c>
      <c r="F432" s="28">
        <f t="shared" si="64"/>
        <v>0</v>
      </c>
      <c r="G432" s="23">
        <f t="shared" ca="1" si="57"/>
        <v>0</v>
      </c>
      <c r="H432" s="35">
        <f t="shared" ca="1" si="58"/>
        <v>0</v>
      </c>
      <c r="I432" s="28">
        <f t="shared" ca="1" si="62"/>
        <v>0</v>
      </c>
      <c r="J432" s="28">
        <f t="shared" ca="1" si="59"/>
        <v>0</v>
      </c>
      <c r="K432" s="35">
        <f t="shared" ca="1" si="60"/>
        <v>0</v>
      </c>
      <c r="L432" s="37"/>
    </row>
    <row r="433" spans="1:12" x14ac:dyDescent="0.2">
      <c r="A433" s="21">
        <v>50041</v>
      </c>
      <c r="B433" s="28">
        <f t="shared" ca="1" si="61"/>
        <v>0</v>
      </c>
      <c r="C433" s="24">
        <f t="shared" si="55"/>
        <v>0.05</v>
      </c>
      <c r="D433" s="26">
        <f t="shared" ca="1" si="56"/>
        <v>0.33204085340012957</v>
      </c>
      <c r="E433" s="28">
        <f t="shared" si="63"/>
        <v>5000</v>
      </c>
      <c r="F433" s="28">
        <f t="shared" si="64"/>
        <v>0</v>
      </c>
      <c r="G433" s="23">
        <f t="shared" ca="1" si="57"/>
        <v>0</v>
      </c>
      <c r="H433" s="35">
        <f t="shared" ca="1" si="58"/>
        <v>0</v>
      </c>
      <c r="I433" s="28">
        <f t="shared" ca="1" si="62"/>
        <v>0</v>
      </c>
      <c r="J433" s="28">
        <f t="shared" ca="1" si="59"/>
        <v>0</v>
      </c>
      <c r="K433" s="35">
        <f t="shared" ca="1" si="60"/>
        <v>0</v>
      </c>
      <c r="L433" s="37"/>
    </row>
    <row r="434" spans="1:12" x14ac:dyDescent="0.2">
      <c r="A434" s="21">
        <v>50072</v>
      </c>
      <c r="B434" s="28">
        <f t="shared" ca="1" si="61"/>
        <v>0</v>
      </c>
      <c r="C434" s="24">
        <f t="shared" ref="C434:C497" si="65">IF(OR($C$4="",$C$4=0),C433,$C$4)</f>
        <v>0.05</v>
      </c>
      <c r="D434" s="26">
        <f t="shared" ca="1" si="56"/>
        <v>0.33065201992350113</v>
      </c>
      <c r="E434" s="28">
        <f t="shared" si="63"/>
        <v>5000</v>
      </c>
      <c r="F434" s="28">
        <f t="shared" si="64"/>
        <v>0</v>
      </c>
      <c r="G434" s="23">
        <f t="shared" ca="1" si="57"/>
        <v>0</v>
      </c>
      <c r="H434" s="35">
        <f t="shared" ca="1" si="58"/>
        <v>0</v>
      </c>
      <c r="I434" s="28">
        <f t="shared" ca="1" si="62"/>
        <v>0</v>
      </c>
      <c r="J434" s="28">
        <f t="shared" ca="1" si="59"/>
        <v>0</v>
      </c>
      <c r="K434" s="35">
        <f t="shared" ca="1" si="60"/>
        <v>0</v>
      </c>
      <c r="L434" s="37"/>
    </row>
    <row r="435" spans="1:12" x14ac:dyDescent="0.2">
      <c r="A435" s="21">
        <v>50100</v>
      </c>
      <c r="B435" s="28">
        <f t="shared" ca="1" si="61"/>
        <v>0</v>
      </c>
      <c r="C435" s="24">
        <f t="shared" si="65"/>
        <v>0.05</v>
      </c>
      <c r="D435" s="26">
        <f t="shared" ca="1" si="56"/>
        <v>0.32940258340613576</v>
      </c>
      <c r="E435" s="28">
        <f t="shared" si="63"/>
        <v>5000</v>
      </c>
      <c r="F435" s="28">
        <f t="shared" si="64"/>
        <v>50</v>
      </c>
      <c r="G435" s="23">
        <f t="shared" ca="1" si="57"/>
        <v>16.470129170306787</v>
      </c>
      <c r="H435" s="35">
        <f t="shared" ca="1" si="58"/>
        <v>-82350.645851533933</v>
      </c>
      <c r="I435" s="28">
        <f t="shared" ca="1" si="62"/>
        <v>0</v>
      </c>
      <c r="J435" s="28">
        <f t="shared" ca="1" si="59"/>
        <v>0</v>
      </c>
      <c r="K435" s="35">
        <f t="shared" ca="1" si="60"/>
        <v>-82350.645851533933</v>
      </c>
      <c r="L435" s="37"/>
    </row>
    <row r="436" spans="1:12" x14ac:dyDescent="0.2">
      <c r="A436" s="21">
        <v>50131</v>
      </c>
      <c r="B436" s="28">
        <f t="shared" ca="1" si="61"/>
        <v>0</v>
      </c>
      <c r="C436" s="24">
        <f t="shared" si="65"/>
        <v>0.05</v>
      </c>
      <c r="D436" s="26">
        <f t="shared" ca="1" si="56"/>
        <v>0.32802478507066701</v>
      </c>
      <c r="E436" s="28">
        <f t="shared" si="63"/>
        <v>5000</v>
      </c>
      <c r="F436" s="28">
        <f t="shared" si="64"/>
        <v>0</v>
      </c>
      <c r="G436" s="23">
        <f t="shared" ca="1" si="57"/>
        <v>0</v>
      </c>
      <c r="H436" s="35">
        <f t="shared" ca="1" si="58"/>
        <v>0</v>
      </c>
      <c r="I436" s="28">
        <f t="shared" ca="1" si="62"/>
        <v>0</v>
      </c>
      <c r="J436" s="28">
        <f t="shared" ca="1" si="59"/>
        <v>0</v>
      </c>
      <c r="K436" s="35">
        <f t="shared" ca="1" si="60"/>
        <v>0</v>
      </c>
      <c r="L436" s="37"/>
    </row>
    <row r="437" spans="1:12" x14ac:dyDescent="0.2">
      <c r="A437" s="21">
        <v>50161</v>
      </c>
      <c r="B437" s="28">
        <f t="shared" ca="1" si="61"/>
        <v>0</v>
      </c>
      <c r="C437" s="24">
        <f t="shared" si="65"/>
        <v>0.05</v>
      </c>
      <c r="D437" s="26">
        <f t="shared" ca="1" si="56"/>
        <v>0.32669691917900362</v>
      </c>
      <c r="E437" s="28">
        <f t="shared" si="63"/>
        <v>5000</v>
      </c>
      <c r="F437" s="28">
        <f t="shared" si="64"/>
        <v>0</v>
      </c>
      <c r="G437" s="23">
        <f t="shared" ca="1" si="57"/>
        <v>0</v>
      </c>
      <c r="H437" s="35">
        <f t="shared" ca="1" si="58"/>
        <v>0</v>
      </c>
      <c r="I437" s="28">
        <f t="shared" ca="1" si="62"/>
        <v>0</v>
      </c>
      <c r="J437" s="28">
        <f t="shared" ca="1" si="59"/>
        <v>0</v>
      </c>
      <c r="K437" s="35">
        <f t="shared" ca="1" si="60"/>
        <v>0</v>
      </c>
      <c r="L437" s="37"/>
    </row>
    <row r="438" spans="1:12" x14ac:dyDescent="0.2">
      <c r="A438" s="21">
        <v>50192</v>
      </c>
      <c r="B438" s="28">
        <f t="shared" ca="1" si="61"/>
        <v>0</v>
      </c>
      <c r="C438" s="24">
        <f t="shared" si="65"/>
        <v>0.05</v>
      </c>
      <c r="D438" s="26">
        <f t="shared" ca="1" si="56"/>
        <v>0.32533043787581184</v>
      </c>
      <c r="E438" s="28">
        <f t="shared" si="63"/>
        <v>5000</v>
      </c>
      <c r="F438" s="28">
        <f t="shared" si="64"/>
        <v>0</v>
      </c>
      <c r="G438" s="23">
        <f t="shared" ca="1" si="57"/>
        <v>0</v>
      </c>
      <c r="H438" s="35">
        <f t="shared" ca="1" si="58"/>
        <v>0</v>
      </c>
      <c r="I438" s="28">
        <f t="shared" ca="1" si="62"/>
        <v>0</v>
      </c>
      <c r="J438" s="28">
        <f t="shared" ca="1" si="59"/>
        <v>0</v>
      </c>
      <c r="K438" s="35">
        <f t="shared" ca="1" si="60"/>
        <v>0</v>
      </c>
      <c r="L438" s="37"/>
    </row>
    <row r="439" spans="1:12" x14ac:dyDescent="0.2">
      <c r="A439" s="21">
        <v>50222</v>
      </c>
      <c r="B439" s="28">
        <f t="shared" ca="1" si="61"/>
        <v>0</v>
      </c>
      <c r="C439" s="24">
        <f t="shared" si="65"/>
        <v>0.05</v>
      </c>
      <c r="D439" s="26">
        <f t="shared" ca="1" si="56"/>
        <v>0.32401347887869769</v>
      </c>
      <c r="E439" s="28">
        <f t="shared" si="63"/>
        <v>5000</v>
      </c>
      <c r="F439" s="28">
        <f t="shared" si="64"/>
        <v>0</v>
      </c>
      <c r="G439" s="23">
        <f t="shared" ca="1" si="57"/>
        <v>0</v>
      </c>
      <c r="H439" s="35">
        <f t="shared" ca="1" si="58"/>
        <v>0</v>
      </c>
      <c r="I439" s="28">
        <f t="shared" ca="1" si="62"/>
        <v>0</v>
      </c>
      <c r="J439" s="28">
        <f t="shared" ca="1" si="59"/>
        <v>0</v>
      </c>
      <c r="K439" s="35">
        <f t="shared" ca="1" si="60"/>
        <v>0</v>
      </c>
      <c r="L439" s="37"/>
    </row>
    <row r="440" spans="1:12" x14ac:dyDescent="0.2">
      <c r="A440" s="21">
        <v>50253</v>
      </c>
      <c r="B440" s="28">
        <f t="shared" ca="1" si="61"/>
        <v>0</v>
      </c>
      <c r="C440" s="24">
        <f t="shared" si="65"/>
        <v>0.05</v>
      </c>
      <c r="D440" s="26">
        <f t="shared" ca="1" si="56"/>
        <v>0.32265822165134894</v>
      </c>
      <c r="E440" s="28">
        <f t="shared" si="63"/>
        <v>5000</v>
      </c>
      <c r="F440" s="28">
        <f t="shared" si="64"/>
        <v>0</v>
      </c>
      <c r="G440" s="23">
        <f t="shared" ca="1" si="57"/>
        <v>0</v>
      </c>
      <c r="H440" s="35">
        <f t="shared" ca="1" si="58"/>
        <v>0</v>
      </c>
      <c r="I440" s="28">
        <f t="shared" ca="1" si="62"/>
        <v>0</v>
      </c>
      <c r="J440" s="28">
        <f t="shared" ca="1" si="59"/>
        <v>0</v>
      </c>
      <c r="K440" s="35">
        <f t="shared" ca="1" si="60"/>
        <v>0</v>
      </c>
      <c r="L440" s="37"/>
    </row>
    <row r="441" spans="1:12" x14ac:dyDescent="0.2">
      <c r="A441" s="21">
        <v>50284</v>
      </c>
      <c r="B441" s="28">
        <f t="shared" ca="1" si="61"/>
        <v>0</v>
      </c>
      <c r="C441" s="24">
        <f t="shared" si="65"/>
        <v>0.05</v>
      </c>
      <c r="D441" s="26">
        <f t="shared" ca="1" si="56"/>
        <v>0.32130863308370738</v>
      </c>
      <c r="E441" s="28">
        <f t="shared" si="63"/>
        <v>5000</v>
      </c>
      <c r="F441" s="28">
        <f t="shared" si="64"/>
        <v>0</v>
      </c>
      <c r="G441" s="23">
        <f t="shared" ca="1" si="57"/>
        <v>0</v>
      </c>
      <c r="H441" s="35">
        <f t="shared" ca="1" si="58"/>
        <v>0</v>
      </c>
      <c r="I441" s="28">
        <f t="shared" ca="1" si="62"/>
        <v>0</v>
      </c>
      <c r="J441" s="28">
        <f t="shared" ca="1" si="59"/>
        <v>0</v>
      </c>
      <c r="K441" s="35">
        <f t="shared" ca="1" si="60"/>
        <v>0</v>
      </c>
      <c r="L441" s="37"/>
    </row>
    <row r="442" spans="1:12" x14ac:dyDescent="0.2">
      <c r="A442" s="21">
        <v>50314</v>
      </c>
      <c r="B442" s="28">
        <f t="shared" ca="1" si="61"/>
        <v>0</v>
      </c>
      <c r="C442" s="24">
        <f t="shared" si="65"/>
        <v>0.05</v>
      </c>
      <c r="D442" s="26">
        <f t="shared" ca="1" si="56"/>
        <v>0.32000795461675269</v>
      </c>
      <c r="E442" s="28">
        <f t="shared" si="63"/>
        <v>5000</v>
      </c>
      <c r="F442" s="28">
        <f t="shared" si="64"/>
        <v>0</v>
      </c>
      <c r="G442" s="23">
        <f t="shared" ca="1" si="57"/>
        <v>0</v>
      </c>
      <c r="H442" s="35">
        <f t="shared" ca="1" si="58"/>
        <v>0</v>
      </c>
      <c r="I442" s="28">
        <f t="shared" ca="1" si="62"/>
        <v>0</v>
      </c>
      <c r="J442" s="28">
        <f t="shared" ca="1" si="59"/>
        <v>0</v>
      </c>
      <c r="K442" s="35">
        <f t="shared" ca="1" si="60"/>
        <v>0</v>
      </c>
      <c r="L442" s="37"/>
    </row>
    <row r="443" spans="1:12" x14ac:dyDescent="0.2">
      <c r="A443" s="21">
        <v>50345</v>
      </c>
      <c r="B443" s="28">
        <f t="shared" ca="1" si="61"/>
        <v>0</v>
      </c>
      <c r="C443" s="24">
        <f t="shared" si="65"/>
        <v>0.05</v>
      </c>
      <c r="D443" s="26">
        <f t="shared" ca="1" si="56"/>
        <v>0.31866945137051644</v>
      </c>
      <c r="E443" s="28">
        <f t="shared" si="63"/>
        <v>5000</v>
      </c>
      <c r="F443" s="28">
        <f t="shared" si="64"/>
        <v>0</v>
      </c>
      <c r="G443" s="23">
        <f t="shared" ca="1" si="57"/>
        <v>0</v>
      </c>
      <c r="H443" s="35">
        <f t="shared" ca="1" si="58"/>
        <v>0</v>
      </c>
      <c r="I443" s="28">
        <f t="shared" ca="1" si="62"/>
        <v>0</v>
      </c>
      <c r="J443" s="28">
        <f t="shared" ca="1" si="59"/>
        <v>0</v>
      </c>
      <c r="K443" s="35">
        <f t="shared" ca="1" si="60"/>
        <v>0</v>
      </c>
      <c r="L443" s="37"/>
    </row>
    <row r="444" spans="1:12" x14ac:dyDescent="0.2">
      <c r="A444" s="21">
        <v>50375</v>
      </c>
      <c r="B444" s="28">
        <f t="shared" ca="1" si="61"/>
        <v>0</v>
      </c>
      <c r="C444" s="24">
        <f t="shared" si="65"/>
        <v>0.05</v>
      </c>
      <c r="D444" s="26">
        <f t="shared" ca="1" si="56"/>
        <v>0.31737945648461519</v>
      </c>
      <c r="E444" s="28">
        <f t="shared" si="63"/>
        <v>5000</v>
      </c>
      <c r="F444" s="28">
        <f t="shared" si="64"/>
        <v>0</v>
      </c>
      <c r="G444" s="23">
        <f t="shared" ca="1" si="57"/>
        <v>0</v>
      </c>
      <c r="H444" s="35">
        <f t="shared" ca="1" si="58"/>
        <v>0</v>
      </c>
      <c r="I444" s="28">
        <f t="shared" ca="1" si="62"/>
        <v>0</v>
      </c>
      <c r="J444" s="28">
        <f t="shared" ca="1" si="59"/>
        <v>0</v>
      </c>
      <c r="K444" s="35">
        <f t="shared" ca="1" si="60"/>
        <v>0</v>
      </c>
      <c r="L444" s="37"/>
    </row>
    <row r="445" spans="1:12" x14ac:dyDescent="0.2">
      <c r="A445" s="21">
        <v>50406</v>
      </c>
      <c r="B445" s="28">
        <f t="shared" ca="1" si="61"/>
        <v>0</v>
      </c>
      <c r="C445" s="24">
        <f t="shared" si="65"/>
        <v>0.05</v>
      </c>
      <c r="D445" s="26">
        <f t="shared" ca="1" si="56"/>
        <v>0.31605194750658955</v>
      </c>
      <c r="E445" s="28">
        <f t="shared" si="63"/>
        <v>5000</v>
      </c>
      <c r="F445" s="28">
        <f t="shared" si="64"/>
        <v>0</v>
      </c>
      <c r="G445" s="23">
        <f t="shared" ca="1" si="57"/>
        <v>0</v>
      </c>
      <c r="H445" s="35">
        <f t="shared" ca="1" si="58"/>
        <v>0</v>
      </c>
      <c r="I445" s="28">
        <f t="shared" ca="1" si="62"/>
        <v>0</v>
      </c>
      <c r="J445" s="28">
        <f t="shared" ca="1" si="59"/>
        <v>0</v>
      </c>
      <c r="K445" s="35">
        <f t="shared" ca="1" si="60"/>
        <v>0</v>
      </c>
      <c r="L445" s="37"/>
    </row>
    <row r="446" spans="1:12" x14ac:dyDescent="0.2">
      <c r="A446" s="21">
        <v>50437</v>
      </c>
      <c r="B446" s="28">
        <f t="shared" ca="1" si="61"/>
        <v>0</v>
      </c>
      <c r="C446" s="24">
        <f t="shared" si="65"/>
        <v>0.05</v>
      </c>
      <c r="D446" s="26">
        <f t="shared" ca="1" si="56"/>
        <v>0.3147299911251506</v>
      </c>
      <c r="E446" s="28">
        <f t="shared" si="63"/>
        <v>5000</v>
      </c>
      <c r="F446" s="28">
        <f t="shared" si="64"/>
        <v>0</v>
      </c>
      <c r="G446" s="23">
        <f t="shared" ca="1" si="57"/>
        <v>0</v>
      </c>
      <c r="H446" s="35">
        <f t="shared" ca="1" si="58"/>
        <v>0</v>
      </c>
      <c r="I446" s="28">
        <f t="shared" ca="1" si="62"/>
        <v>0</v>
      </c>
      <c r="J446" s="28">
        <f t="shared" ca="1" si="59"/>
        <v>0</v>
      </c>
      <c r="K446" s="35">
        <f t="shared" ca="1" si="60"/>
        <v>0</v>
      </c>
      <c r="L446" s="37"/>
    </row>
    <row r="447" spans="1:12" x14ac:dyDescent="0.2">
      <c r="A447" s="21">
        <v>50465</v>
      </c>
      <c r="B447" s="28">
        <f t="shared" ca="1" si="61"/>
        <v>0</v>
      </c>
      <c r="C447" s="24">
        <f t="shared" si="65"/>
        <v>0.05</v>
      </c>
      <c r="D447" s="26">
        <f t="shared" ca="1" si="56"/>
        <v>0.31354071926129568</v>
      </c>
      <c r="E447" s="28">
        <f t="shared" si="63"/>
        <v>5000</v>
      </c>
      <c r="F447" s="28">
        <f t="shared" si="64"/>
        <v>50</v>
      </c>
      <c r="G447" s="23">
        <f t="shared" ca="1" si="57"/>
        <v>15.677035963064784</v>
      </c>
      <c r="H447" s="35">
        <f t="shared" ca="1" si="58"/>
        <v>-78385.179815323922</v>
      </c>
      <c r="I447" s="28">
        <f t="shared" ca="1" si="62"/>
        <v>0</v>
      </c>
      <c r="J447" s="28">
        <f t="shared" ca="1" si="59"/>
        <v>0</v>
      </c>
      <c r="K447" s="35">
        <f t="shared" ca="1" si="60"/>
        <v>-78385.179815323922</v>
      </c>
      <c r="L447" s="37"/>
    </row>
    <row r="448" spans="1:12" x14ac:dyDescent="0.2">
      <c r="A448" s="21">
        <v>50496</v>
      </c>
      <c r="B448" s="28">
        <f t="shared" ca="1" si="61"/>
        <v>0</v>
      </c>
      <c r="C448" s="24">
        <f t="shared" si="65"/>
        <v>0.05</v>
      </c>
      <c r="D448" s="26">
        <f t="shared" ca="1" si="56"/>
        <v>0.31222926664112216</v>
      </c>
      <c r="E448" s="28">
        <f t="shared" si="63"/>
        <v>5000</v>
      </c>
      <c r="F448" s="28">
        <f t="shared" si="64"/>
        <v>0</v>
      </c>
      <c r="G448" s="23">
        <f t="shared" ca="1" si="57"/>
        <v>0</v>
      </c>
      <c r="H448" s="35">
        <f t="shared" ca="1" si="58"/>
        <v>0</v>
      </c>
      <c r="I448" s="28">
        <f t="shared" ca="1" si="62"/>
        <v>0</v>
      </c>
      <c r="J448" s="28">
        <f t="shared" ca="1" si="59"/>
        <v>0</v>
      </c>
      <c r="K448" s="35">
        <f t="shared" ca="1" si="60"/>
        <v>0</v>
      </c>
      <c r="L448" s="37"/>
    </row>
    <row r="449" spans="1:12" x14ac:dyDescent="0.2">
      <c r="A449" s="21">
        <v>50526</v>
      </c>
      <c r="B449" s="28">
        <f t="shared" ca="1" si="61"/>
        <v>0</v>
      </c>
      <c r="C449" s="24">
        <f t="shared" si="65"/>
        <v>0.05</v>
      </c>
      <c r="D449" s="26">
        <f t="shared" ca="1" si="56"/>
        <v>0.31096534204633131</v>
      </c>
      <c r="E449" s="28">
        <f t="shared" si="63"/>
        <v>5000</v>
      </c>
      <c r="F449" s="28">
        <f t="shared" si="64"/>
        <v>0</v>
      </c>
      <c r="G449" s="23">
        <f t="shared" ca="1" si="57"/>
        <v>0</v>
      </c>
      <c r="H449" s="35">
        <f t="shared" ca="1" si="58"/>
        <v>0</v>
      </c>
      <c r="I449" s="28">
        <f t="shared" ca="1" si="62"/>
        <v>0</v>
      </c>
      <c r="J449" s="28">
        <f t="shared" ca="1" si="59"/>
        <v>0</v>
      </c>
      <c r="K449" s="35">
        <f t="shared" ca="1" si="60"/>
        <v>0</v>
      </c>
      <c r="L449" s="37"/>
    </row>
    <row r="450" spans="1:12" x14ac:dyDescent="0.2">
      <c r="A450" s="21">
        <v>50557</v>
      </c>
      <c r="B450" s="28">
        <f t="shared" ca="1" si="61"/>
        <v>0</v>
      </c>
      <c r="C450" s="24">
        <f t="shared" si="65"/>
        <v>0.05</v>
      </c>
      <c r="D450" s="26">
        <f t="shared" ca="1" si="56"/>
        <v>0.30966466150451644</v>
      </c>
      <c r="E450" s="28">
        <f t="shared" si="63"/>
        <v>5000</v>
      </c>
      <c r="F450" s="28">
        <f t="shared" si="64"/>
        <v>0</v>
      </c>
      <c r="G450" s="23">
        <f t="shared" ca="1" si="57"/>
        <v>0</v>
      </c>
      <c r="H450" s="35">
        <f t="shared" ca="1" si="58"/>
        <v>0</v>
      </c>
      <c r="I450" s="28">
        <f t="shared" ca="1" si="62"/>
        <v>0</v>
      </c>
      <c r="J450" s="28">
        <f t="shared" ca="1" si="59"/>
        <v>0</v>
      </c>
      <c r="K450" s="35">
        <f t="shared" ca="1" si="60"/>
        <v>0</v>
      </c>
      <c r="L450" s="37"/>
    </row>
    <row r="451" spans="1:12" x14ac:dyDescent="0.2">
      <c r="A451" s="21">
        <v>50587</v>
      </c>
      <c r="B451" s="28">
        <f t="shared" ca="1" si="61"/>
        <v>0</v>
      </c>
      <c r="C451" s="24">
        <f t="shared" si="65"/>
        <v>0.05</v>
      </c>
      <c r="D451" s="26">
        <f t="shared" ca="1" si="56"/>
        <v>0.30841111859989478</v>
      </c>
      <c r="E451" s="28">
        <f t="shared" si="63"/>
        <v>5000</v>
      </c>
      <c r="F451" s="28">
        <f t="shared" si="64"/>
        <v>0</v>
      </c>
      <c r="G451" s="23">
        <f t="shared" ca="1" si="57"/>
        <v>0</v>
      </c>
      <c r="H451" s="35">
        <f t="shared" ca="1" si="58"/>
        <v>0</v>
      </c>
      <c r="I451" s="28">
        <f t="shared" ca="1" si="62"/>
        <v>0</v>
      </c>
      <c r="J451" s="28">
        <f t="shared" ca="1" si="59"/>
        <v>0</v>
      </c>
      <c r="K451" s="35">
        <f t="shared" ca="1" si="60"/>
        <v>0</v>
      </c>
      <c r="L451" s="37"/>
    </row>
    <row r="452" spans="1:12" x14ac:dyDescent="0.2">
      <c r="A452" s="21">
        <v>50618</v>
      </c>
      <c r="B452" s="28">
        <f t="shared" ca="1" si="61"/>
        <v>0</v>
      </c>
      <c r="C452" s="24">
        <f t="shared" si="65"/>
        <v>0.05</v>
      </c>
      <c r="D452" s="26">
        <f t="shared" ca="1" si="56"/>
        <v>0.30712112165617605</v>
      </c>
      <c r="E452" s="28">
        <f t="shared" si="63"/>
        <v>5000</v>
      </c>
      <c r="F452" s="28">
        <f t="shared" si="64"/>
        <v>0</v>
      </c>
      <c r="G452" s="23">
        <f t="shared" ca="1" si="57"/>
        <v>0</v>
      </c>
      <c r="H452" s="35">
        <f t="shared" ca="1" si="58"/>
        <v>0</v>
      </c>
      <c r="I452" s="28">
        <f t="shared" ca="1" si="62"/>
        <v>0</v>
      </c>
      <c r="J452" s="28">
        <f t="shared" ca="1" si="59"/>
        <v>0</v>
      </c>
      <c r="K452" s="35">
        <f t="shared" ca="1" si="60"/>
        <v>0</v>
      </c>
      <c r="L452" s="37"/>
    </row>
    <row r="453" spans="1:12" x14ac:dyDescent="0.2">
      <c r="A453" s="21">
        <v>50649</v>
      </c>
      <c r="B453" s="28">
        <f t="shared" ca="1" si="61"/>
        <v>0</v>
      </c>
      <c r="C453" s="24">
        <f t="shared" si="65"/>
        <v>0.05</v>
      </c>
      <c r="D453" s="26">
        <f t="shared" ca="1" si="56"/>
        <v>0.30583652040675768</v>
      </c>
      <c r="E453" s="28">
        <f t="shared" si="63"/>
        <v>5000</v>
      </c>
      <c r="F453" s="28">
        <f t="shared" si="64"/>
        <v>0</v>
      </c>
      <c r="G453" s="23">
        <f t="shared" ca="1" si="57"/>
        <v>0</v>
      </c>
      <c r="H453" s="35">
        <f t="shared" ca="1" si="58"/>
        <v>0</v>
      </c>
      <c r="I453" s="28">
        <f t="shared" ca="1" si="62"/>
        <v>0</v>
      </c>
      <c r="J453" s="28">
        <f t="shared" ca="1" si="59"/>
        <v>0</v>
      </c>
      <c r="K453" s="35">
        <f t="shared" ca="1" si="60"/>
        <v>0</v>
      </c>
      <c r="L453" s="37"/>
    </row>
    <row r="454" spans="1:12" x14ac:dyDescent="0.2">
      <c r="A454" s="21">
        <v>50679</v>
      </c>
      <c r="B454" s="28">
        <f t="shared" ca="1" si="61"/>
        <v>0</v>
      </c>
      <c r="C454" s="24">
        <f t="shared" si="65"/>
        <v>0.05</v>
      </c>
      <c r="D454" s="26">
        <f t="shared" ca="1" si="56"/>
        <v>0.30459847406893087</v>
      </c>
      <c r="E454" s="28">
        <f t="shared" si="63"/>
        <v>5000</v>
      </c>
      <c r="F454" s="28">
        <f t="shared" si="64"/>
        <v>0</v>
      </c>
      <c r="G454" s="23">
        <f t="shared" ca="1" si="57"/>
        <v>0</v>
      </c>
      <c r="H454" s="35">
        <f t="shared" ca="1" si="58"/>
        <v>0</v>
      </c>
      <c r="I454" s="28">
        <f t="shared" ca="1" si="62"/>
        <v>0</v>
      </c>
      <c r="J454" s="28">
        <f t="shared" ca="1" si="59"/>
        <v>0</v>
      </c>
      <c r="K454" s="35">
        <f t="shared" ca="1" si="60"/>
        <v>0</v>
      </c>
      <c r="L454" s="37"/>
    </row>
    <row r="455" spans="1:12" x14ac:dyDescent="0.2">
      <c r="A455" s="21">
        <v>50710</v>
      </c>
      <c r="B455" s="28">
        <f t="shared" ca="1" si="61"/>
        <v>0</v>
      </c>
      <c r="C455" s="24">
        <f t="shared" si="65"/>
        <v>0.05</v>
      </c>
      <c r="D455" s="26">
        <f t="shared" ca="1" si="56"/>
        <v>0.30332442434467272</v>
      </c>
      <c r="E455" s="28">
        <f t="shared" si="63"/>
        <v>5000</v>
      </c>
      <c r="F455" s="28">
        <f t="shared" si="64"/>
        <v>0</v>
      </c>
      <c r="G455" s="23">
        <f t="shared" ca="1" si="57"/>
        <v>0</v>
      </c>
      <c r="H455" s="35">
        <f t="shared" ca="1" si="58"/>
        <v>0</v>
      </c>
      <c r="I455" s="28">
        <f t="shared" ca="1" si="62"/>
        <v>0</v>
      </c>
      <c r="J455" s="28">
        <f t="shared" ca="1" si="59"/>
        <v>0</v>
      </c>
      <c r="K455" s="35">
        <f t="shared" ca="1" si="60"/>
        <v>0</v>
      </c>
      <c r="L455" s="37"/>
    </row>
    <row r="456" spans="1:12" x14ac:dyDescent="0.2">
      <c r="A456" s="21">
        <v>50740</v>
      </c>
      <c r="B456" s="28">
        <f t="shared" ca="1" si="61"/>
        <v>0</v>
      </c>
      <c r="C456" s="24">
        <f t="shared" si="65"/>
        <v>0.05</v>
      </c>
      <c r="D456" s="26">
        <f t="shared" ca="1" si="56"/>
        <v>0.30209654713683015</v>
      </c>
      <c r="E456" s="28">
        <f t="shared" si="63"/>
        <v>5000</v>
      </c>
      <c r="F456" s="28">
        <f t="shared" si="64"/>
        <v>0</v>
      </c>
      <c r="G456" s="23">
        <f t="shared" ca="1" si="57"/>
        <v>0</v>
      </c>
      <c r="H456" s="35">
        <f t="shared" ca="1" si="58"/>
        <v>0</v>
      </c>
      <c r="I456" s="28">
        <f t="shared" ca="1" si="62"/>
        <v>0</v>
      </c>
      <c r="J456" s="28">
        <f t="shared" ca="1" si="59"/>
        <v>0</v>
      </c>
      <c r="K456" s="35">
        <f t="shared" ca="1" si="60"/>
        <v>0</v>
      </c>
      <c r="L456" s="37"/>
    </row>
    <row r="457" spans="1:12" x14ac:dyDescent="0.2">
      <c r="A457" s="21">
        <v>50771</v>
      </c>
      <c r="B457" s="28">
        <f t="shared" ca="1" si="61"/>
        <v>0</v>
      </c>
      <c r="C457" s="24">
        <f t="shared" si="65"/>
        <v>0.05</v>
      </c>
      <c r="D457" s="26">
        <f t="shared" ca="1" si="56"/>
        <v>0.30083296226906125</v>
      </c>
      <c r="E457" s="28">
        <f t="shared" si="63"/>
        <v>5000</v>
      </c>
      <c r="F457" s="28">
        <f t="shared" si="64"/>
        <v>0</v>
      </c>
      <c r="G457" s="23">
        <f t="shared" ca="1" si="57"/>
        <v>0</v>
      </c>
      <c r="H457" s="35">
        <f t="shared" ca="1" si="58"/>
        <v>0</v>
      </c>
      <c r="I457" s="28">
        <f t="shared" ca="1" si="62"/>
        <v>0</v>
      </c>
      <c r="J457" s="28">
        <f t="shared" ca="1" si="59"/>
        <v>0</v>
      </c>
      <c r="K457" s="35">
        <f t="shared" ca="1" si="60"/>
        <v>0</v>
      </c>
      <c r="L457" s="37"/>
    </row>
    <row r="458" spans="1:12" x14ac:dyDescent="0.2">
      <c r="A458" s="21">
        <v>50802</v>
      </c>
      <c r="B458" s="28">
        <f t="shared" ca="1" si="61"/>
        <v>0</v>
      </c>
      <c r="C458" s="24">
        <f t="shared" si="65"/>
        <v>0.05</v>
      </c>
      <c r="D458" s="26">
        <f t="shared" ref="D458:D521" ca="1" si="66">+(1+C458/2)^(-2*(A458-$M$4)/365.25)</f>
        <v>0.29957466262130955</v>
      </c>
      <c r="E458" s="28">
        <f t="shared" si="63"/>
        <v>5000</v>
      </c>
      <c r="F458" s="28">
        <f t="shared" si="64"/>
        <v>0</v>
      </c>
      <c r="G458" s="23">
        <f t="shared" ca="1" si="57"/>
        <v>0</v>
      </c>
      <c r="H458" s="35">
        <f t="shared" ca="1" si="58"/>
        <v>0</v>
      </c>
      <c r="I458" s="28">
        <f t="shared" ca="1" si="62"/>
        <v>0</v>
      </c>
      <c r="J458" s="28">
        <f t="shared" ca="1" si="59"/>
        <v>0</v>
      </c>
      <c r="K458" s="35">
        <f t="shared" ca="1" si="60"/>
        <v>0</v>
      </c>
      <c r="L458" s="37"/>
    </row>
    <row r="459" spans="1:12" x14ac:dyDescent="0.2">
      <c r="A459" s="21">
        <v>50830</v>
      </c>
      <c r="B459" s="28">
        <f t="shared" ca="1" si="61"/>
        <v>0</v>
      </c>
      <c r="C459" s="24">
        <f t="shared" si="65"/>
        <v>0.05</v>
      </c>
      <c r="D459" s="26">
        <f t="shared" ca="1" si="66"/>
        <v>0.29844265827655148</v>
      </c>
      <c r="E459" s="28">
        <f t="shared" si="63"/>
        <v>5000</v>
      </c>
      <c r="F459" s="28">
        <f t="shared" si="64"/>
        <v>50</v>
      </c>
      <c r="G459" s="23">
        <f t="shared" ref="G459:G522" ca="1" si="67">+F459*D459</f>
        <v>14.922132913827573</v>
      </c>
      <c r="H459" s="35">
        <f t="shared" ref="H459:H522" ca="1" si="68">-G459*E459</f>
        <v>-74610.664569137865</v>
      </c>
      <c r="I459" s="28">
        <f t="shared" ca="1" si="62"/>
        <v>0</v>
      </c>
      <c r="J459" s="28">
        <f t="shared" ref="J459:J522" ca="1" si="69">+IF(B459=0,0,D459*-IPMT(C459/12,B459,$B$8,I458))</f>
        <v>0</v>
      </c>
      <c r="K459" s="35">
        <f t="shared" ref="K459:K522" ca="1" si="70">+H459+J459</f>
        <v>-74610.664569137865</v>
      </c>
      <c r="L459" s="37"/>
    </row>
    <row r="460" spans="1:12" x14ac:dyDescent="0.2">
      <c r="A460" s="21">
        <v>50861</v>
      </c>
      <c r="B460" s="28">
        <f t="shared" ref="B460:B523" ca="1" si="71">+IF(B459&lt;&gt;0,B459+1,IF(I459=0,0,1))</f>
        <v>0</v>
      </c>
      <c r="C460" s="24">
        <f t="shared" si="65"/>
        <v>0.05</v>
      </c>
      <c r="D460" s="26">
        <f t="shared" ca="1" si="66"/>
        <v>0.29719435659793553</v>
      </c>
      <c r="E460" s="28">
        <f t="shared" si="63"/>
        <v>5000</v>
      </c>
      <c r="F460" s="28">
        <f t="shared" si="64"/>
        <v>0</v>
      </c>
      <c r="G460" s="23">
        <f t="shared" ca="1" si="67"/>
        <v>0</v>
      </c>
      <c r="H460" s="35">
        <f t="shared" ca="1" si="68"/>
        <v>0</v>
      </c>
      <c r="I460" s="28">
        <f t="shared" ref="I460:I523" ca="1" si="72">+IF(A460=$I$4,$H$4*D460,IF(I459=0,0,I459+J460+H460))</f>
        <v>0</v>
      </c>
      <c r="J460" s="28">
        <f t="shared" ca="1" si="69"/>
        <v>0</v>
      </c>
      <c r="K460" s="35">
        <f t="shared" ca="1" si="70"/>
        <v>0</v>
      </c>
      <c r="L460" s="37"/>
    </row>
    <row r="461" spans="1:12" x14ac:dyDescent="0.2">
      <c r="A461" s="21">
        <v>50891</v>
      </c>
      <c r="B461" s="28">
        <f t="shared" ca="1" si="71"/>
        <v>0</v>
      </c>
      <c r="C461" s="24">
        <f t="shared" si="65"/>
        <v>0.05</v>
      </c>
      <c r="D461" s="26">
        <f t="shared" ca="1" si="66"/>
        <v>0.29599129430727278</v>
      </c>
      <c r="E461" s="28">
        <f t="shared" si="63"/>
        <v>5000</v>
      </c>
      <c r="F461" s="28">
        <f t="shared" si="64"/>
        <v>0</v>
      </c>
      <c r="G461" s="23">
        <f t="shared" ca="1" si="67"/>
        <v>0</v>
      </c>
      <c r="H461" s="35">
        <f t="shared" ca="1" si="68"/>
        <v>0</v>
      </c>
      <c r="I461" s="28">
        <f t="shared" ca="1" si="72"/>
        <v>0</v>
      </c>
      <c r="J461" s="28">
        <f t="shared" ca="1" si="69"/>
        <v>0</v>
      </c>
      <c r="K461" s="35">
        <f t="shared" ca="1" si="70"/>
        <v>0</v>
      </c>
      <c r="L461" s="37"/>
    </row>
    <row r="462" spans="1:12" x14ac:dyDescent="0.2">
      <c r="A462" s="21">
        <v>50922</v>
      </c>
      <c r="B462" s="28">
        <f t="shared" ca="1" si="71"/>
        <v>0</v>
      </c>
      <c r="C462" s="24">
        <f t="shared" si="65"/>
        <v>0.05</v>
      </c>
      <c r="D462" s="26">
        <f t="shared" ca="1" si="66"/>
        <v>0.29475324599449748</v>
      </c>
      <c r="E462" s="28">
        <f t="shared" si="63"/>
        <v>5000</v>
      </c>
      <c r="F462" s="28">
        <f t="shared" si="64"/>
        <v>0</v>
      </c>
      <c r="G462" s="23">
        <f t="shared" ca="1" si="67"/>
        <v>0</v>
      </c>
      <c r="H462" s="35">
        <f t="shared" ca="1" si="68"/>
        <v>0</v>
      </c>
      <c r="I462" s="28">
        <f t="shared" ca="1" si="72"/>
        <v>0</v>
      </c>
      <c r="J462" s="28">
        <f t="shared" ca="1" si="69"/>
        <v>0</v>
      </c>
      <c r="K462" s="35">
        <f t="shared" ca="1" si="70"/>
        <v>0</v>
      </c>
      <c r="L462" s="37"/>
    </row>
    <row r="463" spans="1:12" x14ac:dyDescent="0.2">
      <c r="A463" s="21">
        <v>50952</v>
      </c>
      <c r="B463" s="28">
        <f t="shared" ca="1" si="71"/>
        <v>0</v>
      </c>
      <c r="C463" s="24">
        <f t="shared" si="65"/>
        <v>0.05</v>
      </c>
      <c r="D463" s="26">
        <f t="shared" ca="1" si="66"/>
        <v>0.29356006548001634</v>
      </c>
      <c r="E463" s="28">
        <f t="shared" si="63"/>
        <v>5000</v>
      </c>
      <c r="F463" s="28">
        <f t="shared" si="64"/>
        <v>0</v>
      </c>
      <c r="G463" s="23">
        <f t="shared" ca="1" si="67"/>
        <v>0</v>
      </c>
      <c r="H463" s="35">
        <f t="shared" ca="1" si="68"/>
        <v>0</v>
      </c>
      <c r="I463" s="28">
        <f t="shared" ca="1" si="72"/>
        <v>0</v>
      </c>
      <c r="J463" s="28">
        <f t="shared" ca="1" si="69"/>
        <v>0</v>
      </c>
      <c r="K463" s="35">
        <f t="shared" ca="1" si="70"/>
        <v>0</v>
      </c>
      <c r="L463" s="37"/>
    </row>
    <row r="464" spans="1:12" x14ac:dyDescent="0.2">
      <c r="A464" s="21">
        <v>50983</v>
      </c>
      <c r="B464" s="28">
        <f t="shared" ca="1" si="71"/>
        <v>0</v>
      </c>
      <c r="C464" s="24">
        <f t="shared" si="65"/>
        <v>0.05</v>
      </c>
      <c r="D464" s="26">
        <f t="shared" ca="1" si="66"/>
        <v>0.29233218631344721</v>
      </c>
      <c r="E464" s="28">
        <f t="shared" si="63"/>
        <v>5000</v>
      </c>
      <c r="F464" s="28">
        <f t="shared" si="64"/>
        <v>0</v>
      </c>
      <c r="G464" s="23">
        <f t="shared" ca="1" si="67"/>
        <v>0</v>
      </c>
      <c r="H464" s="35">
        <f t="shared" ca="1" si="68"/>
        <v>0</v>
      </c>
      <c r="I464" s="28">
        <f t="shared" ca="1" si="72"/>
        <v>0</v>
      </c>
      <c r="J464" s="28">
        <f t="shared" ca="1" si="69"/>
        <v>0</v>
      </c>
      <c r="K464" s="35">
        <f t="shared" ca="1" si="70"/>
        <v>0</v>
      </c>
      <c r="L464" s="37"/>
    </row>
    <row r="465" spans="1:12" x14ac:dyDescent="0.2">
      <c r="A465" s="21">
        <v>51014</v>
      </c>
      <c r="B465" s="28">
        <f t="shared" ca="1" si="71"/>
        <v>0</v>
      </c>
      <c r="C465" s="24">
        <f t="shared" si="65"/>
        <v>0.05</v>
      </c>
      <c r="D465" s="26">
        <f t="shared" ca="1" si="66"/>
        <v>0.2911094430199922</v>
      </c>
      <c r="E465" s="28">
        <f t="shared" si="63"/>
        <v>5000</v>
      </c>
      <c r="F465" s="28">
        <f t="shared" si="64"/>
        <v>0</v>
      </c>
      <c r="G465" s="23">
        <f t="shared" ca="1" si="67"/>
        <v>0</v>
      </c>
      <c r="H465" s="35">
        <f t="shared" ca="1" si="68"/>
        <v>0</v>
      </c>
      <c r="I465" s="28">
        <f t="shared" ca="1" si="72"/>
        <v>0</v>
      </c>
      <c r="J465" s="28">
        <f t="shared" ca="1" si="69"/>
        <v>0</v>
      </c>
      <c r="K465" s="35">
        <f t="shared" ca="1" si="70"/>
        <v>0</v>
      </c>
      <c r="L465" s="37"/>
    </row>
    <row r="466" spans="1:12" x14ac:dyDescent="0.2">
      <c r="A466" s="21">
        <v>51044</v>
      </c>
      <c r="B466" s="28">
        <f t="shared" ca="1" si="71"/>
        <v>0</v>
      </c>
      <c r="C466" s="24">
        <f t="shared" si="65"/>
        <v>0.05</v>
      </c>
      <c r="D466" s="26">
        <f t="shared" ca="1" si="66"/>
        <v>0.28993101285946604</v>
      </c>
      <c r="E466" s="28">
        <f t="shared" si="63"/>
        <v>5000</v>
      </c>
      <c r="F466" s="28">
        <f t="shared" si="64"/>
        <v>0</v>
      </c>
      <c r="G466" s="23">
        <f t="shared" ca="1" si="67"/>
        <v>0</v>
      </c>
      <c r="H466" s="35">
        <f t="shared" ca="1" si="68"/>
        <v>0</v>
      </c>
      <c r="I466" s="28">
        <f t="shared" ca="1" si="72"/>
        <v>0</v>
      </c>
      <c r="J466" s="28">
        <f t="shared" ca="1" si="69"/>
        <v>0</v>
      </c>
      <c r="K466" s="35">
        <f t="shared" ca="1" si="70"/>
        <v>0</v>
      </c>
      <c r="L466" s="37"/>
    </row>
    <row r="467" spans="1:12" x14ac:dyDescent="0.2">
      <c r="A467" s="21">
        <v>51075</v>
      </c>
      <c r="B467" s="28">
        <f t="shared" ca="1" si="71"/>
        <v>0</v>
      </c>
      <c r="C467" s="24">
        <f t="shared" si="65"/>
        <v>0.05</v>
      </c>
      <c r="D467" s="26">
        <f t="shared" ca="1" si="66"/>
        <v>0.28871831299904627</v>
      </c>
      <c r="E467" s="28">
        <f t="shared" si="63"/>
        <v>5000</v>
      </c>
      <c r="F467" s="28">
        <f t="shared" si="64"/>
        <v>0</v>
      </c>
      <c r="G467" s="23">
        <f t="shared" ca="1" si="67"/>
        <v>0</v>
      </c>
      <c r="H467" s="35">
        <f t="shared" ca="1" si="68"/>
        <v>0</v>
      </c>
      <c r="I467" s="28">
        <f t="shared" ca="1" si="72"/>
        <v>0</v>
      </c>
      <c r="J467" s="28">
        <f t="shared" ca="1" si="69"/>
        <v>0</v>
      </c>
      <c r="K467" s="35">
        <f t="shared" ca="1" si="70"/>
        <v>0</v>
      </c>
      <c r="L467" s="37"/>
    </row>
    <row r="468" spans="1:12" x14ac:dyDescent="0.2">
      <c r="A468" s="21">
        <v>51105</v>
      </c>
      <c r="B468" s="28">
        <f t="shared" ca="1" si="71"/>
        <v>0</v>
      </c>
      <c r="C468" s="24">
        <f t="shared" si="65"/>
        <v>0.05</v>
      </c>
      <c r="D468" s="26">
        <f t="shared" ca="1" si="66"/>
        <v>0.28754956229001843</v>
      </c>
      <c r="E468" s="28">
        <f t="shared" si="63"/>
        <v>5000</v>
      </c>
      <c r="F468" s="28">
        <f t="shared" si="64"/>
        <v>0</v>
      </c>
      <c r="G468" s="23">
        <f t="shared" ca="1" si="67"/>
        <v>0</v>
      </c>
      <c r="H468" s="35">
        <f t="shared" ca="1" si="68"/>
        <v>0</v>
      </c>
      <c r="I468" s="28">
        <f t="shared" ca="1" si="72"/>
        <v>0</v>
      </c>
      <c r="J468" s="28">
        <f t="shared" ca="1" si="69"/>
        <v>0</v>
      </c>
      <c r="K468" s="35">
        <f t="shared" ca="1" si="70"/>
        <v>0</v>
      </c>
      <c r="L468" s="37"/>
    </row>
    <row r="469" spans="1:12" x14ac:dyDescent="0.2">
      <c r="A469" s="21">
        <v>51136</v>
      </c>
      <c r="B469" s="28">
        <f t="shared" ca="1" si="71"/>
        <v>0</v>
      </c>
      <c r="C469" s="24">
        <f t="shared" si="65"/>
        <v>0.05</v>
      </c>
      <c r="D469" s="26">
        <f t="shared" ca="1" si="66"/>
        <v>0.28634682336735651</v>
      </c>
      <c r="E469" s="28">
        <f t="shared" si="63"/>
        <v>5000</v>
      </c>
      <c r="F469" s="28">
        <f t="shared" si="64"/>
        <v>0</v>
      </c>
      <c r="G469" s="23">
        <f t="shared" ca="1" si="67"/>
        <v>0</v>
      </c>
      <c r="H469" s="35">
        <f t="shared" ca="1" si="68"/>
        <v>0</v>
      </c>
      <c r="I469" s="28">
        <f t="shared" ca="1" si="72"/>
        <v>0</v>
      </c>
      <c r="J469" s="28">
        <f t="shared" ca="1" si="69"/>
        <v>0</v>
      </c>
      <c r="K469" s="35">
        <f t="shared" ca="1" si="70"/>
        <v>0</v>
      </c>
      <c r="L469" s="37"/>
    </row>
    <row r="470" spans="1:12" x14ac:dyDescent="0.2">
      <c r="A470" s="21">
        <v>51167</v>
      </c>
      <c r="B470" s="28">
        <f t="shared" ca="1" si="71"/>
        <v>0</v>
      </c>
      <c r="C470" s="24">
        <f t="shared" si="65"/>
        <v>0.05</v>
      </c>
      <c r="D470" s="26">
        <f t="shared" ca="1" si="66"/>
        <v>0.28514911516324126</v>
      </c>
      <c r="E470" s="28">
        <f t="shared" si="63"/>
        <v>5000</v>
      </c>
      <c r="F470" s="28">
        <f t="shared" si="64"/>
        <v>0</v>
      </c>
      <c r="G470" s="23">
        <f t="shared" ca="1" si="67"/>
        <v>0</v>
      </c>
      <c r="H470" s="35">
        <f t="shared" ca="1" si="68"/>
        <v>0</v>
      </c>
      <c r="I470" s="28">
        <f t="shared" ca="1" si="72"/>
        <v>0</v>
      </c>
      <c r="J470" s="28">
        <f t="shared" ca="1" si="69"/>
        <v>0</v>
      </c>
      <c r="K470" s="35">
        <f t="shared" ca="1" si="70"/>
        <v>0</v>
      </c>
      <c r="L470" s="37"/>
    </row>
    <row r="471" spans="1:12" x14ac:dyDescent="0.2">
      <c r="A471" s="21">
        <v>51196</v>
      </c>
      <c r="B471" s="28">
        <f t="shared" ca="1" si="71"/>
        <v>0</v>
      </c>
      <c r="C471" s="24">
        <f t="shared" si="65"/>
        <v>0.05</v>
      </c>
      <c r="D471" s="26">
        <f t="shared" ca="1" si="66"/>
        <v>0.28403321415960642</v>
      </c>
      <c r="E471" s="28">
        <f t="shared" si="63"/>
        <v>5000</v>
      </c>
      <c r="F471" s="28">
        <f t="shared" si="64"/>
        <v>50</v>
      </c>
      <c r="G471" s="23">
        <f t="shared" ca="1" si="67"/>
        <v>14.20166070798032</v>
      </c>
      <c r="H471" s="35">
        <f t="shared" ca="1" si="68"/>
        <v>-71008.303539901593</v>
      </c>
      <c r="I471" s="28">
        <f t="shared" ca="1" si="72"/>
        <v>0</v>
      </c>
      <c r="J471" s="28">
        <f t="shared" ca="1" si="69"/>
        <v>0</v>
      </c>
      <c r="K471" s="35">
        <f t="shared" ca="1" si="70"/>
        <v>-71008.303539901593</v>
      </c>
      <c r="L471" s="37"/>
    </row>
    <row r="472" spans="1:12" x14ac:dyDescent="0.2">
      <c r="A472" s="21">
        <v>51227</v>
      </c>
      <c r="B472" s="28">
        <f t="shared" ca="1" si="71"/>
        <v>0</v>
      </c>
      <c r="C472" s="24">
        <f t="shared" si="65"/>
        <v>0.05</v>
      </c>
      <c r="D472" s="26">
        <f t="shared" ca="1" si="66"/>
        <v>0.28284518313191881</v>
      </c>
      <c r="E472" s="28">
        <f t="shared" si="63"/>
        <v>5000</v>
      </c>
      <c r="F472" s="28">
        <f t="shared" si="64"/>
        <v>0</v>
      </c>
      <c r="G472" s="23">
        <f t="shared" ca="1" si="67"/>
        <v>0</v>
      </c>
      <c r="H472" s="35">
        <f t="shared" ca="1" si="68"/>
        <v>0</v>
      </c>
      <c r="I472" s="28">
        <f t="shared" ca="1" si="72"/>
        <v>0</v>
      </c>
      <c r="J472" s="28">
        <f t="shared" ca="1" si="69"/>
        <v>0</v>
      </c>
      <c r="K472" s="35">
        <f t="shared" ca="1" si="70"/>
        <v>0</v>
      </c>
      <c r="L472" s="37"/>
    </row>
    <row r="473" spans="1:12" x14ac:dyDescent="0.2">
      <c r="A473" s="21">
        <v>51257</v>
      </c>
      <c r="B473" s="28">
        <f t="shared" ca="1" si="71"/>
        <v>0</v>
      </c>
      <c r="C473" s="24">
        <f t="shared" si="65"/>
        <v>0.05</v>
      </c>
      <c r="D473" s="26">
        <f t="shared" ca="1" si="66"/>
        <v>0.28170020723864514</v>
      </c>
      <c r="E473" s="28">
        <f t="shared" ref="E473:E536" si="73">+IF(OR($E$4="",$E$4=0),IF(YEAR(A473)&gt;$M$38,$N$39,VLOOKUP(YEAR(A473),Curve,2,FALSE)),$E$4)</f>
        <v>5000</v>
      </c>
      <c r="F473" s="28">
        <f t="shared" ref="F473:F536" si="74">+IF(MONTH(A473)=$G$4,$F$4,0)</f>
        <v>0</v>
      </c>
      <c r="G473" s="23">
        <f t="shared" ca="1" si="67"/>
        <v>0</v>
      </c>
      <c r="H473" s="35">
        <f t="shared" ca="1" si="68"/>
        <v>0</v>
      </c>
      <c r="I473" s="28">
        <f t="shared" ca="1" si="72"/>
        <v>0</v>
      </c>
      <c r="J473" s="28">
        <f t="shared" ca="1" si="69"/>
        <v>0</v>
      </c>
      <c r="K473" s="35">
        <f t="shared" ca="1" si="70"/>
        <v>0</v>
      </c>
      <c r="L473" s="37"/>
    </row>
    <row r="474" spans="1:12" x14ac:dyDescent="0.2">
      <c r="A474" s="21">
        <v>51288</v>
      </c>
      <c r="B474" s="28">
        <f t="shared" ca="1" si="71"/>
        <v>0</v>
      </c>
      <c r="C474" s="24">
        <f t="shared" si="65"/>
        <v>0.05</v>
      </c>
      <c r="D474" s="26">
        <f t="shared" ca="1" si="66"/>
        <v>0.28052193452256252</v>
      </c>
      <c r="E474" s="28">
        <f t="shared" si="73"/>
        <v>5000</v>
      </c>
      <c r="F474" s="28">
        <f t="shared" si="74"/>
        <v>0</v>
      </c>
      <c r="G474" s="23">
        <f t="shared" ca="1" si="67"/>
        <v>0</v>
      </c>
      <c r="H474" s="35">
        <f t="shared" ca="1" si="68"/>
        <v>0</v>
      </c>
      <c r="I474" s="28">
        <f t="shared" ca="1" si="72"/>
        <v>0</v>
      </c>
      <c r="J474" s="28">
        <f t="shared" ca="1" si="69"/>
        <v>0</v>
      </c>
      <c r="K474" s="35">
        <f t="shared" ca="1" si="70"/>
        <v>0</v>
      </c>
      <c r="L474" s="37"/>
    </row>
    <row r="475" spans="1:12" x14ac:dyDescent="0.2">
      <c r="A475" s="21">
        <v>51318</v>
      </c>
      <c r="B475" s="28">
        <f t="shared" ca="1" si="71"/>
        <v>0</v>
      </c>
      <c r="C475" s="24">
        <f t="shared" si="65"/>
        <v>0.05</v>
      </c>
      <c r="D475" s="26">
        <f t="shared" ca="1" si="66"/>
        <v>0.27938636329237115</v>
      </c>
      <c r="E475" s="28">
        <f t="shared" si="73"/>
        <v>5000</v>
      </c>
      <c r="F475" s="28">
        <f t="shared" si="74"/>
        <v>0</v>
      </c>
      <c r="G475" s="23">
        <f t="shared" ca="1" si="67"/>
        <v>0</v>
      </c>
      <c r="H475" s="35">
        <f t="shared" ca="1" si="68"/>
        <v>0</v>
      </c>
      <c r="I475" s="28">
        <f t="shared" ca="1" si="72"/>
        <v>0</v>
      </c>
      <c r="J475" s="28">
        <f t="shared" ca="1" si="69"/>
        <v>0</v>
      </c>
      <c r="K475" s="35">
        <f t="shared" ca="1" si="70"/>
        <v>0</v>
      </c>
      <c r="L475" s="37"/>
    </row>
    <row r="476" spans="1:12" x14ac:dyDescent="0.2">
      <c r="A476" s="21">
        <v>51349</v>
      </c>
      <c r="B476" s="28">
        <f t="shared" ca="1" si="71"/>
        <v>0</v>
      </c>
      <c r="C476" s="24">
        <f t="shared" si="65"/>
        <v>0.05</v>
      </c>
      <c r="D476" s="26">
        <f t="shared" ca="1" si="66"/>
        <v>0.27821776873456133</v>
      </c>
      <c r="E476" s="28">
        <f t="shared" si="73"/>
        <v>5000</v>
      </c>
      <c r="F476" s="28">
        <f t="shared" si="74"/>
        <v>0</v>
      </c>
      <c r="G476" s="23">
        <f t="shared" ca="1" si="67"/>
        <v>0</v>
      </c>
      <c r="H476" s="35">
        <f t="shared" ca="1" si="68"/>
        <v>0</v>
      </c>
      <c r="I476" s="28">
        <f t="shared" ca="1" si="72"/>
        <v>0</v>
      </c>
      <c r="J476" s="28">
        <f t="shared" ca="1" si="69"/>
        <v>0</v>
      </c>
      <c r="K476" s="35">
        <f t="shared" ca="1" si="70"/>
        <v>0</v>
      </c>
      <c r="L476" s="37"/>
    </row>
    <row r="477" spans="1:12" x14ac:dyDescent="0.2">
      <c r="A477" s="21">
        <v>51380</v>
      </c>
      <c r="B477" s="28">
        <f t="shared" ca="1" si="71"/>
        <v>0</v>
      </c>
      <c r="C477" s="24">
        <f t="shared" si="65"/>
        <v>0.05</v>
      </c>
      <c r="D477" s="26">
        <f t="shared" ca="1" si="66"/>
        <v>0.27705406207902589</v>
      </c>
      <c r="E477" s="28">
        <f t="shared" si="73"/>
        <v>5000</v>
      </c>
      <c r="F477" s="28">
        <f t="shared" si="74"/>
        <v>0</v>
      </c>
      <c r="G477" s="23">
        <f t="shared" ca="1" si="67"/>
        <v>0</v>
      </c>
      <c r="H477" s="35">
        <f t="shared" ca="1" si="68"/>
        <v>0</v>
      </c>
      <c r="I477" s="28">
        <f t="shared" ca="1" si="72"/>
        <v>0</v>
      </c>
      <c r="J477" s="28">
        <f t="shared" ca="1" si="69"/>
        <v>0</v>
      </c>
      <c r="K477" s="35">
        <f t="shared" ca="1" si="70"/>
        <v>0</v>
      </c>
      <c r="L477" s="37"/>
    </row>
    <row r="478" spans="1:12" x14ac:dyDescent="0.2">
      <c r="A478" s="21">
        <v>51410</v>
      </c>
      <c r="B478" s="28">
        <f t="shared" ca="1" si="71"/>
        <v>0</v>
      </c>
      <c r="C478" s="24">
        <f t="shared" si="65"/>
        <v>0.05</v>
      </c>
      <c r="D478" s="26">
        <f t="shared" ca="1" si="66"/>
        <v>0.27593252902443588</v>
      </c>
      <c r="E478" s="28">
        <f t="shared" si="73"/>
        <v>5000</v>
      </c>
      <c r="F478" s="28">
        <f t="shared" si="74"/>
        <v>0</v>
      </c>
      <c r="G478" s="23">
        <f t="shared" ca="1" si="67"/>
        <v>0</v>
      </c>
      <c r="H478" s="35">
        <f t="shared" ca="1" si="68"/>
        <v>0</v>
      </c>
      <c r="I478" s="28">
        <f t="shared" ca="1" si="72"/>
        <v>0</v>
      </c>
      <c r="J478" s="28">
        <f t="shared" ca="1" si="69"/>
        <v>0</v>
      </c>
      <c r="K478" s="35">
        <f t="shared" ca="1" si="70"/>
        <v>0</v>
      </c>
      <c r="L478" s="37"/>
    </row>
    <row r="479" spans="1:12" x14ac:dyDescent="0.2">
      <c r="A479" s="21">
        <v>51441</v>
      </c>
      <c r="B479" s="28">
        <f t="shared" ca="1" si="71"/>
        <v>0</v>
      </c>
      <c r="C479" s="24">
        <f t="shared" si="65"/>
        <v>0.05</v>
      </c>
      <c r="D479" s="26">
        <f t="shared" ca="1" si="66"/>
        <v>0.27477838088370077</v>
      </c>
      <c r="E479" s="28">
        <f t="shared" si="73"/>
        <v>5000</v>
      </c>
      <c r="F479" s="28">
        <f t="shared" si="74"/>
        <v>0</v>
      </c>
      <c r="G479" s="23">
        <f t="shared" ca="1" si="67"/>
        <v>0</v>
      </c>
      <c r="H479" s="35">
        <f t="shared" ca="1" si="68"/>
        <v>0</v>
      </c>
      <c r="I479" s="28">
        <f t="shared" ca="1" si="72"/>
        <v>0</v>
      </c>
      <c r="J479" s="28">
        <f t="shared" ca="1" si="69"/>
        <v>0</v>
      </c>
      <c r="K479" s="35">
        <f t="shared" ca="1" si="70"/>
        <v>0</v>
      </c>
      <c r="L479" s="37"/>
    </row>
    <row r="480" spans="1:12" x14ac:dyDescent="0.2">
      <c r="A480" s="21">
        <v>51471</v>
      </c>
      <c r="B480" s="28">
        <f t="shared" ca="1" si="71"/>
        <v>0</v>
      </c>
      <c r="C480" s="24">
        <f t="shared" si="65"/>
        <v>0.05</v>
      </c>
      <c r="D480" s="26">
        <f t="shared" ca="1" si="66"/>
        <v>0.27366605993617427</v>
      </c>
      <c r="E480" s="28">
        <f t="shared" si="73"/>
        <v>5000</v>
      </c>
      <c r="F480" s="28">
        <f t="shared" si="74"/>
        <v>0</v>
      </c>
      <c r="G480" s="23">
        <f t="shared" ca="1" si="67"/>
        <v>0</v>
      </c>
      <c r="H480" s="35">
        <f t="shared" ca="1" si="68"/>
        <v>0</v>
      </c>
      <c r="I480" s="28">
        <f t="shared" ca="1" si="72"/>
        <v>0</v>
      </c>
      <c r="J480" s="28">
        <f t="shared" ca="1" si="69"/>
        <v>0</v>
      </c>
      <c r="K480" s="35">
        <f t="shared" ca="1" si="70"/>
        <v>0</v>
      </c>
      <c r="L480" s="37"/>
    </row>
    <row r="481" spans="1:12" x14ac:dyDescent="0.2">
      <c r="A481" s="21">
        <v>51502</v>
      </c>
      <c r="B481" s="28">
        <f t="shared" ca="1" si="71"/>
        <v>0</v>
      </c>
      <c r="C481" s="24">
        <f t="shared" si="65"/>
        <v>0.05</v>
      </c>
      <c r="D481" s="26">
        <f t="shared" ca="1" si="66"/>
        <v>0.27252139179800894</v>
      </c>
      <c r="E481" s="28">
        <f t="shared" si="73"/>
        <v>5000</v>
      </c>
      <c r="F481" s="28">
        <f t="shared" si="74"/>
        <v>0</v>
      </c>
      <c r="G481" s="23">
        <f t="shared" ca="1" si="67"/>
        <v>0</v>
      </c>
      <c r="H481" s="35">
        <f t="shared" ca="1" si="68"/>
        <v>0</v>
      </c>
      <c r="I481" s="28">
        <f t="shared" ca="1" si="72"/>
        <v>0</v>
      </c>
      <c r="J481" s="28">
        <f t="shared" ca="1" si="69"/>
        <v>0</v>
      </c>
      <c r="K481" s="35">
        <f t="shared" ca="1" si="70"/>
        <v>0</v>
      </c>
      <c r="L481" s="37"/>
    </row>
    <row r="482" spans="1:12" x14ac:dyDescent="0.2">
      <c r="A482" s="21">
        <v>51533</v>
      </c>
      <c r="B482" s="28">
        <f t="shared" ca="1" si="71"/>
        <v>0</v>
      </c>
      <c r="C482" s="24">
        <f t="shared" si="65"/>
        <v>0.05</v>
      </c>
      <c r="D482" s="26">
        <f t="shared" ca="1" si="66"/>
        <v>0.27138151148463574</v>
      </c>
      <c r="E482" s="28">
        <f t="shared" si="73"/>
        <v>5000</v>
      </c>
      <c r="F482" s="28">
        <f t="shared" si="74"/>
        <v>0</v>
      </c>
      <c r="G482" s="23">
        <f t="shared" ca="1" si="67"/>
        <v>0</v>
      </c>
      <c r="H482" s="35">
        <f t="shared" ca="1" si="68"/>
        <v>0</v>
      </c>
      <c r="I482" s="28">
        <f t="shared" ca="1" si="72"/>
        <v>0</v>
      </c>
      <c r="J482" s="28">
        <f t="shared" ca="1" si="69"/>
        <v>0</v>
      </c>
      <c r="K482" s="35">
        <f t="shared" ca="1" si="70"/>
        <v>0</v>
      </c>
      <c r="L482" s="37"/>
    </row>
    <row r="483" spans="1:12" x14ac:dyDescent="0.2">
      <c r="A483" s="21">
        <v>51561</v>
      </c>
      <c r="B483" s="28">
        <f t="shared" ca="1" si="71"/>
        <v>0</v>
      </c>
      <c r="C483" s="24">
        <f t="shared" si="65"/>
        <v>0.05</v>
      </c>
      <c r="D483" s="26">
        <f t="shared" ca="1" si="66"/>
        <v>0.27035604074755948</v>
      </c>
      <c r="E483" s="28">
        <f t="shared" si="73"/>
        <v>5000</v>
      </c>
      <c r="F483" s="28">
        <f t="shared" si="74"/>
        <v>50</v>
      </c>
      <c r="G483" s="23">
        <f t="shared" ca="1" si="67"/>
        <v>13.517802037377974</v>
      </c>
      <c r="H483" s="35">
        <f t="shared" ca="1" si="68"/>
        <v>-67589.010186889864</v>
      </c>
      <c r="I483" s="28">
        <f t="shared" ca="1" si="72"/>
        <v>0</v>
      </c>
      <c r="J483" s="28">
        <f t="shared" ca="1" si="69"/>
        <v>0</v>
      </c>
      <c r="K483" s="35">
        <f t="shared" ca="1" si="70"/>
        <v>-67589.010186889864</v>
      </c>
      <c r="L483" s="37"/>
    </row>
    <row r="484" spans="1:12" x14ac:dyDescent="0.2">
      <c r="A484" s="21">
        <v>51592</v>
      </c>
      <c r="B484" s="28">
        <f t="shared" ca="1" si="71"/>
        <v>0</v>
      </c>
      <c r="C484" s="24">
        <f t="shared" si="65"/>
        <v>0.05</v>
      </c>
      <c r="D484" s="26">
        <f t="shared" ca="1" si="66"/>
        <v>0.26922521748845152</v>
      </c>
      <c r="E484" s="28">
        <f t="shared" si="73"/>
        <v>5000</v>
      </c>
      <c r="F484" s="28">
        <f t="shared" si="74"/>
        <v>0</v>
      </c>
      <c r="G484" s="23">
        <f t="shared" ca="1" si="67"/>
        <v>0</v>
      </c>
      <c r="H484" s="35">
        <f t="shared" ca="1" si="68"/>
        <v>0</v>
      </c>
      <c r="I484" s="28">
        <f t="shared" ca="1" si="72"/>
        <v>0</v>
      </c>
      <c r="J484" s="28">
        <f t="shared" ca="1" si="69"/>
        <v>0</v>
      </c>
      <c r="K484" s="35">
        <f t="shared" ca="1" si="70"/>
        <v>0</v>
      </c>
      <c r="L484" s="37"/>
    </row>
    <row r="485" spans="1:12" x14ac:dyDescent="0.2">
      <c r="A485" s="21">
        <v>51622</v>
      </c>
      <c r="B485" s="28">
        <f t="shared" ca="1" si="71"/>
        <v>0</v>
      </c>
      <c r="C485" s="24">
        <f t="shared" si="65"/>
        <v>0.05</v>
      </c>
      <c r="D485" s="26">
        <f t="shared" ca="1" si="66"/>
        <v>0.26813537611136917</v>
      </c>
      <c r="E485" s="28">
        <f t="shared" si="73"/>
        <v>5000</v>
      </c>
      <c r="F485" s="28">
        <f t="shared" si="74"/>
        <v>0</v>
      </c>
      <c r="G485" s="23">
        <f t="shared" ca="1" si="67"/>
        <v>0</v>
      </c>
      <c r="H485" s="35">
        <f t="shared" ca="1" si="68"/>
        <v>0</v>
      </c>
      <c r="I485" s="28">
        <f t="shared" ca="1" si="72"/>
        <v>0</v>
      </c>
      <c r="J485" s="28">
        <f t="shared" ca="1" si="69"/>
        <v>0</v>
      </c>
      <c r="K485" s="35">
        <f t="shared" ca="1" si="70"/>
        <v>0</v>
      </c>
      <c r="L485" s="37"/>
    </row>
    <row r="486" spans="1:12" x14ac:dyDescent="0.2">
      <c r="A486" s="21">
        <v>51653</v>
      </c>
      <c r="B486" s="28">
        <f t="shared" ca="1" si="71"/>
        <v>0</v>
      </c>
      <c r="C486" s="24">
        <f t="shared" si="65"/>
        <v>0.05</v>
      </c>
      <c r="D486" s="26">
        <f t="shared" ca="1" si="66"/>
        <v>0.26701384126769423</v>
      </c>
      <c r="E486" s="28">
        <f t="shared" si="73"/>
        <v>5000</v>
      </c>
      <c r="F486" s="28">
        <f t="shared" si="74"/>
        <v>0</v>
      </c>
      <c r="G486" s="23">
        <f t="shared" ca="1" si="67"/>
        <v>0</v>
      </c>
      <c r="H486" s="35">
        <f t="shared" ca="1" si="68"/>
        <v>0</v>
      </c>
      <c r="I486" s="28">
        <f t="shared" ca="1" si="72"/>
        <v>0</v>
      </c>
      <c r="J486" s="28">
        <f t="shared" ca="1" si="69"/>
        <v>0</v>
      </c>
      <c r="K486" s="35">
        <f t="shared" ca="1" si="70"/>
        <v>0</v>
      </c>
      <c r="L486" s="37"/>
    </row>
    <row r="487" spans="1:12" x14ac:dyDescent="0.2">
      <c r="A487" s="21">
        <v>51683</v>
      </c>
      <c r="B487" s="28">
        <f t="shared" ca="1" si="71"/>
        <v>0</v>
      </c>
      <c r="C487" s="24">
        <f t="shared" si="65"/>
        <v>0.05</v>
      </c>
      <c r="D487" s="26">
        <f t="shared" ca="1" si="66"/>
        <v>0.26593295168691139</v>
      </c>
      <c r="E487" s="28">
        <f t="shared" si="73"/>
        <v>5000</v>
      </c>
      <c r="F487" s="28">
        <f t="shared" si="74"/>
        <v>0</v>
      </c>
      <c r="G487" s="23">
        <f t="shared" ca="1" si="67"/>
        <v>0</v>
      </c>
      <c r="H487" s="35">
        <f t="shared" ca="1" si="68"/>
        <v>0</v>
      </c>
      <c r="I487" s="28">
        <f t="shared" ca="1" si="72"/>
        <v>0</v>
      </c>
      <c r="J487" s="28">
        <f t="shared" ca="1" si="69"/>
        <v>0</v>
      </c>
      <c r="K487" s="35">
        <f t="shared" ca="1" si="70"/>
        <v>0</v>
      </c>
      <c r="L487" s="37"/>
    </row>
    <row r="488" spans="1:12" x14ac:dyDescent="0.2">
      <c r="A488" s="21">
        <v>51714</v>
      </c>
      <c r="B488" s="28">
        <f t="shared" ca="1" si="71"/>
        <v>0</v>
      </c>
      <c r="C488" s="24">
        <f t="shared" si="65"/>
        <v>0.05</v>
      </c>
      <c r="D488" s="26">
        <f t="shared" ca="1" si="66"/>
        <v>0.26482062896499525</v>
      </c>
      <c r="E488" s="28">
        <f t="shared" si="73"/>
        <v>5000</v>
      </c>
      <c r="F488" s="28">
        <f t="shared" si="74"/>
        <v>0</v>
      </c>
      <c r="G488" s="23">
        <f t="shared" ca="1" si="67"/>
        <v>0</v>
      </c>
      <c r="H488" s="35">
        <f t="shared" ca="1" si="68"/>
        <v>0</v>
      </c>
      <c r="I488" s="28">
        <f t="shared" ca="1" si="72"/>
        <v>0</v>
      </c>
      <c r="J488" s="28">
        <f t="shared" ca="1" si="69"/>
        <v>0</v>
      </c>
      <c r="K488" s="35">
        <f t="shared" ca="1" si="70"/>
        <v>0</v>
      </c>
      <c r="L488" s="37"/>
    </row>
    <row r="489" spans="1:12" x14ac:dyDescent="0.2">
      <c r="A489" s="21">
        <v>51745</v>
      </c>
      <c r="B489" s="28">
        <f t="shared" ca="1" si="71"/>
        <v>0</v>
      </c>
      <c r="C489" s="24">
        <f t="shared" si="65"/>
        <v>0.05</v>
      </c>
      <c r="D489" s="26">
        <f t="shared" ca="1" si="66"/>
        <v>0.26371295877609485</v>
      </c>
      <c r="E489" s="28">
        <f t="shared" si="73"/>
        <v>5000</v>
      </c>
      <c r="F489" s="28">
        <f t="shared" si="74"/>
        <v>0</v>
      </c>
      <c r="G489" s="23">
        <f t="shared" ca="1" si="67"/>
        <v>0</v>
      </c>
      <c r="H489" s="35">
        <f t="shared" ca="1" si="68"/>
        <v>0</v>
      </c>
      <c r="I489" s="28">
        <f t="shared" ca="1" si="72"/>
        <v>0</v>
      </c>
      <c r="J489" s="28">
        <f t="shared" ca="1" si="69"/>
        <v>0</v>
      </c>
      <c r="K489" s="35">
        <f t="shared" ca="1" si="70"/>
        <v>0</v>
      </c>
      <c r="L489" s="37"/>
    </row>
    <row r="490" spans="1:12" x14ac:dyDescent="0.2">
      <c r="A490" s="21">
        <v>51775</v>
      </c>
      <c r="B490" s="28">
        <f t="shared" ca="1" si="71"/>
        <v>0</v>
      </c>
      <c r="C490" s="24">
        <f t="shared" si="65"/>
        <v>0.05</v>
      </c>
      <c r="D490" s="26">
        <f t="shared" ca="1" si="66"/>
        <v>0.26264543138461138</v>
      </c>
      <c r="E490" s="28">
        <f t="shared" si="73"/>
        <v>5000</v>
      </c>
      <c r="F490" s="28">
        <f t="shared" si="74"/>
        <v>0</v>
      </c>
      <c r="G490" s="23">
        <f t="shared" ca="1" si="67"/>
        <v>0</v>
      </c>
      <c r="H490" s="35">
        <f t="shared" ca="1" si="68"/>
        <v>0</v>
      </c>
      <c r="I490" s="28">
        <f t="shared" ca="1" si="72"/>
        <v>0</v>
      </c>
      <c r="J490" s="28">
        <f t="shared" ca="1" si="69"/>
        <v>0</v>
      </c>
      <c r="K490" s="35">
        <f t="shared" ca="1" si="70"/>
        <v>0</v>
      </c>
      <c r="L490" s="37"/>
    </row>
    <row r="491" spans="1:12" x14ac:dyDescent="0.2">
      <c r="A491" s="21">
        <v>51806</v>
      </c>
      <c r="B491" s="28">
        <f t="shared" ca="1" si="71"/>
        <v>0</v>
      </c>
      <c r="C491" s="24">
        <f t="shared" si="65"/>
        <v>0.05</v>
      </c>
      <c r="D491" s="26">
        <f t="shared" ca="1" si="66"/>
        <v>0.26154685943524075</v>
      </c>
      <c r="E491" s="28">
        <f t="shared" si="73"/>
        <v>5000</v>
      </c>
      <c r="F491" s="28">
        <f t="shared" si="74"/>
        <v>0</v>
      </c>
      <c r="G491" s="23">
        <f t="shared" ca="1" si="67"/>
        <v>0</v>
      </c>
      <c r="H491" s="35">
        <f t="shared" ca="1" si="68"/>
        <v>0</v>
      </c>
      <c r="I491" s="28">
        <f t="shared" ca="1" si="72"/>
        <v>0</v>
      </c>
      <c r="J491" s="28">
        <f t="shared" ca="1" si="69"/>
        <v>0</v>
      </c>
      <c r="K491" s="35">
        <f t="shared" ca="1" si="70"/>
        <v>0</v>
      </c>
      <c r="L491" s="37"/>
    </row>
    <row r="492" spans="1:12" x14ac:dyDescent="0.2">
      <c r="A492" s="21">
        <v>51836</v>
      </c>
      <c r="B492" s="28">
        <f t="shared" ca="1" si="71"/>
        <v>0</v>
      </c>
      <c r="C492" s="24">
        <f t="shared" si="65"/>
        <v>0.05</v>
      </c>
      <c r="D492" s="26">
        <f t="shared" ca="1" si="66"/>
        <v>0.26048810055627086</v>
      </c>
      <c r="E492" s="28">
        <f t="shared" si="73"/>
        <v>5000</v>
      </c>
      <c r="F492" s="28">
        <f t="shared" si="74"/>
        <v>0</v>
      </c>
      <c r="G492" s="23">
        <f t="shared" ca="1" si="67"/>
        <v>0</v>
      </c>
      <c r="H492" s="35">
        <f t="shared" ca="1" si="68"/>
        <v>0</v>
      </c>
      <c r="I492" s="28">
        <f t="shared" ca="1" si="72"/>
        <v>0</v>
      </c>
      <c r="J492" s="28">
        <f t="shared" ca="1" si="69"/>
        <v>0</v>
      </c>
      <c r="K492" s="35">
        <f t="shared" ca="1" si="70"/>
        <v>0</v>
      </c>
      <c r="L492" s="37"/>
    </row>
    <row r="493" spans="1:12" x14ac:dyDescent="0.2">
      <c r="A493" s="21">
        <v>51867</v>
      </c>
      <c r="B493" s="28">
        <f t="shared" ca="1" si="71"/>
        <v>0</v>
      </c>
      <c r="C493" s="24">
        <f t="shared" si="65"/>
        <v>0.05</v>
      </c>
      <c r="D493" s="26">
        <f t="shared" ca="1" si="66"/>
        <v>0.25939855211483281</v>
      </c>
      <c r="E493" s="28">
        <f t="shared" si="73"/>
        <v>5000</v>
      </c>
      <c r="F493" s="28">
        <f t="shared" si="74"/>
        <v>0</v>
      </c>
      <c r="G493" s="23">
        <f t="shared" ca="1" si="67"/>
        <v>0</v>
      </c>
      <c r="H493" s="35">
        <f t="shared" ca="1" si="68"/>
        <v>0</v>
      </c>
      <c r="I493" s="28">
        <f t="shared" ca="1" si="72"/>
        <v>0</v>
      </c>
      <c r="J493" s="28">
        <f t="shared" ca="1" si="69"/>
        <v>0</v>
      </c>
      <c r="K493" s="35">
        <f t="shared" ca="1" si="70"/>
        <v>0</v>
      </c>
      <c r="L493" s="37"/>
    </row>
    <row r="494" spans="1:12" x14ac:dyDescent="0.2">
      <c r="A494" s="21">
        <v>51898</v>
      </c>
      <c r="B494" s="28">
        <f t="shared" ca="1" si="71"/>
        <v>0</v>
      </c>
      <c r="C494" s="24">
        <f t="shared" si="65"/>
        <v>0.05</v>
      </c>
      <c r="D494" s="26">
        <f t="shared" ca="1" si="66"/>
        <v>0.25831356094800229</v>
      </c>
      <c r="E494" s="28">
        <f t="shared" si="73"/>
        <v>5000</v>
      </c>
      <c r="F494" s="28">
        <f t="shared" si="74"/>
        <v>0</v>
      </c>
      <c r="G494" s="23">
        <f t="shared" ca="1" si="67"/>
        <v>0</v>
      </c>
      <c r="H494" s="35">
        <f t="shared" ca="1" si="68"/>
        <v>0</v>
      </c>
      <c r="I494" s="28">
        <f t="shared" ca="1" si="72"/>
        <v>0</v>
      </c>
      <c r="J494" s="28">
        <f t="shared" ca="1" si="69"/>
        <v>0</v>
      </c>
      <c r="K494" s="35">
        <f t="shared" ca="1" si="70"/>
        <v>0</v>
      </c>
      <c r="L494" s="37"/>
    </row>
    <row r="495" spans="1:12" x14ac:dyDescent="0.2">
      <c r="A495" s="21">
        <v>51926</v>
      </c>
      <c r="B495" s="28">
        <f t="shared" ca="1" si="71"/>
        <v>0</v>
      </c>
      <c r="C495" s="24">
        <f t="shared" si="65"/>
        <v>0.05</v>
      </c>
      <c r="D495" s="26">
        <f t="shared" ca="1" si="66"/>
        <v>0.25733747014397884</v>
      </c>
      <c r="E495" s="28">
        <f t="shared" si="73"/>
        <v>5000</v>
      </c>
      <c r="F495" s="28">
        <f t="shared" si="74"/>
        <v>50</v>
      </c>
      <c r="G495" s="23">
        <f t="shared" ca="1" si="67"/>
        <v>12.866873507198942</v>
      </c>
      <c r="H495" s="35">
        <f t="shared" ca="1" si="68"/>
        <v>-64334.367535994716</v>
      </c>
      <c r="I495" s="28">
        <f t="shared" ca="1" si="72"/>
        <v>0</v>
      </c>
      <c r="J495" s="28">
        <f t="shared" ca="1" si="69"/>
        <v>0</v>
      </c>
      <c r="K495" s="35">
        <f t="shared" ca="1" si="70"/>
        <v>-64334.367535994716</v>
      </c>
      <c r="L495" s="37"/>
    </row>
    <row r="496" spans="1:12" x14ac:dyDescent="0.2">
      <c r="A496" s="21">
        <v>51957</v>
      </c>
      <c r="B496" s="28">
        <f t="shared" ca="1" si="71"/>
        <v>0</v>
      </c>
      <c r="C496" s="24">
        <f t="shared" si="65"/>
        <v>0.05</v>
      </c>
      <c r="D496" s="26">
        <f t="shared" ca="1" si="66"/>
        <v>0.25626109990318763</v>
      </c>
      <c r="E496" s="28">
        <f t="shared" si="73"/>
        <v>5000</v>
      </c>
      <c r="F496" s="28">
        <f t="shared" si="74"/>
        <v>0</v>
      </c>
      <c r="G496" s="23">
        <f t="shared" ca="1" si="67"/>
        <v>0</v>
      </c>
      <c r="H496" s="35">
        <f t="shared" ca="1" si="68"/>
        <v>0</v>
      </c>
      <c r="I496" s="28">
        <f t="shared" ca="1" si="72"/>
        <v>0</v>
      </c>
      <c r="J496" s="28">
        <f t="shared" ca="1" si="69"/>
        <v>0</v>
      </c>
      <c r="K496" s="35">
        <f t="shared" ca="1" si="70"/>
        <v>0</v>
      </c>
      <c r="L496" s="37"/>
    </row>
    <row r="497" spans="1:12" x14ac:dyDescent="0.2">
      <c r="A497" s="21">
        <v>51987</v>
      </c>
      <c r="B497" s="28">
        <f t="shared" ca="1" si="71"/>
        <v>0</v>
      </c>
      <c r="C497" s="24">
        <f t="shared" si="65"/>
        <v>0.05</v>
      </c>
      <c r="D497" s="26">
        <f t="shared" ca="1" si="66"/>
        <v>0.2552237381262466</v>
      </c>
      <c r="E497" s="28">
        <f t="shared" si="73"/>
        <v>5000</v>
      </c>
      <c r="F497" s="28">
        <f t="shared" si="74"/>
        <v>0</v>
      </c>
      <c r="G497" s="23">
        <f t="shared" ca="1" si="67"/>
        <v>0</v>
      </c>
      <c r="H497" s="35">
        <f t="shared" ca="1" si="68"/>
        <v>0</v>
      </c>
      <c r="I497" s="28">
        <f t="shared" ca="1" si="72"/>
        <v>0</v>
      </c>
      <c r="J497" s="28">
        <f t="shared" ca="1" si="69"/>
        <v>0</v>
      </c>
      <c r="K497" s="35">
        <f t="shared" ca="1" si="70"/>
        <v>0</v>
      </c>
      <c r="L497" s="37"/>
    </row>
    <row r="498" spans="1:12" x14ac:dyDescent="0.2">
      <c r="A498" s="21">
        <v>52018</v>
      </c>
      <c r="B498" s="28">
        <f t="shared" ca="1" si="71"/>
        <v>0</v>
      </c>
      <c r="C498" s="24">
        <f t="shared" ref="C498:C561" si="75">IF(OR($C$4="",$C$4=0),C497,$C$4)</f>
        <v>0.05</v>
      </c>
      <c r="D498" s="26">
        <f t="shared" ca="1" si="66"/>
        <v>0.25415620903182878</v>
      </c>
      <c r="E498" s="28">
        <f t="shared" si="73"/>
        <v>5000</v>
      </c>
      <c r="F498" s="28">
        <f t="shared" si="74"/>
        <v>0</v>
      </c>
      <c r="G498" s="23">
        <f t="shared" ca="1" si="67"/>
        <v>0</v>
      </c>
      <c r="H498" s="35">
        <f t="shared" ca="1" si="68"/>
        <v>0</v>
      </c>
      <c r="I498" s="28">
        <f t="shared" ca="1" si="72"/>
        <v>0</v>
      </c>
      <c r="J498" s="28">
        <f t="shared" ca="1" si="69"/>
        <v>0</v>
      </c>
      <c r="K498" s="35">
        <f t="shared" ca="1" si="70"/>
        <v>0</v>
      </c>
      <c r="L498" s="37"/>
    </row>
    <row r="499" spans="1:12" x14ac:dyDescent="0.2">
      <c r="A499" s="21">
        <v>52048</v>
      </c>
      <c r="B499" s="28">
        <f t="shared" ca="1" si="71"/>
        <v>0</v>
      </c>
      <c r="C499" s="24">
        <f t="shared" si="75"/>
        <v>0.05</v>
      </c>
      <c r="D499" s="26">
        <f t="shared" ca="1" si="66"/>
        <v>0.25312736799149355</v>
      </c>
      <c r="E499" s="28">
        <f t="shared" si="73"/>
        <v>5000</v>
      </c>
      <c r="F499" s="28">
        <f t="shared" si="74"/>
        <v>0</v>
      </c>
      <c r="G499" s="23">
        <f t="shared" ca="1" si="67"/>
        <v>0</v>
      </c>
      <c r="H499" s="35">
        <f t="shared" ca="1" si="68"/>
        <v>0</v>
      </c>
      <c r="I499" s="28">
        <f t="shared" ca="1" si="72"/>
        <v>0</v>
      </c>
      <c r="J499" s="28">
        <f t="shared" ca="1" si="69"/>
        <v>0</v>
      </c>
      <c r="K499" s="35">
        <f t="shared" ca="1" si="70"/>
        <v>0</v>
      </c>
      <c r="L499" s="37"/>
    </row>
    <row r="500" spans="1:12" x14ac:dyDescent="0.2">
      <c r="A500" s="21">
        <v>52079</v>
      </c>
      <c r="B500" s="28">
        <f t="shared" ca="1" si="71"/>
        <v>0</v>
      </c>
      <c r="C500" s="24">
        <f t="shared" si="75"/>
        <v>0.05</v>
      </c>
      <c r="D500" s="26">
        <f t="shared" ca="1" si="66"/>
        <v>0.25206860742357695</v>
      </c>
      <c r="E500" s="28">
        <f t="shared" si="73"/>
        <v>5000</v>
      </c>
      <c r="F500" s="28">
        <f t="shared" si="74"/>
        <v>0</v>
      </c>
      <c r="G500" s="23">
        <f t="shared" ca="1" si="67"/>
        <v>0</v>
      </c>
      <c r="H500" s="35">
        <f t="shared" ca="1" si="68"/>
        <v>0</v>
      </c>
      <c r="I500" s="28">
        <f t="shared" ca="1" si="72"/>
        <v>0</v>
      </c>
      <c r="J500" s="28">
        <f t="shared" ca="1" si="69"/>
        <v>0</v>
      </c>
      <c r="K500" s="35">
        <f t="shared" ca="1" si="70"/>
        <v>0</v>
      </c>
      <c r="L500" s="37"/>
    </row>
    <row r="501" spans="1:12" x14ac:dyDescent="0.2">
      <c r="A501" s="21">
        <v>52110</v>
      </c>
      <c r="B501" s="28">
        <f t="shared" ca="1" si="71"/>
        <v>0</v>
      </c>
      <c r="C501" s="24">
        <f t="shared" si="75"/>
        <v>0.05</v>
      </c>
      <c r="D501" s="26">
        <f t="shared" ca="1" si="66"/>
        <v>0.2510142753532546</v>
      </c>
      <c r="E501" s="28">
        <f t="shared" si="73"/>
        <v>5000</v>
      </c>
      <c r="F501" s="28">
        <f t="shared" si="74"/>
        <v>0</v>
      </c>
      <c r="G501" s="23">
        <f t="shared" ca="1" si="67"/>
        <v>0</v>
      </c>
      <c r="H501" s="35">
        <f t="shared" ca="1" si="68"/>
        <v>0</v>
      </c>
      <c r="I501" s="28">
        <f t="shared" ca="1" si="72"/>
        <v>0</v>
      </c>
      <c r="J501" s="28">
        <f t="shared" ca="1" si="69"/>
        <v>0</v>
      </c>
      <c r="K501" s="35">
        <f t="shared" ca="1" si="70"/>
        <v>0</v>
      </c>
      <c r="L501" s="37"/>
    </row>
    <row r="502" spans="1:12" x14ac:dyDescent="0.2">
      <c r="A502" s="21">
        <v>52140</v>
      </c>
      <c r="B502" s="28">
        <f t="shared" ca="1" si="71"/>
        <v>0</v>
      </c>
      <c r="C502" s="24">
        <f t="shared" si="75"/>
        <v>0.05</v>
      </c>
      <c r="D502" s="26">
        <f t="shared" ca="1" si="66"/>
        <v>0.24999815306697554</v>
      </c>
      <c r="E502" s="28">
        <f t="shared" si="73"/>
        <v>5000</v>
      </c>
      <c r="F502" s="28">
        <f t="shared" si="74"/>
        <v>0</v>
      </c>
      <c r="G502" s="23">
        <f t="shared" ca="1" si="67"/>
        <v>0</v>
      </c>
      <c r="H502" s="35">
        <f t="shared" ca="1" si="68"/>
        <v>0</v>
      </c>
      <c r="I502" s="28">
        <f t="shared" ca="1" si="72"/>
        <v>0</v>
      </c>
      <c r="J502" s="28">
        <f t="shared" ca="1" si="69"/>
        <v>0</v>
      </c>
      <c r="K502" s="35">
        <f t="shared" ca="1" si="70"/>
        <v>0</v>
      </c>
      <c r="L502" s="37"/>
    </row>
    <row r="503" spans="1:12" x14ac:dyDescent="0.2">
      <c r="A503" s="21">
        <v>52171</v>
      </c>
      <c r="B503" s="28">
        <f t="shared" ca="1" si="71"/>
        <v>0</v>
      </c>
      <c r="C503" s="24">
        <f t="shared" si="75"/>
        <v>0.05</v>
      </c>
      <c r="D503" s="26">
        <f t="shared" ca="1" si="66"/>
        <v>0.24895248112474536</v>
      </c>
      <c r="E503" s="28">
        <f t="shared" si="73"/>
        <v>5000</v>
      </c>
      <c r="F503" s="28">
        <f t="shared" si="74"/>
        <v>0</v>
      </c>
      <c r="G503" s="23">
        <f t="shared" ca="1" si="67"/>
        <v>0</v>
      </c>
      <c r="H503" s="35">
        <f t="shared" ca="1" si="68"/>
        <v>0</v>
      </c>
      <c r="I503" s="28">
        <f t="shared" ca="1" si="72"/>
        <v>0</v>
      </c>
      <c r="J503" s="28">
        <f t="shared" ca="1" si="69"/>
        <v>0</v>
      </c>
      <c r="K503" s="35">
        <f t="shared" ca="1" si="70"/>
        <v>0</v>
      </c>
      <c r="L503" s="37"/>
    </row>
    <row r="504" spans="1:12" x14ac:dyDescent="0.2">
      <c r="A504" s="21">
        <v>52201</v>
      </c>
      <c r="B504" s="28">
        <f t="shared" ca="1" si="71"/>
        <v>0</v>
      </c>
      <c r="C504" s="24">
        <f t="shared" si="75"/>
        <v>0.05</v>
      </c>
      <c r="D504" s="26">
        <f t="shared" ca="1" si="66"/>
        <v>0.24794470511702899</v>
      </c>
      <c r="E504" s="28">
        <f t="shared" si="73"/>
        <v>5000</v>
      </c>
      <c r="F504" s="28">
        <f t="shared" si="74"/>
        <v>0</v>
      </c>
      <c r="G504" s="23">
        <f t="shared" ca="1" si="67"/>
        <v>0</v>
      </c>
      <c r="H504" s="35">
        <f t="shared" ca="1" si="68"/>
        <v>0</v>
      </c>
      <c r="I504" s="28">
        <f t="shared" ca="1" si="72"/>
        <v>0</v>
      </c>
      <c r="J504" s="28">
        <f t="shared" ca="1" si="69"/>
        <v>0</v>
      </c>
      <c r="K504" s="35">
        <f t="shared" ca="1" si="70"/>
        <v>0</v>
      </c>
      <c r="L504" s="37"/>
    </row>
    <row r="505" spans="1:12" x14ac:dyDescent="0.2">
      <c r="A505" s="21">
        <v>52232</v>
      </c>
      <c r="B505" s="28">
        <f t="shared" ca="1" si="71"/>
        <v>0</v>
      </c>
      <c r="C505" s="24">
        <f t="shared" si="75"/>
        <v>0.05</v>
      </c>
      <c r="D505" s="26">
        <f t="shared" ca="1" si="66"/>
        <v>0.24690762216987636</v>
      </c>
      <c r="E505" s="28">
        <f t="shared" si="73"/>
        <v>5000</v>
      </c>
      <c r="F505" s="28">
        <f t="shared" si="74"/>
        <v>0</v>
      </c>
      <c r="G505" s="23">
        <f t="shared" ca="1" si="67"/>
        <v>0</v>
      </c>
      <c r="H505" s="35">
        <f t="shared" ca="1" si="68"/>
        <v>0</v>
      </c>
      <c r="I505" s="28">
        <f t="shared" ca="1" si="72"/>
        <v>0</v>
      </c>
      <c r="J505" s="28">
        <f t="shared" ca="1" si="69"/>
        <v>0</v>
      </c>
      <c r="K505" s="35">
        <f t="shared" ca="1" si="70"/>
        <v>0</v>
      </c>
      <c r="L505" s="37"/>
    </row>
    <row r="506" spans="1:12" x14ac:dyDescent="0.2">
      <c r="A506" s="21">
        <v>52263</v>
      </c>
      <c r="B506" s="28">
        <f t="shared" ca="1" si="71"/>
        <v>0</v>
      </c>
      <c r="C506" s="24">
        <f t="shared" si="75"/>
        <v>0.05</v>
      </c>
      <c r="D506" s="26">
        <f t="shared" ca="1" si="66"/>
        <v>0.24587487704892882</v>
      </c>
      <c r="E506" s="28">
        <f t="shared" si="73"/>
        <v>5000</v>
      </c>
      <c r="F506" s="28">
        <f t="shared" si="74"/>
        <v>0</v>
      </c>
      <c r="G506" s="23">
        <f t="shared" ca="1" si="67"/>
        <v>0</v>
      </c>
      <c r="H506" s="35">
        <f t="shared" ca="1" si="68"/>
        <v>0</v>
      </c>
      <c r="I506" s="28">
        <f t="shared" ca="1" si="72"/>
        <v>0</v>
      </c>
      <c r="J506" s="28">
        <f t="shared" ca="1" si="69"/>
        <v>0</v>
      </c>
      <c r="K506" s="35">
        <f t="shared" ca="1" si="70"/>
        <v>0</v>
      </c>
      <c r="L506" s="37"/>
    </row>
    <row r="507" spans="1:12" x14ac:dyDescent="0.2">
      <c r="A507" s="21">
        <v>52291</v>
      </c>
      <c r="B507" s="28">
        <f t="shared" ca="1" si="71"/>
        <v>0</v>
      </c>
      <c r="C507" s="24">
        <f t="shared" si="75"/>
        <v>0.05</v>
      </c>
      <c r="D507" s="26">
        <f t="shared" ca="1" si="66"/>
        <v>0.24494578836482306</v>
      </c>
      <c r="E507" s="28">
        <f t="shared" si="73"/>
        <v>5000</v>
      </c>
      <c r="F507" s="28">
        <f t="shared" si="74"/>
        <v>50</v>
      </c>
      <c r="G507" s="23">
        <f t="shared" ca="1" si="67"/>
        <v>12.247289418241152</v>
      </c>
      <c r="H507" s="35">
        <f t="shared" ca="1" si="68"/>
        <v>-61236.447091205759</v>
      </c>
      <c r="I507" s="28">
        <f t="shared" ca="1" si="72"/>
        <v>0</v>
      </c>
      <c r="J507" s="28">
        <f t="shared" ca="1" si="69"/>
        <v>0</v>
      </c>
      <c r="K507" s="35">
        <f t="shared" ca="1" si="70"/>
        <v>-61236.447091205759</v>
      </c>
      <c r="L507" s="37"/>
    </row>
    <row r="508" spans="1:12" x14ac:dyDescent="0.2">
      <c r="A508" s="21">
        <v>52322</v>
      </c>
      <c r="B508" s="28">
        <f t="shared" ca="1" si="71"/>
        <v>0</v>
      </c>
      <c r="C508" s="24">
        <f t="shared" si="75"/>
        <v>0.05</v>
      </c>
      <c r="D508" s="26">
        <f t="shared" ca="1" si="66"/>
        <v>0.24392124904275883</v>
      </c>
      <c r="E508" s="28">
        <f t="shared" si="73"/>
        <v>5000</v>
      </c>
      <c r="F508" s="28">
        <f t="shared" si="74"/>
        <v>0</v>
      </c>
      <c r="G508" s="23">
        <f t="shared" ca="1" si="67"/>
        <v>0</v>
      </c>
      <c r="H508" s="35">
        <f t="shared" ca="1" si="68"/>
        <v>0</v>
      </c>
      <c r="I508" s="28">
        <f t="shared" ca="1" si="72"/>
        <v>0</v>
      </c>
      <c r="J508" s="28">
        <f t="shared" ca="1" si="69"/>
        <v>0</v>
      </c>
      <c r="K508" s="35">
        <f t="shared" ca="1" si="70"/>
        <v>0</v>
      </c>
      <c r="L508" s="37"/>
    </row>
    <row r="509" spans="1:12" x14ac:dyDescent="0.2">
      <c r="A509" s="21">
        <v>52352</v>
      </c>
      <c r="B509" s="28">
        <f t="shared" ca="1" si="71"/>
        <v>0</v>
      </c>
      <c r="C509" s="24">
        <f t="shared" si="75"/>
        <v>0.05</v>
      </c>
      <c r="D509" s="26">
        <f t="shared" ca="1" si="66"/>
        <v>0.24293383979322289</v>
      </c>
      <c r="E509" s="28">
        <f t="shared" si="73"/>
        <v>5000</v>
      </c>
      <c r="F509" s="28">
        <f t="shared" si="74"/>
        <v>0</v>
      </c>
      <c r="G509" s="23">
        <f t="shared" ca="1" si="67"/>
        <v>0</v>
      </c>
      <c r="H509" s="35">
        <f t="shared" ca="1" si="68"/>
        <v>0</v>
      </c>
      <c r="I509" s="28">
        <f t="shared" ca="1" si="72"/>
        <v>0</v>
      </c>
      <c r="J509" s="28">
        <f t="shared" ca="1" si="69"/>
        <v>0</v>
      </c>
      <c r="K509" s="35">
        <f t="shared" ca="1" si="70"/>
        <v>0</v>
      </c>
      <c r="L509" s="37"/>
    </row>
    <row r="510" spans="1:12" x14ac:dyDescent="0.2">
      <c r="A510" s="21">
        <v>52383</v>
      </c>
      <c r="B510" s="28">
        <f t="shared" ca="1" si="71"/>
        <v>0</v>
      </c>
      <c r="C510" s="24">
        <f t="shared" si="75"/>
        <v>0.05</v>
      </c>
      <c r="D510" s="26">
        <f t="shared" ca="1" si="66"/>
        <v>0.24191771588601163</v>
      </c>
      <c r="E510" s="28">
        <f t="shared" si="73"/>
        <v>5000</v>
      </c>
      <c r="F510" s="28">
        <f t="shared" si="74"/>
        <v>0</v>
      </c>
      <c r="G510" s="23">
        <f t="shared" ca="1" si="67"/>
        <v>0</v>
      </c>
      <c r="H510" s="35">
        <f t="shared" ca="1" si="68"/>
        <v>0</v>
      </c>
      <c r="I510" s="28">
        <f t="shared" ca="1" si="72"/>
        <v>0</v>
      </c>
      <c r="J510" s="28">
        <f t="shared" ca="1" si="69"/>
        <v>0</v>
      </c>
      <c r="K510" s="35">
        <f t="shared" ca="1" si="70"/>
        <v>0</v>
      </c>
      <c r="L510" s="37"/>
    </row>
    <row r="511" spans="1:12" x14ac:dyDescent="0.2">
      <c r="A511" s="21">
        <v>52413</v>
      </c>
      <c r="B511" s="28">
        <f t="shared" ca="1" si="71"/>
        <v>0</v>
      </c>
      <c r="C511" s="24">
        <f t="shared" si="75"/>
        <v>0.05</v>
      </c>
      <c r="D511" s="26">
        <f t="shared" ca="1" si="66"/>
        <v>0.24093841707039018</v>
      </c>
      <c r="E511" s="28">
        <f t="shared" si="73"/>
        <v>5000</v>
      </c>
      <c r="F511" s="28">
        <f t="shared" si="74"/>
        <v>0</v>
      </c>
      <c r="G511" s="23">
        <f t="shared" ca="1" si="67"/>
        <v>0</v>
      </c>
      <c r="H511" s="35">
        <f t="shared" ca="1" si="68"/>
        <v>0</v>
      </c>
      <c r="I511" s="28">
        <f t="shared" ca="1" si="72"/>
        <v>0</v>
      </c>
      <c r="J511" s="28">
        <f t="shared" ca="1" si="69"/>
        <v>0</v>
      </c>
      <c r="K511" s="35">
        <f t="shared" ca="1" si="70"/>
        <v>0</v>
      </c>
      <c r="L511" s="37"/>
    </row>
    <row r="512" spans="1:12" x14ac:dyDescent="0.2">
      <c r="A512" s="21">
        <v>52444</v>
      </c>
      <c r="B512" s="28">
        <f t="shared" ca="1" si="71"/>
        <v>0</v>
      </c>
      <c r="C512" s="24">
        <f t="shared" si="75"/>
        <v>0.05</v>
      </c>
      <c r="D512" s="26">
        <f t="shared" ca="1" si="66"/>
        <v>0.23993063945505572</v>
      </c>
      <c r="E512" s="28">
        <f t="shared" si="73"/>
        <v>5000</v>
      </c>
      <c r="F512" s="28">
        <f t="shared" si="74"/>
        <v>0</v>
      </c>
      <c r="G512" s="23">
        <f t="shared" ca="1" si="67"/>
        <v>0</v>
      </c>
      <c r="H512" s="35">
        <f t="shared" ca="1" si="68"/>
        <v>0</v>
      </c>
      <c r="I512" s="28">
        <f t="shared" ca="1" si="72"/>
        <v>0</v>
      </c>
      <c r="J512" s="28">
        <f t="shared" ca="1" si="69"/>
        <v>0</v>
      </c>
      <c r="K512" s="35">
        <f t="shared" ca="1" si="70"/>
        <v>0</v>
      </c>
      <c r="L512" s="37"/>
    </row>
    <row r="513" spans="1:12" x14ac:dyDescent="0.2">
      <c r="A513" s="21">
        <v>52475</v>
      </c>
      <c r="B513" s="28">
        <f t="shared" ca="1" si="71"/>
        <v>0</v>
      </c>
      <c r="C513" s="24">
        <f t="shared" si="75"/>
        <v>0.05</v>
      </c>
      <c r="D513" s="26">
        <f t="shared" ca="1" si="66"/>
        <v>0.2389270770899678</v>
      </c>
      <c r="E513" s="28">
        <f t="shared" si="73"/>
        <v>5000</v>
      </c>
      <c r="F513" s="28">
        <f t="shared" si="74"/>
        <v>0</v>
      </c>
      <c r="G513" s="23">
        <f t="shared" ca="1" si="67"/>
        <v>0</v>
      </c>
      <c r="H513" s="35">
        <f t="shared" ca="1" si="68"/>
        <v>0</v>
      </c>
      <c r="I513" s="28">
        <f t="shared" ca="1" si="72"/>
        <v>0</v>
      </c>
      <c r="J513" s="28">
        <f t="shared" ca="1" si="69"/>
        <v>0</v>
      </c>
      <c r="K513" s="35">
        <f t="shared" ca="1" si="70"/>
        <v>0</v>
      </c>
      <c r="L513" s="37"/>
    </row>
    <row r="514" spans="1:12" x14ac:dyDescent="0.2">
      <c r="A514" s="21">
        <v>52505</v>
      </c>
      <c r="B514" s="28">
        <f t="shared" ca="1" si="71"/>
        <v>0</v>
      </c>
      <c r="C514" s="24">
        <f t="shared" si="75"/>
        <v>0.05</v>
      </c>
      <c r="D514" s="26">
        <f t="shared" ca="1" si="66"/>
        <v>0.23795988457677331</v>
      </c>
      <c r="E514" s="28">
        <f t="shared" si="73"/>
        <v>5000</v>
      </c>
      <c r="F514" s="28">
        <f t="shared" si="74"/>
        <v>0</v>
      </c>
      <c r="G514" s="23">
        <f t="shared" ca="1" si="67"/>
        <v>0</v>
      </c>
      <c r="H514" s="35">
        <f t="shared" ca="1" si="68"/>
        <v>0</v>
      </c>
      <c r="I514" s="28">
        <f t="shared" ca="1" si="72"/>
        <v>0</v>
      </c>
      <c r="J514" s="28">
        <f t="shared" ca="1" si="69"/>
        <v>0</v>
      </c>
      <c r="K514" s="35">
        <f t="shared" ca="1" si="70"/>
        <v>0</v>
      </c>
      <c r="L514" s="37"/>
    </row>
    <row r="515" spans="1:12" x14ac:dyDescent="0.2">
      <c r="A515" s="21">
        <v>52536</v>
      </c>
      <c r="B515" s="28">
        <f t="shared" ca="1" si="71"/>
        <v>0</v>
      </c>
      <c r="C515" s="24">
        <f t="shared" si="75"/>
        <v>0.05</v>
      </c>
      <c r="D515" s="26">
        <f t="shared" ca="1" si="66"/>
        <v>0.23696456532490828</v>
      </c>
      <c r="E515" s="28">
        <f t="shared" si="73"/>
        <v>5000</v>
      </c>
      <c r="F515" s="28">
        <f t="shared" si="74"/>
        <v>0</v>
      </c>
      <c r="G515" s="23">
        <f t="shared" ca="1" si="67"/>
        <v>0</v>
      </c>
      <c r="H515" s="35">
        <f t="shared" ca="1" si="68"/>
        <v>0</v>
      </c>
      <c r="I515" s="28">
        <f t="shared" ca="1" si="72"/>
        <v>0</v>
      </c>
      <c r="J515" s="28">
        <f t="shared" ca="1" si="69"/>
        <v>0</v>
      </c>
      <c r="K515" s="35">
        <f t="shared" ca="1" si="70"/>
        <v>0</v>
      </c>
      <c r="L515" s="37"/>
    </row>
    <row r="516" spans="1:12" x14ac:dyDescent="0.2">
      <c r="A516" s="21">
        <v>52566</v>
      </c>
      <c r="B516" s="28">
        <f t="shared" ca="1" si="71"/>
        <v>0</v>
      </c>
      <c r="C516" s="24">
        <f t="shared" si="75"/>
        <v>0.05</v>
      </c>
      <c r="D516" s="26">
        <f t="shared" ca="1" si="66"/>
        <v>0.23600531718833825</v>
      </c>
      <c r="E516" s="28">
        <f t="shared" si="73"/>
        <v>5000</v>
      </c>
      <c r="F516" s="28">
        <f t="shared" si="74"/>
        <v>0</v>
      </c>
      <c r="G516" s="23">
        <f t="shared" ca="1" si="67"/>
        <v>0</v>
      </c>
      <c r="H516" s="35">
        <f t="shared" ca="1" si="68"/>
        <v>0</v>
      </c>
      <c r="I516" s="28">
        <f t="shared" ca="1" si="72"/>
        <v>0</v>
      </c>
      <c r="J516" s="28">
        <f t="shared" ca="1" si="69"/>
        <v>0</v>
      </c>
      <c r="K516" s="35">
        <f t="shared" ca="1" si="70"/>
        <v>0</v>
      </c>
      <c r="L516" s="37"/>
    </row>
    <row r="517" spans="1:12" x14ac:dyDescent="0.2">
      <c r="A517" s="21">
        <v>52597</v>
      </c>
      <c r="B517" s="28">
        <f t="shared" ca="1" si="71"/>
        <v>0</v>
      </c>
      <c r="C517" s="24">
        <f t="shared" si="75"/>
        <v>0.05</v>
      </c>
      <c r="D517" s="26">
        <f t="shared" ca="1" si="66"/>
        <v>0.23501817334198005</v>
      </c>
      <c r="E517" s="28">
        <f t="shared" si="73"/>
        <v>5000</v>
      </c>
      <c r="F517" s="28">
        <f t="shared" si="74"/>
        <v>0</v>
      </c>
      <c r="G517" s="23">
        <f t="shared" ca="1" si="67"/>
        <v>0</v>
      </c>
      <c r="H517" s="35">
        <f t="shared" ca="1" si="68"/>
        <v>0</v>
      </c>
      <c r="I517" s="28">
        <f t="shared" ca="1" si="72"/>
        <v>0</v>
      </c>
      <c r="J517" s="28">
        <f t="shared" ca="1" si="69"/>
        <v>0</v>
      </c>
      <c r="K517" s="35">
        <f t="shared" ca="1" si="70"/>
        <v>0</v>
      </c>
      <c r="L517" s="37"/>
    </row>
    <row r="518" spans="1:12" x14ac:dyDescent="0.2">
      <c r="A518" s="21">
        <v>52628</v>
      </c>
      <c r="B518" s="28">
        <f t="shared" ca="1" si="71"/>
        <v>0</v>
      </c>
      <c r="C518" s="24">
        <f t="shared" si="75"/>
        <v>0.05</v>
      </c>
      <c r="D518" s="26">
        <f t="shared" ca="1" si="66"/>
        <v>0.2340351584406177</v>
      </c>
      <c r="E518" s="28">
        <f t="shared" si="73"/>
        <v>5000</v>
      </c>
      <c r="F518" s="28">
        <f t="shared" si="74"/>
        <v>0</v>
      </c>
      <c r="G518" s="23">
        <f t="shared" ca="1" si="67"/>
        <v>0</v>
      </c>
      <c r="H518" s="35">
        <f t="shared" ca="1" si="68"/>
        <v>0</v>
      </c>
      <c r="I518" s="28">
        <f t="shared" ca="1" si="72"/>
        <v>0</v>
      </c>
      <c r="J518" s="28">
        <f t="shared" ca="1" si="69"/>
        <v>0</v>
      </c>
      <c r="K518" s="35">
        <f t="shared" ca="1" si="70"/>
        <v>0</v>
      </c>
      <c r="L518" s="37"/>
    </row>
    <row r="519" spans="1:12" x14ac:dyDescent="0.2">
      <c r="A519" s="21">
        <v>52657</v>
      </c>
      <c r="B519" s="28">
        <f t="shared" ca="1" si="71"/>
        <v>0</v>
      </c>
      <c r="C519" s="24">
        <f t="shared" si="75"/>
        <v>0.05</v>
      </c>
      <c r="D519" s="26">
        <f t="shared" ca="1" si="66"/>
        <v>0.23311928651851757</v>
      </c>
      <c r="E519" s="28">
        <f t="shared" si="73"/>
        <v>5000</v>
      </c>
      <c r="F519" s="28">
        <f t="shared" si="74"/>
        <v>50</v>
      </c>
      <c r="G519" s="23">
        <f t="shared" ca="1" si="67"/>
        <v>11.655964325925879</v>
      </c>
      <c r="H519" s="35">
        <f t="shared" ca="1" si="68"/>
        <v>-58279.821629629398</v>
      </c>
      <c r="I519" s="28">
        <f t="shared" ca="1" si="72"/>
        <v>0</v>
      </c>
      <c r="J519" s="28">
        <f t="shared" ca="1" si="69"/>
        <v>0</v>
      </c>
      <c r="K519" s="35">
        <f t="shared" ca="1" si="70"/>
        <v>-58279.821629629398</v>
      </c>
      <c r="L519" s="37"/>
    </row>
    <row r="520" spans="1:12" x14ac:dyDescent="0.2">
      <c r="A520" s="21">
        <v>52688</v>
      </c>
      <c r="B520" s="28">
        <f t="shared" ca="1" si="71"/>
        <v>0</v>
      </c>
      <c r="C520" s="24">
        <f t="shared" si="75"/>
        <v>0.05</v>
      </c>
      <c r="D520" s="26">
        <f t="shared" ca="1" si="66"/>
        <v>0.23214421412652339</v>
      </c>
      <c r="E520" s="28">
        <f t="shared" si="73"/>
        <v>5000</v>
      </c>
      <c r="F520" s="28">
        <f t="shared" si="74"/>
        <v>0</v>
      </c>
      <c r="G520" s="23">
        <f t="shared" ca="1" si="67"/>
        <v>0</v>
      </c>
      <c r="H520" s="35">
        <f t="shared" ca="1" si="68"/>
        <v>0</v>
      </c>
      <c r="I520" s="28">
        <f t="shared" ca="1" si="72"/>
        <v>0</v>
      </c>
      <c r="J520" s="28">
        <f t="shared" ca="1" si="69"/>
        <v>0</v>
      </c>
      <c r="K520" s="35">
        <f t="shared" ca="1" si="70"/>
        <v>0</v>
      </c>
      <c r="L520" s="37"/>
    </row>
    <row r="521" spans="1:12" x14ac:dyDescent="0.2">
      <c r="A521" s="21">
        <v>52718</v>
      </c>
      <c r="B521" s="28">
        <f t="shared" ca="1" si="71"/>
        <v>0</v>
      </c>
      <c r="C521" s="24">
        <f t="shared" si="75"/>
        <v>0.05</v>
      </c>
      <c r="D521" s="26">
        <f t="shared" ca="1" si="66"/>
        <v>0.23120447908845543</v>
      </c>
      <c r="E521" s="28">
        <f t="shared" si="73"/>
        <v>5000</v>
      </c>
      <c r="F521" s="28">
        <f t="shared" si="74"/>
        <v>0</v>
      </c>
      <c r="G521" s="23">
        <f t="shared" ca="1" si="67"/>
        <v>0</v>
      </c>
      <c r="H521" s="35">
        <f t="shared" ca="1" si="68"/>
        <v>0</v>
      </c>
      <c r="I521" s="28">
        <f t="shared" ca="1" si="72"/>
        <v>0</v>
      </c>
      <c r="J521" s="28">
        <f t="shared" ca="1" si="69"/>
        <v>0</v>
      </c>
      <c r="K521" s="35">
        <f t="shared" ca="1" si="70"/>
        <v>0</v>
      </c>
      <c r="L521" s="37"/>
    </row>
    <row r="522" spans="1:12" x14ac:dyDescent="0.2">
      <c r="A522" s="21">
        <v>52749</v>
      </c>
      <c r="B522" s="28">
        <f t="shared" ca="1" si="71"/>
        <v>0</v>
      </c>
      <c r="C522" s="24">
        <f t="shared" si="75"/>
        <v>0.05</v>
      </c>
      <c r="D522" s="26">
        <f t="shared" ref="D522:D585" ca="1" si="76">+(1+C522/2)^(-2*(A522-$M$4)/365.25)</f>
        <v>0.23023741579724796</v>
      </c>
      <c r="E522" s="28">
        <f t="shared" si="73"/>
        <v>5000</v>
      </c>
      <c r="F522" s="28">
        <f t="shared" si="74"/>
        <v>0</v>
      </c>
      <c r="G522" s="23">
        <f t="shared" ca="1" si="67"/>
        <v>0</v>
      </c>
      <c r="H522" s="35">
        <f t="shared" ca="1" si="68"/>
        <v>0</v>
      </c>
      <c r="I522" s="28">
        <f t="shared" ca="1" si="72"/>
        <v>0</v>
      </c>
      <c r="J522" s="28">
        <f t="shared" ca="1" si="69"/>
        <v>0</v>
      </c>
      <c r="K522" s="35">
        <f t="shared" ca="1" si="70"/>
        <v>0</v>
      </c>
      <c r="L522" s="37"/>
    </row>
    <row r="523" spans="1:12" x14ac:dyDescent="0.2">
      <c r="A523" s="21">
        <v>52779</v>
      </c>
      <c r="B523" s="28">
        <f t="shared" ca="1" si="71"/>
        <v>0</v>
      </c>
      <c r="C523" s="24">
        <f t="shared" si="75"/>
        <v>0.05</v>
      </c>
      <c r="D523" s="26">
        <f t="shared" ca="1" si="76"/>
        <v>0.22930539960415433</v>
      </c>
      <c r="E523" s="28">
        <f t="shared" si="73"/>
        <v>5000</v>
      </c>
      <c r="F523" s="28">
        <f t="shared" si="74"/>
        <v>0</v>
      </c>
      <c r="G523" s="23">
        <f t="shared" ref="G523:G586" ca="1" si="77">+F523*D523</f>
        <v>0</v>
      </c>
      <c r="H523" s="35">
        <f t="shared" ref="H523:H586" ca="1" si="78">-G523*E523</f>
        <v>0</v>
      </c>
      <c r="I523" s="28">
        <f t="shared" ca="1" si="72"/>
        <v>0</v>
      </c>
      <c r="J523" s="28">
        <f t="shared" ref="J523:J586" ca="1" si="79">+IF(B523=0,0,D523*-IPMT(C523/12,B523,$B$8,I522))</f>
        <v>0</v>
      </c>
      <c r="K523" s="35">
        <f t="shared" ref="K523:K586" ca="1" si="80">+H523+J523</f>
        <v>0</v>
      </c>
      <c r="L523" s="37"/>
    </row>
    <row r="524" spans="1:12" x14ac:dyDescent="0.2">
      <c r="A524" s="21">
        <v>52810</v>
      </c>
      <c r="B524" s="28">
        <f t="shared" ref="B524:B587" ca="1" si="81">+IF(B523&lt;&gt;0,B523+1,IF(I523=0,0,1))</f>
        <v>0</v>
      </c>
      <c r="C524" s="24">
        <f t="shared" si="75"/>
        <v>0.05</v>
      </c>
      <c r="D524" s="26">
        <f t="shared" ca="1" si="76"/>
        <v>0.22834627962816112</v>
      </c>
      <c r="E524" s="28">
        <f t="shared" si="73"/>
        <v>5000</v>
      </c>
      <c r="F524" s="28">
        <f t="shared" si="74"/>
        <v>0</v>
      </c>
      <c r="G524" s="23">
        <f t="shared" ca="1" si="77"/>
        <v>0</v>
      </c>
      <c r="H524" s="35">
        <f t="shared" ca="1" si="78"/>
        <v>0</v>
      </c>
      <c r="I524" s="28">
        <f t="shared" ref="I524:I587" ca="1" si="82">+IF(A524=$I$4,$H$4*D524,IF(I523=0,0,I523+J524+H524))</f>
        <v>0</v>
      </c>
      <c r="J524" s="28">
        <f t="shared" ca="1" si="79"/>
        <v>0</v>
      </c>
      <c r="K524" s="35">
        <f t="shared" ca="1" si="80"/>
        <v>0</v>
      </c>
      <c r="L524" s="37"/>
    </row>
    <row r="525" spans="1:12" x14ac:dyDescent="0.2">
      <c r="A525" s="21">
        <v>52841</v>
      </c>
      <c r="B525" s="28">
        <f t="shared" ca="1" si="81"/>
        <v>0</v>
      </c>
      <c r="C525" s="24">
        <f t="shared" si="75"/>
        <v>0.05</v>
      </c>
      <c r="D525" s="26">
        <f t="shared" ca="1" si="76"/>
        <v>0.22739117138119799</v>
      </c>
      <c r="E525" s="28">
        <f t="shared" si="73"/>
        <v>5000</v>
      </c>
      <c r="F525" s="28">
        <f t="shared" si="74"/>
        <v>0</v>
      </c>
      <c r="G525" s="23">
        <f t="shared" ca="1" si="77"/>
        <v>0</v>
      </c>
      <c r="H525" s="35">
        <f t="shared" ca="1" si="78"/>
        <v>0</v>
      </c>
      <c r="I525" s="28">
        <f t="shared" ca="1" si="82"/>
        <v>0</v>
      </c>
      <c r="J525" s="28">
        <f t="shared" ca="1" si="79"/>
        <v>0</v>
      </c>
      <c r="K525" s="35">
        <f t="shared" ca="1" si="80"/>
        <v>0</v>
      </c>
      <c r="L525" s="37"/>
    </row>
    <row r="526" spans="1:12" x14ac:dyDescent="0.2">
      <c r="A526" s="21">
        <v>52871</v>
      </c>
      <c r="B526" s="28">
        <f t="shared" ca="1" si="81"/>
        <v>0</v>
      </c>
      <c r="C526" s="24">
        <f t="shared" si="75"/>
        <v>0.05</v>
      </c>
      <c r="D526" s="26">
        <f t="shared" ca="1" si="76"/>
        <v>0.22647067697258977</v>
      </c>
      <c r="E526" s="28">
        <f t="shared" si="73"/>
        <v>5000</v>
      </c>
      <c r="F526" s="28">
        <f t="shared" si="74"/>
        <v>0</v>
      </c>
      <c r="G526" s="23">
        <f t="shared" ca="1" si="77"/>
        <v>0</v>
      </c>
      <c r="H526" s="35">
        <f t="shared" ca="1" si="78"/>
        <v>0</v>
      </c>
      <c r="I526" s="28">
        <f t="shared" ca="1" si="82"/>
        <v>0</v>
      </c>
      <c r="J526" s="28">
        <f t="shared" ca="1" si="79"/>
        <v>0</v>
      </c>
      <c r="K526" s="35">
        <f t="shared" ca="1" si="80"/>
        <v>0</v>
      </c>
      <c r="L526" s="37"/>
    </row>
    <row r="527" spans="1:12" x14ac:dyDescent="0.2">
      <c r="A527" s="21">
        <v>52902</v>
      </c>
      <c r="B527" s="28">
        <f t="shared" ca="1" si="81"/>
        <v>0</v>
      </c>
      <c r="C527" s="24">
        <f t="shared" si="75"/>
        <v>0.05</v>
      </c>
      <c r="D527" s="26">
        <f t="shared" ca="1" si="76"/>
        <v>0.22552341384387106</v>
      </c>
      <c r="E527" s="28">
        <f t="shared" si="73"/>
        <v>5000</v>
      </c>
      <c r="F527" s="28">
        <f t="shared" si="74"/>
        <v>0</v>
      </c>
      <c r="G527" s="23">
        <f t="shared" ca="1" si="77"/>
        <v>0</v>
      </c>
      <c r="H527" s="35">
        <f t="shared" ca="1" si="78"/>
        <v>0</v>
      </c>
      <c r="I527" s="28">
        <f t="shared" ca="1" si="82"/>
        <v>0</v>
      </c>
      <c r="J527" s="28">
        <f t="shared" ca="1" si="79"/>
        <v>0</v>
      </c>
      <c r="K527" s="35">
        <f t="shared" ca="1" si="80"/>
        <v>0</v>
      </c>
      <c r="L527" s="37"/>
    </row>
    <row r="528" spans="1:12" x14ac:dyDescent="0.2">
      <c r="A528" s="21">
        <v>52932</v>
      </c>
      <c r="B528" s="28">
        <f t="shared" ca="1" si="81"/>
        <v>0</v>
      </c>
      <c r="C528" s="24">
        <f t="shared" si="75"/>
        <v>0.05</v>
      </c>
      <c r="D528" s="26">
        <f t="shared" ca="1" si="76"/>
        <v>0.22461048024054511</v>
      </c>
      <c r="E528" s="28">
        <f t="shared" si="73"/>
        <v>5000</v>
      </c>
      <c r="F528" s="28">
        <f t="shared" si="74"/>
        <v>0</v>
      </c>
      <c r="G528" s="23">
        <f t="shared" ca="1" si="77"/>
        <v>0</v>
      </c>
      <c r="H528" s="35">
        <f t="shared" ca="1" si="78"/>
        <v>0</v>
      </c>
      <c r="I528" s="28">
        <f t="shared" ca="1" si="82"/>
        <v>0</v>
      </c>
      <c r="J528" s="28">
        <f t="shared" ca="1" si="79"/>
        <v>0</v>
      </c>
      <c r="K528" s="35">
        <f t="shared" ca="1" si="80"/>
        <v>0</v>
      </c>
      <c r="L528" s="37"/>
    </row>
    <row r="529" spans="1:12" x14ac:dyDescent="0.2">
      <c r="A529" s="21">
        <v>52963</v>
      </c>
      <c r="B529" s="28">
        <f t="shared" ca="1" si="81"/>
        <v>0</v>
      </c>
      <c r="C529" s="24">
        <f t="shared" si="75"/>
        <v>0.05</v>
      </c>
      <c r="D529" s="26">
        <f t="shared" ca="1" si="76"/>
        <v>0.22367099779142693</v>
      </c>
      <c r="E529" s="28">
        <f t="shared" si="73"/>
        <v>5000</v>
      </c>
      <c r="F529" s="28">
        <f t="shared" si="74"/>
        <v>0</v>
      </c>
      <c r="G529" s="23">
        <f t="shared" ca="1" si="77"/>
        <v>0</v>
      </c>
      <c r="H529" s="35">
        <f t="shared" ca="1" si="78"/>
        <v>0</v>
      </c>
      <c r="I529" s="28">
        <f t="shared" ca="1" si="82"/>
        <v>0</v>
      </c>
      <c r="J529" s="28">
        <f t="shared" ca="1" si="79"/>
        <v>0</v>
      </c>
      <c r="K529" s="35">
        <f t="shared" ca="1" si="80"/>
        <v>0</v>
      </c>
      <c r="L529" s="37"/>
    </row>
    <row r="530" spans="1:12" x14ac:dyDescent="0.2">
      <c r="A530" s="21">
        <v>52994</v>
      </c>
      <c r="B530" s="28">
        <f t="shared" ca="1" si="81"/>
        <v>0</v>
      </c>
      <c r="C530" s="24">
        <f t="shared" si="75"/>
        <v>0.05</v>
      </c>
      <c r="D530" s="26">
        <f t="shared" ca="1" si="76"/>
        <v>0.22273544493308856</v>
      </c>
      <c r="E530" s="28">
        <f t="shared" si="73"/>
        <v>5000</v>
      </c>
      <c r="F530" s="28">
        <f t="shared" si="74"/>
        <v>0</v>
      </c>
      <c r="G530" s="23">
        <f t="shared" ca="1" si="77"/>
        <v>0</v>
      </c>
      <c r="H530" s="35">
        <f t="shared" ca="1" si="78"/>
        <v>0</v>
      </c>
      <c r="I530" s="28">
        <f t="shared" ca="1" si="82"/>
        <v>0</v>
      </c>
      <c r="J530" s="28">
        <f t="shared" ca="1" si="79"/>
        <v>0</v>
      </c>
      <c r="K530" s="35">
        <f t="shared" ca="1" si="80"/>
        <v>0</v>
      </c>
      <c r="L530" s="37"/>
    </row>
    <row r="531" spans="1:12" x14ac:dyDescent="0.2">
      <c r="A531" s="21">
        <v>53022</v>
      </c>
      <c r="B531" s="28">
        <f t="shared" ca="1" si="81"/>
        <v>0</v>
      </c>
      <c r="C531" s="24">
        <f t="shared" si="75"/>
        <v>0.05</v>
      </c>
      <c r="D531" s="26">
        <f t="shared" ca="1" si="76"/>
        <v>0.22189379334216411</v>
      </c>
      <c r="E531" s="28">
        <f t="shared" si="73"/>
        <v>5000</v>
      </c>
      <c r="F531" s="28">
        <f t="shared" si="74"/>
        <v>50</v>
      </c>
      <c r="G531" s="23">
        <f t="shared" ca="1" si="77"/>
        <v>11.094689667108206</v>
      </c>
      <c r="H531" s="35">
        <f t="shared" ca="1" si="78"/>
        <v>-55473.448335541027</v>
      </c>
      <c r="I531" s="28">
        <f t="shared" ca="1" si="82"/>
        <v>0</v>
      </c>
      <c r="J531" s="28">
        <f t="shared" ca="1" si="79"/>
        <v>0</v>
      </c>
      <c r="K531" s="35">
        <f t="shared" ca="1" si="80"/>
        <v>-55473.448335541027</v>
      </c>
      <c r="L531" s="37"/>
    </row>
    <row r="532" spans="1:12" x14ac:dyDescent="0.2">
      <c r="A532" s="21">
        <v>53053</v>
      </c>
      <c r="B532" s="28">
        <f t="shared" ca="1" si="81"/>
        <v>0</v>
      </c>
      <c r="C532" s="24">
        <f t="shared" si="75"/>
        <v>0.05</v>
      </c>
      <c r="D532" s="26">
        <f t="shared" ca="1" si="76"/>
        <v>0.22096567403005554</v>
      </c>
      <c r="E532" s="28">
        <f t="shared" si="73"/>
        <v>5000</v>
      </c>
      <c r="F532" s="28">
        <f t="shared" si="74"/>
        <v>0</v>
      </c>
      <c r="G532" s="23">
        <f t="shared" ca="1" si="77"/>
        <v>0</v>
      </c>
      <c r="H532" s="35">
        <f t="shared" ca="1" si="78"/>
        <v>0</v>
      </c>
      <c r="I532" s="28">
        <f t="shared" ca="1" si="82"/>
        <v>0</v>
      </c>
      <c r="J532" s="28">
        <f t="shared" ca="1" si="79"/>
        <v>0</v>
      </c>
      <c r="K532" s="35">
        <f t="shared" ca="1" si="80"/>
        <v>0</v>
      </c>
      <c r="L532" s="37"/>
    </row>
    <row r="533" spans="1:12" x14ac:dyDescent="0.2">
      <c r="A533" s="21">
        <v>53083</v>
      </c>
      <c r="B533" s="28">
        <f t="shared" ca="1" si="81"/>
        <v>0</v>
      </c>
      <c r="C533" s="24">
        <f t="shared" si="75"/>
        <v>0.05</v>
      </c>
      <c r="D533" s="26">
        <f t="shared" ca="1" si="76"/>
        <v>0.22007119045708495</v>
      </c>
      <c r="E533" s="28">
        <f t="shared" si="73"/>
        <v>5000</v>
      </c>
      <c r="F533" s="28">
        <f t="shared" si="74"/>
        <v>0</v>
      </c>
      <c r="G533" s="23">
        <f t="shared" ca="1" si="77"/>
        <v>0</v>
      </c>
      <c r="H533" s="35">
        <f t="shared" ca="1" si="78"/>
        <v>0</v>
      </c>
      <c r="I533" s="28">
        <f t="shared" ca="1" si="82"/>
        <v>0</v>
      </c>
      <c r="J533" s="28">
        <f t="shared" ca="1" si="79"/>
        <v>0</v>
      </c>
      <c r="K533" s="35">
        <f t="shared" ca="1" si="80"/>
        <v>0</v>
      </c>
      <c r="L533" s="37"/>
    </row>
    <row r="534" spans="1:12" x14ac:dyDescent="0.2">
      <c r="A534" s="21">
        <v>53114</v>
      </c>
      <c r="B534" s="28">
        <f t="shared" ca="1" si="81"/>
        <v>0</v>
      </c>
      <c r="C534" s="24">
        <f t="shared" si="75"/>
        <v>0.05</v>
      </c>
      <c r="D534" s="26">
        <f t="shared" ca="1" si="76"/>
        <v>0.21915069458009132</v>
      </c>
      <c r="E534" s="28">
        <f t="shared" si="73"/>
        <v>5000</v>
      </c>
      <c r="F534" s="28">
        <f t="shared" si="74"/>
        <v>0</v>
      </c>
      <c r="G534" s="23">
        <f t="shared" ca="1" si="77"/>
        <v>0</v>
      </c>
      <c r="H534" s="35">
        <f t="shared" ca="1" si="78"/>
        <v>0</v>
      </c>
      <c r="I534" s="28">
        <f t="shared" ca="1" si="82"/>
        <v>0</v>
      </c>
      <c r="J534" s="28">
        <f t="shared" ca="1" si="79"/>
        <v>0</v>
      </c>
      <c r="K534" s="35">
        <f t="shared" ca="1" si="80"/>
        <v>0</v>
      </c>
      <c r="L534" s="37"/>
    </row>
    <row r="535" spans="1:12" x14ac:dyDescent="0.2">
      <c r="A535" s="21">
        <v>53144</v>
      </c>
      <c r="B535" s="28">
        <f t="shared" ca="1" si="81"/>
        <v>0</v>
      </c>
      <c r="C535" s="24">
        <f t="shared" si="75"/>
        <v>0.05</v>
      </c>
      <c r="D535" s="26">
        <f t="shared" ca="1" si="76"/>
        <v>0.21826355816323617</v>
      </c>
      <c r="E535" s="28">
        <f t="shared" si="73"/>
        <v>5000</v>
      </c>
      <c r="F535" s="28">
        <f t="shared" si="74"/>
        <v>0</v>
      </c>
      <c r="G535" s="23">
        <f t="shared" ca="1" si="77"/>
        <v>0</v>
      </c>
      <c r="H535" s="35">
        <f t="shared" ca="1" si="78"/>
        <v>0</v>
      </c>
      <c r="I535" s="28">
        <f t="shared" ca="1" si="82"/>
        <v>0</v>
      </c>
      <c r="J535" s="28">
        <f t="shared" ca="1" si="79"/>
        <v>0</v>
      </c>
      <c r="K535" s="35">
        <f t="shared" ca="1" si="80"/>
        <v>0</v>
      </c>
      <c r="L535" s="37"/>
    </row>
    <row r="536" spans="1:12" x14ac:dyDescent="0.2">
      <c r="A536" s="21">
        <v>53175</v>
      </c>
      <c r="B536" s="28">
        <f t="shared" ca="1" si="81"/>
        <v>0</v>
      </c>
      <c r="C536" s="24">
        <f t="shared" si="75"/>
        <v>0.05</v>
      </c>
      <c r="D536" s="26">
        <f t="shared" ca="1" si="76"/>
        <v>0.2173506231035861</v>
      </c>
      <c r="E536" s="28">
        <f t="shared" si="73"/>
        <v>5000</v>
      </c>
      <c r="F536" s="28">
        <f t="shared" si="74"/>
        <v>0</v>
      </c>
      <c r="G536" s="23">
        <f t="shared" ca="1" si="77"/>
        <v>0</v>
      </c>
      <c r="H536" s="35">
        <f t="shared" ca="1" si="78"/>
        <v>0</v>
      </c>
      <c r="I536" s="28">
        <f t="shared" ca="1" si="82"/>
        <v>0</v>
      </c>
      <c r="J536" s="28">
        <f t="shared" ca="1" si="79"/>
        <v>0</v>
      </c>
      <c r="K536" s="35">
        <f t="shared" ca="1" si="80"/>
        <v>0</v>
      </c>
      <c r="L536" s="37"/>
    </row>
    <row r="537" spans="1:12" x14ac:dyDescent="0.2">
      <c r="A537" s="21">
        <v>53206</v>
      </c>
      <c r="B537" s="28">
        <f t="shared" ca="1" si="81"/>
        <v>0</v>
      </c>
      <c r="C537" s="24">
        <f t="shared" si="75"/>
        <v>0.05</v>
      </c>
      <c r="D537" s="26">
        <f t="shared" ca="1" si="76"/>
        <v>0.21644150659445419</v>
      </c>
      <c r="E537" s="28">
        <f t="shared" ref="E537:E600" si="83">+IF(OR($E$4="",$E$4=0),IF(YEAR(A537)&gt;$M$38,$N$39,VLOOKUP(YEAR(A537),Curve,2,FALSE)),$E$4)</f>
        <v>5000</v>
      </c>
      <c r="F537" s="28">
        <f t="shared" ref="F537:F600" si="84">+IF(MONTH(A537)=$G$4,$F$4,0)</f>
        <v>0</v>
      </c>
      <c r="G537" s="23">
        <f t="shared" ca="1" si="77"/>
        <v>0</v>
      </c>
      <c r="H537" s="35">
        <f t="shared" ca="1" si="78"/>
        <v>0</v>
      </c>
      <c r="I537" s="28">
        <f t="shared" ca="1" si="82"/>
        <v>0</v>
      </c>
      <c r="J537" s="28">
        <f t="shared" ca="1" si="79"/>
        <v>0</v>
      </c>
      <c r="K537" s="35">
        <f t="shared" ca="1" si="80"/>
        <v>0</v>
      </c>
      <c r="L537" s="37"/>
    </row>
    <row r="538" spans="1:12" x14ac:dyDescent="0.2">
      <c r="A538" s="21">
        <v>53236</v>
      </c>
      <c r="B538" s="28">
        <f t="shared" ca="1" si="81"/>
        <v>0</v>
      </c>
      <c r="C538" s="24">
        <f t="shared" si="75"/>
        <v>0.05</v>
      </c>
      <c r="D538" s="26">
        <f t="shared" ca="1" si="76"/>
        <v>0.21556533714864504</v>
      </c>
      <c r="E538" s="28">
        <f t="shared" si="83"/>
        <v>5000</v>
      </c>
      <c r="F538" s="28">
        <f t="shared" si="84"/>
        <v>0</v>
      </c>
      <c r="G538" s="23">
        <f t="shared" ca="1" si="77"/>
        <v>0</v>
      </c>
      <c r="H538" s="35">
        <f t="shared" ca="1" si="78"/>
        <v>0</v>
      </c>
      <c r="I538" s="28">
        <f t="shared" ca="1" si="82"/>
        <v>0</v>
      </c>
      <c r="J538" s="28">
        <f t="shared" ca="1" si="79"/>
        <v>0</v>
      </c>
      <c r="K538" s="35">
        <f t="shared" ca="1" si="80"/>
        <v>0</v>
      </c>
      <c r="L538" s="37"/>
    </row>
    <row r="539" spans="1:12" x14ac:dyDescent="0.2">
      <c r="A539" s="21">
        <v>53267</v>
      </c>
      <c r="B539" s="28">
        <f t="shared" ca="1" si="81"/>
        <v>0</v>
      </c>
      <c r="C539" s="24">
        <f t="shared" si="75"/>
        <v>0.05</v>
      </c>
      <c r="D539" s="26">
        <f t="shared" ca="1" si="76"/>
        <v>0.21466368798840768</v>
      </c>
      <c r="E539" s="28">
        <f t="shared" si="83"/>
        <v>5000</v>
      </c>
      <c r="F539" s="28">
        <f t="shared" si="84"/>
        <v>0</v>
      </c>
      <c r="G539" s="23">
        <f t="shared" ca="1" si="77"/>
        <v>0</v>
      </c>
      <c r="H539" s="35">
        <f t="shared" ca="1" si="78"/>
        <v>0</v>
      </c>
      <c r="I539" s="28">
        <f t="shared" ca="1" si="82"/>
        <v>0</v>
      </c>
      <c r="J539" s="28">
        <f t="shared" ca="1" si="79"/>
        <v>0</v>
      </c>
      <c r="K539" s="35">
        <f t="shared" ca="1" si="80"/>
        <v>0</v>
      </c>
      <c r="L539" s="37"/>
    </row>
    <row r="540" spans="1:12" x14ac:dyDescent="0.2">
      <c r="A540" s="21">
        <v>53297</v>
      </c>
      <c r="B540" s="28">
        <f t="shared" ca="1" si="81"/>
        <v>0</v>
      </c>
      <c r="C540" s="24">
        <f t="shared" si="75"/>
        <v>0.05</v>
      </c>
      <c r="D540" s="26">
        <f t="shared" ca="1" si="76"/>
        <v>0.21379471526917529</v>
      </c>
      <c r="E540" s="28">
        <f t="shared" si="83"/>
        <v>5000</v>
      </c>
      <c r="F540" s="28">
        <f t="shared" si="84"/>
        <v>0</v>
      </c>
      <c r="G540" s="23">
        <f t="shared" ca="1" si="77"/>
        <v>0</v>
      </c>
      <c r="H540" s="35">
        <f t="shared" ca="1" si="78"/>
        <v>0</v>
      </c>
      <c r="I540" s="28">
        <f t="shared" ca="1" si="82"/>
        <v>0</v>
      </c>
      <c r="J540" s="28">
        <f t="shared" ca="1" si="79"/>
        <v>0</v>
      </c>
      <c r="K540" s="35">
        <f t="shared" ca="1" si="80"/>
        <v>0</v>
      </c>
      <c r="L540" s="37"/>
    </row>
    <row r="541" spans="1:12" x14ac:dyDescent="0.2">
      <c r="A541" s="21">
        <v>53328</v>
      </c>
      <c r="B541" s="28">
        <f t="shared" ca="1" si="81"/>
        <v>0</v>
      </c>
      <c r="C541" s="24">
        <f t="shared" si="75"/>
        <v>0.05</v>
      </c>
      <c r="D541" s="26">
        <f t="shared" ca="1" si="76"/>
        <v>0.2129004721221302</v>
      </c>
      <c r="E541" s="28">
        <f t="shared" si="83"/>
        <v>5000</v>
      </c>
      <c r="F541" s="28">
        <f t="shared" si="84"/>
        <v>0</v>
      </c>
      <c r="G541" s="23">
        <f t="shared" ca="1" si="77"/>
        <v>0</v>
      </c>
      <c r="H541" s="35">
        <f t="shared" ca="1" si="78"/>
        <v>0</v>
      </c>
      <c r="I541" s="28">
        <f t="shared" ca="1" si="82"/>
        <v>0</v>
      </c>
      <c r="J541" s="28">
        <f t="shared" ca="1" si="79"/>
        <v>0</v>
      </c>
      <c r="K541" s="35">
        <f t="shared" ca="1" si="80"/>
        <v>0</v>
      </c>
      <c r="L541" s="37"/>
    </row>
    <row r="542" spans="1:12" x14ac:dyDescent="0.2">
      <c r="A542" s="21">
        <v>53359</v>
      </c>
      <c r="B542" s="28">
        <f t="shared" ca="1" si="81"/>
        <v>0</v>
      </c>
      <c r="C542" s="24">
        <f t="shared" si="75"/>
        <v>0.05</v>
      </c>
      <c r="D542" s="26">
        <f t="shared" ca="1" si="76"/>
        <v>0.21200996934259156</v>
      </c>
      <c r="E542" s="28">
        <f t="shared" si="83"/>
        <v>5000</v>
      </c>
      <c r="F542" s="28">
        <f t="shared" si="84"/>
        <v>0</v>
      </c>
      <c r="G542" s="23">
        <f t="shared" ca="1" si="77"/>
        <v>0</v>
      </c>
      <c r="H542" s="35">
        <f t="shared" ca="1" si="78"/>
        <v>0</v>
      </c>
      <c r="I542" s="28">
        <f t="shared" ca="1" si="82"/>
        <v>0</v>
      </c>
      <c r="J542" s="28">
        <f t="shared" ca="1" si="79"/>
        <v>0</v>
      </c>
      <c r="K542" s="35">
        <f t="shared" ca="1" si="80"/>
        <v>0</v>
      </c>
      <c r="L542" s="37"/>
    </row>
    <row r="543" spans="1:12" x14ac:dyDescent="0.2">
      <c r="A543" s="21">
        <v>53387</v>
      </c>
      <c r="B543" s="28">
        <f t="shared" ca="1" si="81"/>
        <v>0</v>
      </c>
      <c r="C543" s="24">
        <f t="shared" si="75"/>
        <v>0.05</v>
      </c>
      <c r="D543" s="26">
        <f t="shared" ca="1" si="76"/>
        <v>0.21120884616238714</v>
      </c>
      <c r="E543" s="28">
        <f t="shared" si="83"/>
        <v>5000</v>
      </c>
      <c r="F543" s="28">
        <f t="shared" si="84"/>
        <v>50</v>
      </c>
      <c r="G543" s="23">
        <f t="shared" ca="1" si="77"/>
        <v>10.560442308119358</v>
      </c>
      <c r="H543" s="35">
        <f t="shared" ca="1" si="78"/>
        <v>-52802.211540596785</v>
      </c>
      <c r="I543" s="28">
        <f t="shared" ca="1" si="82"/>
        <v>0</v>
      </c>
      <c r="J543" s="28">
        <f t="shared" ca="1" si="79"/>
        <v>0</v>
      </c>
      <c r="K543" s="35">
        <f t="shared" ca="1" si="80"/>
        <v>-52802.211540596785</v>
      </c>
      <c r="L543" s="37"/>
    </row>
    <row r="544" spans="1:12" x14ac:dyDescent="0.2">
      <c r="A544" s="21">
        <v>53418</v>
      </c>
      <c r="B544" s="28">
        <f t="shared" ca="1" si="81"/>
        <v>0</v>
      </c>
      <c r="C544" s="24">
        <f t="shared" si="75"/>
        <v>0.05</v>
      </c>
      <c r="D544" s="26">
        <f t="shared" ca="1" si="76"/>
        <v>0.21032541897833246</v>
      </c>
      <c r="E544" s="28">
        <f t="shared" si="83"/>
        <v>5000</v>
      </c>
      <c r="F544" s="28">
        <f t="shared" si="84"/>
        <v>0</v>
      </c>
      <c r="G544" s="23">
        <f t="shared" ca="1" si="77"/>
        <v>0</v>
      </c>
      <c r="H544" s="35">
        <f t="shared" ca="1" si="78"/>
        <v>0</v>
      </c>
      <c r="I544" s="28">
        <f t="shared" ca="1" si="82"/>
        <v>0</v>
      </c>
      <c r="J544" s="28">
        <f t="shared" ca="1" si="79"/>
        <v>0</v>
      </c>
      <c r="K544" s="35">
        <f t="shared" ca="1" si="80"/>
        <v>0</v>
      </c>
      <c r="L544" s="37"/>
    </row>
    <row r="545" spans="1:12" x14ac:dyDescent="0.2">
      <c r="A545" s="21">
        <v>53448</v>
      </c>
      <c r="B545" s="28">
        <f t="shared" ca="1" si="81"/>
        <v>0</v>
      </c>
      <c r="C545" s="24">
        <f t="shared" si="75"/>
        <v>0.05</v>
      </c>
      <c r="D545" s="26">
        <f t="shared" ca="1" si="76"/>
        <v>0.20947400785721554</v>
      </c>
      <c r="E545" s="28">
        <f t="shared" si="83"/>
        <v>5000</v>
      </c>
      <c r="F545" s="28">
        <f t="shared" si="84"/>
        <v>0</v>
      </c>
      <c r="G545" s="23">
        <f t="shared" ca="1" si="77"/>
        <v>0</v>
      </c>
      <c r="H545" s="35">
        <f t="shared" ca="1" si="78"/>
        <v>0</v>
      </c>
      <c r="I545" s="28">
        <f t="shared" ca="1" si="82"/>
        <v>0</v>
      </c>
      <c r="J545" s="28">
        <f t="shared" ca="1" si="79"/>
        <v>0</v>
      </c>
      <c r="K545" s="35">
        <f t="shared" ca="1" si="80"/>
        <v>0</v>
      </c>
      <c r="L545" s="37"/>
    </row>
    <row r="546" spans="1:12" x14ac:dyDescent="0.2">
      <c r="A546" s="21">
        <v>53479</v>
      </c>
      <c r="B546" s="28">
        <f t="shared" ca="1" si="81"/>
        <v>0</v>
      </c>
      <c r="C546" s="24">
        <f t="shared" si="75"/>
        <v>0.05</v>
      </c>
      <c r="D546" s="26">
        <f t="shared" ca="1" si="76"/>
        <v>0.20859783701372886</v>
      </c>
      <c r="E546" s="28">
        <f t="shared" si="83"/>
        <v>5000</v>
      </c>
      <c r="F546" s="28">
        <f t="shared" si="84"/>
        <v>0</v>
      </c>
      <c r="G546" s="23">
        <f t="shared" ca="1" si="77"/>
        <v>0</v>
      </c>
      <c r="H546" s="35">
        <f t="shared" ca="1" si="78"/>
        <v>0</v>
      </c>
      <c r="I546" s="28">
        <f t="shared" ca="1" si="82"/>
        <v>0</v>
      </c>
      <c r="J546" s="28">
        <f t="shared" ca="1" si="79"/>
        <v>0</v>
      </c>
      <c r="K546" s="35">
        <f t="shared" ca="1" si="80"/>
        <v>0</v>
      </c>
      <c r="L546" s="37"/>
    </row>
    <row r="547" spans="1:12" x14ac:dyDescent="0.2">
      <c r="A547" s="21">
        <v>53509</v>
      </c>
      <c r="B547" s="28">
        <f t="shared" ca="1" si="81"/>
        <v>0</v>
      </c>
      <c r="C547" s="24">
        <f t="shared" si="75"/>
        <v>0.05</v>
      </c>
      <c r="D547" s="26">
        <f t="shared" ca="1" si="76"/>
        <v>0.20775341925796198</v>
      </c>
      <c r="E547" s="28">
        <f t="shared" si="83"/>
        <v>5000</v>
      </c>
      <c r="F547" s="28">
        <f t="shared" si="84"/>
        <v>0</v>
      </c>
      <c r="G547" s="23">
        <f t="shared" ca="1" si="77"/>
        <v>0</v>
      </c>
      <c r="H547" s="35">
        <f t="shared" ca="1" si="78"/>
        <v>0</v>
      </c>
      <c r="I547" s="28">
        <f t="shared" ca="1" si="82"/>
        <v>0</v>
      </c>
      <c r="J547" s="28">
        <f t="shared" ca="1" si="79"/>
        <v>0</v>
      </c>
      <c r="K547" s="35">
        <f t="shared" ca="1" si="80"/>
        <v>0</v>
      </c>
      <c r="L547" s="37"/>
    </row>
    <row r="548" spans="1:12" x14ac:dyDescent="0.2">
      <c r="A548" s="21">
        <v>53540</v>
      </c>
      <c r="B548" s="28">
        <f t="shared" ca="1" si="81"/>
        <v>0</v>
      </c>
      <c r="C548" s="24">
        <f t="shared" si="75"/>
        <v>0.05</v>
      </c>
      <c r="D548" s="26">
        <f t="shared" ca="1" si="76"/>
        <v>0.20688444515253232</v>
      </c>
      <c r="E548" s="28">
        <f t="shared" si="83"/>
        <v>5000</v>
      </c>
      <c r="F548" s="28">
        <f t="shared" si="84"/>
        <v>0</v>
      </c>
      <c r="G548" s="23">
        <f t="shared" ca="1" si="77"/>
        <v>0</v>
      </c>
      <c r="H548" s="35">
        <f t="shared" ca="1" si="78"/>
        <v>0</v>
      </c>
      <c r="I548" s="28">
        <f t="shared" ca="1" si="82"/>
        <v>0</v>
      </c>
      <c r="J548" s="28">
        <f t="shared" ca="1" si="79"/>
        <v>0</v>
      </c>
      <c r="K548" s="35">
        <f t="shared" ca="1" si="80"/>
        <v>0</v>
      </c>
      <c r="L548" s="37"/>
    </row>
    <row r="549" spans="1:12" x14ac:dyDescent="0.2">
      <c r="A549" s="21">
        <v>53571</v>
      </c>
      <c r="B549" s="28">
        <f t="shared" ca="1" si="81"/>
        <v>0</v>
      </c>
      <c r="C549" s="24">
        <f t="shared" si="75"/>
        <v>0.05</v>
      </c>
      <c r="D549" s="26">
        <f t="shared" ca="1" si="76"/>
        <v>0.20601910572131699</v>
      </c>
      <c r="E549" s="28">
        <f t="shared" si="83"/>
        <v>5000</v>
      </c>
      <c r="F549" s="28">
        <f t="shared" si="84"/>
        <v>0</v>
      </c>
      <c r="G549" s="23">
        <f t="shared" ca="1" si="77"/>
        <v>0</v>
      </c>
      <c r="H549" s="35">
        <f t="shared" ca="1" si="78"/>
        <v>0</v>
      </c>
      <c r="I549" s="28">
        <f t="shared" ca="1" si="82"/>
        <v>0</v>
      </c>
      <c r="J549" s="28">
        <f t="shared" ca="1" si="79"/>
        <v>0</v>
      </c>
      <c r="K549" s="35">
        <f t="shared" ca="1" si="80"/>
        <v>0</v>
      </c>
      <c r="L549" s="37"/>
    </row>
    <row r="550" spans="1:12" x14ac:dyDescent="0.2">
      <c r="A550" s="21">
        <v>53601</v>
      </c>
      <c r="B550" s="28">
        <f t="shared" ca="1" si="81"/>
        <v>0</v>
      </c>
      <c r="C550" s="24">
        <f t="shared" si="75"/>
        <v>0.05</v>
      </c>
      <c r="D550" s="26">
        <f t="shared" ca="1" si="76"/>
        <v>0.20518512683932669</v>
      </c>
      <c r="E550" s="28">
        <f t="shared" si="83"/>
        <v>5000</v>
      </c>
      <c r="F550" s="28">
        <f t="shared" si="84"/>
        <v>0</v>
      </c>
      <c r="G550" s="23">
        <f t="shared" ca="1" si="77"/>
        <v>0</v>
      </c>
      <c r="H550" s="35">
        <f t="shared" ca="1" si="78"/>
        <v>0</v>
      </c>
      <c r="I550" s="28">
        <f t="shared" ca="1" si="82"/>
        <v>0</v>
      </c>
      <c r="J550" s="28">
        <f t="shared" ca="1" si="79"/>
        <v>0</v>
      </c>
      <c r="K550" s="35">
        <f t="shared" ca="1" si="80"/>
        <v>0</v>
      </c>
      <c r="L550" s="37"/>
    </row>
    <row r="551" spans="1:12" x14ac:dyDescent="0.2">
      <c r="A551" s="21">
        <v>53632</v>
      </c>
      <c r="B551" s="28">
        <f t="shared" ca="1" si="81"/>
        <v>0</v>
      </c>
      <c r="C551" s="24">
        <f t="shared" si="75"/>
        <v>0.05</v>
      </c>
      <c r="D551" s="26">
        <f t="shared" ca="1" si="76"/>
        <v>0.2043268951785458</v>
      </c>
      <c r="E551" s="28">
        <f t="shared" si="83"/>
        <v>5000</v>
      </c>
      <c r="F551" s="28">
        <f t="shared" si="84"/>
        <v>0</v>
      </c>
      <c r="G551" s="23">
        <f t="shared" ca="1" si="77"/>
        <v>0</v>
      </c>
      <c r="H551" s="35">
        <f t="shared" ca="1" si="78"/>
        <v>0</v>
      </c>
      <c r="I551" s="28">
        <f t="shared" ca="1" si="82"/>
        <v>0</v>
      </c>
      <c r="J551" s="28">
        <f t="shared" ca="1" si="79"/>
        <v>0</v>
      </c>
      <c r="K551" s="35">
        <f t="shared" ca="1" si="80"/>
        <v>0</v>
      </c>
      <c r="L551" s="37"/>
    </row>
    <row r="552" spans="1:12" x14ac:dyDescent="0.2">
      <c r="A552" s="21">
        <v>53662</v>
      </c>
      <c r="B552" s="28">
        <f t="shared" ca="1" si="81"/>
        <v>0</v>
      </c>
      <c r="C552" s="24">
        <f t="shared" si="75"/>
        <v>0.05</v>
      </c>
      <c r="D552" s="26">
        <f t="shared" ca="1" si="76"/>
        <v>0.20349976647606488</v>
      </c>
      <c r="E552" s="28">
        <f t="shared" si="83"/>
        <v>5000</v>
      </c>
      <c r="F552" s="28">
        <f t="shared" si="84"/>
        <v>0</v>
      </c>
      <c r="G552" s="23">
        <f t="shared" ca="1" si="77"/>
        <v>0</v>
      </c>
      <c r="H552" s="35">
        <f t="shared" ca="1" si="78"/>
        <v>0</v>
      </c>
      <c r="I552" s="28">
        <f t="shared" ca="1" si="82"/>
        <v>0</v>
      </c>
      <c r="J552" s="28">
        <f t="shared" ca="1" si="79"/>
        <v>0</v>
      </c>
      <c r="K552" s="35">
        <f t="shared" ca="1" si="80"/>
        <v>0</v>
      </c>
      <c r="L552" s="37"/>
    </row>
    <row r="553" spans="1:12" x14ac:dyDescent="0.2">
      <c r="A553" s="21">
        <v>53693</v>
      </c>
      <c r="B553" s="28">
        <f t="shared" ca="1" si="81"/>
        <v>0</v>
      </c>
      <c r="C553" s="24">
        <f t="shared" si="75"/>
        <v>0.05</v>
      </c>
      <c r="D553" s="26">
        <f t="shared" ca="1" si="76"/>
        <v>0.20264858420354062</v>
      </c>
      <c r="E553" s="28">
        <f t="shared" si="83"/>
        <v>5000</v>
      </c>
      <c r="F553" s="28">
        <f t="shared" si="84"/>
        <v>0</v>
      </c>
      <c r="G553" s="23">
        <f t="shared" ca="1" si="77"/>
        <v>0</v>
      </c>
      <c r="H553" s="35">
        <f t="shared" ca="1" si="78"/>
        <v>0</v>
      </c>
      <c r="I553" s="28">
        <f t="shared" ca="1" si="82"/>
        <v>0</v>
      </c>
      <c r="J553" s="28">
        <f t="shared" ca="1" si="79"/>
        <v>0</v>
      </c>
      <c r="K553" s="35">
        <f t="shared" ca="1" si="80"/>
        <v>0</v>
      </c>
      <c r="L553" s="37"/>
    </row>
    <row r="554" spans="1:12" x14ac:dyDescent="0.2">
      <c r="A554" s="21">
        <v>53724</v>
      </c>
      <c r="B554" s="28">
        <f t="shared" ca="1" si="81"/>
        <v>0</v>
      </c>
      <c r="C554" s="24">
        <f t="shared" si="75"/>
        <v>0.05</v>
      </c>
      <c r="D554" s="26">
        <f t="shared" ca="1" si="76"/>
        <v>0.20180096218699894</v>
      </c>
      <c r="E554" s="28">
        <f t="shared" si="83"/>
        <v>5000</v>
      </c>
      <c r="F554" s="28">
        <f t="shared" si="84"/>
        <v>0</v>
      </c>
      <c r="G554" s="23">
        <f t="shared" ca="1" si="77"/>
        <v>0</v>
      </c>
      <c r="H554" s="35">
        <f t="shared" ca="1" si="78"/>
        <v>0</v>
      </c>
      <c r="I554" s="28">
        <f t="shared" ca="1" si="82"/>
        <v>0</v>
      </c>
      <c r="J554" s="28">
        <f t="shared" ca="1" si="79"/>
        <v>0</v>
      </c>
      <c r="K554" s="35">
        <f t="shared" ca="1" si="80"/>
        <v>0</v>
      </c>
      <c r="L554" s="37"/>
    </row>
    <row r="555" spans="1:12" x14ac:dyDescent="0.2">
      <c r="A555" s="21">
        <v>53752</v>
      </c>
      <c r="B555" s="28">
        <f t="shared" ca="1" si="81"/>
        <v>0</v>
      </c>
      <c r="C555" s="24">
        <f t="shared" si="75"/>
        <v>0.05</v>
      </c>
      <c r="D555" s="26">
        <f t="shared" ca="1" si="76"/>
        <v>0.20103841583553794</v>
      </c>
      <c r="E555" s="28">
        <f t="shared" si="83"/>
        <v>5000</v>
      </c>
      <c r="F555" s="28">
        <f t="shared" si="84"/>
        <v>50</v>
      </c>
      <c r="G555" s="23">
        <f t="shared" ca="1" si="77"/>
        <v>10.051920791776897</v>
      </c>
      <c r="H555" s="35">
        <f t="shared" ca="1" si="78"/>
        <v>-50259.603958884487</v>
      </c>
      <c r="I555" s="28">
        <f t="shared" ca="1" si="82"/>
        <v>0</v>
      </c>
      <c r="J555" s="28">
        <f t="shared" ca="1" si="79"/>
        <v>0</v>
      </c>
      <c r="K555" s="35">
        <f t="shared" ca="1" si="80"/>
        <v>-50259.603958884487</v>
      </c>
      <c r="L555" s="37"/>
    </row>
    <row r="556" spans="1:12" x14ac:dyDescent="0.2">
      <c r="A556" s="21">
        <v>53783</v>
      </c>
      <c r="B556" s="28">
        <f t="shared" ca="1" si="81"/>
        <v>0</v>
      </c>
      <c r="C556" s="24">
        <f t="shared" si="75"/>
        <v>0.05</v>
      </c>
      <c r="D556" s="26">
        <f t="shared" ca="1" si="76"/>
        <v>0.20019752870029053</v>
      </c>
      <c r="E556" s="28">
        <f t="shared" si="83"/>
        <v>5000</v>
      </c>
      <c r="F556" s="28">
        <f t="shared" si="84"/>
        <v>0</v>
      </c>
      <c r="G556" s="23">
        <f t="shared" ca="1" si="77"/>
        <v>0</v>
      </c>
      <c r="H556" s="35">
        <f t="shared" ca="1" si="78"/>
        <v>0</v>
      </c>
      <c r="I556" s="28">
        <f t="shared" ca="1" si="82"/>
        <v>0</v>
      </c>
      <c r="J556" s="28">
        <f t="shared" ca="1" si="79"/>
        <v>0</v>
      </c>
      <c r="K556" s="35">
        <f t="shared" ca="1" si="80"/>
        <v>0</v>
      </c>
      <c r="L556" s="37"/>
    </row>
    <row r="557" spans="1:12" x14ac:dyDescent="0.2">
      <c r="A557" s="21">
        <v>53813</v>
      </c>
      <c r="B557" s="28">
        <f t="shared" ca="1" si="81"/>
        <v>0</v>
      </c>
      <c r="C557" s="24">
        <f t="shared" si="75"/>
        <v>0.05</v>
      </c>
      <c r="D557" s="26">
        <f t="shared" ca="1" si="76"/>
        <v>0.19938711594474479</v>
      </c>
      <c r="E557" s="28">
        <f t="shared" si="83"/>
        <v>5000</v>
      </c>
      <c r="F557" s="28">
        <f t="shared" si="84"/>
        <v>0</v>
      </c>
      <c r="G557" s="23">
        <f t="shared" ca="1" si="77"/>
        <v>0</v>
      </c>
      <c r="H557" s="35">
        <f t="shared" ca="1" si="78"/>
        <v>0</v>
      </c>
      <c r="I557" s="28">
        <f t="shared" ca="1" si="82"/>
        <v>0</v>
      </c>
      <c r="J557" s="28">
        <f t="shared" ca="1" si="79"/>
        <v>0</v>
      </c>
      <c r="K557" s="35">
        <f t="shared" ca="1" si="80"/>
        <v>0</v>
      </c>
      <c r="L557" s="37"/>
    </row>
    <row r="558" spans="1:12" x14ac:dyDescent="0.2">
      <c r="A558" s="21">
        <v>53844</v>
      </c>
      <c r="B558" s="28">
        <f t="shared" ca="1" si="81"/>
        <v>0</v>
      </c>
      <c r="C558" s="24">
        <f t="shared" si="75"/>
        <v>0.05</v>
      </c>
      <c r="D558" s="26">
        <f t="shared" ca="1" si="76"/>
        <v>0.19855313573237995</v>
      </c>
      <c r="E558" s="28">
        <f t="shared" si="83"/>
        <v>5000</v>
      </c>
      <c r="F558" s="28">
        <f t="shared" si="84"/>
        <v>0</v>
      </c>
      <c r="G558" s="23">
        <f t="shared" ca="1" si="77"/>
        <v>0</v>
      </c>
      <c r="H558" s="35">
        <f t="shared" ca="1" si="78"/>
        <v>0</v>
      </c>
      <c r="I558" s="28">
        <f t="shared" ca="1" si="82"/>
        <v>0</v>
      </c>
      <c r="J558" s="28">
        <f t="shared" ca="1" si="79"/>
        <v>0</v>
      </c>
      <c r="K558" s="35">
        <f t="shared" ca="1" si="80"/>
        <v>0</v>
      </c>
      <c r="L558" s="37"/>
    </row>
    <row r="559" spans="1:12" x14ac:dyDescent="0.2">
      <c r="A559" s="21">
        <v>53874</v>
      </c>
      <c r="B559" s="28">
        <f t="shared" ca="1" si="81"/>
        <v>0</v>
      </c>
      <c r="C559" s="24">
        <f t="shared" si="75"/>
        <v>0.05</v>
      </c>
      <c r="D559" s="26">
        <f t="shared" ca="1" si="76"/>
        <v>0.19774937958765737</v>
      </c>
      <c r="E559" s="28">
        <f t="shared" si="83"/>
        <v>5000</v>
      </c>
      <c r="F559" s="28">
        <f t="shared" si="84"/>
        <v>0</v>
      </c>
      <c r="G559" s="23">
        <f t="shared" ca="1" si="77"/>
        <v>0</v>
      </c>
      <c r="H559" s="35">
        <f t="shared" ca="1" si="78"/>
        <v>0</v>
      </c>
      <c r="I559" s="28">
        <f t="shared" ca="1" si="82"/>
        <v>0</v>
      </c>
      <c r="J559" s="28">
        <f t="shared" ca="1" si="79"/>
        <v>0</v>
      </c>
      <c r="K559" s="35">
        <f t="shared" ca="1" si="80"/>
        <v>0</v>
      </c>
      <c r="L559" s="37"/>
    </row>
    <row r="560" spans="1:12" x14ac:dyDescent="0.2">
      <c r="A560" s="21">
        <v>53905</v>
      </c>
      <c r="B560" s="28">
        <f t="shared" ca="1" si="81"/>
        <v>0</v>
      </c>
      <c r="C560" s="24">
        <f t="shared" si="75"/>
        <v>0.05</v>
      </c>
      <c r="D560" s="26">
        <f t="shared" ca="1" si="76"/>
        <v>0.19692224956572932</v>
      </c>
      <c r="E560" s="28">
        <f t="shared" si="83"/>
        <v>5000</v>
      </c>
      <c r="F560" s="28">
        <f t="shared" si="84"/>
        <v>0</v>
      </c>
      <c r="G560" s="23">
        <f t="shared" ca="1" si="77"/>
        <v>0</v>
      </c>
      <c r="H560" s="35">
        <f t="shared" ca="1" si="78"/>
        <v>0</v>
      </c>
      <c r="I560" s="28">
        <f t="shared" ca="1" si="82"/>
        <v>0</v>
      </c>
      <c r="J560" s="28">
        <f t="shared" ca="1" si="79"/>
        <v>0</v>
      </c>
      <c r="K560" s="35">
        <f t="shared" ca="1" si="80"/>
        <v>0</v>
      </c>
      <c r="L560" s="37"/>
    </row>
    <row r="561" spans="1:12" x14ac:dyDescent="0.2">
      <c r="A561" s="21">
        <v>53936</v>
      </c>
      <c r="B561" s="28">
        <f t="shared" ca="1" si="81"/>
        <v>0</v>
      </c>
      <c r="C561" s="24">
        <f t="shared" si="75"/>
        <v>0.05</v>
      </c>
      <c r="D561" s="26">
        <f t="shared" ca="1" si="76"/>
        <v>0.19609857919598642</v>
      </c>
      <c r="E561" s="28">
        <f t="shared" si="83"/>
        <v>5000</v>
      </c>
      <c r="F561" s="28">
        <f t="shared" si="84"/>
        <v>0</v>
      </c>
      <c r="G561" s="23">
        <f t="shared" ca="1" si="77"/>
        <v>0</v>
      </c>
      <c r="H561" s="35">
        <f t="shared" ca="1" si="78"/>
        <v>0</v>
      </c>
      <c r="I561" s="28">
        <f t="shared" ca="1" si="82"/>
        <v>0</v>
      </c>
      <c r="J561" s="28">
        <f t="shared" ca="1" si="79"/>
        <v>0</v>
      </c>
      <c r="K561" s="35">
        <f t="shared" ca="1" si="80"/>
        <v>0</v>
      </c>
      <c r="L561" s="37"/>
    </row>
    <row r="562" spans="1:12" x14ac:dyDescent="0.2">
      <c r="A562" s="21">
        <v>53966</v>
      </c>
      <c r="B562" s="28">
        <f t="shared" ca="1" si="81"/>
        <v>0</v>
      </c>
      <c r="C562" s="24">
        <f t="shared" ref="C562:C625" si="85">IF(OR($C$4="",$C$4=0),C561,$C$4)</f>
        <v>0.05</v>
      </c>
      <c r="D562" s="26">
        <f t="shared" ca="1" si="76"/>
        <v>0.19530475925746588</v>
      </c>
      <c r="E562" s="28">
        <f t="shared" si="83"/>
        <v>5000</v>
      </c>
      <c r="F562" s="28">
        <f t="shared" si="84"/>
        <v>0</v>
      </c>
      <c r="G562" s="23">
        <f t="shared" ca="1" si="77"/>
        <v>0</v>
      </c>
      <c r="H562" s="35">
        <f t="shared" ca="1" si="78"/>
        <v>0</v>
      </c>
      <c r="I562" s="28">
        <f t="shared" ca="1" si="82"/>
        <v>0</v>
      </c>
      <c r="J562" s="28">
        <f t="shared" ca="1" si="79"/>
        <v>0</v>
      </c>
      <c r="K562" s="35">
        <f t="shared" ca="1" si="80"/>
        <v>0</v>
      </c>
      <c r="L562" s="37"/>
    </row>
    <row r="563" spans="1:12" x14ac:dyDescent="0.2">
      <c r="A563" s="21">
        <v>53997</v>
      </c>
      <c r="B563" s="28">
        <f t="shared" ca="1" si="81"/>
        <v>0</v>
      </c>
      <c r="C563" s="24">
        <f t="shared" si="85"/>
        <v>0.05</v>
      </c>
      <c r="D563" s="26">
        <f t="shared" ca="1" si="76"/>
        <v>0.19448785439463334</v>
      </c>
      <c r="E563" s="28">
        <f t="shared" si="83"/>
        <v>5000</v>
      </c>
      <c r="F563" s="28">
        <f t="shared" si="84"/>
        <v>0</v>
      </c>
      <c r="G563" s="23">
        <f t="shared" ca="1" si="77"/>
        <v>0</v>
      </c>
      <c r="H563" s="35">
        <f t="shared" ca="1" si="78"/>
        <v>0</v>
      </c>
      <c r="I563" s="28">
        <f t="shared" ca="1" si="82"/>
        <v>0</v>
      </c>
      <c r="J563" s="28">
        <f t="shared" ca="1" si="79"/>
        <v>0</v>
      </c>
      <c r="K563" s="35">
        <f t="shared" ca="1" si="80"/>
        <v>0</v>
      </c>
      <c r="L563" s="37"/>
    </row>
    <row r="564" spans="1:12" x14ac:dyDescent="0.2">
      <c r="A564" s="21">
        <v>54027</v>
      </c>
      <c r="B564" s="28">
        <f t="shared" ca="1" si="81"/>
        <v>0</v>
      </c>
      <c r="C564" s="24">
        <f t="shared" si="85"/>
        <v>0.05</v>
      </c>
      <c r="D564" s="26">
        <f t="shared" ca="1" si="76"/>
        <v>0.19370055477598475</v>
      </c>
      <c r="E564" s="28">
        <f t="shared" si="83"/>
        <v>5000</v>
      </c>
      <c r="F564" s="28">
        <f t="shared" si="84"/>
        <v>0</v>
      </c>
      <c r="G564" s="23">
        <f t="shared" ca="1" si="77"/>
        <v>0</v>
      </c>
      <c r="H564" s="35">
        <f t="shared" ca="1" si="78"/>
        <v>0</v>
      </c>
      <c r="I564" s="28">
        <f t="shared" ca="1" si="82"/>
        <v>0</v>
      </c>
      <c r="J564" s="28">
        <f t="shared" ca="1" si="79"/>
        <v>0</v>
      </c>
      <c r="K564" s="35">
        <f t="shared" ca="1" si="80"/>
        <v>0</v>
      </c>
      <c r="L564" s="37"/>
    </row>
    <row r="565" spans="1:12" x14ac:dyDescent="0.2">
      <c r="A565" s="21">
        <v>54058</v>
      </c>
      <c r="B565" s="28">
        <f t="shared" ca="1" si="81"/>
        <v>0</v>
      </c>
      <c r="C565" s="24">
        <f t="shared" si="85"/>
        <v>0.05</v>
      </c>
      <c r="D565" s="26">
        <f t="shared" ca="1" si="76"/>
        <v>0.19289035984918704</v>
      </c>
      <c r="E565" s="28">
        <f t="shared" si="83"/>
        <v>5000</v>
      </c>
      <c r="F565" s="28">
        <f t="shared" si="84"/>
        <v>0</v>
      </c>
      <c r="G565" s="23">
        <f t="shared" ca="1" si="77"/>
        <v>0</v>
      </c>
      <c r="H565" s="35">
        <f t="shared" ca="1" si="78"/>
        <v>0</v>
      </c>
      <c r="I565" s="28">
        <f t="shared" ca="1" si="82"/>
        <v>0</v>
      </c>
      <c r="J565" s="28">
        <f t="shared" ca="1" si="79"/>
        <v>0</v>
      </c>
      <c r="K565" s="35">
        <f t="shared" ca="1" si="80"/>
        <v>0</v>
      </c>
      <c r="L565" s="37"/>
    </row>
    <row r="566" spans="1:12" x14ac:dyDescent="0.2">
      <c r="A566" s="21">
        <v>54089</v>
      </c>
      <c r="B566" s="28">
        <f t="shared" ca="1" si="81"/>
        <v>0</v>
      </c>
      <c r="C566" s="24">
        <f t="shared" si="85"/>
        <v>0.05</v>
      </c>
      <c r="D566" s="26">
        <f t="shared" ca="1" si="76"/>
        <v>0.19208355373983566</v>
      </c>
      <c r="E566" s="28">
        <f t="shared" si="83"/>
        <v>5000</v>
      </c>
      <c r="F566" s="28">
        <f t="shared" si="84"/>
        <v>0</v>
      </c>
      <c r="G566" s="23">
        <f t="shared" ca="1" si="77"/>
        <v>0</v>
      </c>
      <c r="H566" s="35">
        <f t="shared" ca="1" si="78"/>
        <v>0</v>
      </c>
      <c r="I566" s="28">
        <f t="shared" ca="1" si="82"/>
        <v>0</v>
      </c>
      <c r="J566" s="28">
        <f t="shared" ca="1" si="79"/>
        <v>0</v>
      </c>
      <c r="K566" s="35">
        <f t="shared" ca="1" si="80"/>
        <v>0</v>
      </c>
      <c r="L566" s="37"/>
    </row>
    <row r="567" spans="1:12" x14ac:dyDescent="0.2">
      <c r="A567" s="21">
        <v>54118</v>
      </c>
      <c r="B567" s="28">
        <f t="shared" ca="1" si="81"/>
        <v>0</v>
      </c>
      <c r="C567" s="24">
        <f t="shared" si="85"/>
        <v>0.05</v>
      </c>
      <c r="D567" s="26">
        <f t="shared" ca="1" si="76"/>
        <v>0.19133185500046795</v>
      </c>
      <c r="E567" s="28">
        <f t="shared" si="83"/>
        <v>5000</v>
      </c>
      <c r="F567" s="28">
        <f t="shared" si="84"/>
        <v>50</v>
      </c>
      <c r="G567" s="23">
        <f t="shared" ca="1" si="77"/>
        <v>9.566592750023398</v>
      </c>
      <c r="H567" s="35">
        <f t="shared" ca="1" si="78"/>
        <v>-47832.963750116993</v>
      </c>
      <c r="I567" s="28">
        <f t="shared" ca="1" si="82"/>
        <v>0</v>
      </c>
      <c r="J567" s="28">
        <f t="shared" ca="1" si="79"/>
        <v>0</v>
      </c>
      <c r="K567" s="35">
        <f t="shared" ca="1" si="80"/>
        <v>-47832.963750116993</v>
      </c>
      <c r="L567" s="37"/>
    </row>
    <row r="568" spans="1:12" x14ac:dyDescent="0.2">
      <c r="A568" s="21">
        <v>54149</v>
      </c>
      <c r="B568" s="28">
        <f t="shared" ca="1" si="81"/>
        <v>0</v>
      </c>
      <c r="C568" s="24">
        <f t="shared" si="85"/>
        <v>0.05</v>
      </c>
      <c r="D568" s="26">
        <f t="shared" ca="1" si="76"/>
        <v>0.19053156767844431</v>
      </c>
      <c r="E568" s="28">
        <f t="shared" si="83"/>
        <v>5000</v>
      </c>
      <c r="F568" s="28">
        <f t="shared" si="84"/>
        <v>0</v>
      </c>
      <c r="G568" s="23">
        <f t="shared" ca="1" si="77"/>
        <v>0</v>
      </c>
      <c r="H568" s="35">
        <f t="shared" ca="1" si="78"/>
        <v>0</v>
      </c>
      <c r="I568" s="28">
        <f t="shared" ca="1" si="82"/>
        <v>0</v>
      </c>
      <c r="J568" s="28">
        <f t="shared" ca="1" si="79"/>
        <v>0</v>
      </c>
      <c r="K568" s="35">
        <f t="shared" ca="1" si="80"/>
        <v>0</v>
      </c>
      <c r="L568" s="37"/>
    </row>
    <row r="569" spans="1:12" x14ac:dyDescent="0.2">
      <c r="A569" s="21">
        <v>54179</v>
      </c>
      <c r="B569" s="28">
        <f t="shared" ca="1" si="81"/>
        <v>0</v>
      </c>
      <c r="C569" s="24">
        <f t="shared" si="85"/>
        <v>0.05</v>
      </c>
      <c r="D569" s="26">
        <f t="shared" ca="1" si="76"/>
        <v>0.18976028336847711</v>
      </c>
      <c r="E569" s="28">
        <f t="shared" si="83"/>
        <v>5000</v>
      </c>
      <c r="F569" s="28">
        <f t="shared" si="84"/>
        <v>0</v>
      </c>
      <c r="G569" s="23">
        <f t="shared" ca="1" si="77"/>
        <v>0</v>
      </c>
      <c r="H569" s="35">
        <f t="shared" ca="1" si="78"/>
        <v>0</v>
      </c>
      <c r="I569" s="28">
        <f t="shared" ca="1" si="82"/>
        <v>0</v>
      </c>
      <c r="J569" s="28">
        <f t="shared" ca="1" si="79"/>
        <v>0</v>
      </c>
      <c r="K569" s="35">
        <f t="shared" ca="1" si="80"/>
        <v>0</v>
      </c>
      <c r="L569" s="37"/>
    </row>
    <row r="570" spans="1:12" x14ac:dyDescent="0.2">
      <c r="A570" s="21">
        <v>54210</v>
      </c>
      <c r="B570" s="28">
        <f t="shared" ca="1" si="81"/>
        <v>0</v>
      </c>
      <c r="C570" s="24">
        <f t="shared" si="85"/>
        <v>0.05</v>
      </c>
      <c r="D570" s="26">
        <f t="shared" ca="1" si="76"/>
        <v>0.18896656948845927</v>
      </c>
      <c r="E570" s="28">
        <f t="shared" si="83"/>
        <v>5000</v>
      </c>
      <c r="F570" s="28">
        <f t="shared" si="84"/>
        <v>0</v>
      </c>
      <c r="G570" s="23">
        <f t="shared" ca="1" si="77"/>
        <v>0</v>
      </c>
      <c r="H570" s="35">
        <f t="shared" ca="1" si="78"/>
        <v>0</v>
      </c>
      <c r="I570" s="28">
        <f t="shared" ca="1" si="82"/>
        <v>0</v>
      </c>
      <c r="J570" s="28">
        <f t="shared" ca="1" si="79"/>
        <v>0</v>
      </c>
      <c r="K570" s="35">
        <f t="shared" ca="1" si="80"/>
        <v>0</v>
      </c>
      <c r="L570" s="37"/>
    </row>
    <row r="571" spans="1:12" x14ac:dyDescent="0.2">
      <c r="A571" s="21">
        <v>54240</v>
      </c>
      <c r="B571" s="28">
        <f t="shared" ca="1" si="81"/>
        <v>0</v>
      </c>
      <c r="C571" s="24">
        <f t="shared" si="85"/>
        <v>0.05</v>
      </c>
      <c r="D571" s="26">
        <f t="shared" ca="1" si="76"/>
        <v>0.18820162039403548</v>
      </c>
      <c r="E571" s="28">
        <f t="shared" si="83"/>
        <v>5000</v>
      </c>
      <c r="F571" s="28">
        <f t="shared" si="84"/>
        <v>0</v>
      </c>
      <c r="G571" s="23">
        <f t="shared" ca="1" si="77"/>
        <v>0</v>
      </c>
      <c r="H571" s="35">
        <f t="shared" ca="1" si="78"/>
        <v>0</v>
      </c>
      <c r="I571" s="28">
        <f t="shared" ca="1" si="82"/>
        <v>0</v>
      </c>
      <c r="J571" s="28">
        <f t="shared" ca="1" si="79"/>
        <v>0</v>
      </c>
      <c r="K571" s="35">
        <f t="shared" ca="1" si="80"/>
        <v>0</v>
      </c>
      <c r="L571" s="37"/>
    </row>
    <row r="572" spans="1:12" x14ac:dyDescent="0.2">
      <c r="A572" s="21">
        <v>54271</v>
      </c>
      <c r="B572" s="28">
        <f t="shared" ca="1" si="81"/>
        <v>0</v>
      </c>
      <c r="C572" s="24">
        <f t="shared" si="85"/>
        <v>0.05</v>
      </c>
      <c r="D572" s="26">
        <f t="shared" ca="1" si="76"/>
        <v>0.18741442596274072</v>
      </c>
      <c r="E572" s="28">
        <f t="shared" si="83"/>
        <v>5000</v>
      </c>
      <c r="F572" s="28">
        <f t="shared" si="84"/>
        <v>0</v>
      </c>
      <c r="G572" s="23">
        <f t="shared" ca="1" si="77"/>
        <v>0</v>
      </c>
      <c r="H572" s="35">
        <f t="shared" ca="1" si="78"/>
        <v>0</v>
      </c>
      <c r="I572" s="28">
        <f t="shared" ca="1" si="82"/>
        <v>0</v>
      </c>
      <c r="J572" s="28">
        <f t="shared" ca="1" si="79"/>
        <v>0</v>
      </c>
      <c r="K572" s="35">
        <f t="shared" ca="1" si="80"/>
        <v>0</v>
      </c>
      <c r="L572" s="37"/>
    </row>
    <row r="573" spans="1:12" x14ac:dyDescent="0.2">
      <c r="A573" s="21">
        <v>54302</v>
      </c>
      <c r="B573" s="28">
        <f t="shared" ca="1" si="81"/>
        <v>0</v>
      </c>
      <c r="C573" s="24">
        <f t="shared" si="85"/>
        <v>0.05</v>
      </c>
      <c r="D573" s="26">
        <f t="shared" ca="1" si="76"/>
        <v>0.18663052414429041</v>
      </c>
      <c r="E573" s="28">
        <f t="shared" si="83"/>
        <v>5000</v>
      </c>
      <c r="F573" s="28">
        <f t="shared" si="84"/>
        <v>0</v>
      </c>
      <c r="G573" s="23">
        <f t="shared" ca="1" si="77"/>
        <v>0</v>
      </c>
      <c r="H573" s="35">
        <f t="shared" ca="1" si="78"/>
        <v>0</v>
      </c>
      <c r="I573" s="28">
        <f t="shared" ca="1" si="82"/>
        <v>0</v>
      </c>
      <c r="J573" s="28">
        <f t="shared" ca="1" si="79"/>
        <v>0</v>
      </c>
      <c r="K573" s="35">
        <f t="shared" ca="1" si="80"/>
        <v>0</v>
      </c>
      <c r="L573" s="37"/>
    </row>
    <row r="574" spans="1:12" x14ac:dyDescent="0.2">
      <c r="A574" s="21">
        <v>54332</v>
      </c>
      <c r="B574" s="28">
        <f t="shared" ca="1" si="81"/>
        <v>0</v>
      </c>
      <c r="C574" s="24">
        <f t="shared" si="85"/>
        <v>0.05</v>
      </c>
      <c r="D574" s="26">
        <f t="shared" ca="1" si="76"/>
        <v>0.18587503151497251</v>
      </c>
      <c r="E574" s="28">
        <f t="shared" si="83"/>
        <v>5000</v>
      </c>
      <c r="F574" s="28">
        <f t="shared" si="84"/>
        <v>0</v>
      </c>
      <c r="G574" s="23">
        <f t="shared" ca="1" si="77"/>
        <v>0</v>
      </c>
      <c r="H574" s="35">
        <f t="shared" ca="1" si="78"/>
        <v>0</v>
      </c>
      <c r="I574" s="28">
        <f t="shared" ca="1" si="82"/>
        <v>0</v>
      </c>
      <c r="J574" s="28">
        <f t="shared" ca="1" si="79"/>
        <v>0</v>
      </c>
      <c r="K574" s="35">
        <f t="shared" ca="1" si="80"/>
        <v>0</v>
      </c>
      <c r="L574" s="37"/>
    </row>
    <row r="575" spans="1:12" x14ac:dyDescent="0.2">
      <c r="A575" s="21">
        <v>54363</v>
      </c>
      <c r="B575" s="28">
        <f t="shared" ca="1" si="81"/>
        <v>0</v>
      </c>
      <c r="C575" s="24">
        <f t="shared" si="85"/>
        <v>0.05</v>
      </c>
      <c r="D575" s="26">
        <f t="shared" ca="1" si="76"/>
        <v>0.18509756855041901</v>
      </c>
      <c r="E575" s="28">
        <f t="shared" si="83"/>
        <v>5000</v>
      </c>
      <c r="F575" s="28">
        <f t="shared" si="84"/>
        <v>0</v>
      </c>
      <c r="G575" s="23">
        <f t="shared" ca="1" si="77"/>
        <v>0</v>
      </c>
      <c r="H575" s="35">
        <f t="shared" ca="1" si="78"/>
        <v>0</v>
      </c>
      <c r="I575" s="28">
        <f t="shared" ca="1" si="82"/>
        <v>0</v>
      </c>
      <c r="J575" s="28">
        <f t="shared" ca="1" si="79"/>
        <v>0</v>
      </c>
      <c r="K575" s="35">
        <f t="shared" ca="1" si="80"/>
        <v>0</v>
      </c>
      <c r="L575" s="37"/>
    </row>
    <row r="576" spans="1:12" x14ac:dyDescent="0.2">
      <c r="A576" s="21">
        <v>54393</v>
      </c>
      <c r="B576" s="28">
        <f t="shared" ca="1" si="81"/>
        <v>0</v>
      </c>
      <c r="C576" s="24">
        <f t="shared" si="85"/>
        <v>0.05</v>
      </c>
      <c r="D576" s="26">
        <f t="shared" ca="1" si="76"/>
        <v>0.18434828142610923</v>
      </c>
      <c r="E576" s="28">
        <f t="shared" si="83"/>
        <v>5000</v>
      </c>
      <c r="F576" s="28">
        <f t="shared" si="84"/>
        <v>0</v>
      </c>
      <c r="G576" s="23">
        <f t="shared" ca="1" si="77"/>
        <v>0</v>
      </c>
      <c r="H576" s="35">
        <f t="shared" ca="1" si="78"/>
        <v>0</v>
      </c>
      <c r="I576" s="28">
        <f t="shared" ca="1" si="82"/>
        <v>0</v>
      </c>
      <c r="J576" s="28">
        <f t="shared" ca="1" si="79"/>
        <v>0</v>
      </c>
      <c r="K576" s="35">
        <f t="shared" ca="1" si="80"/>
        <v>0</v>
      </c>
      <c r="L576" s="37"/>
    </row>
    <row r="577" spans="1:12" x14ac:dyDescent="0.2">
      <c r="A577" s="21">
        <v>54424</v>
      </c>
      <c r="B577" s="28">
        <f t="shared" ca="1" si="81"/>
        <v>0</v>
      </c>
      <c r="C577" s="24">
        <f t="shared" si="85"/>
        <v>0.05</v>
      </c>
      <c r="D577" s="26">
        <f t="shared" ca="1" si="76"/>
        <v>0.18357720442765635</v>
      </c>
      <c r="E577" s="28">
        <f t="shared" si="83"/>
        <v>5000</v>
      </c>
      <c r="F577" s="28">
        <f t="shared" si="84"/>
        <v>0</v>
      </c>
      <c r="G577" s="23">
        <f t="shared" ca="1" si="77"/>
        <v>0</v>
      </c>
      <c r="H577" s="35">
        <f t="shared" ca="1" si="78"/>
        <v>0</v>
      </c>
      <c r="I577" s="28">
        <f t="shared" ca="1" si="82"/>
        <v>0</v>
      </c>
      <c r="J577" s="28">
        <f t="shared" ca="1" si="79"/>
        <v>0</v>
      </c>
      <c r="K577" s="35">
        <f t="shared" ca="1" si="80"/>
        <v>0</v>
      </c>
      <c r="L577" s="37"/>
    </row>
    <row r="578" spans="1:12" x14ac:dyDescent="0.2">
      <c r="A578" s="21">
        <v>54455</v>
      </c>
      <c r="B578" s="28">
        <f t="shared" ca="1" si="81"/>
        <v>0</v>
      </c>
      <c r="C578" s="24">
        <f t="shared" si="85"/>
        <v>0.05</v>
      </c>
      <c r="D578" s="26">
        <f t="shared" ca="1" si="76"/>
        <v>0.18280935262736078</v>
      </c>
      <c r="E578" s="28">
        <f t="shared" si="83"/>
        <v>5000</v>
      </c>
      <c r="F578" s="28">
        <f t="shared" si="84"/>
        <v>0</v>
      </c>
      <c r="G578" s="23">
        <f t="shared" ca="1" si="77"/>
        <v>0</v>
      </c>
      <c r="H578" s="35">
        <f t="shared" ca="1" si="78"/>
        <v>0</v>
      </c>
      <c r="I578" s="28">
        <f t="shared" ca="1" si="82"/>
        <v>0</v>
      </c>
      <c r="J578" s="28">
        <f t="shared" ca="1" si="79"/>
        <v>0</v>
      </c>
      <c r="K578" s="35">
        <f t="shared" ca="1" si="80"/>
        <v>0</v>
      </c>
      <c r="L578" s="37"/>
    </row>
    <row r="579" spans="1:12" x14ac:dyDescent="0.2">
      <c r="A579" s="21">
        <v>54483</v>
      </c>
      <c r="B579" s="28">
        <f t="shared" ca="1" si="81"/>
        <v>0</v>
      </c>
      <c r="C579" s="24">
        <f t="shared" si="85"/>
        <v>0.05</v>
      </c>
      <c r="D579" s="26">
        <f t="shared" ca="1" si="76"/>
        <v>0.18211856997029008</v>
      </c>
      <c r="E579" s="28">
        <f t="shared" si="83"/>
        <v>5000</v>
      </c>
      <c r="F579" s="28">
        <f t="shared" si="84"/>
        <v>50</v>
      </c>
      <c r="G579" s="23">
        <f t="shared" ca="1" si="77"/>
        <v>9.1059284985145048</v>
      </c>
      <c r="H579" s="35">
        <f t="shared" ca="1" si="78"/>
        <v>-45529.642492572522</v>
      </c>
      <c r="I579" s="28">
        <f t="shared" ca="1" si="82"/>
        <v>0</v>
      </c>
      <c r="J579" s="28">
        <f t="shared" ca="1" si="79"/>
        <v>0</v>
      </c>
      <c r="K579" s="35">
        <f t="shared" ca="1" si="80"/>
        <v>-45529.642492572522</v>
      </c>
      <c r="L579" s="37"/>
    </row>
    <row r="580" spans="1:12" x14ac:dyDescent="0.2">
      <c r="A580" s="21">
        <v>54514</v>
      </c>
      <c r="B580" s="28">
        <f t="shared" ca="1" si="81"/>
        <v>0</v>
      </c>
      <c r="C580" s="24">
        <f t="shared" si="85"/>
        <v>0.05</v>
      </c>
      <c r="D580" s="26">
        <f t="shared" ca="1" si="76"/>
        <v>0.18135681922757163</v>
      </c>
      <c r="E580" s="28">
        <f t="shared" si="83"/>
        <v>5000</v>
      </c>
      <c r="F580" s="28">
        <f t="shared" si="84"/>
        <v>0</v>
      </c>
      <c r="G580" s="23">
        <f t="shared" ca="1" si="77"/>
        <v>0</v>
      </c>
      <c r="H580" s="35">
        <f t="shared" ca="1" si="78"/>
        <v>0</v>
      </c>
      <c r="I580" s="28">
        <f t="shared" ca="1" si="82"/>
        <v>0</v>
      </c>
      <c r="J580" s="28">
        <f t="shared" ca="1" si="79"/>
        <v>0</v>
      </c>
      <c r="K580" s="35">
        <f t="shared" ca="1" si="80"/>
        <v>0</v>
      </c>
      <c r="L580" s="37"/>
    </row>
    <row r="581" spans="1:12" x14ac:dyDescent="0.2">
      <c r="A581" s="21">
        <v>54544</v>
      </c>
      <c r="B581" s="28">
        <f t="shared" ca="1" si="81"/>
        <v>0</v>
      </c>
      <c r="C581" s="24">
        <f t="shared" si="85"/>
        <v>0.05</v>
      </c>
      <c r="D581" s="26">
        <f t="shared" ca="1" si="76"/>
        <v>0.18062267490240733</v>
      </c>
      <c r="E581" s="28">
        <f t="shared" si="83"/>
        <v>5000</v>
      </c>
      <c r="F581" s="28">
        <f t="shared" si="84"/>
        <v>0</v>
      </c>
      <c r="G581" s="23">
        <f t="shared" ca="1" si="77"/>
        <v>0</v>
      </c>
      <c r="H581" s="35">
        <f t="shared" ca="1" si="78"/>
        <v>0</v>
      </c>
      <c r="I581" s="28">
        <f t="shared" ca="1" si="82"/>
        <v>0</v>
      </c>
      <c r="J581" s="28">
        <f t="shared" ca="1" si="79"/>
        <v>0</v>
      </c>
      <c r="K581" s="35">
        <f t="shared" ca="1" si="80"/>
        <v>0</v>
      </c>
      <c r="L581" s="37"/>
    </row>
    <row r="582" spans="1:12" x14ac:dyDescent="0.2">
      <c r="A582" s="21">
        <v>54575</v>
      </c>
      <c r="B582" s="28">
        <f t="shared" ca="1" si="81"/>
        <v>0</v>
      </c>
      <c r="C582" s="24">
        <f t="shared" si="85"/>
        <v>0.05</v>
      </c>
      <c r="D582" s="26">
        <f t="shared" ca="1" si="76"/>
        <v>0.17986718106791721</v>
      </c>
      <c r="E582" s="28">
        <f t="shared" si="83"/>
        <v>5000</v>
      </c>
      <c r="F582" s="28">
        <f t="shared" si="84"/>
        <v>0</v>
      </c>
      <c r="G582" s="23">
        <f t="shared" ca="1" si="77"/>
        <v>0</v>
      </c>
      <c r="H582" s="35">
        <f t="shared" ca="1" si="78"/>
        <v>0</v>
      </c>
      <c r="I582" s="28">
        <f t="shared" ca="1" si="82"/>
        <v>0</v>
      </c>
      <c r="J582" s="28">
        <f t="shared" ca="1" si="79"/>
        <v>0</v>
      </c>
      <c r="K582" s="35">
        <f t="shared" ca="1" si="80"/>
        <v>0</v>
      </c>
      <c r="L582" s="37"/>
    </row>
    <row r="583" spans="1:12" x14ac:dyDescent="0.2">
      <c r="A583" s="21">
        <v>54605</v>
      </c>
      <c r="B583" s="28">
        <f t="shared" ca="1" si="81"/>
        <v>0</v>
      </c>
      <c r="C583" s="24">
        <f t="shared" si="85"/>
        <v>0.05</v>
      </c>
      <c r="D583" s="26">
        <f t="shared" ca="1" si="76"/>
        <v>0.17913906689593995</v>
      </c>
      <c r="E583" s="28">
        <f t="shared" si="83"/>
        <v>5000</v>
      </c>
      <c r="F583" s="28">
        <f t="shared" si="84"/>
        <v>0</v>
      </c>
      <c r="G583" s="23">
        <f t="shared" ca="1" si="77"/>
        <v>0</v>
      </c>
      <c r="H583" s="35">
        <f t="shared" ca="1" si="78"/>
        <v>0</v>
      </c>
      <c r="I583" s="28">
        <f t="shared" ca="1" si="82"/>
        <v>0</v>
      </c>
      <c r="J583" s="28">
        <f t="shared" ca="1" si="79"/>
        <v>0</v>
      </c>
      <c r="K583" s="35">
        <f t="shared" ca="1" si="80"/>
        <v>0</v>
      </c>
      <c r="L583" s="37"/>
    </row>
    <row r="584" spans="1:12" x14ac:dyDescent="0.2">
      <c r="A584" s="21">
        <v>54636</v>
      </c>
      <c r="B584" s="28">
        <f t="shared" ca="1" si="81"/>
        <v>0</v>
      </c>
      <c r="C584" s="24">
        <f t="shared" si="85"/>
        <v>0.05</v>
      </c>
      <c r="D584" s="26">
        <f t="shared" ca="1" si="76"/>
        <v>0.1783897785763571</v>
      </c>
      <c r="E584" s="28">
        <f t="shared" si="83"/>
        <v>5000</v>
      </c>
      <c r="F584" s="28">
        <f t="shared" si="84"/>
        <v>0</v>
      </c>
      <c r="G584" s="23">
        <f t="shared" ca="1" si="77"/>
        <v>0</v>
      </c>
      <c r="H584" s="35">
        <f t="shared" ca="1" si="78"/>
        <v>0</v>
      </c>
      <c r="I584" s="28">
        <f t="shared" ca="1" si="82"/>
        <v>0</v>
      </c>
      <c r="J584" s="28">
        <f t="shared" ca="1" si="79"/>
        <v>0</v>
      </c>
      <c r="K584" s="35">
        <f t="shared" ca="1" si="80"/>
        <v>0</v>
      </c>
      <c r="L584" s="37"/>
    </row>
    <row r="585" spans="1:12" x14ac:dyDescent="0.2">
      <c r="A585" s="21">
        <v>54667</v>
      </c>
      <c r="B585" s="28">
        <f t="shared" ca="1" si="81"/>
        <v>0</v>
      </c>
      <c r="C585" s="24">
        <f t="shared" si="85"/>
        <v>0.05</v>
      </c>
      <c r="D585" s="26">
        <f t="shared" ca="1" si="76"/>
        <v>0.17764362431901751</v>
      </c>
      <c r="E585" s="28">
        <f t="shared" si="83"/>
        <v>5000</v>
      </c>
      <c r="F585" s="28">
        <f t="shared" si="84"/>
        <v>0</v>
      </c>
      <c r="G585" s="23">
        <f t="shared" ca="1" si="77"/>
        <v>0</v>
      </c>
      <c r="H585" s="35">
        <f t="shared" ca="1" si="78"/>
        <v>0</v>
      </c>
      <c r="I585" s="28">
        <f t="shared" ca="1" si="82"/>
        <v>0</v>
      </c>
      <c r="J585" s="28">
        <f t="shared" ca="1" si="79"/>
        <v>0</v>
      </c>
      <c r="K585" s="35">
        <f t="shared" ca="1" si="80"/>
        <v>0</v>
      </c>
      <c r="L585" s="37"/>
    </row>
    <row r="586" spans="1:12" x14ac:dyDescent="0.2">
      <c r="A586" s="21">
        <v>54697</v>
      </c>
      <c r="B586" s="28">
        <f t="shared" ca="1" si="81"/>
        <v>0</v>
      </c>
      <c r="C586" s="24">
        <f t="shared" si="85"/>
        <v>0.05</v>
      </c>
      <c r="D586" s="26">
        <f t="shared" ref="D586:D649" ca="1" si="86">+(1+C586/2)^(-2*(A586-$M$4)/365.25)</f>
        <v>0.17692451125091846</v>
      </c>
      <c r="E586" s="28">
        <f t="shared" si="83"/>
        <v>5000</v>
      </c>
      <c r="F586" s="28">
        <f t="shared" si="84"/>
        <v>0</v>
      </c>
      <c r="G586" s="23">
        <f t="shared" ca="1" si="77"/>
        <v>0</v>
      </c>
      <c r="H586" s="35">
        <f t="shared" ca="1" si="78"/>
        <v>0</v>
      </c>
      <c r="I586" s="28">
        <f t="shared" ca="1" si="82"/>
        <v>0</v>
      </c>
      <c r="J586" s="28">
        <f t="shared" ca="1" si="79"/>
        <v>0</v>
      </c>
      <c r="K586" s="35">
        <f t="shared" ca="1" si="80"/>
        <v>0</v>
      </c>
      <c r="L586" s="37"/>
    </row>
    <row r="587" spans="1:12" x14ac:dyDescent="0.2">
      <c r="A587" s="21">
        <v>54728</v>
      </c>
      <c r="B587" s="28">
        <f t="shared" ca="1" si="81"/>
        <v>0</v>
      </c>
      <c r="C587" s="24">
        <f t="shared" si="85"/>
        <v>0.05</v>
      </c>
      <c r="D587" s="26">
        <f t="shared" ca="1" si="86"/>
        <v>0.17618448579457721</v>
      </c>
      <c r="E587" s="28">
        <f t="shared" si="83"/>
        <v>5000</v>
      </c>
      <c r="F587" s="28">
        <f t="shared" si="84"/>
        <v>0</v>
      </c>
      <c r="G587" s="23">
        <f t="shared" ref="G587:G650" ca="1" si="87">+F587*D587</f>
        <v>0</v>
      </c>
      <c r="H587" s="35">
        <f t="shared" ref="H587:H650" ca="1" si="88">-G587*E587</f>
        <v>0</v>
      </c>
      <c r="I587" s="28">
        <f t="shared" ca="1" si="82"/>
        <v>0</v>
      </c>
      <c r="J587" s="28">
        <f t="shared" ref="J587:J650" ca="1" si="89">+IF(B587=0,0,D587*-IPMT(C587/12,B587,$B$8,I586))</f>
        <v>0</v>
      </c>
      <c r="K587" s="35">
        <f t="shared" ref="K587:K650" ca="1" si="90">+H587+J587</f>
        <v>0</v>
      </c>
      <c r="L587" s="37"/>
    </row>
    <row r="588" spans="1:12" x14ac:dyDescent="0.2">
      <c r="A588" s="21">
        <v>54758</v>
      </c>
      <c r="B588" s="28">
        <f t="shared" ref="B588:B651" ca="1" si="91">+IF(B587&lt;&gt;0,B587+1,IF(I587=0,0,1))</f>
        <v>0</v>
      </c>
      <c r="C588" s="24">
        <f t="shared" si="85"/>
        <v>0.05</v>
      </c>
      <c r="D588" s="26">
        <f t="shared" ca="1" si="86"/>
        <v>0.17547127941513702</v>
      </c>
      <c r="E588" s="28">
        <f t="shared" si="83"/>
        <v>5000</v>
      </c>
      <c r="F588" s="28">
        <f t="shared" si="84"/>
        <v>0</v>
      </c>
      <c r="G588" s="23">
        <f t="shared" ca="1" si="87"/>
        <v>0</v>
      </c>
      <c r="H588" s="35">
        <f t="shared" ca="1" si="88"/>
        <v>0</v>
      </c>
      <c r="I588" s="28">
        <f t="shared" ref="I588:I651" ca="1" si="92">+IF(A588=$I$4,$H$4*D588,IF(I587=0,0,I587+J588+H588))</f>
        <v>0</v>
      </c>
      <c r="J588" s="28">
        <f t="shared" ca="1" si="89"/>
        <v>0</v>
      </c>
      <c r="K588" s="35">
        <f t="shared" ca="1" si="90"/>
        <v>0</v>
      </c>
      <c r="L588" s="37"/>
    </row>
    <row r="589" spans="1:12" x14ac:dyDescent="0.2">
      <c r="A589" s="21">
        <v>54789</v>
      </c>
      <c r="B589" s="28">
        <f t="shared" ca="1" si="91"/>
        <v>0</v>
      </c>
      <c r="C589" s="24">
        <f t="shared" si="85"/>
        <v>0.05</v>
      </c>
      <c r="D589" s="26">
        <f t="shared" ca="1" si="86"/>
        <v>0.17473733241872669</v>
      </c>
      <c r="E589" s="28">
        <f t="shared" si="83"/>
        <v>5000</v>
      </c>
      <c r="F589" s="28">
        <f t="shared" si="84"/>
        <v>0</v>
      </c>
      <c r="G589" s="23">
        <f t="shared" ca="1" si="87"/>
        <v>0</v>
      </c>
      <c r="H589" s="35">
        <f t="shared" ca="1" si="88"/>
        <v>0</v>
      </c>
      <c r="I589" s="28">
        <f t="shared" ca="1" si="92"/>
        <v>0</v>
      </c>
      <c r="J589" s="28">
        <f t="shared" ca="1" si="89"/>
        <v>0</v>
      </c>
      <c r="K589" s="35">
        <f t="shared" ca="1" si="90"/>
        <v>0</v>
      </c>
      <c r="L589" s="37"/>
    </row>
    <row r="590" spans="1:12" x14ac:dyDescent="0.2">
      <c r="A590" s="21">
        <v>54820</v>
      </c>
      <c r="B590" s="28">
        <f t="shared" ca="1" si="91"/>
        <v>0</v>
      </c>
      <c r="C590" s="24">
        <f t="shared" si="85"/>
        <v>0.05</v>
      </c>
      <c r="D590" s="26">
        <f t="shared" ca="1" si="86"/>
        <v>0.17400645531612077</v>
      </c>
      <c r="E590" s="28">
        <f t="shared" si="83"/>
        <v>5000</v>
      </c>
      <c r="F590" s="28">
        <f t="shared" si="84"/>
        <v>0</v>
      </c>
      <c r="G590" s="23">
        <f t="shared" ca="1" si="87"/>
        <v>0</v>
      </c>
      <c r="H590" s="35">
        <f t="shared" ca="1" si="88"/>
        <v>0</v>
      </c>
      <c r="I590" s="28">
        <f t="shared" ca="1" si="92"/>
        <v>0</v>
      </c>
      <c r="J590" s="28">
        <f t="shared" ca="1" si="89"/>
        <v>0</v>
      </c>
      <c r="K590" s="35">
        <f t="shared" ca="1" si="90"/>
        <v>0</v>
      </c>
      <c r="L590" s="37"/>
    </row>
    <row r="591" spans="1:12" x14ac:dyDescent="0.2">
      <c r="A591" s="21">
        <v>54848</v>
      </c>
      <c r="B591" s="28">
        <f t="shared" ca="1" si="91"/>
        <v>0</v>
      </c>
      <c r="C591" s="24">
        <f t="shared" si="85"/>
        <v>0.05</v>
      </c>
      <c r="D591" s="26">
        <f t="shared" ca="1" si="86"/>
        <v>0.1733489362131691</v>
      </c>
      <c r="E591" s="28">
        <f t="shared" si="83"/>
        <v>5000</v>
      </c>
      <c r="F591" s="28">
        <f t="shared" si="84"/>
        <v>50</v>
      </c>
      <c r="G591" s="23">
        <f t="shared" ca="1" si="87"/>
        <v>8.6674468106584559</v>
      </c>
      <c r="H591" s="35">
        <f t="shared" ca="1" si="88"/>
        <v>-43337.234053292283</v>
      </c>
      <c r="I591" s="28">
        <f t="shared" ca="1" si="92"/>
        <v>0</v>
      </c>
      <c r="J591" s="28">
        <f t="shared" ca="1" si="89"/>
        <v>0</v>
      </c>
      <c r="K591" s="35">
        <f t="shared" ca="1" si="90"/>
        <v>-43337.234053292283</v>
      </c>
      <c r="L591" s="37"/>
    </row>
    <row r="592" spans="1:12" x14ac:dyDescent="0.2">
      <c r="A592" s="21">
        <v>54879</v>
      </c>
      <c r="B592" s="28">
        <f t="shared" ca="1" si="91"/>
        <v>0</v>
      </c>
      <c r="C592" s="24">
        <f t="shared" si="85"/>
        <v>0.05</v>
      </c>
      <c r="D592" s="26">
        <f t="shared" ca="1" si="86"/>
        <v>0.17262386638129321</v>
      </c>
      <c r="E592" s="28">
        <f t="shared" si="83"/>
        <v>5000</v>
      </c>
      <c r="F592" s="28">
        <f t="shared" si="84"/>
        <v>0</v>
      </c>
      <c r="G592" s="23">
        <f t="shared" ca="1" si="87"/>
        <v>0</v>
      </c>
      <c r="H592" s="35">
        <f t="shared" ca="1" si="88"/>
        <v>0</v>
      </c>
      <c r="I592" s="28">
        <f t="shared" ca="1" si="92"/>
        <v>0</v>
      </c>
      <c r="J592" s="28">
        <f t="shared" ca="1" si="89"/>
        <v>0</v>
      </c>
      <c r="K592" s="35">
        <f t="shared" ca="1" si="90"/>
        <v>0</v>
      </c>
      <c r="L592" s="37"/>
    </row>
    <row r="593" spans="1:12" x14ac:dyDescent="0.2">
      <c r="A593" s="21">
        <v>54909</v>
      </c>
      <c r="B593" s="28">
        <f t="shared" ca="1" si="91"/>
        <v>0</v>
      </c>
      <c r="C593" s="24">
        <f t="shared" si="85"/>
        <v>0.05</v>
      </c>
      <c r="D593" s="26">
        <f t="shared" ca="1" si="86"/>
        <v>0.17192507362328438</v>
      </c>
      <c r="E593" s="28">
        <f t="shared" si="83"/>
        <v>5000</v>
      </c>
      <c r="F593" s="28">
        <f t="shared" si="84"/>
        <v>0</v>
      </c>
      <c r="G593" s="23">
        <f t="shared" ca="1" si="87"/>
        <v>0</v>
      </c>
      <c r="H593" s="35">
        <f t="shared" ca="1" si="88"/>
        <v>0</v>
      </c>
      <c r="I593" s="28">
        <f t="shared" ca="1" si="92"/>
        <v>0</v>
      </c>
      <c r="J593" s="28">
        <f t="shared" ca="1" si="89"/>
        <v>0</v>
      </c>
      <c r="K593" s="35">
        <f t="shared" ca="1" si="90"/>
        <v>0</v>
      </c>
      <c r="L593" s="37"/>
    </row>
    <row r="594" spans="1:12" x14ac:dyDescent="0.2">
      <c r="A594" s="21">
        <v>54940</v>
      </c>
      <c r="B594" s="28">
        <f t="shared" ca="1" si="91"/>
        <v>0</v>
      </c>
      <c r="C594" s="24">
        <f t="shared" si="85"/>
        <v>0.05</v>
      </c>
      <c r="D594" s="26">
        <f t="shared" ca="1" si="86"/>
        <v>0.17120595940804628</v>
      </c>
      <c r="E594" s="28">
        <f t="shared" si="83"/>
        <v>5000</v>
      </c>
      <c r="F594" s="28">
        <f t="shared" si="84"/>
        <v>0</v>
      </c>
      <c r="G594" s="23">
        <f t="shared" ca="1" si="87"/>
        <v>0</v>
      </c>
      <c r="H594" s="35">
        <f t="shared" ca="1" si="88"/>
        <v>0</v>
      </c>
      <c r="I594" s="28">
        <f t="shared" ca="1" si="92"/>
        <v>0</v>
      </c>
      <c r="J594" s="28">
        <f t="shared" ca="1" si="89"/>
        <v>0</v>
      </c>
      <c r="K594" s="35">
        <f t="shared" ca="1" si="90"/>
        <v>0</v>
      </c>
      <c r="L594" s="37"/>
    </row>
    <row r="595" spans="1:12" x14ac:dyDescent="0.2">
      <c r="A595" s="21">
        <v>54970</v>
      </c>
      <c r="B595" s="28">
        <f t="shared" ca="1" si="91"/>
        <v>0</v>
      </c>
      <c r="C595" s="24">
        <f t="shared" si="85"/>
        <v>0.05</v>
      </c>
      <c r="D595" s="26">
        <f t="shared" ca="1" si="86"/>
        <v>0.17051290643066694</v>
      </c>
      <c r="E595" s="28">
        <f t="shared" si="83"/>
        <v>5000</v>
      </c>
      <c r="F595" s="28">
        <f t="shared" si="84"/>
        <v>0</v>
      </c>
      <c r="G595" s="23">
        <f t="shared" ca="1" si="87"/>
        <v>0</v>
      </c>
      <c r="H595" s="35">
        <f t="shared" ca="1" si="88"/>
        <v>0</v>
      </c>
      <c r="I595" s="28">
        <f t="shared" ca="1" si="92"/>
        <v>0</v>
      </c>
      <c r="J595" s="28">
        <f t="shared" ca="1" si="89"/>
        <v>0</v>
      </c>
      <c r="K595" s="35">
        <f t="shared" ca="1" si="90"/>
        <v>0</v>
      </c>
      <c r="L595" s="37"/>
    </row>
    <row r="596" spans="1:12" x14ac:dyDescent="0.2">
      <c r="A596" s="21">
        <v>55001</v>
      </c>
      <c r="B596" s="28">
        <f t="shared" ca="1" si="91"/>
        <v>0</v>
      </c>
      <c r="C596" s="24">
        <f t="shared" si="85"/>
        <v>0.05</v>
      </c>
      <c r="D596" s="26">
        <f t="shared" ca="1" si="86"/>
        <v>0.16979969891351013</v>
      </c>
      <c r="E596" s="28">
        <f t="shared" si="83"/>
        <v>5000</v>
      </c>
      <c r="F596" s="28">
        <f t="shared" si="84"/>
        <v>0</v>
      </c>
      <c r="G596" s="23">
        <f t="shared" ca="1" si="87"/>
        <v>0</v>
      </c>
      <c r="H596" s="35">
        <f t="shared" ca="1" si="88"/>
        <v>0</v>
      </c>
      <c r="I596" s="28">
        <f t="shared" ca="1" si="92"/>
        <v>0</v>
      </c>
      <c r="J596" s="28">
        <f t="shared" ca="1" si="89"/>
        <v>0</v>
      </c>
      <c r="K596" s="35">
        <f t="shared" ca="1" si="90"/>
        <v>0</v>
      </c>
      <c r="L596" s="37"/>
    </row>
    <row r="597" spans="1:12" x14ac:dyDescent="0.2">
      <c r="A597" s="21">
        <v>55032</v>
      </c>
      <c r="B597" s="28">
        <f t="shared" ca="1" si="91"/>
        <v>0</v>
      </c>
      <c r="C597" s="24">
        <f t="shared" si="85"/>
        <v>0.05</v>
      </c>
      <c r="D597" s="26">
        <f t="shared" ca="1" si="86"/>
        <v>0.16908947454275083</v>
      </c>
      <c r="E597" s="28">
        <f t="shared" si="83"/>
        <v>5000</v>
      </c>
      <c r="F597" s="28">
        <f t="shared" si="84"/>
        <v>0</v>
      </c>
      <c r="G597" s="23">
        <f t="shared" ca="1" si="87"/>
        <v>0</v>
      </c>
      <c r="H597" s="35">
        <f t="shared" ca="1" si="88"/>
        <v>0</v>
      </c>
      <c r="I597" s="28">
        <f t="shared" ca="1" si="92"/>
        <v>0</v>
      </c>
      <c r="J597" s="28">
        <f t="shared" ca="1" si="89"/>
        <v>0</v>
      </c>
      <c r="K597" s="35">
        <f t="shared" ca="1" si="90"/>
        <v>0</v>
      </c>
      <c r="L597" s="37"/>
    </row>
    <row r="598" spans="1:12" x14ac:dyDescent="0.2">
      <c r="A598" s="21">
        <v>55062</v>
      </c>
      <c r="B598" s="28">
        <f t="shared" ca="1" si="91"/>
        <v>0</v>
      </c>
      <c r="C598" s="24">
        <f t="shared" si="85"/>
        <v>0.05</v>
      </c>
      <c r="D598" s="26">
        <f t="shared" ca="1" si="86"/>
        <v>0.16840498923522679</v>
      </c>
      <c r="E598" s="28">
        <f t="shared" si="83"/>
        <v>5000</v>
      </c>
      <c r="F598" s="28">
        <f t="shared" si="84"/>
        <v>0</v>
      </c>
      <c r="G598" s="23">
        <f t="shared" ca="1" si="87"/>
        <v>0</v>
      </c>
      <c r="H598" s="35">
        <f t="shared" ca="1" si="88"/>
        <v>0</v>
      </c>
      <c r="I598" s="28">
        <f t="shared" ca="1" si="92"/>
        <v>0</v>
      </c>
      <c r="J598" s="28">
        <f t="shared" ca="1" si="89"/>
        <v>0</v>
      </c>
      <c r="K598" s="35">
        <f t="shared" ca="1" si="90"/>
        <v>0</v>
      </c>
      <c r="L598" s="37"/>
    </row>
    <row r="599" spans="1:12" x14ac:dyDescent="0.2">
      <c r="A599" s="21">
        <v>55093</v>
      </c>
      <c r="B599" s="28">
        <f t="shared" ca="1" si="91"/>
        <v>0</v>
      </c>
      <c r="C599" s="24">
        <f t="shared" si="85"/>
        <v>0.05</v>
      </c>
      <c r="D599" s="26">
        <f t="shared" ca="1" si="86"/>
        <v>0.16770059854267758</v>
      </c>
      <c r="E599" s="28">
        <f t="shared" si="83"/>
        <v>5000</v>
      </c>
      <c r="F599" s="28">
        <f t="shared" si="84"/>
        <v>0</v>
      </c>
      <c r="G599" s="23">
        <f t="shared" ca="1" si="87"/>
        <v>0</v>
      </c>
      <c r="H599" s="35">
        <f t="shared" ca="1" si="88"/>
        <v>0</v>
      </c>
      <c r="I599" s="28">
        <f t="shared" ca="1" si="92"/>
        <v>0</v>
      </c>
      <c r="J599" s="28">
        <f t="shared" ca="1" si="89"/>
        <v>0</v>
      </c>
      <c r="K599" s="35">
        <f t="shared" ca="1" si="90"/>
        <v>0</v>
      </c>
      <c r="L599" s="37"/>
    </row>
    <row r="600" spans="1:12" x14ac:dyDescent="0.2">
      <c r="A600" s="21">
        <v>55123</v>
      </c>
      <c r="B600" s="28">
        <f t="shared" ca="1" si="91"/>
        <v>0</v>
      </c>
      <c r="C600" s="24">
        <f t="shared" si="85"/>
        <v>0.05</v>
      </c>
      <c r="D600" s="26">
        <f t="shared" ca="1" si="86"/>
        <v>0.16702173549649527</v>
      </c>
      <c r="E600" s="28">
        <f t="shared" si="83"/>
        <v>5000</v>
      </c>
      <c r="F600" s="28">
        <f t="shared" si="84"/>
        <v>0</v>
      </c>
      <c r="G600" s="23">
        <f t="shared" ca="1" si="87"/>
        <v>0</v>
      </c>
      <c r="H600" s="35">
        <f t="shared" ca="1" si="88"/>
        <v>0</v>
      </c>
      <c r="I600" s="28">
        <f t="shared" ca="1" si="92"/>
        <v>0</v>
      </c>
      <c r="J600" s="28">
        <f t="shared" ca="1" si="89"/>
        <v>0</v>
      </c>
      <c r="K600" s="35">
        <f t="shared" ca="1" si="90"/>
        <v>0</v>
      </c>
      <c r="L600" s="37"/>
    </row>
    <row r="601" spans="1:12" x14ac:dyDescent="0.2">
      <c r="A601" s="21">
        <v>55154</v>
      </c>
      <c r="B601" s="28">
        <f t="shared" ca="1" si="91"/>
        <v>0</v>
      </c>
      <c r="C601" s="24">
        <f t="shared" si="85"/>
        <v>0.05</v>
      </c>
      <c r="D601" s="26">
        <f t="shared" ca="1" si="86"/>
        <v>0.16632313056518414</v>
      </c>
      <c r="E601" s="28">
        <f t="shared" ref="E601:E664" si="93">+IF(OR($E$4="",$E$4=0),IF(YEAR(A601)&gt;$M$38,$N$39,VLOOKUP(YEAR(A601),Curve,2,FALSE)),$E$4)</f>
        <v>5000</v>
      </c>
      <c r="F601" s="28">
        <f t="shared" ref="F601:F664" si="94">+IF(MONTH(A601)=$G$4,$F$4,0)</f>
        <v>0</v>
      </c>
      <c r="G601" s="23">
        <f t="shared" ca="1" si="87"/>
        <v>0</v>
      </c>
      <c r="H601" s="35">
        <f t="shared" ca="1" si="88"/>
        <v>0</v>
      </c>
      <c r="I601" s="28">
        <f t="shared" ca="1" si="92"/>
        <v>0</v>
      </c>
      <c r="J601" s="28">
        <f t="shared" ca="1" si="89"/>
        <v>0</v>
      </c>
      <c r="K601" s="35">
        <f t="shared" ca="1" si="90"/>
        <v>0</v>
      </c>
      <c r="L601" s="37"/>
    </row>
    <row r="602" spans="1:12" x14ac:dyDescent="0.2">
      <c r="A602" s="21">
        <v>55185</v>
      </c>
      <c r="B602" s="28">
        <f t="shared" ca="1" si="91"/>
        <v>0</v>
      </c>
      <c r="C602" s="24">
        <f t="shared" si="85"/>
        <v>0.05</v>
      </c>
      <c r="D602" s="26">
        <f t="shared" ca="1" si="86"/>
        <v>0.16562744770176191</v>
      </c>
      <c r="E602" s="28">
        <f t="shared" si="93"/>
        <v>5000</v>
      </c>
      <c r="F602" s="28">
        <f t="shared" si="94"/>
        <v>0</v>
      </c>
      <c r="G602" s="23">
        <f t="shared" ca="1" si="87"/>
        <v>0</v>
      </c>
      <c r="H602" s="35">
        <f t="shared" ca="1" si="88"/>
        <v>0</v>
      </c>
      <c r="I602" s="28">
        <f t="shared" ca="1" si="92"/>
        <v>0</v>
      </c>
      <c r="J602" s="28">
        <f t="shared" ca="1" si="89"/>
        <v>0</v>
      </c>
      <c r="K602" s="35">
        <f t="shared" ca="1" si="90"/>
        <v>0</v>
      </c>
      <c r="L602" s="37"/>
    </row>
    <row r="603" spans="1:12" x14ac:dyDescent="0.2">
      <c r="A603" s="21">
        <v>55213</v>
      </c>
      <c r="B603" s="28">
        <f t="shared" ca="1" si="91"/>
        <v>0</v>
      </c>
      <c r="C603" s="24">
        <f t="shared" si="85"/>
        <v>0.05</v>
      </c>
      <c r="D603" s="26">
        <f t="shared" ca="1" si="86"/>
        <v>0.16500159039871423</v>
      </c>
      <c r="E603" s="28">
        <f t="shared" si="93"/>
        <v>5000</v>
      </c>
      <c r="F603" s="28">
        <f t="shared" si="94"/>
        <v>50</v>
      </c>
      <c r="G603" s="23">
        <f t="shared" ca="1" si="87"/>
        <v>8.2500795199357118</v>
      </c>
      <c r="H603" s="35">
        <f t="shared" ca="1" si="88"/>
        <v>-41250.397599678559</v>
      </c>
      <c r="I603" s="28">
        <f t="shared" ca="1" si="92"/>
        <v>0</v>
      </c>
      <c r="J603" s="28">
        <f t="shared" ca="1" si="89"/>
        <v>0</v>
      </c>
      <c r="K603" s="35">
        <f t="shared" ca="1" si="90"/>
        <v>-41250.397599678559</v>
      </c>
      <c r="L603" s="37"/>
    </row>
    <row r="604" spans="1:12" x14ac:dyDescent="0.2">
      <c r="A604" s="21">
        <v>55244</v>
      </c>
      <c r="B604" s="28">
        <f t="shared" ca="1" si="91"/>
        <v>0</v>
      </c>
      <c r="C604" s="24">
        <f t="shared" si="85"/>
        <v>0.05</v>
      </c>
      <c r="D604" s="26">
        <f t="shared" ca="1" si="86"/>
        <v>0.16431143516601907</v>
      </c>
      <c r="E604" s="28">
        <f t="shared" si="93"/>
        <v>5000</v>
      </c>
      <c r="F604" s="28">
        <f t="shared" si="94"/>
        <v>0</v>
      </c>
      <c r="G604" s="23">
        <f t="shared" ca="1" si="87"/>
        <v>0</v>
      </c>
      <c r="H604" s="35">
        <f t="shared" ca="1" si="88"/>
        <v>0</v>
      </c>
      <c r="I604" s="28">
        <f t="shared" ca="1" si="92"/>
        <v>0</v>
      </c>
      <c r="J604" s="28">
        <f t="shared" ca="1" si="89"/>
        <v>0</v>
      </c>
      <c r="K604" s="35">
        <f t="shared" ca="1" si="90"/>
        <v>0</v>
      </c>
      <c r="L604" s="37"/>
    </row>
    <row r="605" spans="1:12" x14ac:dyDescent="0.2">
      <c r="A605" s="21">
        <v>55274</v>
      </c>
      <c r="B605" s="28">
        <f t="shared" ca="1" si="91"/>
        <v>0</v>
      </c>
      <c r="C605" s="24">
        <f t="shared" si="85"/>
        <v>0.05</v>
      </c>
      <c r="D605" s="26">
        <f t="shared" ca="1" si="86"/>
        <v>0.16364629167596167</v>
      </c>
      <c r="E605" s="28">
        <f t="shared" si="93"/>
        <v>5000</v>
      </c>
      <c r="F605" s="28">
        <f t="shared" si="94"/>
        <v>0</v>
      </c>
      <c r="G605" s="23">
        <f t="shared" ca="1" si="87"/>
        <v>0</v>
      </c>
      <c r="H605" s="35">
        <f t="shared" ca="1" si="88"/>
        <v>0</v>
      </c>
      <c r="I605" s="28">
        <f t="shared" ca="1" si="92"/>
        <v>0</v>
      </c>
      <c r="J605" s="28">
        <f t="shared" ca="1" si="89"/>
        <v>0</v>
      </c>
      <c r="K605" s="35">
        <f t="shared" ca="1" si="90"/>
        <v>0</v>
      </c>
      <c r="L605" s="37"/>
    </row>
    <row r="606" spans="1:12" x14ac:dyDescent="0.2">
      <c r="A606" s="21">
        <v>55305</v>
      </c>
      <c r="B606" s="28">
        <f t="shared" ca="1" si="91"/>
        <v>0</v>
      </c>
      <c r="C606" s="24">
        <f t="shared" si="85"/>
        <v>0.05</v>
      </c>
      <c r="D606" s="26">
        <f t="shared" ca="1" si="86"/>
        <v>0.16296180527653725</v>
      </c>
      <c r="E606" s="28">
        <f t="shared" si="93"/>
        <v>5000</v>
      </c>
      <c r="F606" s="28">
        <f t="shared" si="94"/>
        <v>0</v>
      </c>
      <c r="G606" s="23">
        <f t="shared" ca="1" si="87"/>
        <v>0</v>
      </c>
      <c r="H606" s="35">
        <f t="shared" ca="1" si="88"/>
        <v>0</v>
      </c>
      <c r="I606" s="28">
        <f t="shared" ca="1" si="92"/>
        <v>0</v>
      </c>
      <c r="J606" s="28">
        <f t="shared" ca="1" si="89"/>
        <v>0</v>
      </c>
      <c r="K606" s="35">
        <f t="shared" ca="1" si="90"/>
        <v>0</v>
      </c>
      <c r="L606" s="37"/>
    </row>
    <row r="607" spans="1:12" x14ac:dyDescent="0.2">
      <c r="A607" s="21">
        <v>55335</v>
      </c>
      <c r="B607" s="28">
        <f t="shared" ca="1" si="91"/>
        <v>0</v>
      </c>
      <c r="C607" s="24">
        <f t="shared" si="85"/>
        <v>0.05</v>
      </c>
      <c r="D607" s="26">
        <f t="shared" ca="1" si="86"/>
        <v>0.16230212517698625</v>
      </c>
      <c r="E607" s="28">
        <f t="shared" si="93"/>
        <v>5000</v>
      </c>
      <c r="F607" s="28">
        <f t="shared" si="94"/>
        <v>0</v>
      </c>
      <c r="G607" s="23">
        <f t="shared" ca="1" si="87"/>
        <v>0</v>
      </c>
      <c r="H607" s="35">
        <f t="shared" ca="1" si="88"/>
        <v>0</v>
      </c>
      <c r="I607" s="28">
        <f t="shared" ca="1" si="92"/>
        <v>0</v>
      </c>
      <c r="J607" s="28">
        <f t="shared" ca="1" si="89"/>
        <v>0</v>
      </c>
      <c r="K607" s="35">
        <f t="shared" ca="1" si="90"/>
        <v>0</v>
      </c>
      <c r="L607" s="37"/>
    </row>
    <row r="608" spans="1:12" x14ac:dyDescent="0.2">
      <c r="A608" s="21">
        <v>55366</v>
      </c>
      <c r="B608" s="28">
        <f t="shared" ca="1" si="91"/>
        <v>0</v>
      </c>
      <c r="C608" s="24">
        <f t="shared" si="85"/>
        <v>0.05</v>
      </c>
      <c r="D608" s="26">
        <f t="shared" ca="1" si="86"/>
        <v>0.16162326104787231</v>
      </c>
      <c r="E608" s="28">
        <f t="shared" si="93"/>
        <v>5000</v>
      </c>
      <c r="F608" s="28">
        <f t="shared" si="94"/>
        <v>0</v>
      </c>
      <c r="G608" s="23">
        <f t="shared" ca="1" si="87"/>
        <v>0</v>
      </c>
      <c r="H608" s="35">
        <f t="shared" ca="1" si="88"/>
        <v>0</v>
      </c>
      <c r="I608" s="28">
        <f t="shared" ca="1" si="92"/>
        <v>0</v>
      </c>
      <c r="J608" s="28">
        <f t="shared" ca="1" si="89"/>
        <v>0</v>
      </c>
      <c r="K608" s="35">
        <f t="shared" ca="1" si="90"/>
        <v>0</v>
      </c>
      <c r="L608" s="37"/>
    </row>
    <row r="609" spans="1:12" x14ac:dyDescent="0.2">
      <c r="A609" s="21">
        <v>55397</v>
      </c>
      <c r="B609" s="28">
        <f t="shared" ca="1" si="91"/>
        <v>0</v>
      </c>
      <c r="C609" s="24">
        <f t="shared" si="85"/>
        <v>0.05</v>
      </c>
      <c r="D609" s="26">
        <f t="shared" ca="1" si="86"/>
        <v>0.16094723641642544</v>
      </c>
      <c r="E609" s="28">
        <f t="shared" si="93"/>
        <v>5000</v>
      </c>
      <c r="F609" s="28">
        <f t="shared" si="94"/>
        <v>0</v>
      </c>
      <c r="G609" s="23">
        <f t="shared" ca="1" si="87"/>
        <v>0</v>
      </c>
      <c r="H609" s="35">
        <f t="shared" ca="1" si="88"/>
        <v>0</v>
      </c>
      <c r="I609" s="28">
        <f t="shared" ca="1" si="92"/>
        <v>0</v>
      </c>
      <c r="J609" s="28">
        <f t="shared" ca="1" si="89"/>
        <v>0</v>
      </c>
      <c r="K609" s="35">
        <f t="shared" ca="1" si="90"/>
        <v>0</v>
      </c>
      <c r="L609" s="37"/>
    </row>
    <row r="610" spans="1:12" x14ac:dyDescent="0.2">
      <c r="A610" s="21">
        <v>55427</v>
      </c>
      <c r="B610" s="28">
        <f t="shared" ca="1" si="91"/>
        <v>0</v>
      </c>
      <c r="C610" s="24">
        <f t="shared" si="85"/>
        <v>0.05</v>
      </c>
      <c r="D610" s="26">
        <f t="shared" ca="1" si="86"/>
        <v>0.16029571142404161</v>
      </c>
      <c r="E610" s="28">
        <f t="shared" si="93"/>
        <v>5000</v>
      </c>
      <c r="F610" s="28">
        <f t="shared" si="94"/>
        <v>0</v>
      </c>
      <c r="G610" s="23">
        <f t="shared" ca="1" si="87"/>
        <v>0</v>
      </c>
      <c r="H610" s="35">
        <f t="shared" ca="1" si="88"/>
        <v>0</v>
      </c>
      <c r="I610" s="28">
        <f t="shared" ca="1" si="92"/>
        <v>0</v>
      </c>
      <c r="J610" s="28">
        <f t="shared" ca="1" si="89"/>
        <v>0</v>
      </c>
      <c r="K610" s="35">
        <f t="shared" ca="1" si="90"/>
        <v>0</v>
      </c>
      <c r="L610" s="37"/>
    </row>
    <row r="611" spans="1:12" x14ac:dyDescent="0.2">
      <c r="A611" s="21">
        <v>55458</v>
      </c>
      <c r="B611" s="28">
        <f t="shared" ca="1" si="91"/>
        <v>0</v>
      </c>
      <c r="C611" s="24">
        <f t="shared" si="85"/>
        <v>0.05</v>
      </c>
      <c r="D611" s="26">
        <f t="shared" ca="1" si="86"/>
        <v>0.15962523955919128</v>
      </c>
      <c r="E611" s="28">
        <f t="shared" si="93"/>
        <v>5000</v>
      </c>
      <c r="F611" s="28">
        <f t="shared" si="94"/>
        <v>0</v>
      </c>
      <c r="G611" s="23">
        <f t="shared" ca="1" si="87"/>
        <v>0</v>
      </c>
      <c r="H611" s="35">
        <f t="shared" ca="1" si="88"/>
        <v>0</v>
      </c>
      <c r="I611" s="28">
        <f t="shared" ca="1" si="92"/>
        <v>0</v>
      </c>
      <c r="J611" s="28">
        <f t="shared" ca="1" si="89"/>
        <v>0</v>
      </c>
      <c r="K611" s="35">
        <f t="shared" ca="1" si="90"/>
        <v>0</v>
      </c>
      <c r="L611" s="37"/>
    </row>
    <row r="612" spans="1:12" x14ac:dyDescent="0.2">
      <c r="A612" s="21">
        <v>55488</v>
      </c>
      <c r="B612" s="28">
        <f t="shared" ca="1" si="91"/>
        <v>0</v>
      </c>
      <c r="C612" s="24">
        <f t="shared" si="85"/>
        <v>0.05</v>
      </c>
      <c r="D612" s="26">
        <f t="shared" ca="1" si="86"/>
        <v>0.15897906609698295</v>
      </c>
      <c r="E612" s="28">
        <f t="shared" si="93"/>
        <v>5000</v>
      </c>
      <c r="F612" s="28">
        <f t="shared" si="94"/>
        <v>0</v>
      </c>
      <c r="G612" s="23">
        <f t="shared" ca="1" si="87"/>
        <v>0</v>
      </c>
      <c r="H612" s="35">
        <f t="shared" ca="1" si="88"/>
        <v>0</v>
      </c>
      <c r="I612" s="28">
        <f t="shared" ca="1" si="92"/>
        <v>0</v>
      </c>
      <c r="J612" s="28">
        <f t="shared" ca="1" si="89"/>
        <v>0</v>
      </c>
      <c r="K612" s="35">
        <f t="shared" ca="1" si="90"/>
        <v>0</v>
      </c>
      <c r="L612" s="37"/>
    </row>
    <row r="613" spans="1:12" x14ac:dyDescent="0.2">
      <c r="A613" s="21">
        <v>55519</v>
      </c>
      <c r="B613" s="28">
        <f t="shared" ca="1" si="91"/>
        <v>0</v>
      </c>
      <c r="C613" s="24">
        <f t="shared" si="85"/>
        <v>0.05</v>
      </c>
      <c r="D613" s="26">
        <f t="shared" ca="1" si="86"/>
        <v>0.15831410138912358</v>
      </c>
      <c r="E613" s="28">
        <f t="shared" si="93"/>
        <v>5000</v>
      </c>
      <c r="F613" s="28">
        <f t="shared" si="94"/>
        <v>0</v>
      </c>
      <c r="G613" s="23">
        <f t="shared" ca="1" si="87"/>
        <v>0</v>
      </c>
      <c r="H613" s="35">
        <f t="shared" ca="1" si="88"/>
        <v>0</v>
      </c>
      <c r="I613" s="28">
        <f t="shared" ca="1" si="92"/>
        <v>0</v>
      </c>
      <c r="J613" s="28">
        <f t="shared" ca="1" si="89"/>
        <v>0</v>
      </c>
      <c r="K613" s="35">
        <f t="shared" ca="1" si="90"/>
        <v>0</v>
      </c>
      <c r="L613" s="37"/>
    </row>
    <row r="614" spans="1:12" x14ac:dyDescent="0.2">
      <c r="A614" s="21">
        <v>55550</v>
      </c>
      <c r="B614" s="28">
        <f t="shared" ca="1" si="91"/>
        <v>0</v>
      </c>
      <c r="C614" s="24">
        <f t="shared" si="85"/>
        <v>0.05</v>
      </c>
      <c r="D614" s="26">
        <f t="shared" ca="1" si="86"/>
        <v>0.15765191804156239</v>
      </c>
      <c r="E614" s="28">
        <f t="shared" si="93"/>
        <v>5000</v>
      </c>
      <c r="F614" s="28">
        <f t="shared" si="94"/>
        <v>0</v>
      </c>
      <c r="G614" s="23">
        <f t="shared" ca="1" si="87"/>
        <v>0</v>
      </c>
      <c r="H614" s="35">
        <f t="shared" ca="1" si="88"/>
        <v>0</v>
      </c>
      <c r="I614" s="28">
        <f t="shared" ca="1" si="92"/>
        <v>0</v>
      </c>
      <c r="J614" s="28">
        <f t="shared" ca="1" si="89"/>
        <v>0</v>
      </c>
      <c r="K614" s="35">
        <f t="shared" ca="1" si="90"/>
        <v>0</v>
      </c>
      <c r="L614" s="37"/>
    </row>
    <row r="615" spans="1:12" x14ac:dyDescent="0.2">
      <c r="A615" s="21">
        <v>55579</v>
      </c>
      <c r="B615" s="28">
        <f t="shared" ca="1" si="91"/>
        <v>0</v>
      </c>
      <c r="C615" s="24">
        <f t="shared" si="85"/>
        <v>0.05</v>
      </c>
      <c r="D615" s="26">
        <f t="shared" ca="1" si="86"/>
        <v>0.15703496387894189</v>
      </c>
      <c r="E615" s="28">
        <f t="shared" si="93"/>
        <v>5000</v>
      </c>
      <c r="F615" s="28">
        <f t="shared" si="94"/>
        <v>50</v>
      </c>
      <c r="G615" s="23">
        <f t="shared" ca="1" si="87"/>
        <v>7.8517481939470946</v>
      </c>
      <c r="H615" s="35">
        <f t="shared" ca="1" si="88"/>
        <v>-39258.740969735474</v>
      </c>
      <c r="I615" s="28">
        <f t="shared" ca="1" si="92"/>
        <v>0</v>
      </c>
      <c r="J615" s="28">
        <f t="shared" ca="1" si="89"/>
        <v>0</v>
      </c>
      <c r="K615" s="35">
        <f t="shared" ca="1" si="90"/>
        <v>-39258.740969735474</v>
      </c>
      <c r="L615" s="37"/>
    </row>
    <row r="616" spans="1:12" x14ac:dyDescent="0.2">
      <c r="A616" s="21">
        <v>55610</v>
      </c>
      <c r="B616" s="28">
        <f t="shared" ca="1" si="91"/>
        <v>0</v>
      </c>
      <c r="C616" s="24">
        <f t="shared" si="85"/>
        <v>0.05</v>
      </c>
      <c r="D616" s="26">
        <f t="shared" ca="1" si="86"/>
        <v>0.15637813080372576</v>
      </c>
      <c r="E616" s="28">
        <f t="shared" si="93"/>
        <v>5000</v>
      </c>
      <c r="F616" s="28">
        <f t="shared" si="94"/>
        <v>0</v>
      </c>
      <c r="G616" s="23">
        <f t="shared" ca="1" si="87"/>
        <v>0</v>
      </c>
      <c r="H616" s="35">
        <f t="shared" ca="1" si="88"/>
        <v>0</v>
      </c>
      <c r="I616" s="28">
        <f t="shared" ca="1" si="92"/>
        <v>0</v>
      </c>
      <c r="J616" s="28">
        <f t="shared" ca="1" si="89"/>
        <v>0</v>
      </c>
      <c r="K616" s="35">
        <f t="shared" ca="1" si="90"/>
        <v>0</v>
      </c>
      <c r="L616" s="37"/>
    </row>
    <row r="617" spans="1:12" x14ac:dyDescent="0.2">
      <c r="A617" s="21">
        <v>55640</v>
      </c>
      <c r="B617" s="28">
        <f t="shared" ca="1" si="91"/>
        <v>0</v>
      </c>
      <c r="C617" s="24">
        <f t="shared" si="85"/>
        <v>0.05</v>
      </c>
      <c r="D617" s="26">
        <f t="shared" ca="1" si="86"/>
        <v>0.15574510185119822</v>
      </c>
      <c r="E617" s="28">
        <f t="shared" si="93"/>
        <v>5000</v>
      </c>
      <c r="F617" s="28">
        <f t="shared" si="94"/>
        <v>0</v>
      </c>
      <c r="G617" s="23">
        <f t="shared" ca="1" si="87"/>
        <v>0</v>
      </c>
      <c r="H617" s="35">
        <f t="shared" ca="1" si="88"/>
        <v>0</v>
      </c>
      <c r="I617" s="28">
        <f t="shared" ca="1" si="92"/>
        <v>0</v>
      </c>
      <c r="J617" s="28">
        <f t="shared" ca="1" si="89"/>
        <v>0</v>
      </c>
      <c r="K617" s="35">
        <f t="shared" ca="1" si="90"/>
        <v>0</v>
      </c>
      <c r="L617" s="37"/>
    </row>
    <row r="618" spans="1:12" x14ac:dyDescent="0.2">
      <c r="A618" s="21">
        <v>55671</v>
      </c>
      <c r="B618" s="28">
        <f t="shared" ca="1" si="91"/>
        <v>0</v>
      </c>
      <c r="C618" s="24">
        <f t="shared" si="85"/>
        <v>0.05</v>
      </c>
      <c r="D618" s="26">
        <f t="shared" ca="1" si="86"/>
        <v>0.15509366390596685</v>
      </c>
      <c r="E618" s="28">
        <f t="shared" si="93"/>
        <v>5000</v>
      </c>
      <c r="F618" s="28">
        <f t="shared" si="94"/>
        <v>0</v>
      </c>
      <c r="G618" s="23">
        <f t="shared" ca="1" si="87"/>
        <v>0</v>
      </c>
      <c r="H618" s="35">
        <f t="shared" ca="1" si="88"/>
        <v>0</v>
      </c>
      <c r="I618" s="28">
        <f t="shared" ca="1" si="92"/>
        <v>0</v>
      </c>
      <c r="J618" s="28">
        <f t="shared" ca="1" si="89"/>
        <v>0</v>
      </c>
      <c r="K618" s="35">
        <f t="shared" ca="1" si="90"/>
        <v>0</v>
      </c>
      <c r="L618" s="37"/>
    </row>
    <row r="619" spans="1:12" x14ac:dyDescent="0.2">
      <c r="A619" s="21">
        <v>55701</v>
      </c>
      <c r="B619" s="28">
        <f t="shared" ca="1" si="91"/>
        <v>0</v>
      </c>
      <c r="C619" s="24">
        <f t="shared" si="85"/>
        <v>0.05</v>
      </c>
      <c r="D619" s="26">
        <f t="shared" ca="1" si="86"/>
        <v>0.15446583455987192</v>
      </c>
      <c r="E619" s="28">
        <f t="shared" si="93"/>
        <v>5000</v>
      </c>
      <c r="F619" s="28">
        <f t="shared" si="94"/>
        <v>0</v>
      </c>
      <c r="G619" s="23">
        <f t="shared" ca="1" si="87"/>
        <v>0</v>
      </c>
      <c r="H619" s="35">
        <f t="shared" ca="1" si="88"/>
        <v>0</v>
      </c>
      <c r="I619" s="28">
        <f t="shared" ca="1" si="92"/>
        <v>0</v>
      </c>
      <c r="J619" s="28">
        <f t="shared" ca="1" si="89"/>
        <v>0</v>
      </c>
      <c r="K619" s="35">
        <f t="shared" ca="1" si="90"/>
        <v>0</v>
      </c>
      <c r="L619" s="37"/>
    </row>
    <row r="620" spans="1:12" x14ac:dyDescent="0.2">
      <c r="A620" s="21">
        <v>55732</v>
      </c>
      <c r="B620" s="28">
        <f t="shared" ca="1" si="91"/>
        <v>0</v>
      </c>
      <c r="C620" s="24">
        <f t="shared" si="85"/>
        <v>0.05</v>
      </c>
      <c r="D620" s="26">
        <f t="shared" ca="1" si="86"/>
        <v>0.1538197474298236</v>
      </c>
      <c r="E620" s="28">
        <f t="shared" si="93"/>
        <v>5000</v>
      </c>
      <c r="F620" s="28">
        <f t="shared" si="94"/>
        <v>0</v>
      </c>
      <c r="G620" s="23">
        <f t="shared" ca="1" si="87"/>
        <v>0</v>
      </c>
      <c r="H620" s="35">
        <f t="shared" ca="1" si="88"/>
        <v>0</v>
      </c>
      <c r="I620" s="28">
        <f t="shared" ca="1" si="92"/>
        <v>0</v>
      </c>
      <c r="J620" s="28">
        <f t="shared" ca="1" si="89"/>
        <v>0</v>
      </c>
      <c r="K620" s="35">
        <f t="shared" ca="1" si="90"/>
        <v>0</v>
      </c>
      <c r="L620" s="37"/>
    </row>
    <row r="621" spans="1:12" x14ac:dyDescent="0.2">
      <c r="A621" s="21">
        <v>55763</v>
      </c>
      <c r="B621" s="28">
        <f t="shared" ca="1" si="91"/>
        <v>0</v>
      </c>
      <c r="C621" s="24">
        <f t="shared" si="85"/>
        <v>0.05</v>
      </c>
      <c r="D621" s="26">
        <f t="shared" ca="1" si="86"/>
        <v>0.15317636270047635</v>
      </c>
      <c r="E621" s="28">
        <f t="shared" si="93"/>
        <v>5000</v>
      </c>
      <c r="F621" s="28">
        <f t="shared" si="94"/>
        <v>0</v>
      </c>
      <c r="G621" s="23">
        <f t="shared" ca="1" si="87"/>
        <v>0</v>
      </c>
      <c r="H621" s="35">
        <f t="shared" ca="1" si="88"/>
        <v>0</v>
      </c>
      <c r="I621" s="28">
        <f t="shared" ca="1" si="92"/>
        <v>0</v>
      </c>
      <c r="J621" s="28">
        <f t="shared" ca="1" si="89"/>
        <v>0</v>
      </c>
      <c r="K621" s="35">
        <f t="shared" ca="1" si="90"/>
        <v>0</v>
      </c>
      <c r="L621" s="37"/>
    </row>
    <row r="622" spans="1:12" x14ac:dyDescent="0.2">
      <c r="A622" s="21">
        <v>55793</v>
      </c>
      <c r="B622" s="28">
        <f t="shared" ca="1" si="91"/>
        <v>0</v>
      </c>
      <c r="C622" s="24">
        <f t="shared" si="85"/>
        <v>0.05</v>
      </c>
      <c r="D622" s="26">
        <f t="shared" ca="1" si="86"/>
        <v>0.1525562947156891</v>
      </c>
      <c r="E622" s="28">
        <f t="shared" si="93"/>
        <v>5000</v>
      </c>
      <c r="F622" s="28">
        <f t="shared" si="94"/>
        <v>0</v>
      </c>
      <c r="G622" s="23">
        <f t="shared" ca="1" si="87"/>
        <v>0</v>
      </c>
      <c r="H622" s="35">
        <f t="shared" ca="1" si="88"/>
        <v>0</v>
      </c>
      <c r="I622" s="28">
        <f t="shared" ca="1" si="92"/>
        <v>0</v>
      </c>
      <c r="J622" s="28">
        <f t="shared" ca="1" si="89"/>
        <v>0</v>
      </c>
      <c r="K622" s="35">
        <f t="shared" ca="1" si="90"/>
        <v>0</v>
      </c>
      <c r="L622" s="37"/>
    </row>
    <row r="623" spans="1:12" x14ac:dyDescent="0.2">
      <c r="A623" s="21">
        <v>55824</v>
      </c>
      <c r="B623" s="28">
        <f t="shared" ca="1" si="91"/>
        <v>0</v>
      </c>
      <c r="C623" s="24">
        <f t="shared" si="85"/>
        <v>0.05</v>
      </c>
      <c r="D623" s="26">
        <f t="shared" ca="1" si="86"/>
        <v>0.15191819465359765</v>
      </c>
      <c r="E623" s="28">
        <f t="shared" si="93"/>
        <v>5000</v>
      </c>
      <c r="F623" s="28">
        <f t="shared" si="94"/>
        <v>0</v>
      </c>
      <c r="G623" s="23">
        <f t="shared" ca="1" si="87"/>
        <v>0</v>
      </c>
      <c r="H623" s="35">
        <f t="shared" ca="1" si="88"/>
        <v>0</v>
      </c>
      <c r="I623" s="28">
        <f t="shared" ca="1" si="92"/>
        <v>0</v>
      </c>
      <c r="J623" s="28">
        <f t="shared" ca="1" si="89"/>
        <v>0</v>
      </c>
      <c r="K623" s="35">
        <f t="shared" ca="1" si="90"/>
        <v>0</v>
      </c>
      <c r="L623" s="37"/>
    </row>
    <row r="624" spans="1:12" x14ac:dyDescent="0.2">
      <c r="A624" s="21">
        <v>55854</v>
      </c>
      <c r="B624" s="28">
        <f t="shared" ca="1" si="91"/>
        <v>0</v>
      </c>
      <c r="C624" s="24">
        <f t="shared" si="85"/>
        <v>0.05</v>
      </c>
      <c r="D624" s="26">
        <f t="shared" ca="1" si="86"/>
        <v>0.151303219815766</v>
      </c>
      <c r="E624" s="28">
        <f t="shared" si="93"/>
        <v>5000</v>
      </c>
      <c r="F624" s="28">
        <f t="shared" si="94"/>
        <v>0</v>
      </c>
      <c r="G624" s="23">
        <f t="shared" ca="1" si="87"/>
        <v>0</v>
      </c>
      <c r="H624" s="35">
        <f t="shared" ca="1" si="88"/>
        <v>0</v>
      </c>
      <c r="I624" s="28">
        <f t="shared" ca="1" si="92"/>
        <v>0</v>
      </c>
      <c r="J624" s="28">
        <f t="shared" ca="1" si="89"/>
        <v>0</v>
      </c>
      <c r="K624" s="35">
        <f t="shared" ca="1" si="90"/>
        <v>0</v>
      </c>
      <c r="L624" s="37"/>
    </row>
    <row r="625" spans="1:12" x14ac:dyDescent="0.2">
      <c r="A625" s="21">
        <v>55885</v>
      </c>
      <c r="B625" s="28">
        <f t="shared" ca="1" si="91"/>
        <v>0</v>
      </c>
      <c r="C625" s="24">
        <f t="shared" si="85"/>
        <v>0.05</v>
      </c>
      <c r="D625" s="26">
        <f t="shared" ca="1" si="86"/>
        <v>0.15067036101345294</v>
      </c>
      <c r="E625" s="28">
        <f t="shared" si="93"/>
        <v>5000</v>
      </c>
      <c r="F625" s="28">
        <f t="shared" si="94"/>
        <v>0</v>
      </c>
      <c r="G625" s="23">
        <f t="shared" ca="1" si="87"/>
        <v>0</v>
      </c>
      <c r="H625" s="35">
        <f t="shared" ca="1" si="88"/>
        <v>0</v>
      </c>
      <c r="I625" s="28">
        <f t="shared" ca="1" si="92"/>
        <v>0</v>
      </c>
      <c r="J625" s="28">
        <f t="shared" ca="1" si="89"/>
        <v>0</v>
      </c>
      <c r="K625" s="35">
        <f t="shared" ca="1" si="90"/>
        <v>0</v>
      </c>
      <c r="L625" s="37"/>
    </row>
    <row r="626" spans="1:12" x14ac:dyDescent="0.2">
      <c r="A626" s="21">
        <v>55916</v>
      </c>
      <c r="B626" s="28">
        <f t="shared" ca="1" si="91"/>
        <v>0</v>
      </c>
      <c r="C626" s="24">
        <f t="shared" ref="C626:C689" si="95">IF(OR($C$4="",$C$4=0),C625,$C$4)</f>
        <v>0.05</v>
      </c>
      <c r="D626" s="26">
        <f t="shared" ca="1" si="86"/>
        <v>0.15004014928146767</v>
      </c>
      <c r="E626" s="28">
        <f t="shared" si="93"/>
        <v>5000</v>
      </c>
      <c r="F626" s="28">
        <f t="shared" si="94"/>
        <v>0</v>
      </c>
      <c r="G626" s="23">
        <f t="shared" ca="1" si="87"/>
        <v>0</v>
      </c>
      <c r="H626" s="35">
        <f t="shared" ca="1" si="88"/>
        <v>0</v>
      </c>
      <c r="I626" s="28">
        <f t="shared" ca="1" si="92"/>
        <v>0</v>
      </c>
      <c r="J626" s="28">
        <f t="shared" ca="1" si="89"/>
        <v>0</v>
      </c>
      <c r="K626" s="35">
        <f t="shared" ca="1" si="90"/>
        <v>0</v>
      </c>
      <c r="L626" s="37"/>
    </row>
    <row r="627" spans="1:12" x14ac:dyDescent="0.2">
      <c r="A627" s="21">
        <v>55944</v>
      </c>
      <c r="B627" s="28">
        <f t="shared" ca="1" si="91"/>
        <v>0</v>
      </c>
      <c r="C627" s="24">
        <f t="shared" si="95"/>
        <v>0.05</v>
      </c>
      <c r="D627" s="26">
        <f t="shared" ca="1" si="86"/>
        <v>0.14947319178449975</v>
      </c>
      <c r="E627" s="28">
        <f t="shared" si="93"/>
        <v>5000</v>
      </c>
      <c r="F627" s="28">
        <f t="shared" si="94"/>
        <v>50</v>
      </c>
      <c r="G627" s="23">
        <f t="shared" ca="1" si="87"/>
        <v>7.4736595892249875</v>
      </c>
      <c r="H627" s="35">
        <f t="shared" ca="1" si="88"/>
        <v>-37368.297946124934</v>
      </c>
      <c r="I627" s="28">
        <f t="shared" ca="1" si="92"/>
        <v>0</v>
      </c>
      <c r="J627" s="28">
        <f t="shared" ca="1" si="89"/>
        <v>0</v>
      </c>
      <c r="K627" s="35">
        <f t="shared" ca="1" si="90"/>
        <v>-37368.297946124934</v>
      </c>
      <c r="L627" s="37"/>
    </row>
    <row r="628" spans="1:12" x14ac:dyDescent="0.2">
      <c r="A628" s="21">
        <v>55975</v>
      </c>
      <c r="B628" s="28">
        <f t="shared" ca="1" si="91"/>
        <v>0</v>
      </c>
      <c r="C628" s="24">
        <f t="shared" si="95"/>
        <v>0.05</v>
      </c>
      <c r="D628" s="26">
        <f t="shared" ca="1" si="86"/>
        <v>0.14884798747459926</v>
      </c>
      <c r="E628" s="28">
        <f t="shared" si="93"/>
        <v>5000</v>
      </c>
      <c r="F628" s="28">
        <f t="shared" si="94"/>
        <v>0</v>
      </c>
      <c r="G628" s="23">
        <f t="shared" ca="1" si="87"/>
        <v>0</v>
      </c>
      <c r="H628" s="35">
        <f t="shared" ca="1" si="88"/>
        <v>0</v>
      </c>
      <c r="I628" s="28">
        <f t="shared" ca="1" si="92"/>
        <v>0</v>
      </c>
      <c r="J628" s="28">
        <f t="shared" ca="1" si="89"/>
        <v>0</v>
      </c>
      <c r="K628" s="35">
        <f t="shared" ca="1" si="90"/>
        <v>0</v>
      </c>
      <c r="L628" s="37"/>
    </row>
    <row r="629" spans="1:12" x14ac:dyDescent="0.2">
      <c r="A629" s="21">
        <v>56005</v>
      </c>
      <c r="B629" s="28">
        <f t="shared" ca="1" si="91"/>
        <v>0</v>
      </c>
      <c r="C629" s="24">
        <f t="shared" si="95"/>
        <v>0.05</v>
      </c>
      <c r="D629" s="26">
        <f t="shared" ca="1" si="86"/>
        <v>0.14824544103723877</v>
      </c>
      <c r="E629" s="28">
        <f t="shared" si="93"/>
        <v>5000</v>
      </c>
      <c r="F629" s="28">
        <f t="shared" si="94"/>
        <v>0</v>
      </c>
      <c r="G629" s="23">
        <f t="shared" ca="1" si="87"/>
        <v>0</v>
      </c>
      <c r="H629" s="35">
        <f t="shared" ca="1" si="88"/>
        <v>0</v>
      </c>
      <c r="I629" s="28">
        <f t="shared" ca="1" si="92"/>
        <v>0</v>
      </c>
      <c r="J629" s="28">
        <f t="shared" ca="1" si="89"/>
        <v>0</v>
      </c>
      <c r="K629" s="35">
        <f t="shared" ca="1" si="90"/>
        <v>0</v>
      </c>
      <c r="L629" s="37"/>
    </row>
    <row r="630" spans="1:12" x14ac:dyDescent="0.2">
      <c r="A630" s="21">
        <v>56036</v>
      </c>
      <c r="B630" s="28">
        <f t="shared" ca="1" si="91"/>
        <v>0</v>
      </c>
      <c r="C630" s="24">
        <f t="shared" si="95"/>
        <v>0.05</v>
      </c>
      <c r="D630" s="26">
        <f t="shared" ca="1" si="86"/>
        <v>0.14762537206331058</v>
      </c>
      <c r="E630" s="28">
        <f t="shared" si="93"/>
        <v>5000</v>
      </c>
      <c r="F630" s="28">
        <f t="shared" si="94"/>
        <v>0</v>
      </c>
      <c r="G630" s="23">
        <f t="shared" ca="1" si="87"/>
        <v>0</v>
      </c>
      <c r="H630" s="35">
        <f t="shared" ca="1" si="88"/>
        <v>0</v>
      </c>
      <c r="I630" s="28">
        <f t="shared" ca="1" si="92"/>
        <v>0</v>
      </c>
      <c r="J630" s="28">
        <f t="shared" ca="1" si="89"/>
        <v>0</v>
      </c>
      <c r="K630" s="35">
        <f t="shared" ca="1" si="90"/>
        <v>0</v>
      </c>
      <c r="L630" s="37"/>
    </row>
    <row r="631" spans="1:12" x14ac:dyDescent="0.2">
      <c r="A631" s="21">
        <v>56066</v>
      </c>
      <c r="B631" s="28">
        <f t="shared" ca="1" si="91"/>
        <v>0</v>
      </c>
      <c r="C631" s="24">
        <f t="shared" si="95"/>
        <v>0.05</v>
      </c>
      <c r="D631" s="26">
        <f t="shared" ca="1" si="86"/>
        <v>0.14702777485349983</v>
      </c>
      <c r="E631" s="28">
        <f t="shared" si="93"/>
        <v>5000</v>
      </c>
      <c r="F631" s="28">
        <f t="shared" si="94"/>
        <v>0</v>
      </c>
      <c r="G631" s="23">
        <f t="shared" ca="1" si="87"/>
        <v>0</v>
      </c>
      <c r="H631" s="35">
        <f t="shared" ca="1" si="88"/>
        <v>0</v>
      </c>
      <c r="I631" s="28">
        <f t="shared" ca="1" si="92"/>
        <v>0</v>
      </c>
      <c r="J631" s="28">
        <f t="shared" ca="1" si="89"/>
        <v>0</v>
      </c>
      <c r="K631" s="35">
        <f t="shared" ca="1" si="90"/>
        <v>0</v>
      </c>
      <c r="L631" s="37"/>
    </row>
    <row r="632" spans="1:12" x14ac:dyDescent="0.2">
      <c r="A632" s="21">
        <v>56097</v>
      </c>
      <c r="B632" s="28">
        <f t="shared" ca="1" si="91"/>
        <v>0</v>
      </c>
      <c r="C632" s="24">
        <f t="shared" si="95"/>
        <v>0.05</v>
      </c>
      <c r="D632" s="26">
        <f t="shared" ca="1" si="86"/>
        <v>0.1464127990346519</v>
      </c>
      <c r="E632" s="28">
        <f t="shared" si="93"/>
        <v>5000</v>
      </c>
      <c r="F632" s="28">
        <f t="shared" si="94"/>
        <v>0</v>
      </c>
      <c r="G632" s="23">
        <f t="shared" ca="1" si="87"/>
        <v>0</v>
      </c>
      <c r="H632" s="35">
        <f t="shared" ca="1" si="88"/>
        <v>0</v>
      </c>
      <c r="I632" s="28">
        <f t="shared" ca="1" si="92"/>
        <v>0</v>
      </c>
      <c r="J632" s="28">
        <f t="shared" ca="1" si="89"/>
        <v>0</v>
      </c>
      <c r="K632" s="35">
        <f t="shared" ca="1" si="90"/>
        <v>0</v>
      </c>
      <c r="L632" s="37"/>
    </row>
    <row r="633" spans="1:12" x14ac:dyDescent="0.2">
      <c r="A633" s="21">
        <v>56128</v>
      </c>
      <c r="B633" s="28">
        <f t="shared" ca="1" si="91"/>
        <v>0</v>
      </c>
      <c r="C633" s="24">
        <f t="shared" si="95"/>
        <v>0.05</v>
      </c>
      <c r="D633" s="26">
        <f t="shared" ca="1" si="86"/>
        <v>0.14580039548664281</v>
      </c>
      <c r="E633" s="28">
        <f t="shared" si="93"/>
        <v>5000</v>
      </c>
      <c r="F633" s="28">
        <f t="shared" si="94"/>
        <v>0</v>
      </c>
      <c r="G633" s="23">
        <f t="shared" ca="1" si="87"/>
        <v>0</v>
      </c>
      <c r="H633" s="35">
        <f t="shared" ca="1" si="88"/>
        <v>0</v>
      </c>
      <c r="I633" s="28">
        <f t="shared" ca="1" si="92"/>
        <v>0</v>
      </c>
      <c r="J633" s="28">
        <f t="shared" ca="1" si="89"/>
        <v>0</v>
      </c>
      <c r="K633" s="35">
        <f t="shared" ca="1" si="90"/>
        <v>0</v>
      </c>
      <c r="L633" s="37"/>
    </row>
    <row r="634" spans="1:12" x14ac:dyDescent="0.2">
      <c r="A634" s="21">
        <v>56158</v>
      </c>
      <c r="B634" s="28">
        <f t="shared" ca="1" si="91"/>
        <v>0</v>
      </c>
      <c r="C634" s="24">
        <f t="shared" si="95"/>
        <v>0.05</v>
      </c>
      <c r="D634" s="26">
        <f t="shared" ca="1" si="86"/>
        <v>0.14521018590197365</v>
      </c>
      <c r="E634" s="28">
        <f t="shared" si="93"/>
        <v>5000</v>
      </c>
      <c r="F634" s="28">
        <f t="shared" si="94"/>
        <v>0</v>
      </c>
      <c r="G634" s="23">
        <f t="shared" ca="1" si="87"/>
        <v>0</v>
      </c>
      <c r="H634" s="35">
        <f t="shared" ca="1" si="88"/>
        <v>0</v>
      </c>
      <c r="I634" s="28">
        <f t="shared" ca="1" si="92"/>
        <v>0</v>
      </c>
      <c r="J634" s="28">
        <f t="shared" ca="1" si="89"/>
        <v>0</v>
      </c>
      <c r="K634" s="35">
        <f t="shared" ca="1" si="90"/>
        <v>0</v>
      </c>
      <c r="L634" s="37"/>
    </row>
    <row r="635" spans="1:12" x14ac:dyDescent="0.2">
      <c r="A635" s="21">
        <v>56189</v>
      </c>
      <c r="B635" s="28">
        <f t="shared" ca="1" si="91"/>
        <v>0</v>
      </c>
      <c r="C635" s="24">
        <f t="shared" si="95"/>
        <v>0.05</v>
      </c>
      <c r="D635" s="26">
        <f t="shared" ca="1" si="86"/>
        <v>0.14460281254636714</v>
      </c>
      <c r="E635" s="28">
        <f t="shared" si="93"/>
        <v>5000</v>
      </c>
      <c r="F635" s="28">
        <f t="shared" si="94"/>
        <v>0</v>
      </c>
      <c r="G635" s="23">
        <f t="shared" ca="1" si="87"/>
        <v>0</v>
      </c>
      <c r="H635" s="35">
        <f t="shared" ca="1" si="88"/>
        <v>0</v>
      </c>
      <c r="I635" s="28">
        <f t="shared" ca="1" si="92"/>
        <v>0</v>
      </c>
      <c r="J635" s="28">
        <f t="shared" ca="1" si="89"/>
        <v>0</v>
      </c>
      <c r="K635" s="35">
        <f t="shared" ca="1" si="90"/>
        <v>0</v>
      </c>
      <c r="L635" s="37"/>
    </row>
    <row r="636" spans="1:12" x14ac:dyDescent="0.2">
      <c r="A636" s="21">
        <v>56219</v>
      </c>
      <c r="B636" s="28">
        <f t="shared" ca="1" si="91"/>
        <v>0</v>
      </c>
      <c r="C636" s="24">
        <f t="shared" si="95"/>
        <v>0.05</v>
      </c>
      <c r="D636" s="26">
        <f t="shared" ca="1" si="86"/>
        <v>0.14401745085615961</v>
      </c>
      <c r="E636" s="28">
        <f t="shared" si="93"/>
        <v>5000</v>
      </c>
      <c r="F636" s="28">
        <f t="shared" si="94"/>
        <v>0</v>
      </c>
      <c r="G636" s="23">
        <f t="shared" ca="1" si="87"/>
        <v>0</v>
      </c>
      <c r="H636" s="35">
        <f t="shared" ca="1" si="88"/>
        <v>0</v>
      </c>
      <c r="I636" s="28">
        <f t="shared" ca="1" si="92"/>
        <v>0</v>
      </c>
      <c r="J636" s="28">
        <f t="shared" ca="1" si="89"/>
        <v>0</v>
      </c>
      <c r="K636" s="35">
        <f t="shared" ca="1" si="90"/>
        <v>0</v>
      </c>
      <c r="L636" s="37"/>
    </row>
    <row r="637" spans="1:12" x14ac:dyDescent="0.2">
      <c r="A637" s="21">
        <v>56250</v>
      </c>
      <c r="B637" s="28">
        <f t="shared" ca="1" si="91"/>
        <v>0</v>
      </c>
      <c r="C637" s="24">
        <f t="shared" si="95"/>
        <v>0.05</v>
      </c>
      <c r="D637" s="26">
        <f t="shared" ca="1" si="86"/>
        <v>0.14341506637569729</v>
      </c>
      <c r="E637" s="28">
        <f t="shared" si="93"/>
        <v>5000</v>
      </c>
      <c r="F637" s="28">
        <f t="shared" si="94"/>
        <v>0</v>
      </c>
      <c r="G637" s="23">
        <f t="shared" ca="1" si="87"/>
        <v>0</v>
      </c>
      <c r="H637" s="35">
        <f t="shared" ca="1" si="88"/>
        <v>0</v>
      </c>
      <c r="I637" s="28">
        <f t="shared" ca="1" si="92"/>
        <v>0</v>
      </c>
      <c r="J637" s="28">
        <f t="shared" ca="1" si="89"/>
        <v>0</v>
      </c>
      <c r="K637" s="35">
        <f t="shared" ca="1" si="90"/>
        <v>0</v>
      </c>
      <c r="L637" s="37"/>
    </row>
    <row r="638" spans="1:12" x14ac:dyDescent="0.2">
      <c r="A638" s="21">
        <v>56281</v>
      </c>
      <c r="B638" s="28">
        <f t="shared" ca="1" si="91"/>
        <v>0</v>
      </c>
      <c r="C638" s="24">
        <f t="shared" si="95"/>
        <v>0.05</v>
      </c>
      <c r="D638" s="26">
        <f t="shared" ca="1" si="86"/>
        <v>0.14281520150004767</v>
      </c>
      <c r="E638" s="28">
        <f t="shared" si="93"/>
        <v>5000</v>
      </c>
      <c r="F638" s="28">
        <f t="shared" si="94"/>
        <v>0</v>
      </c>
      <c r="G638" s="23">
        <f t="shared" ca="1" si="87"/>
        <v>0</v>
      </c>
      <c r="H638" s="35">
        <f t="shared" ca="1" si="88"/>
        <v>0</v>
      </c>
      <c r="I638" s="28">
        <f t="shared" ca="1" si="92"/>
        <v>0</v>
      </c>
      <c r="J638" s="28">
        <f t="shared" ca="1" si="89"/>
        <v>0</v>
      </c>
      <c r="K638" s="35">
        <f t="shared" ca="1" si="90"/>
        <v>0</v>
      </c>
      <c r="L638" s="37"/>
    </row>
    <row r="639" spans="1:12" x14ac:dyDescent="0.2">
      <c r="A639" s="21">
        <v>56309</v>
      </c>
      <c r="B639" s="28">
        <f t="shared" ca="1" si="91"/>
        <v>0</v>
      </c>
      <c r="C639" s="24">
        <f t="shared" si="95"/>
        <v>0.05</v>
      </c>
      <c r="D639" s="26">
        <f t="shared" ca="1" si="86"/>
        <v>0.14227554495105599</v>
      </c>
      <c r="E639" s="28">
        <f t="shared" si="93"/>
        <v>5000</v>
      </c>
      <c r="F639" s="28">
        <f t="shared" si="94"/>
        <v>50</v>
      </c>
      <c r="G639" s="23">
        <f t="shared" ca="1" si="87"/>
        <v>7.1137772475527994</v>
      </c>
      <c r="H639" s="35">
        <f t="shared" ca="1" si="88"/>
        <v>-35568.886237763996</v>
      </c>
      <c r="I639" s="28">
        <f t="shared" ca="1" si="92"/>
        <v>0</v>
      </c>
      <c r="J639" s="28">
        <f t="shared" ca="1" si="89"/>
        <v>0</v>
      </c>
      <c r="K639" s="35">
        <f t="shared" ca="1" si="90"/>
        <v>-35568.886237763996</v>
      </c>
      <c r="L639" s="37"/>
    </row>
    <row r="640" spans="1:12" x14ac:dyDescent="0.2">
      <c r="A640" s="21">
        <v>56340</v>
      </c>
      <c r="B640" s="28">
        <f t="shared" ca="1" si="91"/>
        <v>0</v>
      </c>
      <c r="C640" s="24">
        <f t="shared" si="95"/>
        <v>0.05</v>
      </c>
      <c r="D640" s="26">
        <f t="shared" ca="1" si="86"/>
        <v>0.1416804463729438</v>
      </c>
      <c r="E640" s="28">
        <f t="shared" si="93"/>
        <v>5000</v>
      </c>
      <c r="F640" s="28">
        <f t="shared" si="94"/>
        <v>0</v>
      </c>
      <c r="G640" s="23">
        <f t="shared" ca="1" si="87"/>
        <v>0</v>
      </c>
      <c r="H640" s="35">
        <f t="shared" ca="1" si="88"/>
        <v>0</v>
      </c>
      <c r="I640" s="28">
        <f t="shared" ca="1" si="92"/>
        <v>0</v>
      </c>
      <c r="J640" s="28">
        <f t="shared" ca="1" si="89"/>
        <v>0</v>
      </c>
      <c r="K640" s="35">
        <f t="shared" ca="1" si="90"/>
        <v>0</v>
      </c>
      <c r="L640" s="37"/>
    </row>
    <row r="641" spans="1:12" x14ac:dyDescent="0.2">
      <c r="A641" s="21">
        <v>56370</v>
      </c>
      <c r="B641" s="28">
        <f t="shared" ca="1" si="91"/>
        <v>0</v>
      </c>
      <c r="C641" s="24">
        <f t="shared" si="95"/>
        <v>0.05</v>
      </c>
      <c r="D641" s="26">
        <f t="shared" ca="1" si="86"/>
        <v>0.14110691461309904</v>
      </c>
      <c r="E641" s="28">
        <f t="shared" si="93"/>
        <v>5000</v>
      </c>
      <c r="F641" s="28">
        <f t="shared" si="94"/>
        <v>0</v>
      </c>
      <c r="G641" s="23">
        <f t="shared" ca="1" si="87"/>
        <v>0</v>
      </c>
      <c r="H641" s="35">
        <f t="shared" ca="1" si="88"/>
        <v>0</v>
      </c>
      <c r="I641" s="28">
        <f t="shared" ca="1" si="92"/>
        <v>0</v>
      </c>
      <c r="J641" s="28">
        <f t="shared" ca="1" si="89"/>
        <v>0</v>
      </c>
      <c r="K641" s="35">
        <f t="shared" ca="1" si="90"/>
        <v>0</v>
      </c>
      <c r="L641" s="37"/>
    </row>
    <row r="642" spans="1:12" x14ac:dyDescent="0.2">
      <c r="A642" s="21">
        <v>56401</v>
      </c>
      <c r="B642" s="28">
        <f t="shared" ca="1" si="91"/>
        <v>0</v>
      </c>
      <c r="C642" s="24">
        <f t="shared" si="95"/>
        <v>0.05</v>
      </c>
      <c r="D642" s="26">
        <f t="shared" ca="1" si="86"/>
        <v>0.14051670408691941</v>
      </c>
      <c r="E642" s="28">
        <f t="shared" si="93"/>
        <v>5000</v>
      </c>
      <c r="F642" s="28">
        <f t="shared" si="94"/>
        <v>0</v>
      </c>
      <c r="G642" s="23">
        <f t="shared" ca="1" si="87"/>
        <v>0</v>
      </c>
      <c r="H642" s="35">
        <f t="shared" ca="1" si="88"/>
        <v>0</v>
      </c>
      <c r="I642" s="28">
        <f t="shared" ca="1" si="92"/>
        <v>0</v>
      </c>
      <c r="J642" s="28">
        <f t="shared" ca="1" si="89"/>
        <v>0</v>
      </c>
      <c r="K642" s="35">
        <f t="shared" ca="1" si="90"/>
        <v>0</v>
      </c>
      <c r="L642" s="37"/>
    </row>
    <row r="643" spans="1:12" x14ac:dyDescent="0.2">
      <c r="A643" s="21">
        <v>56431</v>
      </c>
      <c r="B643" s="28">
        <f t="shared" ca="1" si="91"/>
        <v>0</v>
      </c>
      <c r="C643" s="24">
        <f t="shared" si="95"/>
        <v>0.05</v>
      </c>
      <c r="D643" s="26">
        <f t="shared" ca="1" si="86"/>
        <v>0.13994788323234353</v>
      </c>
      <c r="E643" s="28">
        <f t="shared" si="93"/>
        <v>5000</v>
      </c>
      <c r="F643" s="28">
        <f t="shared" si="94"/>
        <v>0</v>
      </c>
      <c r="G643" s="23">
        <f t="shared" ca="1" si="87"/>
        <v>0</v>
      </c>
      <c r="H643" s="35">
        <f t="shared" ca="1" si="88"/>
        <v>0</v>
      </c>
      <c r="I643" s="28">
        <f t="shared" ca="1" si="92"/>
        <v>0</v>
      </c>
      <c r="J643" s="28">
        <f t="shared" ca="1" si="89"/>
        <v>0</v>
      </c>
      <c r="K643" s="35">
        <f t="shared" ca="1" si="90"/>
        <v>0</v>
      </c>
      <c r="L643" s="37"/>
    </row>
    <row r="644" spans="1:12" x14ac:dyDescent="0.2">
      <c r="A644" s="21">
        <v>56462</v>
      </c>
      <c r="B644" s="28">
        <f t="shared" ca="1" si="91"/>
        <v>0</v>
      </c>
      <c r="C644" s="24">
        <f t="shared" si="95"/>
        <v>0.05</v>
      </c>
      <c r="D644" s="26">
        <f t="shared" ca="1" si="86"/>
        <v>0.13936252060835899</v>
      </c>
      <c r="E644" s="28">
        <f t="shared" si="93"/>
        <v>5000</v>
      </c>
      <c r="F644" s="28">
        <f t="shared" si="94"/>
        <v>0</v>
      </c>
      <c r="G644" s="23">
        <f t="shared" ca="1" si="87"/>
        <v>0</v>
      </c>
      <c r="H644" s="35">
        <f t="shared" ca="1" si="88"/>
        <v>0</v>
      </c>
      <c r="I644" s="28">
        <f t="shared" ca="1" si="92"/>
        <v>0</v>
      </c>
      <c r="J644" s="28">
        <f t="shared" ca="1" si="89"/>
        <v>0</v>
      </c>
      <c r="K644" s="35">
        <f t="shared" ca="1" si="90"/>
        <v>0</v>
      </c>
      <c r="L644" s="37"/>
    </row>
    <row r="645" spans="1:12" x14ac:dyDescent="0.2">
      <c r="A645" s="21">
        <v>56493</v>
      </c>
      <c r="B645" s="28">
        <f t="shared" ca="1" si="91"/>
        <v>0</v>
      </c>
      <c r="C645" s="24">
        <f t="shared" si="95"/>
        <v>0.05</v>
      </c>
      <c r="D645" s="26">
        <f t="shared" ca="1" si="86"/>
        <v>0.13877960639155038</v>
      </c>
      <c r="E645" s="28">
        <f t="shared" si="93"/>
        <v>5000</v>
      </c>
      <c r="F645" s="28">
        <f t="shared" si="94"/>
        <v>0</v>
      </c>
      <c r="G645" s="23">
        <f t="shared" ca="1" si="87"/>
        <v>0</v>
      </c>
      <c r="H645" s="35">
        <f t="shared" ca="1" si="88"/>
        <v>0</v>
      </c>
      <c r="I645" s="28">
        <f t="shared" ca="1" si="92"/>
        <v>0</v>
      </c>
      <c r="J645" s="28">
        <f t="shared" ca="1" si="89"/>
        <v>0</v>
      </c>
      <c r="K645" s="35">
        <f t="shared" ca="1" si="90"/>
        <v>0</v>
      </c>
      <c r="L645" s="37"/>
    </row>
    <row r="646" spans="1:12" x14ac:dyDescent="0.2">
      <c r="A646" s="21">
        <v>56523</v>
      </c>
      <c r="B646" s="28">
        <f t="shared" ca="1" si="91"/>
        <v>0</v>
      </c>
      <c r="C646" s="24">
        <f t="shared" si="95"/>
        <v>0.05</v>
      </c>
      <c r="D646" s="26">
        <f t="shared" ca="1" si="86"/>
        <v>0.13821781742262806</v>
      </c>
      <c r="E646" s="28">
        <f t="shared" si="93"/>
        <v>5000</v>
      </c>
      <c r="F646" s="28">
        <f t="shared" si="94"/>
        <v>0</v>
      </c>
      <c r="G646" s="23">
        <f t="shared" ca="1" si="87"/>
        <v>0</v>
      </c>
      <c r="H646" s="35">
        <f t="shared" ca="1" si="88"/>
        <v>0</v>
      </c>
      <c r="I646" s="28">
        <f t="shared" ca="1" si="92"/>
        <v>0</v>
      </c>
      <c r="J646" s="28">
        <f t="shared" ca="1" si="89"/>
        <v>0</v>
      </c>
      <c r="K646" s="35">
        <f t="shared" ca="1" si="90"/>
        <v>0</v>
      </c>
      <c r="L646" s="37"/>
    </row>
    <row r="647" spans="1:12" x14ac:dyDescent="0.2">
      <c r="A647" s="21">
        <v>56554</v>
      </c>
      <c r="B647" s="28">
        <f t="shared" ca="1" si="91"/>
        <v>0</v>
      </c>
      <c r="C647" s="24">
        <f t="shared" si="95"/>
        <v>0.05</v>
      </c>
      <c r="D647" s="26">
        <f t="shared" ca="1" si="86"/>
        <v>0.13763969117720565</v>
      </c>
      <c r="E647" s="28">
        <f t="shared" si="93"/>
        <v>5000</v>
      </c>
      <c r="F647" s="28">
        <f t="shared" si="94"/>
        <v>0</v>
      </c>
      <c r="G647" s="23">
        <f t="shared" ca="1" si="87"/>
        <v>0</v>
      </c>
      <c r="H647" s="35">
        <f t="shared" ca="1" si="88"/>
        <v>0</v>
      </c>
      <c r="I647" s="28">
        <f t="shared" ca="1" si="92"/>
        <v>0</v>
      </c>
      <c r="J647" s="28">
        <f t="shared" ca="1" si="89"/>
        <v>0</v>
      </c>
      <c r="K647" s="35">
        <f t="shared" ca="1" si="90"/>
        <v>0</v>
      </c>
      <c r="L647" s="37"/>
    </row>
    <row r="648" spans="1:12" x14ac:dyDescent="0.2">
      <c r="A648" s="21">
        <v>56584</v>
      </c>
      <c r="B648" s="28">
        <f t="shared" ca="1" si="91"/>
        <v>0</v>
      </c>
      <c r="C648" s="24">
        <f t="shared" si="95"/>
        <v>0.05</v>
      </c>
      <c r="D648" s="26">
        <f t="shared" ca="1" si="86"/>
        <v>0.13708251665999982</v>
      </c>
      <c r="E648" s="28">
        <f t="shared" si="93"/>
        <v>5000</v>
      </c>
      <c r="F648" s="28">
        <f t="shared" si="94"/>
        <v>0</v>
      </c>
      <c r="G648" s="23">
        <f t="shared" ca="1" si="87"/>
        <v>0</v>
      </c>
      <c r="H648" s="35">
        <f t="shared" ca="1" si="88"/>
        <v>0</v>
      </c>
      <c r="I648" s="28">
        <f t="shared" ca="1" si="92"/>
        <v>0</v>
      </c>
      <c r="J648" s="28">
        <f t="shared" ca="1" si="89"/>
        <v>0</v>
      </c>
      <c r="K648" s="35">
        <f t="shared" ca="1" si="90"/>
        <v>0</v>
      </c>
      <c r="L648" s="37"/>
    </row>
    <row r="649" spans="1:12" x14ac:dyDescent="0.2">
      <c r="A649" s="21">
        <v>56615</v>
      </c>
      <c r="B649" s="28">
        <f t="shared" ca="1" si="91"/>
        <v>0</v>
      </c>
      <c r="C649" s="24">
        <f t="shared" si="95"/>
        <v>0.05</v>
      </c>
      <c r="D649" s="26">
        <f t="shared" ca="1" si="86"/>
        <v>0.13650913905827308</v>
      </c>
      <c r="E649" s="28">
        <f t="shared" si="93"/>
        <v>5000</v>
      </c>
      <c r="F649" s="28">
        <f t="shared" si="94"/>
        <v>0</v>
      </c>
      <c r="G649" s="23">
        <f t="shared" ca="1" si="87"/>
        <v>0</v>
      </c>
      <c r="H649" s="35">
        <f t="shared" ca="1" si="88"/>
        <v>0</v>
      </c>
      <c r="I649" s="28">
        <f t="shared" ca="1" si="92"/>
        <v>0</v>
      </c>
      <c r="J649" s="28">
        <f t="shared" ca="1" si="89"/>
        <v>0</v>
      </c>
      <c r="K649" s="35">
        <f t="shared" ca="1" si="90"/>
        <v>0</v>
      </c>
      <c r="L649" s="37"/>
    </row>
    <row r="650" spans="1:12" x14ac:dyDescent="0.2">
      <c r="A650" s="21">
        <v>56646</v>
      </c>
      <c r="B650" s="28">
        <f t="shared" ca="1" si="91"/>
        <v>0</v>
      </c>
      <c r="C650" s="24">
        <f t="shared" si="95"/>
        <v>0.05</v>
      </c>
      <c r="D650" s="26">
        <f t="shared" ref="D650:D713" ca="1" si="96">+(1+C650/2)^(-2*(A650-$M$4)/365.25)</f>
        <v>0.13593815973374582</v>
      </c>
      <c r="E650" s="28">
        <f t="shared" si="93"/>
        <v>5000</v>
      </c>
      <c r="F650" s="28">
        <f t="shared" si="94"/>
        <v>0</v>
      </c>
      <c r="G650" s="23">
        <f t="shared" ca="1" si="87"/>
        <v>0</v>
      </c>
      <c r="H650" s="35">
        <f t="shared" ca="1" si="88"/>
        <v>0</v>
      </c>
      <c r="I650" s="28">
        <f t="shared" ca="1" si="92"/>
        <v>0</v>
      </c>
      <c r="J650" s="28">
        <f t="shared" ca="1" si="89"/>
        <v>0</v>
      </c>
      <c r="K650" s="35">
        <f t="shared" ca="1" si="90"/>
        <v>0</v>
      </c>
      <c r="L650" s="37"/>
    </row>
    <row r="651" spans="1:12" x14ac:dyDescent="0.2">
      <c r="A651" s="21">
        <v>56674</v>
      </c>
      <c r="B651" s="28">
        <f t="shared" ca="1" si="91"/>
        <v>0</v>
      </c>
      <c r="C651" s="24">
        <f t="shared" si="95"/>
        <v>0.05</v>
      </c>
      <c r="D651" s="26">
        <f t="shared" ca="1" si="96"/>
        <v>0.13542448949845115</v>
      </c>
      <c r="E651" s="28">
        <f t="shared" si="93"/>
        <v>5000</v>
      </c>
      <c r="F651" s="28">
        <f t="shared" si="94"/>
        <v>50</v>
      </c>
      <c r="G651" s="23">
        <f t="shared" ref="G651:G714" ca="1" si="97">+F651*D651</f>
        <v>6.7712244749225574</v>
      </c>
      <c r="H651" s="35">
        <f t="shared" ref="H651:H714" ca="1" si="98">-G651*E651</f>
        <v>-33856.122374612787</v>
      </c>
      <c r="I651" s="28">
        <f t="shared" ca="1" si="92"/>
        <v>0</v>
      </c>
      <c r="J651" s="28">
        <f t="shared" ref="J651:J714" ca="1" si="99">+IF(B651=0,0,D651*-IPMT(C651/12,B651,$B$8,I650))</f>
        <v>0</v>
      </c>
      <c r="K651" s="35">
        <f t="shared" ref="K651:K714" ca="1" si="100">+H651+J651</f>
        <v>-33856.122374612787</v>
      </c>
      <c r="L651" s="37"/>
    </row>
    <row r="652" spans="1:12" x14ac:dyDescent="0.2">
      <c r="A652" s="21">
        <v>56705</v>
      </c>
      <c r="B652" s="28">
        <f t="shared" ref="B652:B715" ca="1" si="101">+IF(B651&lt;&gt;0,B651+1,IF(I651=0,0,1))</f>
        <v>0</v>
      </c>
      <c r="C652" s="24">
        <f t="shared" si="95"/>
        <v>0.05</v>
      </c>
      <c r="D652" s="26">
        <f t="shared" ca="1" si="96"/>
        <v>0.13485804695788783</v>
      </c>
      <c r="E652" s="28">
        <f t="shared" si="93"/>
        <v>5000</v>
      </c>
      <c r="F652" s="28">
        <f t="shared" si="94"/>
        <v>0</v>
      </c>
      <c r="G652" s="23">
        <f t="shared" ca="1" si="97"/>
        <v>0</v>
      </c>
      <c r="H652" s="35">
        <f t="shared" ca="1" si="98"/>
        <v>0</v>
      </c>
      <c r="I652" s="28">
        <f t="shared" ref="I652:I715" ca="1" si="102">+IF(A652=$I$4,$H$4*D652,IF(I651=0,0,I651+J652+H652))</f>
        <v>0</v>
      </c>
      <c r="J652" s="28">
        <f t="shared" ca="1" si="99"/>
        <v>0</v>
      </c>
      <c r="K652" s="35">
        <f t="shared" ca="1" si="100"/>
        <v>0</v>
      </c>
      <c r="L652" s="37"/>
    </row>
    <row r="653" spans="1:12" x14ac:dyDescent="0.2">
      <c r="A653" s="21">
        <v>56735</v>
      </c>
      <c r="B653" s="28">
        <f t="shared" ca="1" si="101"/>
        <v>0</v>
      </c>
      <c r="C653" s="24">
        <f t="shared" si="95"/>
        <v>0.05</v>
      </c>
      <c r="D653" s="26">
        <f t="shared" ca="1" si="96"/>
        <v>0.13431213271932457</v>
      </c>
      <c r="E653" s="28">
        <f t="shared" si="93"/>
        <v>5000</v>
      </c>
      <c r="F653" s="28">
        <f t="shared" si="94"/>
        <v>0</v>
      </c>
      <c r="G653" s="23">
        <f t="shared" ca="1" si="97"/>
        <v>0</v>
      </c>
      <c r="H653" s="35">
        <f t="shared" ca="1" si="98"/>
        <v>0</v>
      </c>
      <c r="I653" s="28">
        <f t="shared" ca="1" si="102"/>
        <v>0</v>
      </c>
      <c r="J653" s="28">
        <f t="shared" ca="1" si="99"/>
        <v>0</v>
      </c>
      <c r="K653" s="35">
        <f t="shared" ca="1" si="100"/>
        <v>0</v>
      </c>
      <c r="L653" s="37"/>
    </row>
    <row r="654" spans="1:12" x14ac:dyDescent="0.2">
      <c r="A654" s="21">
        <v>56766</v>
      </c>
      <c r="B654" s="28">
        <f t="shared" ca="1" si="101"/>
        <v>0</v>
      </c>
      <c r="C654" s="24">
        <f t="shared" si="95"/>
        <v>0.05</v>
      </c>
      <c r="D654" s="26">
        <f t="shared" ca="1" si="96"/>
        <v>0.13375034285422882</v>
      </c>
      <c r="E654" s="28">
        <f t="shared" si="93"/>
        <v>5000</v>
      </c>
      <c r="F654" s="28">
        <f t="shared" si="94"/>
        <v>0</v>
      </c>
      <c r="G654" s="23">
        <f t="shared" ca="1" si="97"/>
        <v>0</v>
      </c>
      <c r="H654" s="35">
        <f t="shared" ca="1" si="98"/>
        <v>0</v>
      </c>
      <c r="I654" s="28">
        <f t="shared" ca="1" si="102"/>
        <v>0</v>
      </c>
      <c r="J654" s="28">
        <f t="shared" ca="1" si="99"/>
        <v>0</v>
      </c>
      <c r="K654" s="35">
        <f t="shared" ca="1" si="100"/>
        <v>0</v>
      </c>
      <c r="L654" s="37"/>
    </row>
    <row r="655" spans="1:12" x14ac:dyDescent="0.2">
      <c r="A655" s="21">
        <v>56796</v>
      </c>
      <c r="B655" s="28">
        <f t="shared" ca="1" si="101"/>
        <v>0</v>
      </c>
      <c r="C655" s="24">
        <f t="shared" si="95"/>
        <v>0.05</v>
      </c>
      <c r="D655" s="26">
        <f t="shared" ca="1" si="96"/>
        <v>0.13320891267468871</v>
      </c>
      <c r="E655" s="28">
        <f t="shared" si="93"/>
        <v>5000</v>
      </c>
      <c r="F655" s="28">
        <f t="shared" si="94"/>
        <v>0</v>
      </c>
      <c r="G655" s="23">
        <f t="shared" ca="1" si="97"/>
        <v>0</v>
      </c>
      <c r="H655" s="35">
        <f t="shared" ca="1" si="98"/>
        <v>0</v>
      </c>
      <c r="I655" s="28">
        <f t="shared" ca="1" si="102"/>
        <v>0</v>
      </c>
      <c r="J655" s="28">
        <f t="shared" ca="1" si="99"/>
        <v>0</v>
      </c>
      <c r="K655" s="35">
        <f t="shared" ca="1" si="100"/>
        <v>0</v>
      </c>
      <c r="L655" s="37"/>
    </row>
    <row r="656" spans="1:12" x14ac:dyDescent="0.2">
      <c r="A656" s="21">
        <v>56827</v>
      </c>
      <c r="B656" s="28">
        <f t="shared" ca="1" si="101"/>
        <v>0</v>
      </c>
      <c r="C656" s="24">
        <f t="shared" si="95"/>
        <v>0.05</v>
      </c>
      <c r="D656" s="26">
        <f t="shared" ca="1" si="96"/>
        <v>0.13265173726867038</v>
      </c>
      <c r="E656" s="28">
        <f t="shared" si="93"/>
        <v>5000</v>
      </c>
      <c r="F656" s="28">
        <f t="shared" si="94"/>
        <v>0</v>
      </c>
      <c r="G656" s="23">
        <f t="shared" ca="1" si="97"/>
        <v>0</v>
      </c>
      <c r="H656" s="35">
        <f t="shared" ca="1" si="98"/>
        <v>0</v>
      </c>
      <c r="I656" s="28">
        <f t="shared" ca="1" si="102"/>
        <v>0</v>
      </c>
      <c r="J656" s="28">
        <f t="shared" ca="1" si="99"/>
        <v>0</v>
      </c>
      <c r="K656" s="35">
        <f t="shared" ca="1" si="100"/>
        <v>0</v>
      </c>
      <c r="L656" s="37"/>
    </row>
    <row r="657" spans="1:12" x14ac:dyDescent="0.2">
      <c r="A657" s="21">
        <v>56858</v>
      </c>
      <c r="B657" s="28">
        <f t="shared" ca="1" si="101"/>
        <v>0</v>
      </c>
      <c r="C657" s="24">
        <f t="shared" si="95"/>
        <v>0.05</v>
      </c>
      <c r="D657" s="26">
        <f t="shared" ca="1" si="96"/>
        <v>0.13209689237062519</v>
      </c>
      <c r="E657" s="28">
        <f t="shared" si="93"/>
        <v>5000</v>
      </c>
      <c r="F657" s="28">
        <f t="shared" si="94"/>
        <v>0</v>
      </c>
      <c r="G657" s="23">
        <f t="shared" ca="1" si="97"/>
        <v>0</v>
      </c>
      <c r="H657" s="35">
        <f t="shared" ca="1" si="98"/>
        <v>0</v>
      </c>
      <c r="I657" s="28">
        <f t="shared" ca="1" si="102"/>
        <v>0</v>
      </c>
      <c r="J657" s="28">
        <f t="shared" ca="1" si="99"/>
        <v>0</v>
      </c>
      <c r="K657" s="35">
        <f t="shared" ca="1" si="100"/>
        <v>0</v>
      </c>
      <c r="L657" s="37"/>
    </row>
    <row r="658" spans="1:12" x14ac:dyDescent="0.2">
      <c r="A658" s="21">
        <v>56888</v>
      </c>
      <c r="B658" s="28">
        <f t="shared" ca="1" si="101"/>
        <v>0</v>
      </c>
      <c r="C658" s="24">
        <f t="shared" si="95"/>
        <v>0.05</v>
      </c>
      <c r="D658" s="26">
        <f t="shared" ca="1" si="96"/>
        <v>0.13156215546732719</v>
      </c>
      <c r="E658" s="28">
        <f t="shared" si="93"/>
        <v>5000</v>
      </c>
      <c r="F658" s="28">
        <f t="shared" si="94"/>
        <v>0</v>
      </c>
      <c r="G658" s="23">
        <f t="shared" ca="1" si="97"/>
        <v>0</v>
      </c>
      <c r="H658" s="35">
        <f t="shared" ca="1" si="98"/>
        <v>0</v>
      </c>
      <c r="I658" s="28">
        <f t="shared" ca="1" si="102"/>
        <v>0</v>
      </c>
      <c r="J658" s="28">
        <f t="shared" ca="1" si="99"/>
        <v>0</v>
      </c>
      <c r="K658" s="35">
        <f t="shared" ca="1" si="100"/>
        <v>0</v>
      </c>
      <c r="L658" s="37"/>
    </row>
    <row r="659" spans="1:12" x14ac:dyDescent="0.2">
      <c r="A659" s="21">
        <v>56919</v>
      </c>
      <c r="B659" s="28">
        <f t="shared" ca="1" si="101"/>
        <v>0</v>
      </c>
      <c r="C659" s="24">
        <f t="shared" si="95"/>
        <v>0.05</v>
      </c>
      <c r="D659" s="26">
        <f t="shared" ca="1" si="96"/>
        <v>0.1310118679834246</v>
      </c>
      <c r="E659" s="28">
        <f t="shared" si="93"/>
        <v>5000</v>
      </c>
      <c r="F659" s="28">
        <f t="shared" si="94"/>
        <v>0</v>
      </c>
      <c r="G659" s="23">
        <f t="shared" ca="1" si="97"/>
        <v>0</v>
      </c>
      <c r="H659" s="35">
        <f t="shared" ca="1" si="98"/>
        <v>0</v>
      </c>
      <c r="I659" s="28">
        <f t="shared" ca="1" si="102"/>
        <v>0</v>
      </c>
      <c r="J659" s="28">
        <f t="shared" ca="1" si="99"/>
        <v>0</v>
      </c>
      <c r="K659" s="35">
        <f t="shared" ca="1" si="100"/>
        <v>0</v>
      </c>
      <c r="L659" s="37"/>
    </row>
    <row r="660" spans="1:12" x14ac:dyDescent="0.2">
      <c r="A660" s="21">
        <v>56949</v>
      </c>
      <c r="B660" s="28">
        <f t="shared" ca="1" si="101"/>
        <v>0</v>
      </c>
      <c r="C660" s="24">
        <f t="shared" si="95"/>
        <v>0.05</v>
      </c>
      <c r="D660" s="26">
        <f t="shared" ca="1" si="96"/>
        <v>0.13048152333016669</v>
      </c>
      <c r="E660" s="28">
        <f t="shared" si="93"/>
        <v>5000</v>
      </c>
      <c r="F660" s="28">
        <f t="shared" si="94"/>
        <v>0</v>
      </c>
      <c r="G660" s="23">
        <f t="shared" ca="1" si="97"/>
        <v>0</v>
      </c>
      <c r="H660" s="35">
        <f t="shared" ca="1" si="98"/>
        <v>0</v>
      </c>
      <c r="I660" s="28">
        <f t="shared" ca="1" si="102"/>
        <v>0</v>
      </c>
      <c r="J660" s="28">
        <f t="shared" ca="1" si="99"/>
        <v>0</v>
      </c>
      <c r="K660" s="35">
        <f t="shared" ca="1" si="100"/>
        <v>0</v>
      </c>
      <c r="L660" s="37"/>
    </row>
    <row r="661" spans="1:12" x14ac:dyDescent="0.2">
      <c r="A661" s="21">
        <v>56980</v>
      </c>
      <c r="B661" s="28">
        <f t="shared" ca="1" si="101"/>
        <v>0</v>
      </c>
      <c r="C661" s="24">
        <f t="shared" si="95"/>
        <v>0.05</v>
      </c>
      <c r="D661" s="26">
        <f t="shared" ca="1" si="96"/>
        <v>0.1299357558264794</v>
      </c>
      <c r="E661" s="28">
        <f t="shared" si="93"/>
        <v>5000</v>
      </c>
      <c r="F661" s="28">
        <f t="shared" si="94"/>
        <v>0</v>
      </c>
      <c r="G661" s="23">
        <f t="shared" ca="1" si="97"/>
        <v>0</v>
      </c>
      <c r="H661" s="35">
        <f t="shared" ca="1" si="98"/>
        <v>0</v>
      </c>
      <c r="I661" s="28">
        <f t="shared" ca="1" si="102"/>
        <v>0</v>
      </c>
      <c r="J661" s="28">
        <f t="shared" ca="1" si="99"/>
        <v>0</v>
      </c>
      <c r="K661" s="35">
        <f t="shared" ca="1" si="100"/>
        <v>0</v>
      </c>
      <c r="L661" s="37"/>
    </row>
    <row r="662" spans="1:12" x14ac:dyDescent="0.2">
      <c r="A662" s="21">
        <v>57011</v>
      </c>
      <c r="B662" s="28">
        <f t="shared" ca="1" si="101"/>
        <v>0</v>
      </c>
      <c r="C662" s="24">
        <f t="shared" si="95"/>
        <v>0.05</v>
      </c>
      <c r="D662" s="26">
        <f t="shared" ca="1" si="96"/>
        <v>0.12939227111471902</v>
      </c>
      <c r="E662" s="28">
        <f t="shared" si="93"/>
        <v>5000</v>
      </c>
      <c r="F662" s="28">
        <f t="shared" si="94"/>
        <v>0</v>
      </c>
      <c r="G662" s="23">
        <f t="shared" ca="1" si="97"/>
        <v>0</v>
      </c>
      <c r="H662" s="35">
        <f t="shared" ca="1" si="98"/>
        <v>0</v>
      </c>
      <c r="I662" s="28">
        <f t="shared" ca="1" si="102"/>
        <v>0</v>
      </c>
      <c r="J662" s="28">
        <f t="shared" ca="1" si="99"/>
        <v>0</v>
      </c>
      <c r="K662" s="35">
        <f t="shared" ca="1" si="100"/>
        <v>0</v>
      </c>
      <c r="L662" s="37"/>
    </row>
    <row r="663" spans="1:12" x14ac:dyDescent="0.2">
      <c r="A663" s="21">
        <v>57040</v>
      </c>
      <c r="B663" s="28">
        <f t="shared" ca="1" si="101"/>
        <v>0</v>
      </c>
      <c r="C663" s="24">
        <f t="shared" si="95"/>
        <v>0.05</v>
      </c>
      <c r="D663" s="26">
        <f t="shared" ca="1" si="96"/>
        <v>0.12888590810139933</v>
      </c>
      <c r="E663" s="28">
        <f t="shared" si="93"/>
        <v>5000</v>
      </c>
      <c r="F663" s="28">
        <f t="shared" si="94"/>
        <v>50</v>
      </c>
      <c r="G663" s="23">
        <f t="shared" ca="1" si="97"/>
        <v>6.4442954050699663</v>
      </c>
      <c r="H663" s="35">
        <f t="shared" ca="1" si="98"/>
        <v>-32221.477025349832</v>
      </c>
      <c r="I663" s="28">
        <f t="shared" ca="1" si="102"/>
        <v>0</v>
      </c>
      <c r="J663" s="28">
        <f t="shared" ca="1" si="99"/>
        <v>0</v>
      </c>
      <c r="K663" s="35">
        <f t="shared" ca="1" si="100"/>
        <v>-32221.477025349832</v>
      </c>
      <c r="L663" s="37"/>
    </row>
    <row r="664" spans="1:12" x14ac:dyDescent="0.2">
      <c r="A664" s="21">
        <v>57071</v>
      </c>
      <c r="B664" s="28">
        <f t="shared" ca="1" si="101"/>
        <v>0</v>
      </c>
      <c r="C664" s="24">
        <f t="shared" si="95"/>
        <v>0.05</v>
      </c>
      <c r="D664" s="26">
        <f t="shared" ca="1" si="96"/>
        <v>0.12834681460731909</v>
      </c>
      <c r="E664" s="28">
        <f t="shared" si="93"/>
        <v>5000</v>
      </c>
      <c r="F664" s="28">
        <f t="shared" si="94"/>
        <v>0</v>
      </c>
      <c r="G664" s="23">
        <f t="shared" ca="1" si="97"/>
        <v>0</v>
      </c>
      <c r="H664" s="35">
        <f t="shared" ca="1" si="98"/>
        <v>0</v>
      </c>
      <c r="I664" s="28">
        <f t="shared" ca="1" si="102"/>
        <v>0</v>
      </c>
      <c r="J664" s="28">
        <f t="shared" ca="1" si="99"/>
        <v>0</v>
      </c>
      <c r="K664" s="35">
        <f t="shared" ca="1" si="100"/>
        <v>0</v>
      </c>
      <c r="L664" s="37"/>
    </row>
    <row r="665" spans="1:12" x14ac:dyDescent="0.2">
      <c r="A665" s="21">
        <v>57101</v>
      </c>
      <c r="B665" s="28">
        <f t="shared" ca="1" si="101"/>
        <v>0</v>
      </c>
      <c r="C665" s="24">
        <f t="shared" si="95"/>
        <v>0.05</v>
      </c>
      <c r="D665" s="26">
        <f t="shared" ca="1" si="96"/>
        <v>0.12782725826530672</v>
      </c>
      <c r="E665" s="28">
        <f t="shared" ref="E665:E728" si="103">+IF(OR($E$4="",$E$4=0),IF(YEAR(A665)&gt;$M$38,$N$39,VLOOKUP(YEAR(A665),Curve,2,FALSE)),$E$4)</f>
        <v>5000</v>
      </c>
      <c r="F665" s="28">
        <f t="shared" ref="F665:F728" si="104">+IF(MONTH(A665)=$G$4,$F$4,0)</f>
        <v>0</v>
      </c>
      <c r="G665" s="23">
        <f t="shared" ca="1" si="97"/>
        <v>0</v>
      </c>
      <c r="H665" s="35">
        <f t="shared" ca="1" si="98"/>
        <v>0</v>
      </c>
      <c r="I665" s="28">
        <f t="shared" ca="1" si="102"/>
        <v>0</v>
      </c>
      <c r="J665" s="28">
        <f t="shared" ca="1" si="99"/>
        <v>0</v>
      </c>
      <c r="K665" s="35">
        <f t="shared" ca="1" si="100"/>
        <v>0</v>
      </c>
      <c r="L665" s="37"/>
    </row>
    <row r="666" spans="1:12" x14ac:dyDescent="0.2">
      <c r="A666" s="21">
        <v>57132</v>
      </c>
      <c r="B666" s="28">
        <f t="shared" ca="1" si="101"/>
        <v>0</v>
      </c>
      <c r="C666" s="24">
        <f t="shared" si="95"/>
        <v>0.05</v>
      </c>
      <c r="D666" s="26">
        <f t="shared" ca="1" si="96"/>
        <v>0.12729259280566055</v>
      </c>
      <c r="E666" s="28">
        <f t="shared" si="103"/>
        <v>5000</v>
      </c>
      <c r="F666" s="28">
        <f t="shared" si="104"/>
        <v>0</v>
      </c>
      <c r="G666" s="23">
        <f t="shared" ca="1" si="97"/>
        <v>0</v>
      </c>
      <c r="H666" s="35">
        <f t="shared" ca="1" si="98"/>
        <v>0</v>
      </c>
      <c r="I666" s="28">
        <f t="shared" ca="1" si="102"/>
        <v>0</v>
      </c>
      <c r="J666" s="28">
        <f t="shared" ca="1" si="99"/>
        <v>0</v>
      </c>
      <c r="K666" s="35">
        <f t="shared" ca="1" si="100"/>
        <v>0</v>
      </c>
      <c r="L666" s="37"/>
    </row>
    <row r="667" spans="1:12" x14ac:dyDescent="0.2">
      <c r="A667" s="21">
        <v>57162</v>
      </c>
      <c r="B667" s="28">
        <f t="shared" ca="1" si="101"/>
        <v>0</v>
      </c>
      <c r="C667" s="24">
        <f t="shared" si="95"/>
        <v>0.05</v>
      </c>
      <c r="D667" s="26">
        <f t="shared" ca="1" si="96"/>
        <v>0.1267773040227973</v>
      </c>
      <c r="E667" s="28">
        <f t="shared" si="103"/>
        <v>5000</v>
      </c>
      <c r="F667" s="28">
        <f t="shared" si="104"/>
        <v>0</v>
      </c>
      <c r="G667" s="23">
        <f t="shared" ca="1" si="97"/>
        <v>0</v>
      </c>
      <c r="H667" s="35">
        <f t="shared" ca="1" si="98"/>
        <v>0</v>
      </c>
      <c r="I667" s="28">
        <f t="shared" ca="1" si="102"/>
        <v>0</v>
      </c>
      <c r="J667" s="28">
        <f t="shared" ca="1" si="99"/>
        <v>0</v>
      </c>
      <c r="K667" s="35">
        <f t="shared" ca="1" si="100"/>
        <v>0</v>
      </c>
      <c r="L667" s="37"/>
    </row>
    <row r="668" spans="1:12" x14ac:dyDescent="0.2">
      <c r="A668" s="21">
        <v>57193</v>
      </c>
      <c r="B668" s="28">
        <f t="shared" ca="1" si="101"/>
        <v>0</v>
      </c>
      <c r="C668" s="24">
        <f t="shared" si="95"/>
        <v>0.05</v>
      </c>
      <c r="D668" s="26">
        <f t="shared" ca="1" si="96"/>
        <v>0.12624703022636363</v>
      </c>
      <c r="E668" s="28">
        <f t="shared" si="103"/>
        <v>5000</v>
      </c>
      <c r="F668" s="28">
        <f t="shared" si="104"/>
        <v>0</v>
      </c>
      <c r="G668" s="23">
        <f t="shared" ca="1" si="97"/>
        <v>0</v>
      </c>
      <c r="H668" s="35">
        <f t="shared" ca="1" si="98"/>
        <v>0</v>
      </c>
      <c r="I668" s="28">
        <f t="shared" ca="1" si="102"/>
        <v>0</v>
      </c>
      <c r="J668" s="28">
        <f t="shared" ca="1" si="99"/>
        <v>0</v>
      </c>
      <c r="K668" s="35">
        <f t="shared" ca="1" si="100"/>
        <v>0</v>
      </c>
      <c r="L668" s="37"/>
    </row>
    <row r="669" spans="1:12" x14ac:dyDescent="0.2">
      <c r="A669" s="21">
        <v>57224</v>
      </c>
      <c r="B669" s="28">
        <f t="shared" ca="1" si="101"/>
        <v>0</v>
      </c>
      <c r="C669" s="24">
        <f t="shared" si="95"/>
        <v>0.05</v>
      </c>
      <c r="D669" s="26">
        <f t="shared" ca="1" si="96"/>
        <v>0.12571897441603841</v>
      </c>
      <c r="E669" s="28">
        <f t="shared" si="103"/>
        <v>5000</v>
      </c>
      <c r="F669" s="28">
        <f t="shared" si="104"/>
        <v>0</v>
      </c>
      <c r="G669" s="23">
        <f t="shared" ca="1" si="97"/>
        <v>0</v>
      </c>
      <c r="H669" s="35">
        <f t="shared" ca="1" si="98"/>
        <v>0</v>
      </c>
      <c r="I669" s="28">
        <f t="shared" ca="1" si="102"/>
        <v>0</v>
      </c>
      <c r="J669" s="28">
        <f t="shared" ca="1" si="99"/>
        <v>0</v>
      </c>
      <c r="K669" s="35">
        <f t="shared" ca="1" si="100"/>
        <v>0</v>
      </c>
      <c r="L669" s="37"/>
    </row>
    <row r="670" spans="1:12" x14ac:dyDescent="0.2">
      <c r="A670" s="21">
        <v>57254</v>
      </c>
      <c r="B670" s="28">
        <f t="shared" ca="1" si="101"/>
        <v>0</v>
      </c>
      <c r="C670" s="24">
        <f t="shared" si="95"/>
        <v>0.05</v>
      </c>
      <c r="D670" s="26">
        <f t="shared" ca="1" si="96"/>
        <v>0.12521005574385327</v>
      </c>
      <c r="E670" s="28">
        <f t="shared" si="103"/>
        <v>5000</v>
      </c>
      <c r="F670" s="28">
        <f t="shared" si="104"/>
        <v>0</v>
      </c>
      <c r="G670" s="23">
        <f t="shared" ca="1" si="97"/>
        <v>0</v>
      </c>
      <c r="H670" s="35">
        <f t="shared" ca="1" si="98"/>
        <v>0</v>
      </c>
      <c r="I670" s="28">
        <f t="shared" ca="1" si="102"/>
        <v>0</v>
      </c>
      <c r="J670" s="28">
        <f t="shared" ca="1" si="99"/>
        <v>0</v>
      </c>
      <c r="K670" s="35">
        <f t="shared" ca="1" si="100"/>
        <v>0</v>
      </c>
      <c r="L670" s="37"/>
    </row>
    <row r="671" spans="1:12" x14ac:dyDescent="0.2">
      <c r="A671" s="21">
        <v>57285</v>
      </c>
      <c r="B671" s="28">
        <f t="shared" ca="1" si="101"/>
        <v>0</v>
      </c>
      <c r="C671" s="24">
        <f t="shared" si="95"/>
        <v>0.05</v>
      </c>
      <c r="D671" s="26">
        <f t="shared" ca="1" si="96"/>
        <v>0.12468633730605608</v>
      </c>
      <c r="E671" s="28">
        <f t="shared" si="103"/>
        <v>5000</v>
      </c>
      <c r="F671" s="28">
        <f t="shared" si="104"/>
        <v>0</v>
      </c>
      <c r="G671" s="23">
        <f t="shared" ca="1" si="97"/>
        <v>0</v>
      </c>
      <c r="H671" s="35">
        <f t="shared" ca="1" si="98"/>
        <v>0</v>
      </c>
      <c r="I671" s="28">
        <f t="shared" ca="1" si="102"/>
        <v>0</v>
      </c>
      <c r="J671" s="28">
        <f t="shared" ca="1" si="99"/>
        <v>0</v>
      </c>
      <c r="K671" s="35">
        <f t="shared" ca="1" si="100"/>
        <v>0</v>
      </c>
      <c r="L671" s="37"/>
    </row>
    <row r="672" spans="1:12" x14ac:dyDescent="0.2">
      <c r="A672" s="21">
        <v>57315</v>
      </c>
      <c r="B672" s="28">
        <f t="shared" ca="1" si="101"/>
        <v>0</v>
      </c>
      <c r="C672" s="24">
        <f t="shared" si="95"/>
        <v>0.05</v>
      </c>
      <c r="D672" s="26">
        <f t="shared" ca="1" si="96"/>
        <v>0.12418159881676942</v>
      </c>
      <c r="E672" s="28">
        <f t="shared" si="103"/>
        <v>5000</v>
      </c>
      <c r="F672" s="28">
        <f t="shared" si="104"/>
        <v>0</v>
      </c>
      <c r="G672" s="23">
        <f t="shared" ca="1" si="97"/>
        <v>0</v>
      </c>
      <c r="H672" s="35">
        <f t="shared" ca="1" si="98"/>
        <v>0</v>
      </c>
      <c r="I672" s="28">
        <f t="shared" ca="1" si="102"/>
        <v>0</v>
      </c>
      <c r="J672" s="28">
        <f t="shared" ca="1" si="99"/>
        <v>0</v>
      </c>
      <c r="K672" s="35">
        <f t="shared" ca="1" si="100"/>
        <v>0</v>
      </c>
      <c r="L672" s="37"/>
    </row>
    <row r="673" spans="1:12" x14ac:dyDescent="0.2">
      <c r="A673" s="21">
        <v>57346</v>
      </c>
      <c r="B673" s="28">
        <f t="shared" ca="1" si="101"/>
        <v>0</v>
      </c>
      <c r="C673" s="24">
        <f t="shared" si="95"/>
        <v>0.05</v>
      </c>
      <c r="D673" s="26">
        <f t="shared" ca="1" si="96"/>
        <v>0.12366218212496208</v>
      </c>
      <c r="E673" s="28">
        <f t="shared" si="103"/>
        <v>5000</v>
      </c>
      <c r="F673" s="28">
        <f t="shared" si="104"/>
        <v>0</v>
      </c>
      <c r="G673" s="23">
        <f t="shared" ca="1" si="97"/>
        <v>0</v>
      </c>
      <c r="H673" s="35">
        <f t="shared" ca="1" si="98"/>
        <v>0</v>
      </c>
      <c r="I673" s="28">
        <f t="shared" ca="1" si="102"/>
        <v>0</v>
      </c>
      <c r="J673" s="28">
        <f t="shared" ca="1" si="99"/>
        <v>0</v>
      </c>
      <c r="K673" s="35">
        <f t="shared" ca="1" si="100"/>
        <v>0</v>
      </c>
      <c r="L673" s="37"/>
    </row>
    <row r="674" spans="1:12" x14ac:dyDescent="0.2">
      <c r="A674" s="21">
        <v>57377</v>
      </c>
      <c r="B674" s="28">
        <f t="shared" ca="1" si="101"/>
        <v>0</v>
      </c>
      <c r="C674" s="24">
        <f t="shared" si="95"/>
        <v>0.05</v>
      </c>
      <c r="D674" s="26">
        <f t="shared" ca="1" si="96"/>
        <v>0.12314493800704901</v>
      </c>
      <c r="E674" s="28">
        <f t="shared" si="103"/>
        <v>5000</v>
      </c>
      <c r="F674" s="28">
        <f t="shared" si="104"/>
        <v>0</v>
      </c>
      <c r="G674" s="23">
        <f t="shared" ca="1" si="97"/>
        <v>0</v>
      </c>
      <c r="H674" s="35">
        <f t="shared" ca="1" si="98"/>
        <v>0</v>
      </c>
      <c r="I674" s="28">
        <f t="shared" ca="1" si="102"/>
        <v>0</v>
      </c>
      <c r="J674" s="28">
        <f t="shared" ca="1" si="99"/>
        <v>0</v>
      </c>
      <c r="K674" s="35">
        <f t="shared" ca="1" si="100"/>
        <v>0</v>
      </c>
      <c r="L674" s="37"/>
    </row>
    <row r="675" spans="1:12" x14ac:dyDescent="0.2">
      <c r="A675" s="21">
        <v>57405</v>
      </c>
      <c r="B675" s="28">
        <f t="shared" ca="1" si="101"/>
        <v>0</v>
      </c>
      <c r="C675" s="24">
        <f t="shared" si="95"/>
        <v>0.05</v>
      </c>
      <c r="D675" s="26">
        <f t="shared" ca="1" si="96"/>
        <v>0.1226796095856158</v>
      </c>
      <c r="E675" s="28">
        <f t="shared" si="103"/>
        <v>5000</v>
      </c>
      <c r="F675" s="28">
        <f t="shared" si="104"/>
        <v>50</v>
      </c>
      <c r="G675" s="23">
        <f t="shared" ca="1" si="97"/>
        <v>6.1339804792807904</v>
      </c>
      <c r="H675" s="35">
        <f t="shared" ca="1" si="98"/>
        <v>-30669.902396403952</v>
      </c>
      <c r="I675" s="28">
        <f t="shared" ca="1" si="102"/>
        <v>0</v>
      </c>
      <c r="J675" s="28">
        <f t="shared" ca="1" si="99"/>
        <v>0</v>
      </c>
      <c r="K675" s="35">
        <f t="shared" ca="1" si="100"/>
        <v>-30669.902396403952</v>
      </c>
      <c r="L675" s="37"/>
    </row>
    <row r="676" spans="1:12" x14ac:dyDescent="0.2">
      <c r="A676" s="21">
        <v>57436</v>
      </c>
      <c r="B676" s="28">
        <f t="shared" ca="1" si="101"/>
        <v>0</v>
      </c>
      <c r="C676" s="24">
        <f t="shared" si="95"/>
        <v>0.05</v>
      </c>
      <c r="D676" s="26">
        <f t="shared" ca="1" si="96"/>
        <v>0.12216647529220742</v>
      </c>
      <c r="E676" s="28">
        <f t="shared" si="103"/>
        <v>5000</v>
      </c>
      <c r="F676" s="28">
        <f t="shared" si="104"/>
        <v>0</v>
      </c>
      <c r="G676" s="23">
        <f t="shared" ca="1" si="97"/>
        <v>0</v>
      </c>
      <c r="H676" s="35">
        <f t="shared" ca="1" si="98"/>
        <v>0</v>
      </c>
      <c r="I676" s="28">
        <f t="shared" ca="1" si="102"/>
        <v>0</v>
      </c>
      <c r="J676" s="28">
        <f t="shared" ca="1" si="99"/>
        <v>0</v>
      </c>
      <c r="K676" s="35">
        <f t="shared" ca="1" si="100"/>
        <v>0</v>
      </c>
      <c r="L676" s="37"/>
    </row>
    <row r="677" spans="1:12" x14ac:dyDescent="0.2">
      <c r="A677" s="21">
        <v>57466</v>
      </c>
      <c r="B677" s="28">
        <f t="shared" ca="1" si="101"/>
        <v>0</v>
      </c>
      <c r="C677" s="24">
        <f t="shared" si="95"/>
        <v>0.05</v>
      </c>
      <c r="D677" s="26">
        <f t="shared" ca="1" si="96"/>
        <v>0.12167193736998819</v>
      </c>
      <c r="E677" s="28">
        <f t="shared" si="103"/>
        <v>5000</v>
      </c>
      <c r="F677" s="28">
        <f t="shared" si="104"/>
        <v>0</v>
      </c>
      <c r="G677" s="23">
        <f t="shared" ca="1" si="97"/>
        <v>0</v>
      </c>
      <c r="H677" s="35">
        <f t="shared" ca="1" si="98"/>
        <v>0</v>
      </c>
      <c r="I677" s="28">
        <f t="shared" ca="1" si="102"/>
        <v>0</v>
      </c>
      <c r="J677" s="28">
        <f t="shared" ca="1" si="99"/>
        <v>0</v>
      </c>
      <c r="K677" s="35">
        <f t="shared" ca="1" si="100"/>
        <v>0</v>
      </c>
      <c r="L677" s="37"/>
    </row>
    <row r="678" spans="1:12" x14ac:dyDescent="0.2">
      <c r="A678" s="21">
        <v>57497</v>
      </c>
      <c r="B678" s="28">
        <f t="shared" ca="1" si="101"/>
        <v>0</v>
      </c>
      <c r="C678" s="24">
        <f t="shared" si="95"/>
        <v>0.05</v>
      </c>
      <c r="D678" s="26">
        <f t="shared" ca="1" si="96"/>
        <v>0.12116301788596899</v>
      </c>
      <c r="E678" s="28">
        <f t="shared" si="103"/>
        <v>5000</v>
      </c>
      <c r="F678" s="28">
        <f t="shared" si="104"/>
        <v>0</v>
      </c>
      <c r="G678" s="23">
        <f t="shared" ca="1" si="97"/>
        <v>0</v>
      </c>
      <c r="H678" s="35">
        <f t="shared" ca="1" si="98"/>
        <v>0</v>
      </c>
      <c r="I678" s="28">
        <f t="shared" ca="1" si="102"/>
        <v>0</v>
      </c>
      <c r="J678" s="28">
        <f t="shared" ca="1" si="99"/>
        <v>0</v>
      </c>
      <c r="K678" s="35">
        <f t="shared" ca="1" si="100"/>
        <v>0</v>
      </c>
      <c r="L678" s="37"/>
    </row>
    <row r="679" spans="1:12" x14ac:dyDescent="0.2">
      <c r="A679" s="21">
        <v>57527</v>
      </c>
      <c r="B679" s="28">
        <f t="shared" ca="1" si="101"/>
        <v>0</v>
      </c>
      <c r="C679" s="24">
        <f t="shared" si="95"/>
        <v>0.05</v>
      </c>
      <c r="D679" s="26">
        <f t="shared" ca="1" si="96"/>
        <v>0.12067254202528938</v>
      </c>
      <c r="E679" s="28">
        <f t="shared" si="103"/>
        <v>5000</v>
      </c>
      <c r="F679" s="28">
        <f t="shared" si="104"/>
        <v>0</v>
      </c>
      <c r="G679" s="23">
        <f t="shared" ca="1" si="97"/>
        <v>0</v>
      </c>
      <c r="H679" s="35">
        <f t="shared" ca="1" si="98"/>
        <v>0</v>
      </c>
      <c r="I679" s="28">
        <f t="shared" ca="1" si="102"/>
        <v>0</v>
      </c>
      <c r="J679" s="28">
        <f t="shared" ca="1" si="99"/>
        <v>0</v>
      </c>
      <c r="K679" s="35">
        <f t="shared" ca="1" si="100"/>
        <v>0</v>
      </c>
      <c r="L679" s="37"/>
    </row>
    <row r="680" spans="1:12" x14ac:dyDescent="0.2">
      <c r="A680" s="21">
        <v>57558</v>
      </c>
      <c r="B680" s="28">
        <f t="shared" ca="1" si="101"/>
        <v>0</v>
      </c>
      <c r="C680" s="24">
        <f t="shared" si="95"/>
        <v>0.05</v>
      </c>
      <c r="D680" s="26">
        <f t="shared" ca="1" si="96"/>
        <v>0.12016780273083696</v>
      </c>
      <c r="E680" s="28">
        <f t="shared" si="103"/>
        <v>5000</v>
      </c>
      <c r="F680" s="28">
        <f t="shared" si="104"/>
        <v>0</v>
      </c>
      <c r="G680" s="23">
        <f t="shared" ca="1" si="97"/>
        <v>0</v>
      </c>
      <c r="H680" s="35">
        <f t="shared" ca="1" si="98"/>
        <v>0</v>
      </c>
      <c r="I680" s="28">
        <f t="shared" ca="1" si="102"/>
        <v>0</v>
      </c>
      <c r="J680" s="28">
        <f t="shared" ca="1" si="99"/>
        <v>0</v>
      </c>
      <c r="K680" s="35">
        <f t="shared" ca="1" si="100"/>
        <v>0</v>
      </c>
      <c r="L680" s="37"/>
    </row>
    <row r="681" spans="1:12" x14ac:dyDescent="0.2">
      <c r="A681" s="21">
        <v>57589</v>
      </c>
      <c r="B681" s="28">
        <f t="shared" ca="1" si="101"/>
        <v>0</v>
      </c>
      <c r="C681" s="24">
        <f t="shared" si="95"/>
        <v>0.05</v>
      </c>
      <c r="D681" s="26">
        <f t="shared" ca="1" si="96"/>
        <v>0.11966517461885474</v>
      </c>
      <c r="E681" s="28">
        <f t="shared" si="103"/>
        <v>5000</v>
      </c>
      <c r="F681" s="28">
        <f t="shared" si="104"/>
        <v>0</v>
      </c>
      <c r="G681" s="23">
        <f t="shared" ca="1" si="97"/>
        <v>0</v>
      </c>
      <c r="H681" s="35">
        <f t="shared" ca="1" si="98"/>
        <v>0</v>
      </c>
      <c r="I681" s="28">
        <f t="shared" ca="1" si="102"/>
        <v>0</v>
      </c>
      <c r="J681" s="28">
        <f t="shared" ca="1" si="99"/>
        <v>0</v>
      </c>
      <c r="K681" s="35">
        <f t="shared" ca="1" si="100"/>
        <v>0</v>
      </c>
      <c r="L681" s="37"/>
    </row>
    <row r="682" spans="1:12" x14ac:dyDescent="0.2">
      <c r="A682" s="21">
        <v>57619</v>
      </c>
      <c r="B682" s="28">
        <f t="shared" ca="1" si="101"/>
        <v>0</v>
      </c>
      <c r="C682" s="24">
        <f t="shared" si="95"/>
        <v>0.05</v>
      </c>
      <c r="D682" s="26">
        <f t="shared" ca="1" si="96"/>
        <v>0.11918076212617652</v>
      </c>
      <c r="E682" s="28">
        <f t="shared" si="103"/>
        <v>5000</v>
      </c>
      <c r="F682" s="28">
        <f t="shared" si="104"/>
        <v>0</v>
      </c>
      <c r="G682" s="23">
        <f t="shared" ca="1" si="97"/>
        <v>0</v>
      </c>
      <c r="H682" s="35">
        <f t="shared" ca="1" si="98"/>
        <v>0</v>
      </c>
      <c r="I682" s="28">
        <f t="shared" ca="1" si="102"/>
        <v>0</v>
      </c>
      <c r="J682" s="28">
        <f t="shared" ca="1" si="99"/>
        <v>0</v>
      </c>
      <c r="K682" s="35">
        <f t="shared" ca="1" si="100"/>
        <v>0</v>
      </c>
      <c r="L682" s="37"/>
    </row>
    <row r="683" spans="1:12" x14ac:dyDescent="0.2">
      <c r="A683" s="21">
        <v>57650</v>
      </c>
      <c r="B683" s="28">
        <f t="shared" ca="1" si="101"/>
        <v>0</v>
      </c>
      <c r="C683" s="24">
        <f t="shared" si="95"/>
        <v>0.05</v>
      </c>
      <c r="D683" s="26">
        <f t="shared" ca="1" si="96"/>
        <v>0.11868226252735924</v>
      </c>
      <c r="E683" s="28">
        <f t="shared" si="103"/>
        <v>5000</v>
      </c>
      <c r="F683" s="28">
        <f t="shared" si="104"/>
        <v>0</v>
      </c>
      <c r="G683" s="23">
        <f t="shared" ca="1" si="97"/>
        <v>0</v>
      </c>
      <c r="H683" s="35">
        <f t="shared" ca="1" si="98"/>
        <v>0</v>
      </c>
      <c r="I683" s="28">
        <f t="shared" ca="1" si="102"/>
        <v>0</v>
      </c>
      <c r="J683" s="28">
        <f t="shared" ca="1" si="99"/>
        <v>0</v>
      </c>
      <c r="K683" s="35">
        <f t="shared" ca="1" si="100"/>
        <v>0</v>
      </c>
      <c r="L683" s="37"/>
    </row>
    <row r="684" spans="1:12" x14ac:dyDescent="0.2">
      <c r="A684" s="21">
        <v>57680</v>
      </c>
      <c r="B684" s="28">
        <f t="shared" ca="1" si="101"/>
        <v>0</v>
      </c>
      <c r="C684" s="24">
        <f t="shared" si="95"/>
        <v>0.05</v>
      </c>
      <c r="D684" s="26">
        <f t="shared" ca="1" si="96"/>
        <v>0.11820182892743601</v>
      </c>
      <c r="E684" s="28">
        <f t="shared" si="103"/>
        <v>5000</v>
      </c>
      <c r="F684" s="28">
        <f t="shared" si="104"/>
        <v>0</v>
      </c>
      <c r="G684" s="23">
        <f t="shared" ca="1" si="97"/>
        <v>0</v>
      </c>
      <c r="H684" s="35">
        <f t="shared" ca="1" si="98"/>
        <v>0</v>
      </c>
      <c r="I684" s="28">
        <f t="shared" ca="1" si="102"/>
        <v>0</v>
      </c>
      <c r="J684" s="28">
        <f t="shared" ca="1" si="99"/>
        <v>0</v>
      </c>
      <c r="K684" s="35">
        <f t="shared" ca="1" si="100"/>
        <v>0</v>
      </c>
      <c r="L684" s="37"/>
    </row>
    <row r="685" spans="1:12" x14ac:dyDescent="0.2">
      <c r="A685" s="21">
        <v>57711</v>
      </c>
      <c r="B685" s="28">
        <f t="shared" ca="1" si="101"/>
        <v>0</v>
      </c>
      <c r="C685" s="24">
        <f t="shared" si="95"/>
        <v>0.05</v>
      </c>
      <c r="D685" s="26">
        <f t="shared" ca="1" si="96"/>
        <v>0.11770742393078554</v>
      </c>
      <c r="E685" s="28">
        <f t="shared" si="103"/>
        <v>5000</v>
      </c>
      <c r="F685" s="28">
        <f t="shared" si="104"/>
        <v>0</v>
      </c>
      <c r="G685" s="23">
        <f t="shared" ca="1" si="97"/>
        <v>0</v>
      </c>
      <c r="H685" s="35">
        <f t="shared" ca="1" si="98"/>
        <v>0</v>
      </c>
      <c r="I685" s="28">
        <f t="shared" ca="1" si="102"/>
        <v>0</v>
      </c>
      <c r="J685" s="28">
        <f t="shared" ca="1" si="99"/>
        <v>0</v>
      </c>
      <c r="K685" s="35">
        <f t="shared" ca="1" si="100"/>
        <v>0</v>
      </c>
      <c r="L685" s="37"/>
    </row>
    <row r="686" spans="1:12" x14ac:dyDescent="0.2">
      <c r="A686" s="21">
        <v>57742</v>
      </c>
      <c r="B686" s="28">
        <f t="shared" ca="1" si="101"/>
        <v>0</v>
      </c>
      <c r="C686" s="24">
        <f t="shared" si="95"/>
        <v>0.05</v>
      </c>
      <c r="D686" s="26">
        <f t="shared" ca="1" si="96"/>
        <v>0.11721508689114488</v>
      </c>
      <c r="E686" s="28">
        <f t="shared" si="103"/>
        <v>5000</v>
      </c>
      <c r="F686" s="28">
        <f t="shared" si="104"/>
        <v>0</v>
      </c>
      <c r="G686" s="23">
        <f t="shared" ca="1" si="97"/>
        <v>0</v>
      </c>
      <c r="H686" s="35">
        <f t="shared" ca="1" si="98"/>
        <v>0</v>
      </c>
      <c r="I686" s="28">
        <f t="shared" ca="1" si="102"/>
        <v>0</v>
      </c>
      <c r="J686" s="28">
        <f t="shared" ca="1" si="99"/>
        <v>0</v>
      </c>
      <c r="K686" s="35">
        <f t="shared" ca="1" si="100"/>
        <v>0</v>
      </c>
      <c r="L686" s="37"/>
    </row>
    <row r="687" spans="1:12" x14ac:dyDescent="0.2">
      <c r="A687" s="21">
        <v>57770</v>
      </c>
      <c r="B687" s="28">
        <f t="shared" ca="1" si="101"/>
        <v>0</v>
      </c>
      <c r="C687" s="24">
        <f t="shared" si="95"/>
        <v>0.05</v>
      </c>
      <c r="D687" s="26">
        <f t="shared" ca="1" si="96"/>
        <v>0.11677216562914311</v>
      </c>
      <c r="E687" s="28">
        <f t="shared" si="103"/>
        <v>5000</v>
      </c>
      <c r="F687" s="28">
        <f t="shared" si="104"/>
        <v>50</v>
      </c>
      <c r="G687" s="23">
        <f t="shared" ca="1" si="97"/>
        <v>5.8386082814571552</v>
      </c>
      <c r="H687" s="35">
        <f t="shared" ca="1" si="98"/>
        <v>-29193.041407285775</v>
      </c>
      <c r="I687" s="28">
        <f t="shared" ca="1" si="102"/>
        <v>0</v>
      </c>
      <c r="J687" s="28">
        <f t="shared" ca="1" si="99"/>
        <v>0</v>
      </c>
      <c r="K687" s="35">
        <f t="shared" ca="1" si="100"/>
        <v>-29193.041407285775</v>
      </c>
      <c r="L687" s="37"/>
    </row>
    <row r="688" spans="1:12" x14ac:dyDescent="0.2">
      <c r="A688" s="21">
        <v>57801</v>
      </c>
      <c r="B688" s="28">
        <f t="shared" ca="1" si="101"/>
        <v>0</v>
      </c>
      <c r="C688" s="24">
        <f t="shared" si="95"/>
        <v>0.05</v>
      </c>
      <c r="D688" s="26">
        <f t="shared" ca="1" si="96"/>
        <v>0.11628374051186183</v>
      </c>
      <c r="E688" s="28">
        <f t="shared" si="103"/>
        <v>5000</v>
      </c>
      <c r="F688" s="28">
        <f t="shared" si="104"/>
        <v>0</v>
      </c>
      <c r="G688" s="23">
        <f t="shared" ca="1" si="97"/>
        <v>0</v>
      </c>
      <c r="H688" s="35">
        <f t="shared" ca="1" si="98"/>
        <v>0</v>
      </c>
      <c r="I688" s="28">
        <f t="shared" ca="1" si="102"/>
        <v>0</v>
      </c>
      <c r="J688" s="28">
        <f t="shared" ca="1" si="99"/>
        <v>0</v>
      </c>
      <c r="K688" s="35">
        <f t="shared" ca="1" si="100"/>
        <v>0</v>
      </c>
      <c r="L688" s="37"/>
    </row>
    <row r="689" spans="1:12" x14ac:dyDescent="0.2">
      <c r="A689" s="21">
        <v>57831</v>
      </c>
      <c r="B689" s="28">
        <f t="shared" ca="1" si="101"/>
        <v>0</v>
      </c>
      <c r="C689" s="24">
        <f t="shared" si="95"/>
        <v>0.05</v>
      </c>
      <c r="D689" s="26">
        <f t="shared" ca="1" si="96"/>
        <v>0.11581301628671684</v>
      </c>
      <c r="E689" s="28">
        <f t="shared" si="103"/>
        <v>5000</v>
      </c>
      <c r="F689" s="28">
        <f t="shared" si="104"/>
        <v>0</v>
      </c>
      <c r="G689" s="23">
        <f t="shared" ca="1" si="97"/>
        <v>0</v>
      </c>
      <c r="H689" s="35">
        <f t="shared" ca="1" si="98"/>
        <v>0</v>
      </c>
      <c r="I689" s="28">
        <f t="shared" ca="1" si="102"/>
        <v>0</v>
      </c>
      <c r="J689" s="28">
        <f t="shared" ca="1" si="99"/>
        <v>0</v>
      </c>
      <c r="K689" s="35">
        <f t="shared" ca="1" si="100"/>
        <v>0</v>
      </c>
      <c r="L689" s="37"/>
    </row>
    <row r="690" spans="1:12" x14ac:dyDescent="0.2">
      <c r="A690" s="21">
        <v>57862</v>
      </c>
      <c r="B690" s="28">
        <f t="shared" ca="1" si="101"/>
        <v>0</v>
      </c>
      <c r="C690" s="24">
        <f t="shared" ref="C690:C753" si="105">IF(OR($C$4="",$C$4=0),C689,$C$4)</f>
        <v>0.05</v>
      </c>
      <c r="D690" s="26">
        <f t="shared" ca="1" si="96"/>
        <v>0.1153286030212971</v>
      </c>
      <c r="E690" s="28">
        <f t="shared" si="103"/>
        <v>5000</v>
      </c>
      <c r="F690" s="28">
        <f t="shared" si="104"/>
        <v>0</v>
      </c>
      <c r="G690" s="23">
        <f t="shared" ca="1" si="97"/>
        <v>0</v>
      </c>
      <c r="H690" s="35">
        <f t="shared" ca="1" si="98"/>
        <v>0</v>
      </c>
      <c r="I690" s="28">
        <f t="shared" ca="1" si="102"/>
        <v>0</v>
      </c>
      <c r="J690" s="28">
        <f t="shared" ca="1" si="99"/>
        <v>0</v>
      </c>
      <c r="K690" s="35">
        <f t="shared" ca="1" si="100"/>
        <v>0</v>
      </c>
      <c r="L690" s="37"/>
    </row>
    <row r="691" spans="1:12" x14ac:dyDescent="0.2">
      <c r="A691" s="21">
        <v>57892</v>
      </c>
      <c r="B691" s="28">
        <f t="shared" ca="1" si="101"/>
        <v>0</v>
      </c>
      <c r="C691" s="24">
        <f t="shared" si="105"/>
        <v>0.05</v>
      </c>
      <c r="D691" s="26">
        <f t="shared" ca="1" si="96"/>
        <v>0.11486174525549699</v>
      </c>
      <c r="E691" s="28">
        <f t="shared" si="103"/>
        <v>5000</v>
      </c>
      <c r="F691" s="28">
        <f t="shared" si="104"/>
        <v>0</v>
      </c>
      <c r="G691" s="23">
        <f t="shared" ca="1" si="97"/>
        <v>0</v>
      </c>
      <c r="H691" s="35">
        <f t="shared" ca="1" si="98"/>
        <v>0</v>
      </c>
      <c r="I691" s="28">
        <f t="shared" ca="1" si="102"/>
        <v>0</v>
      </c>
      <c r="J691" s="28">
        <f t="shared" ca="1" si="99"/>
        <v>0</v>
      </c>
      <c r="K691" s="35">
        <f t="shared" ca="1" si="100"/>
        <v>0</v>
      </c>
      <c r="L691" s="37"/>
    </row>
    <row r="692" spans="1:12" x14ac:dyDescent="0.2">
      <c r="A692" s="21">
        <v>57923</v>
      </c>
      <c r="B692" s="28">
        <f t="shared" ca="1" si="101"/>
        <v>0</v>
      </c>
      <c r="C692" s="24">
        <f t="shared" si="105"/>
        <v>0.05</v>
      </c>
      <c r="D692" s="26">
        <f t="shared" ca="1" si="96"/>
        <v>0.11438131088917952</v>
      </c>
      <c r="E692" s="28">
        <f t="shared" si="103"/>
        <v>5000</v>
      </c>
      <c r="F692" s="28">
        <f t="shared" si="104"/>
        <v>0</v>
      </c>
      <c r="G692" s="23">
        <f t="shared" ca="1" si="97"/>
        <v>0</v>
      </c>
      <c r="H692" s="35">
        <f t="shared" ca="1" si="98"/>
        <v>0</v>
      </c>
      <c r="I692" s="28">
        <f t="shared" ca="1" si="102"/>
        <v>0</v>
      </c>
      <c r="J692" s="28">
        <f t="shared" ca="1" si="99"/>
        <v>0</v>
      </c>
      <c r="K692" s="35">
        <f t="shared" ca="1" si="100"/>
        <v>0</v>
      </c>
      <c r="L692" s="37"/>
    </row>
    <row r="693" spans="1:12" x14ac:dyDescent="0.2">
      <c r="A693" s="21">
        <v>57954</v>
      </c>
      <c r="B693" s="28">
        <f t="shared" ca="1" si="101"/>
        <v>0</v>
      </c>
      <c r="C693" s="24">
        <f t="shared" si="105"/>
        <v>0.05</v>
      </c>
      <c r="D693" s="26">
        <f t="shared" ca="1" si="96"/>
        <v>0.11390288604465565</v>
      </c>
      <c r="E693" s="28">
        <f t="shared" si="103"/>
        <v>5000</v>
      </c>
      <c r="F693" s="28">
        <f t="shared" si="104"/>
        <v>0</v>
      </c>
      <c r="G693" s="23">
        <f t="shared" ca="1" si="97"/>
        <v>0</v>
      </c>
      <c r="H693" s="35">
        <f t="shared" ca="1" si="98"/>
        <v>0</v>
      </c>
      <c r="I693" s="28">
        <f t="shared" ca="1" si="102"/>
        <v>0</v>
      </c>
      <c r="J693" s="28">
        <f t="shared" ca="1" si="99"/>
        <v>0</v>
      </c>
      <c r="K693" s="35">
        <f t="shared" ca="1" si="100"/>
        <v>0</v>
      </c>
      <c r="L693" s="37"/>
    </row>
    <row r="694" spans="1:12" x14ac:dyDescent="0.2">
      <c r="A694" s="21">
        <v>57984</v>
      </c>
      <c r="B694" s="28">
        <f t="shared" ca="1" si="101"/>
        <v>0</v>
      </c>
      <c r="C694" s="24">
        <f t="shared" si="105"/>
        <v>0.05</v>
      </c>
      <c r="D694" s="26">
        <f t="shared" ca="1" si="96"/>
        <v>0.11344179967489205</v>
      </c>
      <c r="E694" s="28">
        <f t="shared" si="103"/>
        <v>5000</v>
      </c>
      <c r="F694" s="28">
        <f t="shared" si="104"/>
        <v>0</v>
      </c>
      <c r="G694" s="23">
        <f t="shared" ca="1" si="97"/>
        <v>0</v>
      </c>
      <c r="H694" s="35">
        <f t="shared" ca="1" si="98"/>
        <v>0</v>
      </c>
      <c r="I694" s="28">
        <f t="shared" ca="1" si="102"/>
        <v>0</v>
      </c>
      <c r="J694" s="28">
        <f t="shared" ca="1" si="99"/>
        <v>0</v>
      </c>
      <c r="K694" s="35">
        <f t="shared" ca="1" si="100"/>
        <v>0</v>
      </c>
      <c r="L694" s="37"/>
    </row>
    <row r="695" spans="1:12" x14ac:dyDescent="0.2">
      <c r="A695" s="21">
        <v>58015</v>
      </c>
      <c r="B695" s="28">
        <f t="shared" ca="1" si="101"/>
        <v>0</v>
      </c>
      <c r="C695" s="24">
        <f t="shared" si="105"/>
        <v>0.05</v>
      </c>
      <c r="D695" s="26">
        <f t="shared" ca="1" si="96"/>
        <v>0.11296730454146456</v>
      </c>
      <c r="E695" s="28">
        <f t="shared" si="103"/>
        <v>5000</v>
      </c>
      <c r="F695" s="28">
        <f t="shared" si="104"/>
        <v>0</v>
      </c>
      <c r="G695" s="23">
        <f t="shared" ca="1" si="97"/>
        <v>0</v>
      </c>
      <c r="H695" s="35">
        <f t="shared" ca="1" si="98"/>
        <v>0</v>
      </c>
      <c r="I695" s="28">
        <f t="shared" ca="1" si="102"/>
        <v>0</v>
      </c>
      <c r="J695" s="28">
        <f t="shared" ca="1" si="99"/>
        <v>0</v>
      </c>
      <c r="K695" s="35">
        <f t="shared" ca="1" si="100"/>
        <v>0</v>
      </c>
      <c r="L695" s="37"/>
    </row>
    <row r="696" spans="1:12" x14ac:dyDescent="0.2">
      <c r="A696" s="21">
        <v>58045</v>
      </c>
      <c r="B696" s="28">
        <f t="shared" ca="1" si="101"/>
        <v>0</v>
      </c>
      <c r="C696" s="24">
        <f t="shared" si="105"/>
        <v>0.05</v>
      </c>
      <c r="D696" s="26">
        <f t="shared" ca="1" si="96"/>
        <v>0.11251000546712338</v>
      </c>
      <c r="E696" s="28">
        <f t="shared" si="103"/>
        <v>5000</v>
      </c>
      <c r="F696" s="28">
        <f t="shared" si="104"/>
        <v>0</v>
      </c>
      <c r="G696" s="23">
        <f t="shared" ca="1" si="97"/>
        <v>0</v>
      </c>
      <c r="H696" s="35">
        <f t="shared" ca="1" si="98"/>
        <v>0</v>
      </c>
      <c r="I696" s="28">
        <f t="shared" ca="1" si="102"/>
        <v>0</v>
      </c>
      <c r="J696" s="28">
        <f t="shared" ca="1" si="99"/>
        <v>0</v>
      </c>
      <c r="K696" s="35">
        <f t="shared" ca="1" si="100"/>
        <v>0</v>
      </c>
      <c r="L696" s="37"/>
    </row>
    <row r="697" spans="1:12" x14ac:dyDescent="0.2">
      <c r="A697" s="21">
        <v>58076</v>
      </c>
      <c r="B697" s="28">
        <f t="shared" ca="1" si="101"/>
        <v>0</v>
      </c>
      <c r="C697" s="24">
        <f t="shared" si="105"/>
        <v>0.05</v>
      </c>
      <c r="D697" s="26">
        <f t="shared" ca="1" si="96"/>
        <v>0.11203940776672512</v>
      </c>
      <c r="E697" s="28">
        <f t="shared" si="103"/>
        <v>5000</v>
      </c>
      <c r="F697" s="28">
        <f t="shared" si="104"/>
        <v>0</v>
      </c>
      <c r="G697" s="23">
        <f t="shared" ca="1" si="97"/>
        <v>0</v>
      </c>
      <c r="H697" s="35">
        <f t="shared" ca="1" si="98"/>
        <v>0</v>
      </c>
      <c r="I697" s="28">
        <f t="shared" ca="1" si="102"/>
        <v>0</v>
      </c>
      <c r="J697" s="28">
        <f t="shared" ca="1" si="99"/>
        <v>0</v>
      </c>
      <c r="K697" s="35">
        <f t="shared" ca="1" si="100"/>
        <v>0</v>
      </c>
      <c r="L697" s="37"/>
    </row>
    <row r="698" spans="1:12" x14ac:dyDescent="0.2">
      <c r="A698" s="21">
        <v>58107</v>
      </c>
      <c r="B698" s="28">
        <f t="shared" ca="1" si="101"/>
        <v>0</v>
      </c>
      <c r="C698" s="24">
        <f t="shared" si="105"/>
        <v>0.05</v>
      </c>
      <c r="D698" s="26">
        <f t="shared" ca="1" si="96"/>
        <v>0.11157077844411425</v>
      </c>
      <c r="E698" s="28">
        <f t="shared" si="103"/>
        <v>5000</v>
      </c>
      <c r="F698" s="28">
        <f t="shared" si="104"/>
        <v>0</v>
      </c>
      <c r="G698" s="23">
        <f t="shared" ca="1" si="97"/>
        <v>0</v>
      </c>
      <c r="H698" s="35">
        <f t="shared" ca="1" si="98"/>
        <v>0</v>
      </c>
      <c r="I698" s="28">
        <f t="shared" ca="1" si="102"/>
        <v>0</v>
      </c>
      <c r="J698" s="28">
        <f t="shared" ca="1" si="99"/>
        <v>0</v>
      </c>
      <c r="K698" s="35">
        <f t="shared" ca="1" si="100"/>
        <v>0</v>
      </c>
      <c r="L698" s="37"/>
    </row>
    <row r="699" spans="1:12" x14ac:dyDescent="0.2">
      <c r="A699" s="21">
        <v>58135</v>
      </c>
      <c r="B699" s="28">
        <f t="shared" ca="1" si="101"/>
        <v>0</v>
      </c>
      <c r="C699" s="24">
        <f t="shared" si="105"/>
        <v>0.05</v>
      </c>
      <c r="D699" s="26">
        <f t="shared" ca="1" si="96"/>
        <v>0.11114918535996735</v>
      </c>
      <c r="E699" s="28">
        <f t="shared" si="103"/>
        <v>5000</v>
      </c>
      <c r="F699" s="28">
        <f t="shared" si="104"/>
        <v>50</v>
      </c>
      <c r="G699" s="23">
        <f t="shared" ca="1" si="97"/>
        <v>5.5574592679983672</v>
      </c>
      <c r="H699" s="35">
        <f t="shared" ca="1" si="98"/>
        <v>-27787.296339991837</v>
      </c>
      <c r="I699" s="28">
        <f t="shared" ca="1" si="102"/>
        <v>0</v>
      </c>
      <c r="J699" s="28">
        <f t="shared" ca="1" si="99"/>
        <v>0</v>
      </c>
      <c r="K699" s="35">
        <f t="shared" ca="1" si="100"/>
        <v>-27787.296339991837</v>
      </c>
      <c r="L699" s="37"/>
    </row>
    <row r="700" spans="1:12" x14ac:dyDescent="0.2">
      <c r="A700" s="21">
        <v>58166</v>
      </c>
      <c r="B700" s="28">
        <f t="shared" ca="1" si="101"/>
        <v>0</v>
      </c>
      <c r="C700" s="24">
        <f t="shared" si="105"/>
        <v>0.05</v>
      </c>
      <c r="D700" s="26">
        <f t="shared" ca="1" si="96"/>
        <v>0.11068427958723742</v>
      </c>
      <c r="E700" s="28">
        <f t="shared" si="103"/>
        <v>5000</v>
      </c>
      <c r="F700" s="28">
        <f t="shared" si="104"/>
        <v>0</v>
      </c>
      <c r="G700" s="23">
        <f t="shared" ca="1" si="97"/>
        <v>0</v>
      </c>
      <c r="H700" s="35">
        <f t="shared" ca="1" si="98"/>
        <v>0</v>
      </c>
      <c r="I700" s="28">
        <f t="shared" ca="1" si="102"/>
        <v>0</v>
      </c>
      <c r="J700" s="28">
        <f t="shared" ca="1" si="99"/>
        <v>0</v>
      </c>
      <c r="K700" s="35">
        <f t="shared" ca="1" si="100"/>
        <v>0</v>
      </c>
      <c r="L700" s="37"/>
    </row>
    <row r="701" spans="1:12" x14ac:dyDescent="0.2">
      <c r="A701" s="21">
        <v>58196</v>
      </c>
      <c r="B701" s="28">
        <f t="shared" ca="1" si="101"/>
        <v>0</v>
      </c>
      <c r="C701" s="24">
        <f t="shared" si="105"/>
        <v>0.05</v>
      </c>
      <c r="D701" s="26">
        <f t="shared" ca="1" si="96"/>
        <v>0.11023622234797857</v>
      </c>
      <c r="E701" s="28">
        <f t="shared" si="103"/>
        <v>5000</v>
      </c>
      <c r="F701" s="28">
        <f t="shared" si="104"/>
        <v>0</v>
      </c>
      <c r="G701" s="23">
        <f t="shared" ca="1" si="97"/>
        <v>0</v>
      </c>
      <c r="H701" s="35">
        <f t="shared" ca="1" si="98"/>
        <v>0</v>
      </c>
      <c r="I701" s="28">
        <f t="shared" ca="1" si="102"/>
        <v>0</v>
      </c>
      <c r="J701" s="28">
        <f t="shared" ca="1" si="99"/>
        <v>0</v>
      </c>
      <c r="K701" s="35">
        <f t="shared" ca="1" si="100"/>
        <v>0</v>
      </c>
      <c r="L701" s="37"/>
    </row>
    <row r="702" spans="1:12" x14ac:dyDescent="0.2">
      <c r="A702" s="21">
        <v>58227</v>
      </c>
      <c r="B702" s="28">
        <f t="shared" ca="1" si="101"/>
        <v>0</v>
      </c>
      <c r="C702" s="24">
        <f t="shared" si="105"/>
        <v>0.05</v>
      </c>
      <c r="D702" s="26">
        <f t="shared" ca="1" si="96"/>
        <v>0.10977513524268366</v>
      </c>
      <c r="E702" s="28">
        <f t="shared" si="103"/>
        <v>5000</v>
      </c>
      <c r="F702" s="28">
        <f t="shared" si="104"/>
        <v>0</v>
      </c>
      <c r="G702" s="23">
        <f t="shared" ca="1" si="97"/>
        <v>0</v>
      </c>
      <c r="H702" s="35">
        <f t="shared" ca="1" si="98"/>
        <v>0</v>
      </c>
      <c r="I702" s="28">
        <f t="shared" ca="1" si="102"/>
        <v>0</v>
      </c>
      <c r="J702" s="28">
        <f t="shared" ca="1" si="99"/>
        <v>0</v>
      </c>
      <c r="K702" s="35">
        <f t="shared" ca="1" si="100"/>
        <v>0</v>
      </c>
      <c r="L702" s="37"/>
    </row>
    <row r="703" spans="1:12" x14ac:dyDescent="0.2">
      <c r="A703" s="21">
        <v>58257</v>
      </c>
      <c r="B703" s="28">
        <f t="shared" ca="1" si="101"/>
        <v>0</v>
      </c>
      <c r="C703" s="24">
        <f t="shared" si="105"/>
        <v>0.05</v>
      </c>
      <c r="D703" s="26">
        <f t="shared" ca="1" si="96"/>
        <v>0.10933075827949139</v>
      </c>
      <c r="E703" s="28">
        <f t="shared" si="103"/>
        <v>5000</v>
      </c>
      <c r="F703" s="28">
        <f t="shared" si="104"/>
        <v>0</v>
      </c>
      <c r="G703" s="23">
        <f t="shared" ca="1" si="97"/>
        <v>0</v>
      </c>
      <c r="H703" s="35">
        <f t="shared" ca="1" si="98"/>
        <v>0</v>
      </c>
      <c r="I703" s="28">
        <f t="shared" ca="1" si="102"/>
        <v>0</v>
      </c>
      <c r="J703" s="28">
        <f t="shared" ca="1" si="99"/>
        <v>0</v>
      </c>
      <c r="K703" s="35">
        <f t="shared" ca="1" si="100"/>
        <v>0</v>
      </c>
      <c r="L703" s="37"/>
    </row>
    <row r="704" spans="1:12" x14ac:dyDescent="0.2">
      <c r="A704" s="21">
        <v>58288</v>
      </c>
      <c r="B704" s="28">
        <f t="shared" ca="1" si="101"/>
        <v>0</v>
      </c>
      <c r="C704" s="24">
        <f t="shared" si="105"/>
        <v>0.05</v>
      </c>
      <c r="D704" s="26">
        <f t="shared" ca="1" si="96"/>
        <v>0.10887345847566046</v>
      </c>
      <c r="E704" s="28">
        <f t="shared" si="103"/>
        <v>5000</v>
      </c>
      <c r="F704" s="28">
        <f t="shared" si="104"/>
        <v>0</v>
      </c>
      <c r="G704" s="23">
        <f t="shared" ca="1" si="97"/>
        <v>0</v>
      </c>
      <c r="H704" s="35">
        <f t="shared" ca="1" si="98"/>
        <v>0</v>
      </c>
      <c r="I704" s="28">
        <f t="shared" ca="1" si="102"/>
        <v>0</v>
      </c>
      <c r="J704" s="28">
        <f t="shared" ca="1" si="99"/>
        <v>0</v>
      </c>
      <c r="K704" s="35">
        <f t="shared" ca="1" si="100"/>
        <v>0</v>
      </c>
      <c r="L704" s="37"/>
    </row>
    <row r="705" spans="1:12" x14ac:dyDescent="0.2">
      <c r="A705" s="21">
        <v>58319</v>
      </c>
      <c r="B705" s="28">
        <f t="shared" ca="1" si="101"/>
        <v>0</v>
      </c>
      <c r="C705" s="24">
        <f t="shared" si="105"/>
        <v>0.05</v>
      </c>
      <c r="D705" s="26">
        <f t="shared" ca="1" si="96"/>
        <v>0.10841807142825674</v>
      </c>
      <c r="E705" s="28">
        <f t="shared" si="103"/>
        <v>5000</v>
      </c>
      <c r="F705" s="28">
        <f t="shared" si="104"/>
        <v>0</v>
      </c>
      <c r="G705" s="23">
        <f t="shared" ca="1" si="97"/>
        <v>0</v>
      </c>
      <c r="H705" s="35">
        <f t="shared" ca="1" si="98"/>
        <v>0</v>
      </c>
      <c r="I705" s="28">
        <f t="shared" ca="1" si="102"/>
        <v>0</v>
      </c>
      <c r="J705" s="28">
        <f t="shared" ca="1" si="99"/>
        <v>0</v>
      </c>
      <c r="K705" s="35">
        <f t="shared" ca="1" si="100"/>
        <v>0</v>
      </c>
      <c r="L705" s="37"/>
    </row>
    <row r="706" spans="1:12" x14ac:dyDescent="0.2">
      <c r="A706" s="21">
        <v>58349</v>
      </c>
      <c r="B706" s="28">
        <f t="shared" ca="1" si="101"/>
        <v>0</v>
      </c>
      <c r="C706" s="24">
        <f t="shared" si="105"/>
        <v>0.05</v>
      </c>
      <c r="D706" s="26">
        <f t="shared" ca="1" si="96"/>
        <v>0.10797918794858767</v>
      </c>
      <c r="E706" s="28">
        <f t="shared" si="103"/>
        <v>5000</v>
      </c>
      <c r="F706" s="28">
        <f t="shared" si="104"/>
        <v>0</v>
      </c>
      <c r="G706" s="23">
        <f t="shared" ca="1" si="97"/>
        <v>0</v>
      </c>
      <c r="H706" s="35">
        <f t="shared" ca="1" si="98"/>
        <v>0</v>
      </c>
      <c r="I706" s="28">
        <f t="shared" ca="1" si="102"/>
        <v>0</v>
      </c>
      <c r="J706" s="28">
        <f t="shared" ca="1" si="99"/>
        <v>0</v>
      </c>
      <c r="K706" s="35">
        <f t="shared" ca="1" si="100"/>
        <v>0</v>
      </c>
      <c r="L706" s="37"/>
    </row>
    <row r="707" spans="1:12" x14ac:dyDescent="0.2">
      <c r="A707" s="21">
        <v>58380</v>
      </c>
      <c r="B707" s="28">
        <f t="shared" ca="1" si="101"/>
        <v>0</v>
      </c>
      <c r="C707" s="24">
        <f t="shared" si="105"/>
        <v>0.05</v>
      </c>
      <c r="D707" s="26">
        <f t="shared" ca="1" si="96"/>
        <v>0.10752754138321327</v>
      </c>
      <c r="E707" s="28">
        <f t="shared" si="103"/>
        <v>5000</v>
      </c>
      <c r="F707" s="28">
        <f t="shared" si="104"/>
        <v>0</v>
      </c>
      <c r="G707" s="23">
        <f t="shared" ca="1" si="97"/>
        <v>0</v>
      </c>
      <c r="H707" s="35">
        <f t="shared" ca="1" si="98"/>
        <v>0</v>
      </c>
      <c r="I707" s="28">
        <f t="shared" ca="1" si="102"/>
        <v>0</v>
      </c>
      <c r="J707" s="28">
        <f t="shared" ca="1" si="99"/>
        <v>0</v>
      </c>
      <c r="K707" s="35">
        <f t="shared" ca="1" si="100"/>
        <v>0</v>
      </c>
      <c r="L707" s="37"/>
    </row>
    <row r="708" spans="1:12" x14ac:dyDescent="0.2">
      <c r="A708" s="21">
        <v>58410</v>
      </c>
      <c r="B708" s="28">
        <f t="shared" ca="1" si="101"/>
        <v>0</v>
      </c>
      <c r="C708" s="24">
        <f t="shared" si="105"/>
        <v>0.05</v>
      </c>
      <c r="D708" s="26">
        <f t="shared" ca="1" si="96"/>
        <v>0.10709226282770279</v>
      </c>
      <c r="E708" s="28">
        <f t="shared" si="103"/>
        <v>5000</v>
      </c>
      <c r="F708" s="28">
        <f t="shared" si="104"/>
        <v>0</v>
      </c>
      <c r="G708" s="23">
        <f t="shared" ca="1" si="97"/>
        <v>0</v>
      </c>
      <c r="H708" s="35">
        <f t="shared" ca="1" si="98"/>
        <v>0</v>
      </c>
      <c r="I708" s="28">
        <f t="shared" ca="1" si="102"/>
        <v>0</v>
      </c>
      <c r="J708" s="28">
        <f t="shared" ca="1" si="99"/>
        <v>0</v>
      </c>
      <c r="K708" s="35">
        <f t="shared" ca="1" si="100"/>
        <v>0</v>
      </c>
      <c r="L708" s="37"/>
    </row>
    <row r="709" spans="1:12" x14ac:dyDescent="0.2">
      <c r="A709" s="21">
        <v>58441</v>
      </c>
      <c r="B709" s="28">
        <f t="shared" ca="1" si="101"/>
        <v>0</v>
      </c>
      <c r="C709" s="24">
        <f t="shared" si="105"/>
        <v>0.05</v>
      </c>
      <c r="D709" s="26">
        <f t="shared" ca="1" si="96"/>
        <v>0.10664432602059019</v>
      </c>
      <c r="E709" s="28">
        <f t="shared" si="103"/>
        <v>5000</v>
      </c>
      <c r="F709" s="28">
        <f t="shared" si="104"/>
        <v>0</v>
      </c>
      <c r="G709" s="23">
        <f t="shared" ca="1" si="97"/>
        <v>0</v>
      </c>
      <c r="H709" s="35">
        <f t="shared" ca="1" si="98"/>
        <v>0</v>
      </c>
      <c r="I709" s="28">
        <f t="shared" ca="1" si="102"/>
        <v>0</v>
      </c>
      <c r="J709" s="28">
        <f t="shared" ca="1" si="99"/>
        <v>0</v>
      </c>
      <c r="K709" s="35">
        <f t="shared" ca="1" si="100"/>
        <v>0</v>
      </c>
      <c r="L709" s="37"/>
    </row>
    <row r="710" spans="1:12" x14ac:dyDescent="0.2">
      <c r="A710" s="21">
        <v>58472</v>
      </c>
      <c r="B710" s="28">
        <f t="shared" ca="1" si="101"/>
        <v>0</v>
      </c>
      <c r="C710" s="24">
        <f t="shared" si="105"/>
        <v>0.05</v>
      </c>
      <c r="D710" s="26">
        <f t="shared" ca="1" si="96"/>
        <v>0.10619826280712354</v>
      </c>
      <c r="E710" s="28">
        <f t="shared" si="103"/>
        <v>5000</v>
      </c>
      <c r="F710" s="28">
        <f t="shared" si="104"/>
        <v>0</v>
      </c>
      <c r="G710" s="23">
        <f t="shared" ca="1" si="97"/>
        <v>0</v>
      </c>
      <c r="H710" s="35">
        <f t="shared" ca="1" si="98"/>
        <v>0</v>
      </c>
      <c r="I710" s="28">
        <f t="shared" ca="1" si="102"/>
        <v>0</v>
      </c>
      <c r="J710" s="28">
        <f t="shared" ca="1" si="99"/>
        <v>0</v>
      </c>
      <c r="K710" s="35">
        <f t="shared" ca="1" si="100"/>
        <v>0</v>
      </c>
      <c r="L710" s="37"/>
    </row>
    <row r="711" spans="1:12" x14ac:dyDescent="0.2">
      <c r="A711" s="21">
        <v>58501</v>
      </c>
      <c r="B711" s="28">
        <f t="shared" ca="1" si="101"/>
        <v>0</v>
      </c>
      <c r="C711" s="24">
        <f t="shared" si="105"/>
        <v>0.05</v>
      </c>
      <c r="D711" s="26">
        <f t="shared" ca="1" si="96"/>
        <v>0.10578266710035482</v>
      </c>
      <c r="E711" s="28">
        <f t="shared" si="103"/>
        <v>5000</v>
      </c>
      <c r="F711" s="28">
        <f t="shared" si="104"/>
        <v>50</v>
      </c>
      <c r="G711" s="23">
        <f t="shared" ca="1" si="97"/>
        <v>5.2891333550177411</v>
      </c>
      <c r="H711" s="35">
        <f t="shared" ca="1" si="98"/>
        <v>-26445.666775088706</v>
      </c>
      <c r="I711" s="28">
        <f t="shared" ca="1" si="102"/>
        <v>0</v>
      </c>
      <c r="J711" s="28">
        <f t="shared" ca="1" si="99"/>
        <v>0</v>
      </c>
      <c r="K711" s="35">
        <f t="shared" ca="1" si="100"/>
        <v>-26445.666775088706</v>
      </c>
      <c r="L711" s="37"/>
    </row>
    <row r="712" spans="1:12" x14ac:dyDescent="0.2">
      <c r="A712" s="21">
        <v>58532</v>
      </c>
      <c r="B712" s="28">
        <f t="shared" ca="1" si="101"/>
        <v>0</v>
      </c>
      <c r="C712" s="24">
        <f t="shared" si="105"/>
        <v>0.05</v>
      </c>
      <c r="D712" s="26">
        <f t="shared" ca="1" si="96"/>
        <v>0.1053402079637408</v>
      </c>
      <c r="E712" s="28">
        <f t="shared" si="103"/>
        <v>5000</v>
      </c>
      <c r="F712" s="28">
        <f t="shared" si="104"/>
        <v>0</v>
      </c>
      <c r="G712" s="23">
        <f t="shared" ca="1" si="97"/>
        <v>0</v>
      </c>
      <c r="H712" s="35">
        <f t="shared" ca="1" si="98"/>
        <v>0</v>
      </c>
      <c r="I712" s="28">
        <f t="shared" ca="1" si="102"/>
        <v>0</v>
      </c>
      <c r="J712" s="28">
        <f t="shared" ca="1" si="99"/>
        <v>0</v>
      </c>
      <c r="K712" s="35">
        <f t="shared" ca="1" si="100"/>
        <v>0</v>
      </c>
      <c r="L712" s="37"/>
    </row>
    <row r="713" spans="1:12" x14ac:dyDescent="0.2">
      <c r="A713" s="21">
        <v>58562</v>
      </c>
      <c r="B713" s="28">
        <f t="shared" ca="1" si="101"/>
        <v>0</v>
      </c>
      <c r="C713" s="24">
        <f t="shared" si="105"/>
        <v>0.05</v>
      </c>
      <c r="D713" s="26">
        <f t="shared" ca="1" si="96"/>
        <v>0.10491378387768996</v>
      </c>
      <c r="E713" s="28">
        <f t="shared" si="103"/>
        <v>5000</v>
      </c>
      <c r="F713" s="28">
        <f t="shared" si="104"/>
        <v>0</v>
      </c>
      <c r="G713" s="23">
        <f t="shared" ca="1" si="97"/>
        <v>0</v>
      </c>
      <c r="H713" s="35">
        <f t="shared" ca="1" si="98"/>
        <v>0</v>
      </c>
      <c r="I713" s="28">
        <f t="shared" ca="1" si="102"/>
        <v>0</v>
      </c>
      <c r="J713" s="28">
        <f t="shared" ca="1" si="99"/>
        <v>0</v>
      </c>
      <c r="K713" s="35">
        <f t="shared" ca="1" si="100"/>
        <v>0</v>
      </c>
      <c r="L713" s="37"/>
    </row>
    <row r="714" spans="1:12" x14ac:dyDescent="0.2">
      <c r="A714" s="21">
        <v>58593</v>
      </c>
      <c r="B714" s="28">
        <f t="shared" ca="1" si="101"/>
        <v>0</v>
      </c>
      <c r="C714" s="24">
        <f t="shared" si="105"/>
        <v>0.05</v>
      </c>
      <c r="D714" s="26">
        <f t="shared" ref="D714:D777" ca="1" si="106">+(1+C714/2)^(-2*(A714-$M$4)/365.25)</f>
        <v>0.10447495903515315</v>
      </c>
      <c r="E714" s="28">
        <f t="shared" si="103"/>
        <v>5000</v>
      </c>
      <c r="F714" s="28">
        <f t="shared" si="104"/>
        <v>0</v>
      </c>
      <c r="G714" s="23">
        <f t="shared" ca="1" si="97"/>
        <v>0</v>
      </c>
      <c r="H714" s="35">
        <f t="shared" ca="1" si="98"/>
        <v>0</v>
      </c>
      <c r="I714" s="28">
        <f t="shared" ca="1" si="102"/>
        <v>0</v>
      </c>
      <c r="J714" s="28">
        <f t="shared" ca="1" si="99"/>
        <v>0</v>
      </c>
      <c r="K714" s="35">
        <f t="shared" ca="1" si="100"/>
        <v>0</v>
      </c>
      <c r="L714" s="37"/>
    </row>
    <row r="715" spans="1:12" x14ac:dyDescent="0.2">
      <c r="A715" s="21">
        <v>58623</v>
      </c>
      <c r="B715" s="28">
        <f t="shared" ca="1" si="101"/>
        <v>0</v>
      </c>
      <c r="C715" s="24">
        <f t="shared" si="105"/>
        <v>0.05</v>
      </c>
      <c r="D715" s="26">
        <f t="shared" ca="1" si="106"/>
        <v>0.10405203753363972</v>
      </c>
      <c r="E715" s="28">
        <f t="shared" si="103"/>
        <v>5000</v>
      </c>
      <c r="F715" s="28">
        <f t="shared" si="104"/>
        <v>0</v>
      </c>
      <c r="G715" s="23">
        <f t="shared" ref="G715:G778" ca="1" si="107">+F715*D715</f>
        <v>0</v>
      </c>
      <c r="H715" s="35">
        <f t="shared" ref="H715:H778" ca="1" si="108">-G715*E715</f>
        <v>0</v>
      </c>
      <c r="I715" s="28">
        <f t="shared" ca="1" si="102"/>
        <v>0</v>
      </c>
      <c r="J715" s="28">
        <f t="shared" ref="J715:J778" ca="1" si="109">+IF(B715=0,0,D715*-IPMT(C715/12,B715,$B$8,I714))</f>
        <v>0</v>
      </c>
      <c r="K715" s="35">
        <f t="shared" ref="K715:K778" ca="1" si="110">+H715+J715</f>
        <v>0</v>
      </c>
      <c r="L715" s="37"/>
    </row>
    <row r="716" spans="1:12" x14ac:dyDescent="0.2">
      <c r="A716" s="21">
        <v>58654</v>
      </c>
      <c r="B716" s="28">
        <f t="shared" ref="B716:B779" ca="1" si="111">+IF(B715&lt;&gt;0,B715+1,IF(I715=0,0,1))</f>
        <v>0</v>
      </c>
      <c r="C716" s="24">
        <f t="shared" si="105"/>
        <v>0.05</v>
      </c>
      <c r="D716" s="26">
        <f t="shared" ca="1" si="106"/>
        <v>0.10361681713362476</v>
      </c>
      <c r="E716" s="28">
        <f t="shared" si="103"/>
        <v>5000</v>
      </c>
      <c r="F716" s="28">
        <f t="shared" si="104"/>
        <v>0</v>
      </c>
      <c r="G716" s="23">
        <f t="shared" ca="1" si="107"/>
        <v>0</v>
      </c>
      <c r="H716" s="35">
        <f t="shared" ca="1" si="108"/>
        <v>0</v>
      </c>
      <c r="I716" s="28">
        <f t="shared" ref="I716:I779" ca="1" si="112">+IF(A716=$I$4,$H$4*D716,IF(I715=0,0,I715+J716+H716))</f>
        <v>0</v>
      </c>
      <c r="J716" s="28">
        <f t="shared" ca="1" si="109"/>
        <v>0</v>
      </c>
      <c r="K716" s="35">
        <f t="shared" ca="1" si="110"/>
        <v>0</v>
      </c>
      <c r="L716" s="37"/>
    </row>
    <row r="717" spans="1:12" x14ac:dyDescent="0.2">
      <c r="A717" s="21">
        <v>58685</v>
      </c>
      <c r="B717" s="28">
        <f t="shared" ca="1" si="111"/>
        <v>0</v>
      </c>
      <c r="C717" s="24">
        <f t="shared" si="105"/>
        <v>0.05</v>
      </c>
      <c r="D717" s="26">
        <f t="shared" ca="1" si="106"/>
        <v>0.10318341713810239</v>
      </c>
      <c r="E717" s="28">
        <f t="shared" si="103"/>
        <v>5000</v>
      </c>
      <c r="F717" s="28">
        <f t="shared" si="104"/>
        <v>0</v>
      </c>
      <c r="G717" s="23">
        <f t="shared" ca="1" si="107"/>
        <v>0</v>
      </c>
      <c r="H717" s="35">
        <f t="shared" ca="1" si="108"/>
        <v>0</v>
      </c>
      <c r="I717" s="28">
        <f t="shared" ca="1" si="112"/>
        <v>0</v>
      </c>
      <c r="J717" s="28">
        <f t="shared" ca="1" si="109"/>
        <v>0</v>
      </c>
      <c r="K717" s="35">
        <f t="shared" ca="1" si="110"/>
        <v>0</v>
      </c>
      <c r="L717" s="37"/>
    </row>
    <row r="718" spans="1:12" x14ac:dyDescent="0.2">
      <c r="A718" s="21">
        <v>58715</v>
      </c>
      <c r="B718" s="28">
        <f t="shared" ca="1" si="111"/>
        <v>0</v>
      </c>
      <c r="C718" s="24">
        <f t="shared" si="105"/>
        <v>0.05</v>
      </c>
      <c r="D718" s="26">
        <f t="shared" ca="1" si="106"/>
        <v>0.10276572388308367</v>
      </c>
      <c r="E718" s="28">
        <f t="shared" si="103"/>
        <v>5000</v>
      </c>
      <c r="F718" s="28">
        <f t="shared" si="104"/>
        <v>0</v>
      </c>
      <c r="G718" s="23">
        <f t="shared" ca="1" si="107"/>
        <v>0</v>
      </c>
      <c r="H718" s="35">
        <f t="shared" ca="1" si="108"/>
        <v>0</v>
      </c>
      <c r="I718" s="28">
        <f t="shared" ca="1" si="112"/>
        <v>0</v>
      </c>
      <c r="J718" s="28">
        <f t="shared" ca="1" si="109"/>
        <v>0</v>
      </c>
      <c r="K718" s="35">
        <f t="shared" ca="1" si="110"/>
        <v>0</v>
      </c>
      <c r="L718" s="37"/>
    </row>
    <row r="719" spans="1:12" x14ac:dyDescent="0.2">
      <c r="A719" s="21">
        <v>58746</v>
      </c>
      <c r="B719" s="28">
        <f t="shared" ca="1" si="111"/>
        <v>0</v>
      </c>
      <c r="C719" s="24">
        <f t="shared" si="105"/>
        <v>0.05</v>
      </c>
      <c r="D719" s="26">
        <f t="shared" ca="1" si="106"/>
        <v>0.10233588377119004</v>
      </c>
      <c r="E719" s="28">
        <f t="shared" si="103"/>
        <v>5000</v>
      </c>
      <c r="F719" s="28">
        <f t="shared" si="104"/>
        <v>0</v>
      </c>
      <c r="G719" s="23">
        <f t="shared" ca="1" si="107"/>
        <v>0</v>
      </c>
      <c r="H719" s="35">
        <f t="shared" ca="1" si="108"/>
        <v>0</v>
      </c>
      <c r="I719" s="28">
        <f t="shared" ca="1" si="112"/>
        <v>0</v>
      </c>
      <c r="J719" s="28">
        <f t="shared" ca="1" si="109"/>
        <v>0</v>
      </c>
      <c r="K719" s="35">
        <f t="shared" ca="1" si="110"/>
        <v>0</v>
      </c>
      <c r="L719" s="37"/>
    </row>
    <row r="720" spans="1:12" x14ac:dyDescent="0.2">
      <c r="A720" s="21">
        <v>58776</v>
      </c>
      <c r="B720" s="28">
        <f t="shared" ca="1" si="111"/>
        <v>0</v>
      </c>
      <c r="C720" s="24">
        <f t="shared" si="105"/>
        <v>0.05</v>
      </c>
      <c r="D720" s="26">
        <f t="shared" ca="1" si="106"/>
        <v>0.10192162138695063</v>
      </c>
      <c r="E720" s="28">
        <f t="shared" si="103"/>
        <v>5000</v>
      </c>
      <c r="F720" s="28">
        <f t="shared" si="104"/>
        <v>0</v>
      </c>
      <c r="G720" s="23">
        <f t="shared" ca="1" si="107"/>
        <v>0</v>
      </c>
      <c r="H720" s="35">
        <f t="shared" ca="1" si="108"/>
        <v>0</v>
      </c>
      <c r="I720" s="28">
        <f t="shared" ca="1" si="112"/>
        <v>0</v>
      </c>
      <c r="J720" s="28">
        <f t="shared" ca="1" si="109"/>
        <v>0</v>
      </c>
      <c r="K720" s="35">
        <f t="shared" ca="1" si="110"/>
        <v>0</v>
      </c>
      <c r="L720" s="37"/>
    </row>
    <row r="721" spans="1:12" x14ac:dyDescent="0.2">
      <c r="A721" s="21">
        <v>58807</v>
      </c>
      <c r="B721" s="28">
        <f t="shared" ca="1" si="111"/>
        <v>0</v>
      </c>
      <c r="C721" s="24">
        <f t="shared" si="105"/>
        <v>0.05</v>
      </c>
      <c r="D721" s="26">
        <f t="shared" ca="1" si="106"/>
        <v>0.10149531191832668</v>
      </c>
      <c r="E721" s="28">
        <f t="shared" si="103"/>
        <v>5000</v>
      </c>
      <c r="F721" s="28">
        <f t="shared" si="104"/>
        <v>0</v>
      </c>
      <c r="G721" s="23">
        <f t="shared" ca="1" si="107"/>
        <v>0</v>
      </c>
      <c r="H721" s="35">
        <f t="shared" ca="1" si="108"/>
        <v>0</v>
      </c>
      <c r="I721" s="28">
        <f t="shared" ca="1" si="112"/>
        <v>0</v>
      </c>
      <c r="J721" s="28">
        <f t="shared" ca="1" si="109"/>
        <v>0</v>
      </c>
      <c r="K721" s="35">
        <f t="shared" ca="1" si="110"/>
        <v>0</v>
      </c>
      <c r="L721" s="37"/>
    </row>
    <row r="722" spans="1:12" x14ac:dyDescent="0.2">
      <c r="A722" s="21">
        <v>58838</v>
      </c>
      <c r="B722" s="28">
        <f t="shared" ca="1" si="111"/>
        <v>0</v>
      </c>
      <c r="C722" s="24">
        <f t="shared" si="105"/>
        <v>0.05</v>
      </c>
      <c r="D722" s="26">
        <f t="shared" ca="1" si="106"/>
        <v>0.10107078558227628</v>
      </c>
      <c r="E722" s="28">
        <f t="shared" si="103"/>
        <v>5000</v>
      </c>
      <c r="F722" s="28">
        <f t="shared" si="104"/>
        <v>0</v>
      </c>
      <c r="G722" s="23">
        <f t="shared" ca="1" si="107"/>
        <v>0</v>
      </c>
      <c r="H722" s="35">
        <f t="shared" ca="1" si="108"/>
        <v>0</v>
      </c>
      <c r="I722" s="28">
        <f t="shared" ca="1" si="112"/>
        <v>0</v>
      </c>
      <c r="J722" s="28">
        <f t="shared" ca="1" si="109"/>
        <v>0</v>
      </c>
      <c r="K722" s="35">
        <f t="shared" ca="1" si="110"/>
        <v>0</v>
      </c>
      <c r="L722" s="37"/>
    </row>
    <row r="723" spans="1:12" x14ac:dyDescent="0.2">
      <c r="A723" s="21">
        <v>58866</v>
      </c>
      <c r="B723" s="28">
        <f t="shared" ca="1" si="111"/>
        <v>0</v>
      </c>
      <c r="C723" s="24">
        <f t="shared" si="105"/>
        <v>0.05</v>
      </c>
      <c r="D723" s="26">
        <f t="shared" ca="1" si="106"/>
        <v>0.10068886887608312</v>
      </c>
      <c r="E723" s="28">
        <f t="shared" si="103"/>
        <v>5000</v>
      </c>
      <c r="F723" s="28">
        <f t="shared" si="104"/>
        <v>50</v>
      </c>
      <c r="G723" s="23">
        <f t="shared" ca="1" si="107"/>
        <v>5.0344434438041565</v>
      </c>
      <c r="H723" s="35">
        <f t="shared" ca="1" si="108"/>
        <v>-25172.217219020782</v>
      </c>
      <c r="I723" s="28">
        <f t="shared" ca="1" si="112"/>
        <v>0</v>
      </c>
      <c r="J723" s="28">
        <f t="shared" ca="1" si="109"/>
        <v>0</v>
      </c>
      <c r="K723" s="35">
        <f t="shared" ca="1" si="110"/>
        <v>-25172.217219020782</v>
      </c>
      <c r="L723" s="37"/>
    </row>
    <row r="724" spans="1:12" x14ac:dyDescent="0.2">
      <c r="A724" s="21">
        <v>58897</v>
      </c>
      <c r="B724" s="28">
        <f t="shared" ca="1" si="111"/>
        <v>0</v>
      </c>
      <c r="C724" s="24">
        <f t="shared" si="105"/>
        <v>0.05</v>
      </c>
      <c r="D724" s="26">
        <f t="shared" ca="1" si="106"/>
        <v>0.10026771566440158</v>
      </c>
      <c r="E724" s="28">
        <f t="shared" si="103"/>
        <v>5000</v>
      </c>
      <c r="F724" s="28">
        <f t="shared" si="104"/>
        <v>0</v>
      </c>
      <c r="G724" s="23">
        <f t="shared" ca="1" si="107"/>
        <v>0</v>
      </c>
      <c r="H724" s="35">
        <f t="shared" ca="1" si="108"/>
        <v>0</v>
      </c>
      <c r="I724" s="28">
        <f t="shared" ca="1" si="112"/>
        <v>0</v>
      </c>
      <c r="J724" s="28">
        <f t="shared" ca="1" si="109"/>
        <v>0</v>
      </c>
      <c r="K724" s="35">
        <f t="shared" ca="1" si="110"/>
        <v>0</v>
      </c>
      <c r="L724" s="37"/>
    </row>
    <row r="725" spans="1:12" x14ac:dyDescent="0.2">
      <c r="A725" s="21">
        <v>58927</v>
      </c>
      <c r="B725" s="28">
        <f t="shared" ca="1" si="111"/>
        <v>0</v>
      </c>
      <c r="C725" s="24">
        <f t="shared" si="105"/>
        <v>0.05</v>
      </c>
      <c r="D725" s="26">
        <f t="shared" ca="1" si="106"/>
        <v>9.9861825360603104E-2</v>
      </c>
      <c r="E725" s="28">
        <f t="shared" si="103"/>
        <v>5000</v>
      </c>
      <c r="F725" s="28">
        <f t="shared" si="104"/>
        <v>0</v>
      </c>
      <c r="G725" s="23">
        <f t="shared" ca="1" si="107"/>
        <v>0</v>
      </c>
      <c r="H725" s="35">
        <f t="shared" ca="1" si="108"/>
        <v>0</v>
      </c>
      <c r="I725" s="28">
        <f t="shared" ca="1" si="112"/>
        <v>0</v>
      </c>
      <c r="J725" s="28">
        <f t="shared" ca="1" si="109"/>
        <v>0</v>
      </c>
      <c r="K725" s="35">
        <f t="shared" ca="1" si="110"/>
        <v>0</v>
      </c>
      <c r="L725" s="37"/>
    </row>
    <row r="726" spans="1:12" x14ac:dyDescent="0.2">
      <c r="A726" s="21">
        <v>58958</v>
      </c>
      <c r="B726" s="28">
        <f t="shared" ca="1" si="111"/>
        <v>0</v>
      </c>
      <c r="C726" s="24">
        <f t="shared" si="105"/>
        <v>0.05</v>
      </c>
      <c r="D726" s="26">
        <f t="shared" ca="1" si="106"/>
        <v>9.9444131439274386E-2</v>
      </c>
      <c r="E726" s="28">
        <f t="shared" si="103"/>
        <v>5000</v>
      </c>
      <c r="F726" s="28">
        <f t="shared" si="104"/>
        <v>0</v>
      </c>
      <c r="G726" s="23">
        <f t="shared" ca="1" si="107"/>
        <v>0</v>
      </c>
      <c r="H726" s="35">
        <f t="shared" ca="1" si="108"/>
        <v>0</v>
      </c>
      <c r="I726" s="28">
        <f t="shared" ca="1" si="112"/>
        <v>0</v>
      </c>
      <c r="J726" s="28">
        <f t="shared" ca="1" si="109"/>
        <v>0</v>
      </c>
      <c r="K726" s="35">
        <f t="shared" ca="1" si="110"/>
        <v>0</v>
      </c>
      <c r="L726" s="37"/>
    </row>
    <row r="727" spans="1:12" x14ac:dyDescent="0.2">
      <c r="A727" s="21">
        <v>58988</v>
      </c>
      <c r="B727" s="28">
        <f t="shared" ca="1" si="111"/>
        <v>0</v>
      </c>
      <c r="C727" s="24">
        <f t="shared" si="105"/>
        <v>0.05</v>
      </c>
      <c r="D727" s="26">
        <f t="shared" ca="1" si="106"/>
        <v>9.9041575058555001E-2</v>
      </c>
      <c r="E727" s="28">
        <f t="shared" si="103"/>
        <v>5000</v>
      </c>
      <c r="F727" s="28">
        <f t="shared" si="104"/>
        <v>0</v>
      </c>
      <c r="G727" s="23">
        <f t="shared" ca="1" si="107"/>
        <v>0</v>
      </c>
      <c r="H727" s="35">
        <f t="shared" ca="1" si="108"/>
        <v>0</v>
      </c>
      <c r="I727" s="28">
        <f t="shared" ca="1" si="112"/>
        <v>0</v>
      </c>
      <c r="J727" s="28">
        <f t="shared" ca="1" si="109"/>
        <v>0</v>
      </c>
      <c r="K727" s="35">
        <f t="shared" ca="1" si="110"/>
        <v>0</v>
      </c>
      <c r="L727" s="37"/>
    </row>
    <row r="728" spans="1:12" x14ac:dyDescent="0.2">
      <c r="A728" s="21">
        <v>59019</v>
      </c>
      <c r="B728" s="28">
        <f t="shared" ca="1" si="111"/>
        <v>0</v>
      </c>
      <c r="C728" s="24">
        <f t="shared" si="105"/>
        <v>0.05</v>
      </c>
      <c r="D728" s="26">
        <f t="shared" ca="1" si="106"/>
        <v>9.8627312013478546E-2</v>
      </c>
      <c r="E728" s="28">
        <f t="shared" si="103"/>
        <v>5000</v>
      </c>
      <c r="F728" s="28">
        <f t="shared" si="104"/>
        <v>0</v>
      </c>
      <c r="G728" s="23">
        <f t="shared" ca="1" si="107"/>
        <v>0</v>
      </c>
      <c r="H728" s="35">
        <f t="shared" ca="1" si="108"/>
        <v>0</v>
      </c>
      <c r="I728" s="28">
        <f t="shared" ca="1" si="112"/>
        <v>0</v>
      </c>
      <c r="J728" s="28">
        <f t="shared" ca="1" si="109"/>
        <v>0</v>
      </c>
      <c r="K728" s="35">
        <f t="shared" ca="1" si="110"/>
        <v>0</v>
      </c>
      <c r="L728" s="37"/>
    </row>
    <row r="729" spans="1:12" x14ac:dyDescent="0.2">
      <c r="A729" s="21">
        <v>59050</v>
      </c>
      <c r="B729" s="28">
        <f t="shared" ca="1" si="111"/>
        <v>0</v>
      </c>
      <c r="C729" s="24">
        <f t="shared" si="105"/>
        <v>0.05</v>
      </c>
      <c r="D729" s="26">
        <f t="shared" ca="1" si="106"/>
        <v>9.8214781714174901E-2</v>
      </c>
      <c r="E729" s="28">
        <f t="shared" ref="E729:E792" si="113">+IF(OR($E$4="",$E$4=0),IF(YEAR(A729)&gt;$M$38,$N$39,VLOOKUP(YEAR(A729),Curve,2,FALSE)),$E$4)</f>
        <v>5000</v>
      </c>
      <c r="F729" s="28">
        <f t="shared" ref="F729:F792" si="114">+IF(MONTH(A729)=$G$4,$F$4,0)</f>
        <v>0</v>
      </c>
      <c r="G729" s="23">
        <f t="shared" ca="1" si="107"/>
        <v>0</v>
      </c>
      <c r="H729" s="35">
        <f t="shared" ca="1" si="108"/>
        <v>0</v>
      </c>
      <c r="I729" s="28">
        <f t="shared" ca="1" si="112"/>
        <v>0</v>
      </c>
      <c r="J729" s="28">
        <f t="shared" ca="1" si="109"/>
        <v>0</v>
      </c>
      <c r="K729" s="35">
        <f t="shared" ca="1" si="110"/>
        <v>0</v>
      </c>
      <c r="L729" s="37"/>
    </row>
    <row r="730" spans="1:12" x14ac:dyDescent="0.2">
      <c r="A730" s="21">
        <v>59080</v>
      </c>
      <c r="B730" s="28">
        <f t="shared" ca="1" si="111"/>
        <v>0</v>
      </c>
      <c r="C730" s="24">
        <f t="shared" si="105"/>
        <v>0.05</v>
      </c>
      <c r="D730" s="26">
        <f t="shared" ca="1" si="106"/>
        <v>9.7817201821950209E-2</v>
      </c>
      <c r="E730" s="28">
        <f t="shared" si="113"/>
        <v>5000</v>
      </c>
      <c r="F730" s="28">
        <f t="shared" si="114"/>
        <v>0</v>
      </c>
      <c r="G730" s="23">
        <f t="shared" ca="1" si="107"/>
        <v>0</v>
      </c>
      <c r="H730" s="35">
        <f t="shared" ca="1" si="108"/>
        <v>0</v>
      </c>
      <c r="I730" s="28">
        <f t="shared" ca="1" si="112"/>
        <v>0</v>
      </c>
      <c r="J730" s="28">
        <f t="shared" ca="1" si="109"/>
        <v>0</v>
      </c>
      <c r="K730" s="35">
        <f t="shared" ca="1" si="110"/>
        <v>0</v>
      </c>
      <c r="L730" s="37"/>
    </row>
    <row r="731" spans="1:12" x14ac:dyDescent="0.2">
      <c r="A731" s="21">
        <v>59111</v>
      </c>
      <c r="B731" s="28">
        <f t="shared" ca="1" si="111"/>
        <v>0</v>
      </c>
      <c r="C731" s="24">
        <f t="shared" si="105"/>
        <v>0.05</v>
      </c>
      <c r="D731" s="26">
        <f t="shared" ca="1" si="106"/>
        <v>9.7408059985669232E-2</v>
      </c>
      <c r="E731" s="28">
        <f t="shared" si="113"/>
        <v>5000</v>
      </c>
      <c r="F731" s="28">
        <f t="shared" si="114"/>
        <v>0</v>
      </c>
      <c r="G731" s="23">
        <f t="shared" ca="1" si="107"/>
        <v>0</v>
      </c>
      <c r="H731" s="35">
        <f t="shared" ca="1" si="108"/>
        <v>0</v>
      </c>
      <c r="I731" s="28">
        <f t="shared" ca="1" si="112"/>
        <v>0</v>
      </c>
      <c r="J731" s="28">
        <f t="shared" ca="1" si="109"/>
        <v>0</v>
      </c>
      <c r="K731" s="35">
        <f t="shared" ca="1" si="110"/>
        <v>0</v>
      </c>
      <c r="L731" s="37"/>
    </row>
    <row r="732" spans="1:12" x14ac:dyDescent="0.2">
      <c r="A732" s="21">
        <v>59141</v>
      </c>
      <c r="B732" s="28">
        <f t="shared" ca="1" si="111"/>
        <v>0</v>
      </c>
      <c r="C732" s="24">
        <f t="shared" si="105"/>
        <v>0.05</v>
      </c>
      <c r="D732" s="26">
        <f t="shared" ca="1" si="106"/>
        <v>9.7013745756028863E-2</v>
      </c>
      <c r="E732" s="28">
        <f t="shared" si="113"/>
        <v>5000</v>
      </c>
      <c r="F732" s="28">
        <f t="shared" si="114"/>
        <v>0</v>
      </c>
      <c r="G732" s="23">
        <f t="shared" ca="1" si="107"/>
        <v>0</v>
      </c>
      <c r="H732" s="35">
        <f t="shared" ca="1" si="108"/>
        <v>0</v>
      </c>
      <c r="I732" s="28">
        <f t="shared" ca="1" si="112"/>
        <v>0</v>
      </c>
      <c r="J732" s="28">
        <f t="shared" ca="1" si="109"/>
        <v>0</v>
      </c>
      <c r="K732" s="35">
        <f t="shared" ca="1" si="110"/>
        <v>0</v>
      </c>
      <c r="L732" s="37"/>
    </row>
    <row r="733" spans="1:12" x14ac:dyDescent="0.2">
      <c r="A733" s="21">
        <v>59172</v>
      </c>
      <c r="B733" s="28">
        <f t="shared" ca="1" si="111"/>
        <v>0</v>
      </c>
      <c r="C733" s="24">
        <f t="shared" si="105"/>
        <v>0.05</v>
      </c>
      <c r="D733" s="26">
        <f t="shared" ca="1" si="106"/>
        <v>9.6607964550435119E-2</v>
      </c>
      <c r="E733" s="28">
        <f t="shared" si="113"/>
        <v>5000</v>
      </c>
      <c r="F733" s="28">
        <f t="shared" si="114"/>
        <v>0</v>
      </c>
      <c r="G733" s="23">
        <f t="shared" ca="1" si="107"/>
        <v>0</v>
      </c>
      <c r="H733" s="35">
        <f t="shared" ca="1" si="108"/>
        <v>0</v>
      </c>
      <c r="I733" s="28">
        <f t="shared" ca="1" si="112"/>
        <v>0</v>
      </c>
      <c r="J733" s="28">
        <f t="shared" ca="1" si="109"/>
        <v>0</v>
      </c>
      <c r="K733" s="35">
        <f t="shared" ca="1" si="110"/>
        <v>0</v>
      </c>
      <c r="L733" s="37"/>
    </row>
    <row r="734" spans="1:12" x14ac:dyDescent="0.2">
      <c r="A734" s="21">
        <v>59203</v>
      </c>
      <c r="B734" s="28">
        <f t="shared" ca="1" si="111"/>
        <v>0</v>
      </c>
      <c r="C734" s="24">
        <f t="shared" si="105"/>
        <v>0.05</v>
      </c>
      <c r="D734" s="26">
        <f t="shared" ca="1" si="106"/>
        <v>9.620388061346577E-2</v>
      </c>
      <c r="E734" s="28">
        <f t="shared" si="113"/>
        <v>5000</v>
      </c>
      <c r="F734" s="28">
        <f t="shared" si="114"/>
        <v>0</v>
      </c>
      <c r="G734" s="23">
        <f t="shared" ca="1" si="107"/>
        <v>0</v>
      </c>
      <c r="H734" s="35">
        <f t="shared" ca="1" si="108"/>
        <v>0</v>
      </c>
      <c r="I734" s="28">
        <f t="shared" ca="1" si="112"/>
        <v>0</v>
      </c>
      <c r="J734" s="28">
        <f t="shared" ca="1" si="109"/>
        <v>0</v>
      </c>
      <c r="K734" s="35">
        <f t="shared" ca="1" si="110"/>
        <v>0</v>
      </c>
      <c r="L734" s="37"/>
    </row>
    <row r="735" spans="1:12" x14ac:dyDescent="0.2">
      <c r="A735" s="21">
        <v>59231</v>
      </c>
      <c r="B735" s="28">
        <f t="shared" ca="1" si="111"/>
        <v>0</v>
      </c>
      <c r="C735" s="24">
        <f t="shared" si="105"/>
        <v>0.05</v>
      </c>
      <c r="D735" s="26">
        <f t="shared" ca="1" si="106"/>
        <v>9.5840354506537662E-2</v>
      </c>
      <c r="E735" s="28">
        <f t="shared" si="113"/>
        <v>5000</v>
      </c>
      <c r="F735" s="28">
        <f t="shared" si="114"/>
        <v>50</v>
      </c>
      <c r="G735" s="23">
        <f t="shared" ca="1" si="107"/>
        <v>4.7920177253268834</v>
      </c>
      <c r="H735" s="35">
        <f t="shared" ca="1" si="108"/>
        <v>-23960.088626634417</v>
      </c>
      <c r="I735" s="28">
        <f t="shared" ca="1" si="112"/>
        <v>0</v>
      </c>
      <c r="J735" s="28">
        <f t="shared" ca="1" si="109"/>
        <v>0</v>
      </c>
      <c r="K735" s="35">
        <f t="shared" ca="1" si="110"/>
        <v>-23960.088626634417</v>
      </c>
      <c r="L735" s="37"/>
    </row>
    <row r="736" spans="1:12" x14ac:dyDescent="0.2">
      <c r="A736" s="21">
        <v>59262</v>
      </c>
      <c r="B736" s="28">
        <f t="shared" ca="1" si="111"/>
        <v>0</v>
      </c>
      <c r="C736" s="24">
        <f t="shared" si="105"/>
        <v>0.05</v>
      </c>
      <c r="D736" s="26">
        <f t="shared" ca="1" si="106"/>
        <v>9.543948126643001E-2</v>
      </c>
      <c r="E736" s="28">
        <f t="shared" si="113"/>
        <v>5000</v>
      </c>
      <c r="F736" s="28">
        <f t="shared" si="114"/>
        <v>0</v>
      </c>
      <c r="G736" s="23">
        <f t="shared" ca="1" si="107"/>
        <v>0</v>
      </c>
      <c r="H736" s="35">
        <f t="shared" ca="1" si="108"/>
        <v>0</v>
      </c>
      <c r="I736" s="28">
        <f t="shared" ca="1" si="112"/>
        <v>0</v>
      </c>
      <c r="J736" s="28">
        <f t="shared" ca="1" si="109"/>
        <v>0</v>
      </c>
      <c r="K736" s="35">
        <f t="shared" ca="1" si="110"/>
        <v>0</v>
      </c>
      <c r="L736" s="37"/>
    </row>
    <row r="737" spans="1:12" x14ac:dyDescent="0.2">
      <c r="A737" s="21">
        <v>59292</v>
      </c>
      <c r="B737" s="28">
        <f t="shared" ca="1" si="111"/>
        <v>0</v>
      </c>
      <c r="C737" s="24">
        <f t="shared" si="105"/>
        <v>0.05</v>
      </c>
      <c r="D737" s="26">
        <f t="shared" ca="1" si="106"/>
        <v>9.5053135972843622E-2</v>
      </c>
      <c r="E737" s="28">
        <f t="shared" si="113"/>
        <v>5000</v>
      </c>
      <c r="F737" s="28">
        <f t="shared" si="114"/>
        <v>0</v>
      </c>
      <c r="G737" s="23">
        <f t="shared" ca="1" si="107"/>
        <v>0</v>
      </c>
      <c r="H737" s="35">
        <f t="shared" ca="1" si="108"/>
        <v>0</v>
      </c>
      <c r="I737" s="28">
        <f t="shared" ca="1" si="112"/>
        <v>0</v>
      </c>
      <c r="J737" s="28">
        <f t="shared" ca="1" si="109"/>
        <v>0</v>
      </c>
      <c r="K737" s="35">
        <f t="shared" ca="1" si="110"/>
        <v>0</v>
      </c>
      <c r="L737" s="37"/>
    </row>
    <row r="738" spans="1:12" x14ac:dyDescent="0.2">
      <c r="A738" s="21">
        <v>59323</v>
      </c>
      <c r="B738" s="28">
        <f t="shared" ca="1" si="111"/>
        <v>0</v>
      </c>
      <c r="C738" s="24">
        <f t="shared" si="105"/>
        <v>0.05</v>
      </c>
      <c r="D738" s="26">
        <f t="shared" ca="1" si="106"/>
        <v>9.4655555446393994E-2</v>
      </c>
      <c r="E738" s="28">
        <f t="shared" si="113"/>
        <v>5000</v>
      </c>
      <c r="F738" s="28">
        <f t="shared" si="114"/>
        <v>0</v>
      </c>
      <c r="G738" s="23">
        <f t="shared" ca="1" si="107"/>
        <v>0</v>
      </c>
      <c r="H738" s="35">
        <f t="shared" ca="1" si="108"/>
        <v>0</v>
      </c>
      <c r="I738" s="28">
        <f t="shared" ca="1" si="112"/>
        <v>0</v>
      </c>
      <c r="J738" s="28">
        <f t="shared" ca="1" si="109"/>
        <v>0</v>
      </c>
      <c r="K738" s="35">
        <f t="shared" ca="1" si="110"/>
        <v>0</v>
      </c>
      <c r="L738" s="37"/>
    </row>
    <row r="739" spans="1:12" x14ac:dyDescent="0.2">
      <c r="A739" s="21">
        <v>59353</v>
      </c>
      <c r="B739" s="28">
        <f t="shared" ca="1" si="111"/>
        <v>0</v>
      </c>
      <c r="C739" s="24">
        <f t="shared" si="105"/>
        <v>0.05</v>
      </c>
      <c r="D739" s="26">
        <f t="shared" ca="1" si="106"/>
        <v>9.4272383536056104E-2</v>
      </c>
      <c r="E739" s="28">
        <f t="shared" si="113"/>
        <v>5000</v>
      </c>
      <c r="F739" s="28">
        <f t="shared" si="114"/>
        <v>0</v>
      </c>
      <c r="G739" s="23">
        <f t="shared" ca="1" si="107"/>
        <v>0</v>
      </c>
      <c r="H739" s="35">
        <f t="shared" ca="1" si="108"/>
        <v>0</v>
      </c>
      <c r="I739" s="28">
        <f t="shared" ca="1" si="112"/>
        <v>0</v>
      </c>
      <c r="J739" s="28">
        <f t="shared" ca="1" si="109"/>
        <v>0</v>
      </c>
      <c r="K739" s="35">
        <f t="shared" ca="1" si="110"/>
        <v>0</v>
      </c>
      <c r="L739" s="37"/>
    </row>
    <row r="740" spans="1:12" x14ac:dyDescent="0.2">
      <c r="A740" s="21">
        <v>59384</v>
      </c>
      <c r="B740" s="28">
        <f t="shared" ca="1" si="111"/>
        <v>0</v>
      </c>
      <c r="C740" s="24">
        <f t="shared" si="105"/>
        <v>0.05</v>
      </c>
      <c r="D740" s="26">
        <f t="shared" ca="1" si="106"/>
        <v>9.3878068677400284E-2</v>
      </c>
      <c r="E740" s="28">
        <f t="shared" si="113"/>
        <v>5000</v>
      </c>
      <c r="F740" s="28">
        <f t="shared" si="114"/>
        <v>0</v>
      </c>
      <c r="G740" s="23">
        <f t="shared" ca="1" si="107"/>
        <v>0</v>
      </c>
      <c r="H740" s="35">
        <f t="shared" ca="1" si="108"/>
        <v>0</v>
      </c>
      <c r="I740" s="28">
        <f t="shared" ca="1" si="112"/>
        <v>0</v>
      </c>
      <c r="J740" s="28">
        <f t="shared" ca="1" si="109"/>
        <v>0</v>
      </c>
      <c r="K740" s="35">
        <f t="shared" ca="1" si="110"/>
        <v>0</v>
      </c>
      <c r="L740" s="37"/>
    </row>
    <row r="741" spans="1:12" x14ac:dyDescent="0.2">
      <c r="A741" s="21">
        <v>59415</v>
      </c>
      <c r="B741" s="28">
        <f t="shared" ca="1" si="111"/>
        <v>0</v>
      </c>
      <c r="C741" s="24">
        <f t="shared" si="105"/>
        <v>0.05</v>
      </c>
      <c r="D741" s="26">
        <f t="shared" ca="1" si="106"/>
        <v>9.3485403126865541E-2</v>
      </c>
      <c r="E741" s="28">
        <f t="shared" si="113"/>
        <v>5000</v>
      </c>
      <c r="F741" s="28">
        <f t="shared" si="114"/>
        <v>0</v>
      </c>
      <c r="G741" s="23">
        <f t="shared" ca="1" si="107"/>
        <v>0</v>
      </c>
      <c r="H741" s="35">
        <f t="shared" ca="1" si="108"/>
        <v>0</v>
      </c>
      <c r="I741" s="28">
        <f t="shared" ca="1" si="112"/>
        <v>0</v>
      </c>
      <c r="J741" s="28">
        <f t="shared" ca="1" si="109"/>
        <v>0</v>
      </c>
      <c r="K741" s="35">
        <f t="shared" ca="1" si="110"/>
        <v>0</v>
      </c>
      <c r="L741" s="37"/>
    </row>
    <row r="742" spans="1:12" x14ac:dyDescent="0.2">
      <c r="A742" s="21">
        <v>59445</v>
      </c>
      <c r="B742" s="28">
        <f t="shared" ca="1" si="111"/>
        <v>0</v>
      </c>
      <c r="C742" s="24">
        <f t="shared" si="105"/>
        <v>0.05</v>
      </c>
      <c r="D742" s="26">
        <f t="shared" ca="1" si="106"/>
        <v>9.3106968070033394E-2</v>
      </c>
      <c r="E742" s="28">
        <f t="shared" si="113"/>
        <v>5000</v>
      </c>
      <c r="F742" s="28">
        <f t="shared" si="114"/>
        <v>0</v>
      </c>
      <c r="G742" s="23">
        <f t="shared" ca="1" si="107"/>
        <v>0</v>
      </c>
      <c r="H742" s="35">
        <f t="shared" ca="1" si="108"/>
        <v>0</v>
      </c>
      <c r="I742" s="28">
        <f t="shared" ca="1" si="112"/>
        <v>0</v>
      </c>
      <c r="J742" s="28">
        <f t="shared" ca="1" si="109"/>
        <v>0</v>
      </c>
      <c r="K742" s="35">
        <f t="shared" ca="1" si="110"/>
        <v>0</v>
      </c>
      <c r="L742" s="37"/>
    </row>
    <row r="743" spans="1:12" x14ac:dyDescent="0.2">
      <c r="A743" s="21">
        <v>59476</v>
      </c>
      <c r="B743" s="28">
        <f t="shared" ca="1" si="111"/>
        <v>0</v>
      </c>
      <c r="C743" s="24">
        <f t="shared" si="105"/>
        <v>0.05</v>
      </c>
      <c r="D743" s="26">
        <f t="shared" ca="1" si="106"/>
        <v>9.2717527816405299E-2</v>
      </c>
      <c r="E743" s="28">
        <f t="shared" si="113"/>
        <v>5000</v>
      </c>
      <c r="F743" s="28">
        <f t="shared" si="114"/>
        <v>0</v>
      </c>
      <c r="G743" s="23">
        <f t="shared" ca="1" si="107"/>
        <v>0</v>
      </c>
      <c r="H743" s="35">
        <f t="shared" ca="1" si="108"/>
        <v>0</v>
      </c>
      <c r="I743" s="28">
        <f t="shared" ca="1" si="112"/>
        <v>0</v>
      </c>
      <c r="J743" s="28">
        <f t="shared" ca="1" si="109"/>
        <v>0</v>
      </c>
      <c r="K743" s="35">
        <f t="shared" ca="1" si="110"/>
        <v>0</v>
      </c>
      <c r="L743" s="37"/>
    </row>
    <row r="744" spans="1:12" x14ac:dyDescent="0.2">
      <c r="A744" s="21">
        <v>59506</v>
      </c>
      <c r="B744" s="28">
        <f t="shared" ca="1" si="111"/>
        <v>0</v>
      </c>
      <c r="C744" s="24">
        <f t="shared" si="105"/>
        <v>0.05</v>
      </c>
      <c r="D744" s="26">
        <f t="shared" ca="1" si="106"/>
        <v>9.2342201169303806E-2</v>
      </c>
      <c r="E744" s="28">
        <f t="shared" si="113"/>
        <v>5000</v>
      </c>
      <c r="F744" s="28">
        <f t="shared" si="114"/>
        <v>0</v>
      </c>
      <c r="G744" s="23">
        <f t="shared" ca="1" si="107"/>
        <v>0</v>
      </c>
      <c r="H744" s="35">
        <f t="shared" ca="1" si="108"/>
        <v>0</v>
      </c>
      <c r="I744" s="28">
        <f t="shared" ca="1" si="112"/>
        <v>0</v>
      </c>
      <c r="J744" s="28">
        <f t="shared" ca="1" si="109"/>
        <v>0</v>
      </c>
      <c r="K744" s="35">
        <f t="shared" ca="1" si="110"/>
        <v>0</v>
      </c>
      <c r="L744" s="37"/>
    </row>
    <row r="745" spans="1:12" x14ac:dyDescent="0.2">
      <c r="A745" s="21">
        <v>59537</v>
      </c>
      <c r="B745" s="28">
        <f t="shared" ca="1" si="111"/>
        <v>0</v>
      </c>
      <c r="C745" s="24">
        <f t="shared" si="105"/>
        <v>0.05</v>
      </c>
      <c r="D745" s="26">
        <f t="shared" ca="1" si="106"/>
        <v>9.1955959720469396E-2</v>
      </c>
      <c r="E745" s="28">
        <f t="shared" si="113"/>
        <v>5000</v>
      </c>
      <c r="F745" s="28">
        <f t="shared" si="114"/>
        <v>0</v>
      </c>
      <c r="G745" s="23">
        <f t="shared" ca="1" si="107"/>
        <v>0</v>
      </c>
      <c r="H745" s="35">
        <f t="shared" ca="1" si="108"/>
        <v>0</v>
      </c>
      <c r="I745" s="28">
        <f t="shared" ca="1" si="112"/>
        <v>0</v>
      </c>
      <c r="J745" s="28">
        <f t="shared" ca="1" si="109"/>
        <v>0</v>
      </c>
      <c r="K745" s="35">
        <f t="shared" ca="1" si="110"/>
        <v>0</v>
      </c>
      <c r="L745" s="37"/>
    </row>
    <row r="746" spans="1:12" x14ac:dyDescent="0.2">
      <c r="A746" s="21">
        <v>59568</v>
      </c>
      <c r="B746" s="28">
        <f t="shared" ca="1" si="111"/>
        <v>0</v>
      </c>
      <c r="C746" s="24">
        <f t="shared" si="105"/>
        <v>0.05</v>
      </c>
      <c r="D746" s="26">
        <f t="shared" ca="1" si="106"/>
        <v>9.1571333810954031E-2</v>
      </c>
      <c r="E746" s="28">
        <f t="shared" si="113"/>
        <v>5000</v>
      </c>
      <c r="F746" s="28">
        <f t="shared" si="114"/>
        <v>0</v>
      </c>
      <c r="G746" s="23">
        <f t="shared" ca="1" si="107"/>
        <v>0</v>
      </c>
      <c r="H746" s="35">
        <f t="shared" ca="1" si="108"/>
        <v>0</v>
      </c>
      <c r="I746" s="28">
        <f t="shared" ca="1" si="112"/>
        <v>0</v>
      </c>
      <c r="J746" s="28">
        <f t="shared" ca="1" si="109"/>
        <v>0</v>
      </c>
      <c r="K746" s="35">
        <f t="shared" ca="1" si="110"/>
        <v>0</v>
      </c>
      <c r="L746" s="37"/>
    </row>
    <row r="747" spans="1:12" x14ac:dyDescent="0.2">
      <c r="A747" s="21">
        <v>59596</v>
      </c>
      <c r="B747" s="28">
        <f t="shared" ca="1" si="111"/>
        <v>0</v>
      </c>
      <c r="C747" s="24">
        <f t="shared" si="105"/>
        <v>0.05</v>
      </c>
      <c r="D747" s="26">
        <f t="shared" ca="1" si="106"/>
        <v>9.1225312732861968E-2</v>
      </c>
      <c r="E747" s="28">
        <f t="shared" si="113"/>
        <v>5000</v>
      </c>
      <c r="F747" s="28">
        <f t="shared" si="114"/>
        <v>50</v>
      </c>
      <c r="G747" s="23">
        <f t="shared" ca="1" si="107"/>
        <v>4.5612656366430988</v>
      </c>
      <c r="H747" s="35">
        <f t="shared" ca="1" si="108"/>
        <v>-22806.328183215493</v>
      </c>
      <c r="I747" s="28">
        <f t="shared" ca="1" si="112"/>
        <v>0</v>
      </c>
      <c r="J747" s="28">
        <f t="shared" ca="1" si="109"/>
        <v>0</v>
      </c>
      <c r="K747" s="35">
        <f t="shared" ca="1" si="110"/>
        <v>-22806.328183215493</v>
      </c>
      <c r="L747" s="37"/>
    </row>
    <row r="748" spans="1:12" x14ac:dyDescent="0.2">
      <c r="A748" s="21">
        <v>59627</v>
      </c>
      <c r="B748" s="28">
        <f t="shared" ca="1" si="111"/>
        <v>0</v>
      </c>
      <c r="C748" s="24">
        <f t="shared" si="105"/>
        <v>0.05</v>
      </c>
      <c r="D748" s="26">
        <f t="shared" ca="1" si="106"/>
        <v>9.0843742914142642E-2</v>
      </c>
      <c r="E748" s="28">
        <f t="shared" si="113"/>
        <v>5000</v>
      </c>
      <c r="F748" s="28">
        <f t="shared" si="114"/>
        <v>0</v>
      </c>
      <c r="G748" s="23">
        <f t="shared" ca="1" si="107"/>
        <v>0</v>
      </c>
      <c r="H748" s="35">
        <f t="shared" ca="1" si="108"/>
        <v>0</v>
      </c>
      <c r="I748" s="28">
        <f t="shared" ca="1" si="112"/>
        <v>0</v>
      </c>
      <c r="J748" s="28">
        <f t="shared" ca="1" si="109"/>
        <v>0</v>
      </c>
      <c r="K748" s="35">
        <f t="shared" ca="1" si="110"/>
        <v>0</v>
      </c>
      <c r="L748" s="37"/>
    </row>
    <row r="749" spans="1:12" x14ac:dyDescent="0.2">
      <c r="A749" s="21">
        <v>59657</v>
      </c>
      <c r="B749" s="28">
        <f t="shared" ca="1" si="111"/>
        <v>0</v>
      </c>
      <c r="C749" s="24">
        <f t="shared" si="105"/>
        <v>0.05</v>
      </c>
      <c r="D749" s="26">
        <f t="shared" ca="1" si="106"/>
        <v>9.0476001471492956E-2</v>
      </c>
      <c r="E749" s="28">
        <f t="shared" si="113"/>
        <v>5000</v>
      </c>
      <c r="F749" s="28">
        <f t="shared" si="114"/>
        <v>0</v>
      </c>
      <c r="G749" s="23">
        <f t="shared" ca="1" si="107"/>
        <v>0</v>
      </c>
      <c r="H749" s="35">
        <f t="shared" ca="1" si="108"/>
        <v>0</v>
      </c>
      <c r="I749" s="28">
        <f t="shared" ca="1" si="112"/>
        <v>0</v>
      </c>
      <c r="J749" s="28">
        <f t="shared" ca="1" si="109"/>
        <v>0</v>
      </c>
      <c r="K749" s="35">
        <f t="shared" ca="1" si="110"/>
        <v>0</v>
      </c>
      <c r="L749" s="37"/>
    </row>
    <row r="750" spans="1:12" x14ac:dyDescent="0.2">
      <c r="A750" s="21">
        <v>59688</v>
      </c>
      <c r="B750" s="28">
        <f t="shared" ca="1" si="111"/>
        <v>0</v>
      </c>
      <c r="C750" s="24">
        <f t="shared" si="105"/>
        <v>0.05</v>
      </c>
      <c r="D750" s="26">
        <f t="shared" ca="1" si="106"/>
        <v>9.0097565810976027E-2</v>
      </c>
      <c r="E750" s="28">
        <f t="shared" si="113"/>
        <v>5000</v>
      </c>
      <c r="F750" s="28">
        <f t="shared" si="114"/>
        <v>0</v>
      </c>
      <c r="G750" s="23">
        <f t="shared" ca="1" si="107"/>
        <v>0</v>
      </c>
      <c r="H750" s="35">
        <f t="shared" ca="1" si="108"/>
        <v>0</v>
      </c>
      <c r="I750" s="28">
        <f t="shared" ca="1" si="112"/>
        <v>0</v>
      </c>
      <c r="J750" s="28">
        <f t="shared" ca="1" si="109"/>
        <v>0</v>
      </c>
      <c r="K750" s="35">
        <f t="shared" ca="1" si="110"/>
        <v>0</v>
      </c>
      <c r="L750" s="37"/>
    </row>
    <row r="751" spans="1:12" x14ac:dyDescent="0.2">
      <c r="A751" s="21">
        <v>59718</v>
      </c>
      <c r="B751" s="28">
        <f t="shared" ca="1" si="111"/>
        <v>0</v>
      </c>
      <c r="C751" s="24">
        <f t="shared" si="105"/>
        <v>0.05</v>
      </c>
      <c r="D751" s="26">
        <f t="shared" ca="1" si="106"/>
        <v>8.9732844942287629E-2</v>
      </c>
      <c r="E751" s="28">
        <f t="shared" si="113"/>
        <v>5000</v>
      </c>
      <c r="F751" s="28">
        <f t="shared" si="114"/>
        <v>0</v>
      </c>
      <c r="G751" s="23">
        <f t="shared" ca="1" si="107"/>
        <v>0</v>
      </c>
      <c r="H751" s="35">
        <f t="shared" ca="1" si="108"/>
        <v>0</v>
      </c>
      <c r="I751" s="28">
        <f t="shared" ca="1" si="112"/>
        <v>0</v>
      </c>
      <c r="J751" s="28">
        <f t="shared" ca="1" si="109"/>
        <v>0</v>
      </c>
      <c r="K751" s="35">
        <f t="shared" ca="1" si="110"/>
        <v>0</v>
      </c>
      <c r="L751" s="37"/>
    </row>
    <row r="752" spans="1:12" x14ac:dyDescent="0.2">
      <c r="A752" s="21">
        <v>59749</v>
      </c>
      <c r="B752" s="28">
        <f t="shared" ca="1" si="111"/>
        <v>0</v>
      </c>
      <c r="C752" s="24">
        <f t="shared" si="105"/>
        <v>0.05</v>
      </c>
      <c r="D752" s="26">
        <f t="shared" ca="1" si="106"/>
        <v>8.9357517696459901E-2</v>
      </c>
      <c r="E752" s="28">
        <f t="shared" si="113"/>
        <v>5000</v>
      </c>
      <c r="F752" s="28">
        <f t="shared" si="114"/>
        <v>0</v>
      </c>
      <c r="G752" s="23">
        <f t="shared" ca="1" si="107"/>
        <v>0</v>
      </c>
      <c r="H752" s="35">
        <f t="shared" ca="1" si="108"/>
        <v>0</v>
      </c>
      <c r="I752" s="28">
        <f t="shared" ca="1" si="112"/>
        <v>0</v>
      </c>
      <c r="J752" s="28">
        <f t="shared" ca="1" si="109"/>
        <v>0</v>
      </c>
      <c r="K752" s="35">
        <f t="shared" ca="1" si="110"/>
        <v>0</v>
      </c>
      <c r="L752" s="37"/>
    </row>
    <row r="753" spans="1:12" x14ac:dyDescent="0.2">
      <c r="A753" s="21">
        <v>59780</v>
      </c>
      <c r="B753" s="28">
        <f t="shared" ca="1" si="111"/>
        <v>0</v>
      </c>
      <c r="C753" s="24">
        <f t="shared" si="105"/>
        <v>0.05</v>
      </c>
      <c r="D753" s="26">
        <f t="shared" ca="1" si="106"/>
        <v>8.8983760338910575E-2</v>
      </c>
      <c r="E753" s="28">
        <f t="shared" si="113"/>
        <v>5000</v>
      </c>
      <c r="F753" s="28">
        <f t="shared" si="114"/>
        <v>0</v>
      </c>
      <c r="G753" s="23">
        <f t="shared" ca="1" si="107"/>
        <v>0</v>
      </c>
      <c r="H753" s="35">
        <f t="shared" ca="1" si="108"/>
        <v>0</v>
      </c>
      <c r="I753" s="28">
        <f t="shared" ca="1" si="112"/>
        <v>0</v>
      </c>
      <c r="J753" s="28">
        <f t="shared" ca="1" si="109"/>
        <v>0</v>
      </c>
      <c r="K753" s="35">
        <f t="shared" ca="1" si="110"/>
        <v>0</v>
      </c>
      <c r="L753" s="37"/>
    </row>
    <row r="754" spans="1:12" x14ac:dyDescent="0.2">
      <c r="A754" s="21">
        <v>59810</v>
      </c>
      <c r="B754" s="28">
        <f t="shared" ca="1" si="111"/>
        <v>0</v>
      </c>
      <c r="C754" s="24">
        <f t="shared" ref="C754:C817" si="115">IF(OR($C$4="",$C$4=0),C753,$C$4)</f>
        <v>0.05</v>
      </c>
      <c r="D754" s="26">
        <f t="shared" ca="1" si="106"/>
        <v>8.8623548227985696E-2</v>
      </c>
      <c r="E754" s="28">
        <f t="shared" si="113"/>
        <v>5000</v>
      </c>
      <c r="F754" s="28">
        <f t="shared" si="114"/>
        <v>0</v>
      </c>
      <c r="G754" s="23">
        <f t="shared" ca="1" si="107"/>
        <v>0</v>
      </c>
      <c r="H754" s="35">
        <f t="shared" ca="1" si="108"/>
        <v>0</v>
      </c>
      <c r="I754" s="28">
        <f t="shared" ca="1" si="112"/>
        <v>0</v>
      </c>
      <c r="J754" s="28">
        <f t="shared" ca="1" si="109"/>
        <v>0</v>
      </c>
      <c r="K754" s="35">
        <f t="shared" ca="1" si="110"/>
        <v>0</v>
      </c>
      <c r="L754" s="37"/>
    </row>
    <row r="755" spans="1:12" x14ac:dyDescent="0.2">
      <c r="A755" s="21">
        <v>59841</v>
      </c>
      <c r="B755" s="28">
        <f t="shared" ca="1" si="111"/>
        <v>0</v>
      </c>
      <c r="C755" s="24">
        <f t="shared" si="115"/>
        <v>0.05</v>
      </c>
      <c r="D755" s="26">
        <f t="shared" ca="1" si="106"/>
        <v>8.8252860858235124E-2</v>
      </c>
      <c r="E755" s="28">
        <f t="shared" si="113"/>
        <v>5000</v>
      </c>
      <c r="F755" s="28">
        <f t="shared" si="114"/>
        <v>0</v>
      </c>
      <c r="G755" s="23">
        <f t="shared" ca="1" si="107"/>
        <v>0</v>
      </c>
      <c r="H755" s="35">
        <f t="shared" ca="1" si="108"/>
        <v>0</v>
      </c>
      <c r="I755" s="28">
        <f t="shared" ca="1" si="112"/>
        <v>0</v>
      </c>
      <c r="J755" s="28">
        <f t="shared" ca="1" si="109"/>
        <v>0</v>
      </c>
      <c r="K755" s="35">
        <f t="shared" ca="1" si="110"/>
        <v>0</v>
      </c>
      <c r="L755" s="37"/>
    </row>
    <row r="756" spans="1:12" x14ac:dyDescent="0.2">
      <c r="A756" s="21">
        <v>59871</v>
      </c>
      <c r="B756" s="28">
        <f t="shared" ca="1" si="111"/>
        <v>0</v>
      </c>
      <c r="C756" s="24">
        <f t="shared" si="115"/>
        <v>0.05</v>
      </c>
      <c r="D756" s="26">
        <f t="shared" ca="1" si="106"/>
        <v>8.7895607476451434E-2</v>
      </c>
      <c r="E756" s="28">
        <f t="shared" si="113"/>
        <v>5000</v>
      </c>
      <c r="F756" s="28">
        <f t="shared" si="114"/>
        <v>0</v>
      </c>
      <c r="G756" s="23">
        <f t="shared" ca="1" si="107"/>
        <v>0</v>
      </c>
      <c r="H756" s="35">
        <f t="shared" ca="1" si="108"/>
        <v>0</v>
      </c>
      <c r="I756" s="28">
        <f t="shared" ca="1" si="112"/>
        <v>0</v>
      </c>
      <c r="J756" s="28">
        <f t="shared" ca="1" si="109"/>
        <v>0</v>
      </c>
      <c r="K756" s="35">
        <f t="shared" ca="1" si="110"/>
        <v>0</v>
      </c>
      <c r="L756" s="37"/>
    </row>
    <row r="757" spans="1:12" x14ac:dyDescent="0.2">
      <c r="A757" s="21">
        <v>59902</v>
      </c>
      <c r="B757" s="28">
        <f t="shared" ca="1" si="111"/>
        <v>0</v>
      </c>
      <c r="C757" s="24">
        <f t="shared" si="115"/>
        <v>0.05</v>
      </c>
      <c r="D757" s="26">
        <f t="shared" ca="1" si="106"/>
        <v>8.7527964878072809E-2</v>
      </c>
      <c r="E757" s="28">
        <f t="shared" si="113"/>
        <v>5000</v>
      </c>
      <c r="F757" s="28">
        <f t="shared" si="114"/>
        <v>0</v>
      </c>
      <c r="G757" s="23">
        <f t="shared" ca="1" si="107"/>
        <v>0</v>
      </c>
      <c r="H757" s="35">
        <f t="shared" ca="1" si="108"/>
        <v>0</v>
      </c>
      <c r="I757" s="28">
        <f t="shared" ca="1" si="112"/>
        <v>0</v>
      </c>
      <c r="J757" s="28">
        <f t="shared" ca="1" si="109"/>
        <v>0</v>
      </c>
      <c r="K757" s="35">
        <f t="shared" ca="1" si="110"/>
        <v>0</v>
      </c>
      <c r="L757" s="37"/>
    </row>
    <row r="758" spans="1:12" x14ac:dyDescent="0.2">
      <c r="A758" s="21">
        <v>59933</v>
      </c>
      <c r="B758" s="28">
        <f t="shared" ca="1" si="111"/>
        <v>0</v>
      </c>
      <c r="C758" s="24">
        <f t="shared" si="115"/>
        <v>0.05</v>
      </c>
      <c r="D758" s="26">
        <f t="shared" ca="1" si="106"/>
        <v>8.7161860025254181E-2</v>
      </c>
      <c r="E758" s="28">
        <f t="shared" si="113"/>
        <v>5000</v>
      </c>
      <c r="F758" s="28">
        <f t="shared" si="114"/>
        <v>0</v>
      </c>
      <c r="G758" s="23">
        <f t="shared" ca="1" si="107"/>
        <v>0</v>
      </c>
      <c r="H758" s="35">
        <f t="shared" ca="1" si="108"/>
        <v>0</v>
      </c>
      <c r="I758" s="28">
        <f t="shared" ca="1" si="112"/>
        <v>0</v>
      </c>
      <c r="J758" s="28">
        <f t="shared" ca="1" si="109"/>
        <v>0</v>
      </c>
      <c r="K758" s="35">
        <f t="shared" ca="1" si="110"/>
        <v>0</v>
      </c>
      <c r="L758" s="37"/>
    </row>
    <row r="759" spans="1:12" x14ac:dyDescent="0.2">
      <c r="A759" s="21">
        <v>59962</v>
      </c>
      <c r="B759" s="28">
        <f t="shared" ca="1" si="111"/>
        <v>0</v>
      </c>
      <c r="C759" s="24">
        <f t="shared" si="115"/>
        <v>0.05</v>
      </c>
      <c r="D759" s="26">
        <f t="shared" ca="1" si="106"/>
        <v>8.6820761274079103E-2</v>
      </c>
      <c r="E759" s="28">
        <f t="shared" si="113"/>
        <v>5000</v>
      </c>
      <c r="F759" s="28">
        <f t="shared" si="114"/>
        <v>50</v>
      </c>
      <c r="G759" s="23">
        <f t="shared" ca="1" si="107"/>
        <v>4.3410380637039552</v>
      </c>
      <c r="H759" s="35">
        <f t="shared" ca="1" si="108"/>
        <v>-21705.190318519777</v>
      </c>
      <c r="I759" s="28">
        <f t="shared" ca="1" si="112"/>
        <v>0</v>
      </c>
      <c r="J759" s="28">
        <f t="shared" ca="1" si="109"/>
        <v>0</v>
      </c>
      <c r="K759" s="35">
        <f t="shared" ca="1" si="110"/>
        <v>-21705.190318519777</v>
      </c>
      <c r="L759" s="37"/>
    </row>
    <row r="760" spans="1:12" x14ac:dyDescent="0.2">
      <c r="A760" s="21">
        <v>59993</v>
      </c>
      <c r="B760" s="28">
        <f t="shared" ca="1" si="111"/>
        <v>0</v>
      </c>
      <c r="C760" s="24">
        <f t="shared" si="115"/>
        <v>0.05</v>
      </c>
      <c r="D760" s="26">
        <f t="shared" ca="1" si="106"/>
        <v>8.6457614454978238E-2</v>
      </c>
      <c r="E760" s="28">
        <f t="shared" si="113"/>
        <v>5000</v>
      </c>
      <c r="F760" s="28">
        <f t="shared" si="114"/>
        <v>0</v>
      </c>
      <c r="G760" s="23">
        <f t="shared" ca="1" si="107"/>
        <v>0</v>
      </c>
      <c r="H760" s="35">
        <f t="shared" ca="1" si="108"/>
        <v>0</v>
      </c>
      <c r="I760" s="28">
        <f t="shared" ca="1" si="112"/>
        <v>0</v>
      </c>
      <c r="J760" s="28">
        <f t="shared" ca="1" si="109"/>
        <v>0</v>
      </c>
      <c r="K760" s="35">
        <f t="shared" ca="1" si="110"/>
        <v>0</v>
      </c>
      <c r="L760" s="37"/>
    </row>
    <row r="761" spans="1:12" x14ac:dyDescent="0.2">
      <c r="A761" s="21">
        <v>60023</v>
      </c>
      <c r="B761" s="28">
        <f t="shared" ca="1" si="111"/>
        <v>0</v>
      </c>
      <c r="C761" s="24">
        <f t="shared" si="115"/>
        <v>0.05</v>
      </c>
      <c r="D761" s="26">
        <f t="shared" ca="1" si="106"/>
        <v>8.61076283486399E-2</v>
      </c>
      <c r="E761" s="28">
        <f t="shared" si="113"/>
        <v>5000</v>
      </c>
      <c r="F761" s="28">
        <f t="shared" si="114"/>
        <v>0</v>
      </c>
      <c r="G761" s="23">
        <f t="shared" ca="1" si="107"/>
        <v>0</v>
      </c>
      <c r="H761" s="35">
        <f t="shared" ca="1" si="108"/>
        <v>0</v>
      </c>
      <c r="I761" s="28">
        <f t="shared" ca="1" si="112"/>
        <v>0</v>
      </c>
      <c r="J761" s="28">
        <f t="shared" ca="1" si="109"/>
        <v>0</v>
      </c>
      <c r="K761" s="35">
        <f t="shared" ca="1" si="110"/>
        <v>0</v>
      </c>
      <c r="L761" s="37"/>
    </row>
    <row r="762" spans="1:12" x14ac:dyDescent="0.2">
      <c r="A762" s="21">
        <v>60054</v>
      </c>
      <c r="B762" s="28">
        <f t="shared" ca="1" si="111"/>
        <v>0</v>
      </c>
      <c r="C762" s="24">
        <f t="shared" si="115"/>
        <v>0.05</v>
      </c>
      <c r="D762" s="26">
        <f t="shared" ca="1" si="106"/>
        <v>8.5747464363940235E-2</v>
      </c>
      <c r="E762" s="28">
        <f t="shared" si="113"/>
        <v>5000</v>
      </c>
      <c r="F762" s="28">
        <f t="shared" si="114"/>
        <v>0</v>
      </c>
      <c r="G762" s="23">
        <f t="shared" ca="1" si="107"/>
        <v>0</v>
      </c>
      <c r="H762" s="35">
        <f t="shared" ca="1" si="108"/>
        <v>0</v>
      </c>
      <c r="I762" s="28">
        <f t="shared" ca="1" si="112"/>
        <v>0</v>
      </c>
      <c r="J762" s="28">
        <f t="shared" ca="1" si="109"/>
        <v>0</v>
      </c>
      <c r="K762" s="35">
        <f t="shared" ca="1" si="110"/>
        <v>0</v>
      </c>
      <c r="L762" s="37"/>
    </row>
    <row r="763" spans="1:12" x14ac:dyDescent="0.2">
      <c r="A763" s="21">
        <v>60084</v>
      </c>
      <c r="B763" s="28">
        <f t="shared" ca="1" si="111"/>
        <v>0</v>
      </c>
      <c r="C763" s="24">
        <f t="shared" si="115"/>
        <v>0.05</v>
      </c>
      <c r="D763" s="26">
        <f t="shared" ca="1" si="106"/>
        <v>8.5400352991849934E-2</v>
      </c>
      <c r="E763" s="28">
        <f t="shared" si="113"/>
        <v>5000</v>
      </c>
      <c r="F763" s="28">
        <f t="shared" si="114"/>
        <v>0</v>
      </c>
      <c r="G763" s="23">
        <f t="shared" ca="1" si="107"/>
        <v>0</v>
      </c>
      <c r="H763" s="35">
        <f t="shared" ca="1" si="108"/>
        <v>0</v>
      </c>
      <c r="I763" s="28">
        <f t="shared" ca="1" si="112"/>
        <v>0</v>
      </c>
      <c r="J763" s="28">
        <f t="shared" ca="1" si="109"/>
        <v>0</v>
      </c>
      <c r="K763" s="35">
        <f t="shared" ca="1" si="110"/>
        <v>0</v>
      </c>
      <c r="L763" s="37"/>
    </row>
    <row r="764" spans="1:12" x14ac:dyDescent="0.2">
      <c r="A764" s="21">
        <v>60115</v>
      </c>
      <c r="B764" s="28">
        <f t="shared" ca="1" si="111"/>
        <v>0</v>
      </c>
      <c r="C764" s="24">
        <f t="shared" si="115"/>
        <v>0.05</v>
      </c>
      <c r="D764" s="26">
        <f t="shared" ca="1" si="106"/>
        <v>8.5043147340989778E-2</v>
      </c>
      <c r="E764" s="28">
        <f t="shared" si="113"/>
        <v>5000</v>
      </c>
      <c r="F764" s="28">
        <f t="shared" si="114"/>
        <v>0</v>
      </c>
      <c r="G764" s="23">
        <f t="shared" ca="1" si="107"/>
        <v>0</v>
      </c>
      <c r="H764" s="35">
        <f t="shared" ca="1" si="108"/>
        <v>0</v>
      </c>
      <c r="I764" s="28">
        <f t="shared" ca="1" si="112"/>
        <v>0</v>
      </c>
      <c r="J764" s="28">
        <f t="shared" ca="1" si="109"/>
        <v>0</v>
      </c>
      <c r="K764" s="35">
        <f t="shared" ca="1" si="110"/>
        <v>0</v>
      </c>
      <c r="L764" s="37"/>
    </row>
    <row r="765" spans="1:12" x14ac:dyDescent="0.2">
      <c r="A765" s="21">
        <v>60146</v>
      </c>
      <c r="B765" s="28">
        <f t="shared" ca="1" si="111"/>
        <v>0</v>
      </c>
      <c r="C765" s="24">
        <f t="shared" si="115"/>
        <v>0.05</v>
      </c>
      <c r="D765" s="26">
        <f t="shared" ca="1" si="106"/>
        <v>8.4687435780874357E-2</v>
      </c>
      <c r="E765" s="28">
        <f t="shared" si="113"/>
        <v>5000</v>
      </c>
      <c r="F765" s="28">
        <f t="shared" si="114"/>
        <v>0</v>
      </c>
      <c r="G765" s="23">
        <f t="shared" ca="1" si="107"/>
        <v>0</v>
      </c>
      <c r="H765" s="35">
        <f t="shared" ca="1" si="108"/>
        <v>0</v>
      </c>
      <c r="I765" s="28">
        <f t="shared" ca="1" si="112"/>
        <v>0</v>
      </c>
      <c r="J765" s="28">
        <f t="shared" ca="1" si="109"/>
        <v>0</v>
      </c>
      <c r="K765" s="35">
        <f t="shared" ca="1" si="110"/>
        <v>0</v>
      </c>
      <c r="L765" s="37"/>
    </row>
    <row r="766" spans="1:12" x14ac:dyDescent="0.2">
      <c r="A766" s="21">
        <v>60176</v>
      </c>
      <c r="B766" s="28">
        <f t="shared" ca="1" si="111"/>
        <v>0</v>
      </c>
      <c r="C766" s="24">
        <f t="shared" si="115"/>
        <v>0.05</v>
      </c>
      <c r="D766" s="26">
        <f t="shared" ca="1" si="106"/>
        <v>8.4344615474166038E-2</v>
      </c>
      <c r="E766" s="28">
        <f t="shared" si="113"/>
        <v>5000</v>
      </c>
      <c r="F766" s="28">
        <f t="shared" si="114"/>
        <v>0</v>
      </c>
      <c r="G766" s="23">
        <f t="shared" ca="1" si="107"/>
        <v>0</v>
      </c>
      <c r="H766" s="35">
        <f t="shared" ca="1" si="108"/>
        <v>0</v>
      </c>
      <c r="I766" s="28">
        <f t="shared" ca="1" si="112"/>
        <v>0</v>
      </c>
      <c r="J766" s="28">
        <f t="shared" ca="1" si="109"/>
        <v>0</v>
      </c>
      <c r="K766" s="35">
        <f t="shared" ca="1" si="110"/>
        <v>0</v>
      </c>
      <c r="L766" s="37"/>
    </row>
    <row r="767" spans="1:12" x14ac:dyDescent="0.2">
      <c r="A767" s="21">
        <v>60207</v>
      </c>
      <c r="B767" s="28">
        <f t="shared" ca="1" si="111"/>
        <v>0</v>
      </c>
      <c r="C767" s="24">
        <f t="shared" si="115"/>
        <v>0.05</v>
      </c>
      <c r="D767" s="26">
        <f t="shared" ca="1" si="106"/>
        <v>8.3991825676331414E-2</v>
      </c>
      <c r="E767" s="28">
        <f t="shared" si="113"/>
        <v>5000</v>
      </c>
      <c r="F767" s="28">
        <f t="shared" si="114"/>
        <v>0</v>
      </c>
      <c r="G767" s="23">
        <f t="shared" ca="1" si="107"/>
        <v>0</v>
      </c>
      <c r="H767" s="35">
        <f t="shared" ca="1" si="108"/>
        <v>0</v>
      </c>
      <c r="I767" s="28">
        <f t="shared" ca="1" si="112"/>
        <v>0</v>
      </c>
      <c r="J767" s="28">
        <f t="shared" ca="1" si="109"/>
        <v>0</v>
      </c>
      <c r="K767" s="35">
        <f t="shared" ca="1" si="110"/>
        <v>0</v>
      </c>
      <c r="L767" s="37"/>
    </row>
    <row r="768" spans="1:12" x14ac:dyDescent="0.2">
      <c r="A768" s="21">
        <v>60237</v>
      </c>
      <c r="B768" s="28">
        <f t="shared" ca="1" si="111"/>
        <v>0</v>
      </c>
      <c r="C768" s="24">
        <f t="shared" si="115"/>
        <v>0.05</v>
      </c>
      <c r="D768" s="26">
        <f t="shared" ca="1" si="106"/>
        <v>8.3651821245050037E-2</v>
      </c>
      <c r="E768" s="28">
        <f t="shared" si="113"/>
        <v>5000</v>
      </c>
      <c r="F768" s="28">
        <f t="shared" si="114"/>
        <v>0</v>
      </c>
      <c r="G768" s="23">
        <f t="shared" ca="1" si="107"/>
        <v>0</v>
      </c>
      <c r="H768" s="35">
        <f t="shared" ca="1" si="108"/>
        <v>0</v>
      </c>
      <c r="I768" s="28">
        <f t="shared" ca="1" si="112"/>
        <v>0</v>
      </c>
      <c r="J768" s="28">
        <f t="shared" ca="1" si="109"/>
        <v>0</v>
      </c>
      <c r="K768" s="35">
        <f t="shared" ca="1" si="110"/>
        <v>0</v>
      </c>
      <c r="L768" s="37"/>
    </row>
    <row r="769" spans="1:12" x14ac:dyDescent="0.2">
      <c r="A769" s="21">
        <v>60268</v>
      </c>
      <c r="B769" s="28">
        <f t="shared" ca="1" si="111"/>
        <v>0</v>
      </c>
      <c r="C769" s="24">
        <f t="shared" si="115"/>
        <v>0.05</v>
      </c>
      <c r="D769" s="26">
        <f t="shared" ca="1" si="106"/>
        <v>8.3301929210571779E-2</v>
      </c>
      <c r="E769" s="28">
        <f t="shared" si="113"/>
        <v>5000</v>
      </c>
      <c r="F769" s="28">
        <f t="shared" si="114"/>
        <v>0</v>
      </c>
      <c r="G769" s="23">
        <f t="shared" ca="1" si="107"/>
        <v>0</v>
      </c>
      <c r="H769" s="35">
        <f t="shared" ca="1" si="108"/>
        <v>0</v>
      </c>
      <c r="I769" s="28">
        <f t="shared" ca="1" si="112"/>
        <v>0</v>
      </c>
      <c r="J769" s="28">
        <f t="shared" ca="1" si="109"/>
        <v>0</v>
      </c>
      <c r="K769" s="35">
        <f t="shared" ca="1" si="110"/>
        <v>0</v>
      </c>
      <c r="L769" s="37"/>
    </row>
    <row r="770" spans="1:12" x14ac:dyDescent="0.2">
      <c r="A770" s="21">
        <v>60299</v>
      </c>
      <c r="B770" s="28">
        <f t="shared" ca="1" si="111"/>
        <v>0</v>
      </c>
      <c r="C770" s="24">
        <f t="shared" si="115"/>
        <v>0.05</v>
      </c>
      <c r="D770" s="26">
        <f t="shared" ca="1" si="106"/>
        <v>8.2953500676038572E-2</v>
      </c>
      <c r="E770" s="28">
        <f t="shared" si="113"/>
        <v>5000</v>
      </c>
      <c r="F770" s="28">
        <f t="shared" si="114"/>
        <v>0</v>
      </c>
      <c r="G770" s="23">
        <f t="shared" ca="1" si="107"/>
        <v>0</v>
      </c>
      <c r="H770" s="35">
        <f t="shared" ca="1" si="108"/>
        <v>0</v>
      </c>
      <c r="I770" s="28">
        <f t="shared" ca="1" si="112"/>
        <v>0</v>
      </c>
      <c r="J770" s="28">
        <f t="shared" ca="1" si="109"/>
        <v>0</v>
      </c>
      <c r="K770" s="35">
        <f t="shared" ca="1" si="110"/>
        <v>0</v>
      </c>
      <c r="L770" s="37"/>
    </row>
    <row r="771" spans="1:12" x14ac:dyDescent="0.2">
      <c r="A771" s="21">
        <v>60327</v>
      </c>
      <c r="B771" s="28">
        <f t="shared" ca="1" si="111"/>
        <v>0</v>
      </c>
      <c r="C771" s="24">
        <f t="shared" si="115"/>
        <v>0.05</v>
      </c>
      <c r="D771" s="26">
        <f t="shared" ca="1" si="106"/>
        <v>8.2640043849094305E-2</v>
      </c>
      <c r="E771" s="28">
        <f t="shared" si="113"/>
        <v>5000</v>
      </c>
      <c r="F771" s="28">
        <f t="shared" si="114"/>
        <v>50</v>
      </c>
      <c r="G771" s="23">
        <f t="shared" ca="1" si="107"/>
        <v>4.1320021924547152</v>
      </c>
      <c r="H771" s="35">
        <f t="shared" ca="1" si="108"/>
        <v>-20660.010962273576</v>
      </c>
      <c r="I771" s="28">
        <f t="shared" ca="1" si="112"/>
        <v>0</v>
      </c>
      <c r="J771" s="28">
        <f t="shared" ca="1" si="109"/>
        <v>0</v>
      </c>
      <c r="K771" s="35">
        <f t="shared" ca="1" si="110"/>
        <v>-20660.010962273576</v>
      </c>
      <c r="L771" s="37"/>
    </row>
    <row r="772" spans="1:12" x14ac:dyDescent="0.2">
      <c r="A772" s="21">
        <v>60358</v>
      </c>
      <c r="B772" s="28">
        <f t="shared" ca="1" si="111"/>
        <v>0</v>
      </c>
      <c r="C772" s="24">
        <f t="shared" si="115"/>
        <v>0.05</v>
      </c>
      <c r="D772" s="26">
        <f t="shared" ca="1" si="106"/>
        <v>8.229438379481975E-2</v>
      </c>
      <c r="E772" s="28">
        <f t="shared" si="113"/>
        <v>5000</v>
      </c>
      <c r="F772" s="28">
        <f t="shared" si="114"/>
        <v>0</v>
      </c>
      <c r="G772" s="23">
        <f t="shared" ca="1" si="107"/>
        <v>0</v>
      </c>
      <c r="H772" s="35">
        <f t="shared" ca="1" si="108"/>
        <v>0</v>
      </c>
      <c r="I772" s="28">
        <f t="shared" ca="1" si="112"/>
        <v>0</v>
      </c>
      <c r="J772" s="28">
        <f t="shared" ca="1" si="109"/>
        <v>0</v>
      </c>
      <c r="K772" s="35">
        <f t="shared" ca="1" si="110"/>
        <v>0</v>
      </c>
      <c r="L772" s="37"/>
    </row>
    <row r="773" spans="1:12" x14ac:dyDescent="0.2">
      <c r="A773" s="21">
        <v>60388</v>
      </c>
      <c r="B773" s="28">
        <f t="shared" ca="1" si="111"/>
        <v>0</v>
      </c>
      <c r="C773" s="24">
        <f t="shared" si="115"/>
        <v>0.05</v>
      </c>
      <c r="D773" s="26">
        <f t="shared" ca="1" si="106"/>
        <v>8.1961250719850859E-2</v>
      </c>
      <c r="E773" s="28">
        <f t="shared" si="113"/>
        <v>5000</v>
      </c>
      <c r="F773" s="28">
        <f t="shared" si="114"/>
        <v>0</v>
      </c>
      <c r="G773" s="23">
        <f t="shared" ca="1" si="107"/>
        <v>0</v>
      </c>
      <c r="H773" s="35">
        <f t="shared" ca="1" si="108"/>
        <v>0</v>
      </c>
      <c r="I773" s="28">
        <f t="shared" ca="1" si="112"/>
        <v>0</v>
      </c>
      <c r="J773" s="28">
        <f t="shared" ca="1" si="109"/>
        <v>0</v>
      </c>
      <c r="K773" s="35">
        <f t="shared" ca="1" si="110"/>
        <v>0</v>
      </c>
      <c r="L773" s="37"/>
    </row>
    <row r="774" spans="1:12" x14ac:dyDescent="0.2">
      <c r="A774" s="21">
        <v>60419</v>
      </c>
      <c r="B774" s="28">
        <f t="shared" ca="1" si="111"/>
        <v>0</v>
      </c>
      <c r="C774" s="24">
        <f t="shared" si="115"/>
        <v>0.05</v>
      </c>
      <c r="D774" s="26">
        <f t="shared" ca="1" si="106"/>
        <v>8.1618429866270853E-2</v>
      </c>
      <c r="E774" s="28">
        <f t="shared" si="113"/>
        <v>5000</v>
      </c>
      <c r="F774" s="28">
        <f t="shared" si="114"/>
        <v>0</v>
      </c>
      <c r="G774" s="23">
        <f t="shared" ca="1" si="107"/>
        <v>0</v>
      </c>
      <c r="H774" s="35">
        <f t="shared" ca="1" si="108"/>
        <v>0</v>
      </c>
      <c r="I774" s="28">
        <f t="shared" ca="1" si="112"/>
        <v>0</v>
      </c>
      <c r="J774" s="28">
        <f t="shared" ca="1" si="109"/>
        <v>0</v>
      </c>
      <c r="K774" s="35">
        <f t="shared" ca="1" si="110"/>
        <v>0</v>
      </c>
      <c r="L774" s="37"/>
    </row>
    <row r="775" spans="1:12" x14ac:dyDescent="0.2">
      <c r="A775" s="21">
        <v>60449</v>
      </c>
      <c r="B775" s="28">
        <f t="shared" ca="1" si="111"/>
        <v>0</v>
      </c>
      <c r="C775" s="24">
        <f t="shared" si="115"/>
        <v>0.05</v>
      </c>
      <c r="D775" s="26">
        <f t="shared" ca="1" si="106"/>
        <v>8.1288033097236478E-2</v>
      </c>
      <c r="E775" s="28">
        <f t="shared" si="113"/>
        <v>5000</v>
      </c>
      <c r="F775" s="28">
        <f t="shared" si="114"/>
        <v>0</v>
      </c>
      <c r="G775" s="23">
        <f t="shared" ca="1" si="107"/>
        <v>0</v>
      </c>
      <c r="H775" s="35">
        <f t="shared" ca="1" si="108"/>
        <v>0</v>
      </c>
      <c r="I775" s="28">
        <f t="shared" ca="1" si="112"/>
        <v>0</v>
      </c>
      <c r="J775" s="28">
        <f t="shared" ca="1" si="109"/>
        <v>0</v>
      </c>
      <c r="K775" s="35">
        <f t="shared" ca="1" si="110"/>
        <v>0</v>
      </c>
      <c r="L775" s="37"/>
    </row>
    <row r="776" spans="1:12" x14ac:dyDescent="0.2">
      <c r="A776" s="21">
        <v>60480</v>
      </c>
      <c r="B776" s="28">
        <f t="shared" ca="1" si="111"/>
        <v>0</v>
      </c>
      <c r="C776" s="24">
        <f t="shared" si="115"/>
        <v>0.05</v>
      </c>
      <c r="D776" s="26">
        <f t="shared" ca="1" si="106"/>
        <v>8.0948028123575405E-2</v>
      </c>
      <c r="E776" s="28">
        <f t="shared" si="113"/>
        <v>5000</v>
      </c>
      <c r="F776" s="28">
        <f t="shared" si="114"/>
        <v>0</v>
      </c>
      <c r="G776" s="23">
        <f t="shared" ca="1" si="107"/>
        <v>0</v>
      </c>
      <c r="H776" s="35">
        <f t="shared" ca="1" si="108"/>
        <v>0</v>
      </c>
      <c r="I776" s="28">
        <f t="shared" ca="1" si="112"/>
        <v>0</v>
      </c>
      <c r="J776" s="28">
        <f t="shared" ca="1" si="109"/>
        <v>0</v>
      </c>
      <c r="K776" s="35">
        <f t="shared" ca="1" si="110"/>
        <v>0</v>
      </c>
      <c r="L776" s="37"/>
    </row>
    <row r="777" spans="1:12" x14ac:dyDescent="0.2">
      <c r="A777" s="21">
        <v>60511</v>
      </c>
      <c r="B777" s="28">
        <f t="shared" ca="1" si="111"/>
        <v>0</v>
      </c>
      <c r="C777" s="24">
        <f t="shared" si="115"/>
        <v>0.05</v>
      </c>
      <c r="D777" s="26">
        <f t="shared" ca="1" si="106"/>
        <v>8.0609445295065418E-2</v>
      </c>
      <c r="E777" s="28">
        <f t="shared" si="113"/>
        <v>5000</v>
      </c>
      <c r="F777" s="28">
        <f t="shared" si="114"/>
        <v>0</v>
      </c>
      <c r="G777" s="23">
        <f t="shared" ca="1" si="107"/>
        <v>0</v>
      </c>
      <c r="H777" s="35">
        <f t="shared" ca="1" si="108"/>
        <v>0</v>
      </c>
      <c r="I777" s="28">
        <f t="shared" ca="1" si="112"/>
        <v>0</v>
      </c>
      <c r="J777" s="28">
        <f t="shared" ca="1" si="109"/>
        <v>0</v>
      </c>
      <c r="K777" s="35">
        <f t="shared" ca="1" si="110"/>
        <v>0</v>
      </c>
      <c r="L777" s="37"/>
    </row>
    <row r="778" spans="1:12" x14ac:dyDescent="0.2">
      <c r="A778" s="21">
        <v>60541</v>
      </c>
      <c r="B778" s="28">
        <f t="shared" ca="1" si="111"/>
        <v>0</v>
      </c>
      <c r="C778" s="24">
        <f t="shared" si="115"/>
        <v>0.05</v>
      </c>
      <c r="D778" s="26">
        <f t="shared" ref="D778:D841" ca="1" si="116">+(1+C778/2)^(-2*(A778-$M$4)/365.25)</f>
        <v>8.0283132961897777E-2</v>
      </c>
      <c r="E778" s="28">
        <f t="shared" si="113"/>
        <v>5000</v>
      </c>
      <c r="F778" s="28">
        <f t="shared" si="114"/>
        <v>0</v>
      </c>
      <c r="G778" s="23">
        <f t="shared" ca="1" si="107"/>
        <v>0</v>
      </c>
      <c r="H778" s="35">
        <f t="shared" ca="1" si="108"/>
        <v>0</v>
      </c>
      <c r="I778" s="28">
        <f t="shared" ca="1" si="112"/>
        <v>0</v>
      </c>
      <c r="J778" s="28">
        <f t="shared" ca="1" si="109"/>
        <v>0</v>
      </c>
      <c r="K778" s="35">
        <f t="shared" ca="1" si="110"/>
        <v>0</v>
      </c>
      <c r="L778" s="37"/>
    </row>
    <row r="779" spans="1:12" x14ac:dyDescent="0.2">
      <c r="A779" s="21">
        <v>60572</v>
      </c>
      <c r="B779" s="28">
        <f t="shared" ca="1" si="111"/>
        <v>0</v>
      </c>
      <c r="C779" s="24">
        <f t="shared" si="115"/>
        <v>0.05</v>
      </c>
      <c r="D779" s="26">
        <f t="shared" ca="1" si="116"/>
        <v>7.9947331202794E-2</v>
      </c>
      <c r="E779" s="28">
        <f t="shared" si="113"/>
        <v>5000</v>
      </c>
      <c r="F779" s="28">
        <f t="shared" si="114"/>
        <v>0</v>
      </c>
      <c r="G779" s="23">
        <f t="shared" ref="G779:G842" ca="1" si="117">+F779*D779</f>
        <v>0</v>
      </c>
      <c r="H779" s="35">
        <f t="shared" ref="H779:H842" ca="1" si="118">-G779*E779</f>
        <v>0</v>
      </c>
      <c r="I779" s="28">
        <f t="shared" ca="1" si="112"/>
        <v>0</v>
      </c>
      <c r="J779" s="28">
        <f t="shared" ref="J779:J842" ca="1" si="119">+IF(B779=0,0,D779*-IPMT(C779/12,B779,$B$8,I778))</f>
        <v>0</v>
      </c>
      <c r="K779" s="35">
        <f t="shared" ref="K779:K842" ca="1" si="120">+H779+J779</f>
        <v>0</v>
      </c>
      <c r="L779" s="37"/>
    </row>
    <row r="780" spans="1:12" x14ac:dyDescent="0.2">
      <c r="A780" s="21">
        <v>60602</v>
      </c>
      <c r="B780" s="28">
        <f t="shared" ref="B780:B843" ca="1" si="121">+IF(B779&lt;&gt;0,B779+1,IF(I779=0,0,1))</f>
        <v>0</v>
      </c>
      <c r="C780" s="24">
        <f t="shared" si="115"/>
        <v>0.05</v>
      </c>
      <c r="D780" s="26">
        <f t="shared" ca="1" si="116"/>
        <v>7.9623699150993849E-2</v>
      </c>
      <c r="E780" s="28">
        <f t="shared" si="113"/>
        <v>5000</v>
      </c>
      <c r="F780" s="28">
        <f t="shared" si="114"/>
        <v>0</v>
      </c>
      <c r="G780" s="23">
        <f t="shared" ca="1" si="117"/>
        <v>0</v>
      </c>
      <c r="H780" s="35">
        <f t="shared" ca="1" si="118"/>
        <v>0</v>
      </c>
      <c r="I780" s="28">
        <f t="shared" ref="I780:I843" ca="1" si="122">+IF(A780=$I$4,$H$4*D780,IF(I779=0,0,I779+J780+H780))</f>
        <v>0</v>
      </c>
      <c r="J780" s="28">
        <f t="shared" ca="1" si="119"/>
        <v>0</v>
      </c>
      <c r="K780" s="35">
        <f t="shared" ca="1" si="120"/>
        <v>0</v>
      </c>
      <c r="L780" s="37"/>
    </row>
    <row r="781" spans="1:12" x14ac:dyDescent="0.2">
      <c r="A781" s="21">
        <v>60633</v>
      </c>
      <c r="B781" s="28">
        <f t="shared" ca="1" si="121"/>
        <v>0</v>
      </c>
      <c r="C781" s="24">
        <f t="shared" si="115"/>
        <v>0.05</v>
      </c>
      <c r="D781" s="26">
        <f t="shared" ca="1" si="116"/>
        <v>7.9290655618002373E-2</v>
      </c>
      <c r="E781" s="28">
        <f t="shared" si="113"/>
        <v>5000</v>
      </c>
      <c r="F781" s="28">
        <f t="shared" si="114"/>
        <v>0</v>
      </c>
      <c r="G781" s="23">
        <f t="shared" ca="1" si="117"/>
        <v>0</v>
      </c>
      <c r="H781" s="35">
        <f t="shared" ca="1" si="118"/>
        <v>0</v>
      </c>
      <c r="I781" s="28">
        <f t="shared" ca="1" si="122"/>
        <v>0</v>
      </c>
      <c r="J781" s="28">
        <f t="shared" ca="1" si="119"/>
        <v>0</v>
      </c>
      <c r="K781" s="35">
        <f t="shared" ca="1" si="120"/>
        <v>0</v>
      </c>
      <c r="L781" s="37"/>
    </row>
    <row r="782" spans="1:12" x14ac:dyDescent="0.2">
      <c r="A782" s="21">
        <v>60664</v>
      </c>
      <c r="B782" s="28">
        <f t="shared" ca="1" si="121"/>
        <v>0</v>
      </c>
      <c r="C782" s="24">
        <f t="shared" si="115"/>
        <v>0.05</v>
      </c>
      <c r="D782" s="26">
        <f t="shared" ca="1" si="116"/>
        <v>7.8959005112414188E-2</v>
      </c>
      <c r="E782" s="28">
        <f t="shared" si="113"/>
        <v>5000</v>
      </c>
      <c r="F782" s="28">
        <f t="shared" si="114"/>
        <v>0</v>
      </c>
      <c r="G782" s="23">
        <f t="shared" ca="1" si="117"/>
        <v>0</v>
      </c>
      <c r="H782" s="35">
        <f t="shared" ca="1" si="118"/>
        <v>0</v>
      </c>
      <c r="I782" s="28">
        <f t="shared" ca="1" si="122"/>
        <v>0</v>
      </c>
      <c r="J782" s="28">
        <f t="shared" ca="1" si="119"/>
        <v>0</v>
      </c>
      <c r="K782" s="35">
        <f t="shared" ca="1" si="120"/>
        <v>0</v>
      </c>
      <c r="L782" s="37"/>
    </row>
    <row r="783" spans="1:12" x14ac:dyDescent="0.2">
      <c r="A783" s="21">
        <v>60692</v>
      </c>
      <c r="B783" s="28">
        <f t="shared" ca="1" si="121"/>
        <v>0</v>
      </c>
      <c r="C783" s="24">
        <f t="shared" si="115"/>
        <v>0.05</v>
      </c>
      <c r="D783" s="26">
        <f t="shared" ca="1" si="116"/>
        <v>7.8660642306751863E-2</v>
      </c>
      <c r="E783" s="28">
        <f t="shared" si="113"/>
        <v>5000</v>
      </c>
      <c r="F783" s="28">
        <f t="shared" si="114"/>
        <v>50</v>
      </c>
      <c r="G783" s="23">
        <f t="shared" ca="1" si="117"/>
        <v>3.9330321153375931</v>
      </c>
      <c r="H783" s="35">
        <f t="shared" ca="1" si="118"/>
        <v>-19665.160576687966</v>
      </c>
      <c r="I783" s="28">
        <f t="shared" ca="1" si="122"/>
        <v>0</v>
      </c>
      <c r="J783" s="28">
        <f t="shared" ca="1" si="119"/>
        <v>0</v>
      </c>
      <c r="K783" s="35">
        <f t="shared" ca="1" si="120"/>
        <v>-19665.160576687966</v>
      </c>
      <c r="L783" s="37"/>
    </row>
    <row r="784" spans="1:12" x14ac:dyDescent="0.2">
      <c r="A784" s="21">
        <v>60723</v>
      </c>
      <c r="B784" s="28">
        <f t="shared" ca="1" si="121"/>
        <v>0</v>
      </c>
      <c r="C784" s="24">
        <f t="shared" si="115"/>
        <v>0.05</v>
      </c>
      <c r="D784" s="26">
        <f t="shared" ca="1" si="116"/>
        <v>7.8331626969602816E-2</v>
      </c>
      <c r="E784" s="28">
        <f t="shared" si="113"/>
        <v>5000</v>
      </c>
      <c r="F784" s="28">
        <f t="shared" si="114"/>
        <v>0</v>
      </c>
      <c r="G784" s="23">
        <f t="shared" ca="1" si="117"/>
        <v>0</v>
      </c>
      <c r="H784" s="35">
        <f t="shared" ca="1" si="118"/>
        <v>0</v>
      </c>
      <c r="I784" s="28">
        <f t="shared" ca="1" si="122"/>
        <v>0</v>
      </c>
      <c r="J784" s="28">
        <f t="shared" ca="1" si="119"/>
        <v>0</v>
      </c>
      <c r="K784" s="35">
        <f t="shared" ca="1" si="120"/>
        <v>0</v>
      </c>
      <c r="L784" s="37"/>
    </row>
    <row r="785" spans="1:12" x14ac:dyDescent="0.2">
      <c r="A785" s="21">
        <v>60753</v>
      </c>
      <c r="B785" s="28">
        <f t="shared" ca="1" si="121"/>
        <v>0</v>
      </c>
      <c r="C785" s="24">
        <f t="shared" si="115"/>
        <v>0.05</v>
      </c>
      <c r="D785" s="26">
        <f t="shared" ca="1" si="116"/>
        <v>7.8014535394741971E-2</v>
      </c>
      <c r="E785" s="28">
        <f t="shared" si="113"/>
        <v>5000</v>
      </c>
      <c r="F785" s="28">
        <f t="shared" si="114"/>
        <v>0</v>
      </c>
      <c r="G785" s="23">
        <f t="shared" ca="1" si="117"/>
        <v>0</v>
      </c>
      <c r="H785" s="35">
        <f t="shared" ca="1" si="118"/>
        <v>0</v>
      </c>
      <c r="I785" s="28">
        <f t="shared" ca="1" si="122"/>
        <v>0</v>
      </c>
      <c r="J785" s="28">
        <f t="shared" ca="1" si="119"/>
        <v>0</v>
      </c>
      <c r="K785" s="35">
        <f t="shared" ca="1" si="120"/>
        <v>0</v>
      </c>
      <c r="L785" s="37"/>
    </row>
    <row r="786" spans="1:12" x14ac:dyDescent="0.2">
      <c r="A786" s="21">
        <v>60784</v>
      </c>
      <c r="B786" s="28">
        <f t="shared" ca="1" si="121"/>
        <v>0</v>
      </c>
      <c r="C786" s="24">
        <f t="shared" si="115"/>
        <v>0.05</v>
      </c>
      <c r="D786" s="26">
        <f t="shared" ca="1" si="116"/>
        <v>7.7688222541036384E-2</v>
      </c>
      <c r="E786" s="28">
        <f t="shared" si="113"/>
        <v>5000</v>
      </c>
      <c r="F786" s="28">
        <f t="shared" si="114"/>
        <v>0</v>
      </c>
      <c r="G786" s="23">
        <f t="shared" ca="1" si="117"/>
        <v>0</v>
      </c>
      <c r="H786" s="35">
        <f t="shared" ca="1" si="118"/>
        <v>0</v>
      </c>
      <c r="I786" s="28">
        <f t="shared" ca="1" si="122"/>
        <v>0</v>
      </c>
      <c r="J786" s="28">
        <f t="shared" ca="1" si="119"/>
        <v>0</v>
      </c>
      <c r="K786" s="35">
        <f t="shared" ca="1" si="120"/>
        <v>0</v>
      </c>
      <c r="L786" s="37"/>
    </row>
    <row r="787" spans="1:12" x14ac:dyDescent="0.2">
      <c r="A787" s="21">
        <v>60814</v>
      </c>
      <c r="B787" s="28">
        <f t="shared" ca="1" si="121"/>
        <v>0</v>
      </c>
      <c r="C787" s="24">
        <f t="shared" si="115"/>
        <v>0.05</v>
      </c>
      <c r="D787" s="26">
        <f t="shared" ca="1" si="116"/>
        <v>7.7373735509594643E-2</v>
      </c>
      <c r="E787" s="28">
        <f t="shared" si="113"/>
        <v>5000</v>
      </c>
      <c r="F787" s="28">
        <f t="shared" si="114"/>
        <v>0</v>
      </c>
      <c r="G787" s="23">
        <f t="shared" ca="1" si="117"/>
        <v>0</v>
      </c>
      <c r="H787" s="35">
        <f t="shared" ca="1" si="118"/>
        <v>0</v>
      </c>
      <c r="I787" s="28">
        <f t="shared" ca="1" si="122"/>
        <v>0</v>
      </c>
      <c r="J787" s="28">
        <f t="shared" ca="1" si="119"/>
        <v>0</v>
      </c>
      <c r="K787" s="35">
        <f t="shared" ca="1" si="120"/>
        <v>0</v>
      </c>
      <c r="L787" s="37"/>
    </row>
    <row r="788" spans="1:12" x14ac:dyDescent="0.2">
      <c r="A788" s="21">
        <v>60845</v>
      </c>
      <c r="B788" s="28">
        <f t="shared" ca="1" si="121"/>
        <v>0</v>
      </c>
      <c r="C788" s="24">
        <f t="shared" si="115"/>
        <v>0.05</v>
      </c>
      <c r="D788" s="26">
        <f t="shared" ca="1" si="116"/>
        <v>7.7050102941532223E-2</v>
      </c>
      <c r="E788" s="28">
        <f t="shared" si="113"/>
        <v>5000</v>
      </c>
      <c r="F788" s="28">
        <f t="shared" si="114"/>
        <v>0</v>
      </c>
      <c r="G788" s="23">
        <f t="shared" ca="1" si="117"/>
        <v>0</v>
      </c>
      <c r="H788" s="35">
        <f t="shared" ca="1" si="118"/>
        <v>0</v>
      </c>
      <c r="I788" s="28">
        <f t="shared" ca="1" si="122"/>
        <v>0</v>
      </c>
      <c r="J788" s="28">
        <f t="shared" ca="1" si="119"/>
        <v>0</v>
      </c>
      <c r="K788" s="35">
        <f t="shared" ca="1" si="120"/>
        <v>0</v>
      </c>
      <c r="L788" s="37"/>
    </row>
    <row r="789" spans="1:12" x14ac:dyDescent="0.2">
      <c r="A789" s="21">
        <v>60876</v>
      </c>
      <c r="B789" s="28">
        <f t="shared" ca="1" si="121"/>
        <v>0</v>
      </c>
      <c r="C789" s="24">
        <f t="shared" si="115"/>
        <v>0.05</v>
      </c>
      <c r="D789" s="26">
        <f t="shared" ca="1" si="116"/>
        <v>7.6727824037454401E-2</v>
      </c>
      <c r="E789" s="28">
        <f t="shared" si="113"/>
        <v>5000</v>
      </c>
      <c r="F789" s="28">
        <f t="shared" si="114"/>
        <v>0</v>
      </c>
      <c r="G789" s="23">
        <f t="shared" ca="1" si="117"/>
        <v>0</v>
      </c>
      <c r="H789" s="35">
        <f t="shared" ca="1" si="118"/>
        <v>0</v>
      </c>
      <c r="I789" s="28">
        <f t="shared" ca="1" si="122"/>
        <v>0</v>
      </c>
      <c r="J789" s="28">
        <f t="shared" ca="1" si="119"/>
        <v>0</v>
      </c>
      <c r="K789" s="35">
        <f t="shared" ca="1" si="120"/>
        <v>0</v>
      </c>
      <c r="L789" s="37"/>
    </row>
    <row r="790" spans="1:12" x14ac:dyDescent="0.2">
      <c r="A790" s="21">
        <v>60906</v>
      </c>
      <c r="B790" s="28">
        <f t="shared" ca="1" si="121"/>
        <v>0</v>
      </c>
      <c r="C790" s="24">
        <f t="shared" si="115"/>
        <v>0.05</v>
      </c>
      <c r="D790" s="26">
        <f t="shared" ca="1" si="116"/>
        <v>7.6417224762283964E-2</v>
      </c>
      <c r="E790" s="28">
        <f t="shared" si="113"/>
        <v>5000</v>
      </c>
      <c r="F790" s="28">
        <f t="shared" si="114"/>
        <v>0</v>
      </c>
      <c r="G790" s="23">
        <f t="shared" ca="1" si="117"/>
        <v>0</v>
      </c>
      <c r="H790" s="35">
        <f t="shared" ca="1" si="118"/>
        <v>0</v>
      </c>
      <c r="I790" s="28">
        <f t="shared" ca="1" si="122"/>
        <v>0</v>
      </c>
      <c r="J790" s="28">
        <f t="shared" ca="1" si="119"/>
        <v>0</v>
      </c>
      <c r="K790" s="35">
        <f t="shared" ca="1" si="120"/>
        <v>0</v>
      </c>
      <c r="L790" s="37"/>
    </row>
    <row r="791" spans="1:12" x14ac:dyDescent="0.2">
      <c r="A791" s="21">
        <v>60937</v>
      </c>
      <c r="B791" s="28">
        <f t="shared" ca="1" si="121"/>
        <v>0</v>
      </c>
      <c r="C791" s="24">
        <f t="shared" si="115"/>
        <v>0.05</v>
      </c>
      <c r="D791" s="26">
        <f t="shared" ca="1" si="116"/>
        <v>7.6097593009582118E-2</v>
      </c>
      <c r="E791" s="28">
        <f t="shared" si="113"/>
        <v>5000</v>
      </c>
      <c r="F791" s="28">
        <f t="shared" si="114"/>
        <v>0</v>
      </c>
      <c r="G791" s="23">
        <f t="shared" ca="1" si="117"/>
        <v>0</v>
      </c>
      <c r="H791" s="35">
        <f t="shared" ca="1" si="118"/>
        <v>0</v>
      </c>
      <c r="I791" s="28">
        <f t="shared" ca="1" si="122"/>
        <v>0</v>
      </c>
      <c r="J791" s="28">
        <f t="shared" ca="1" si="119"/>
        <v>0</v>
      </c>
      <c r="K791" s="35">
        <f t="shared" ca="1" si="120"/>
        <v>0</v>
      </c>
      <c r="L791" s="37"/>
    </row>
    <row r="792" spans="1:12" x14ac:dyDescent="0.2">
      <c r="A792" s="21">
        <v>60967</v>
      </c>
      <c r="B792" s="28">
        <f t="shared" ca="1" si="121"/>
        <v>0</v>
      </c>
      <c r="C792" s="24">
        <f t="shared" si="115"/>
        <v>0.05</v>
      </c>
      <c r="D792" s="26">
        <f t="shared" ca="1" si="116"/>
        <v>7.578954495103879E-2</v>
      </c>
      <c r="E792" s="28">
        <f t="shared" si="113"/>
        <v>5000</v>
      </c>
      <c r="F792" s="28">
        <f t="shared" si="114"/>
        <v>0</v>
      </c>
      <c r="G792" s="23">
        <f t="shared" ca="1" si="117"/>
        <v>0</v>
      </c>
      <c r="H792" s="35">
        <f t="shared" ca="1" si="118"/>
        <v>0</v>
      </c>
      <c r="I792" s="28">
        <f t="shared" ca="1" si="122"/>
        <v>0</v>
      </c>
      <c r="J792" s="28">
        <f t="shared" ca="1" si="119"/>
        <v>0</v>
      </c>
      <c r="K792" s="35">
        <f t="shared" ca="1" si="120"/>
        <v>0</v>
      </c>
      <c r="L792" s="37"/>
    </row>
    <row r="793" spans="1:12" x14ac:dyDescent="0.2">
      <c r="A793" s="21">
        <v>60998</v>
      </c>
      <c r="B793" s="28">
        <f t="shared" ca="1" si="121"/>
        <v>0</v>
      </c>
      <c r="C793" s="24">
        <f t="shared" si="115"/>
        <v>0.05</v>
      </c>
      <c r="D793" s="26">
        <f t="shared" ca="1" si="116"/>
        <v>7.5472538606402087E-2</v>
      </c>
      <c r="E793" s="28">
        <f t="shared" ref="E793:E856" si="123">+IF(OR($E$4="",$E$4=0),IF(YEAR(A793)&gt;$M$38,$N$39,VLOOKUP(YEAR(A793),Curve,2,FALSE)),$E$4)</f>
        <v>5000</v>
      </c>
      <c r="F793" s="28">
        <f t="shared" ref="F793:F856" si="124">+IF(MONTH(A793)=$G$4,$F$4,0)</f>
        <v>0</v>
      </c>
      <c r="G793" s="23">
        <f t="shared" ca="1" si="117"/>
        <v>0</v>
      </c>
      <c r="H793" s="35">
        <f t="shared" ca="1" si="118"/>
        <v>0</v>
      </c>
      <c r="I793" s="28">
        <f t="shared" ca="1" si="122"/>
        <v>0</v>
      </c>
      <c r="J793" s="28">
        <f t="shared" ca="1" si="119"/>
        <v>0</v>
      </c>
      <c r="K793" s="35">
        <f t="shared" ca="1" si="120"/>
        <v>0</v>
      </c>
      <c r="L793" s="37"/>
    </row>
    <row r="794" spans="1:12" x14ac:dyDescent="0.2">
      <c r="A794" s="21">
        <v>61029</v>
      </c>
      <c r="B794" s="28">
        <f t="shared" ca="1" si="121"/>
        <v>0</v>
      </c>
      <c r="C794" s="24">
        <f t="shared" si="115"/>
        <v>0.05</v>
      </c>
      <c r="D794" s="26">
        <f t="shared" ca="1" si="116"/>
        <v>7.5156858210121469E-2</v>
      </c>
      <c r="E794" s="28">
        <f t="shared" si="123"/>
        <v>5000</v>
      </c>
      <c r="F794" s="28">
        <f t="shared" si="124"/>
        <v>0</v>
      </c>
      <c r="G794" s="23">
        <f t="shared" ca="1" si="117"/>
        <v>0</v>
      </c>
      <c r="H794" s="35">
        <f t="shared" ca="1" si="118"/>
        <v>0</v>
      </c>
      <c r="I794" s="28">
        <f t="shared" ca="1" si="122"/>
        <v>0</v>
      </c>
      <c r="J794" s="28">
        <f t="shared" ca="1" si="119"/>
        <v>0</v>
      </c>
      <c r="K794" s="35">
        <f t="shared" ca="1" si="120"/>
        <v>0</v>
      </c>
      <c r="L794" s="37"/>
    </row>
    <row r="795" spans="1:12" x14ac:dyDescent="0.2">
      <c r="A795" s="21">
        <v>61057</v>
      </c>
      <c r="B795" s="28">
        <f t="shared" ca="1" si="121"/>
        <v>0</v>
      </c>
      <c r="C795" s="24">
        <f t="shared" si="115"/>
        <v>0.05</v>
      </c>
      <c r="D795" s="26">
        <f t="shared" ca="1" si="116"/>
        <v>7.4872862596848361E-2</v>
      </c>
      <c r="E795" s="28">
        <f t="shared" si="123"/>
        <v>5000</v>
      </c>
      <c r="F795" s="28">
        <f t="shared" si="124"/>
        <v>50</v>
      </c>
      <c r="G795" s="23">
        <f t="shared" ca="1" si="117"/>
        <v>3.7436431298424182</v>
      </c>
      <c r="H795" s="35">
        <f t="shared" ca="1" si="118"/>
        <v>-18718.215649212092</v>
      </c>
      <c r="I795" s="28">
        <f t="shared" ca="1" si="122"/>
        <v>0</v>
      </c>
      <c r="J795" s="28">
        <f t="shared" ca="1" si="119"/>
        <v>0</v>
      </c>
      <c r="K795" s="35">
        <f t="shared" ca="1" si="120"/>
        <v>-18718.215649212092</v>
      </c>
      <c r="L795" s="37"/>
    </row>
    <row r="796" spans="1:12" x14ac:dyDescent="0.2">
      <c r="A796" s="21">
        <v>61088</v>
      </c>
      <c r="B796" s="28">
        <f t="shared" ca="1" si="121"/>
        <v>0</v>
      </c>
      <c r="C796" s="24">
        <f t="shared" si="115"/>
        <v>0.05</v>
      </c>
      <c r="D796" s="26">
        <f t="shared" ca="1" si="116"/>
        <v>7.4559690476608695E-2</v>
      </c>
      <c r="E796" s="28">
        <f t="shared" si="123"/>
        <v>5000</v>
      </c>
      <c r="F796" s="28">
        <f t="shared" si="124"/>
        <v>0</v>
      </c>
      <c r="G796" s="23">
        <f t="shared" ca="1" si="117"/>
        <v>0</v>
      </c>
      <c r="H796" s="35">
        <f t="shared" ca="1" si="118"/>
        <v>0</v>
      </c>
      <c r="I796" s="28">
        <f t="shared" ca="1" si="122"/>
        <v>0</v>
      </c>
      <c r="J796" s="28">
        <f t="shared" ca="1" si="119"/>
        <v>0</v>
      </c>
      <c r="K796" s="35">
        <f t="shared" ca="1" si="120"/>
        <v>0</v>
      </c>
      <c r="L796" s="37"/>
    </row>
    <row r="797" spans="1:12" x14ac:dyDescent="0.2">
      <c r="A797" s="21">
        <v>61118</v>
      </c>
      <c r="B797" s="28">
        <f t="shared" ca="1" si="121"/>
        <v>0</v>
      </c>
      <c r="C797" s="24">
        <f t="shared" si="115"/>
        <v>0.05</v>
      </c>
      <c r="D797" s="26">
        <f t="shared" ca="1" si="116"/>
        <v>7.4257867948608142E-2</v>
      </c>
      <c r="E797" s="28">
        <f t="shared" si="123"/>
        <v>5000</v>
      </c>
      <c r="F797" s="28">
        <f t="shared" si="124"/>
        <v>0</v>
      </c>
      <c r="G797" s="23">
        <f t="shared" ca="1" si="117"/>
        <v>0</v>
      </c>
      <c r="H797" s="35">
        <f t="shared" ca="1" si="118"/>
        <v>0</v>
      </c>
      <c r="I797" s="28">
        <f t="shared" ca="1" si="122"/>
        <v>0</v>
      </c>
      <c r="J797" s="28">
        <f t="shared" ca="1" si="119"/>
        <v>0</v>
      </c>
      <c r="K797" s="35">
        <f t="shared" ca="1" si="120"/>
        <v>0</v>
      </c>
      <c r="L797" s="37"/>
    </row>
    <row r="798" spans="1:12" x14ac:dyDescent="0.2">
      <c r="A798" s="21">
        <v>61149</v>
      </c>
      <c r="B798" s="28">
        <f t="shared" ca="1" si="121"/>
        <v>0</v>
      </c>
      <c r="C798" s="24">
        <f t="shared" si="115"/>
        <v>0.05</v>
      </c>
      <c r="D798" s="26">
        <f t="shared" ca="1" si="116"/>
        <v>7.3947268177965458E-2</v>
      </c>
      <c r="E798" s="28">
        <f t="shared" si="123"/>
        <v>5000</v>
      </c>
      <c r="F798" s="28">
        <f t="shared" si="124"/>
        <v>0</v>
      </c>
      <c r="G798" s="23">
        <f t="shared" ca="1" si="117"/>
        <v>0</v>
      </c>
      <c r="H798" s="35">
        <f t="shared" ca="1" si="118"/>
        <v>0</v>
      </c>
      <c r="I798" s="28">
        <f t="shared" ca="1" si="122"/>
        <v>0</v>
      </c>
      <c r="J798" s="28">
        <f t="shared" ca="1" si="119"/>
        <v>0</v>
      </c>
      <c r="K798" s="35">
        <f t="shared" ca="1" si="120"/>
        <v>0</v>
      </c>
      <c r="L798" s="37"/>
    </row>
    <row r="799" spans="1:12" x14ac:dyDescent="0.2">
      <c r="A799" s="21">
        <v>61179</v>
      </c>
      <c r="B799" s="28">
        <f t="shared" ca="1" si="121"/>
        <v>0</v>
      </c>
      <c r="C799" s="24">
        <f t="shared" si="115"/>
        <v>0.05</v>
      </c>
      <c r="D799" s="26">
        <f t="shared" ca="1" si="116"/>
        <v>7.3647924775685492E-2</v>
      </c>
      <c r="E799" s="28">
        <f t="shared" si="123"/>
        <v>5000</v>
      </c>
      <c r="F799" s="28">
        <f t="shared" si="124"/>
        <v>0</v>
      </c>
      <c r="G799" s="23">
        <f t="shared" ca="1" si="117"/>
        <v>0</v>
      </c>
      <c r="H799" s="35">
        <f t="shared" ca="1" si="118"/>
        <v>0</v>
      </c>
      <c r="I799" s="28">
        <f t="shared" ca="1" si="122"/>
        <v>0</v>
      </c>
      <c r="J799" s="28">
        <f t="shared" ca="1" si="119"/>
        <v>0</v>
      </c>
      <c r="K799" s="35">
        <f t="shared" ca="1" si="120"/>
        <v>0</v>
      </c>
      <c r="L799" s="37"/>
    </row>
    <row r="800" spans="1:12" x14ac:dyDescent="0.2">
      <c r="A800" s="21">
        <v>61210</v>
      </c>
      <c r="B800" s="28">
        <f t="shared" ca="1" si="121"/>
        <v>0</v>
      </c>
      <c r="C800" s="24">
        <f t="shared" si="115"/>
        <v>0.05</v>
      </c>
      <c r="D800" s="26">
        <f t="shared" ca="1" si="116"/>
        <v>7.3339876225739647E-2</v>
      </c>
      <c r="E800" s="28">
        <f t="shared" si="123"/>
        <v>5000</v>
      </c>
      <c r="F800" s="28">
        <f t="shared" si="124"/>
        <v>0</v>
      </c>
      <c r="G800" s="23">
        <f t="shared" ca="1" si="117"/>
        <v>0</v>
      </c>
      <c r="H800" s="35">
        <f t="shared" ca="1" si="118"/>
        <v>0</v>
      </c>
      <c r="I800" s="28">
        <f t="shared" ca="1" si="122"/>
        <v>0</v>
      </c>
      <c r="J800" s="28">
        <f t="shared" ca="1" si="119"/>
        <v>0</v>
      </c>
      <c r="K800" s="35">
        <f t="shared" ca="1" si="120"/>
        <v>0</v>
      </c>
      <c r="L800" s="37"/>
    </row>
    <row r="801" spans="1:12" x14ac:dyDescent="0.2">
      <c r="A801" s="21">
        <v>61241</v>
      </c>
      <c r="B801" s="28">
        <f t="shared" ca="1" si="121"/>
        <v>0</v>
      </c>
      <c r="C801" s="24">
        <f t="shared" si="115"/>
        <v>0.05</v>
      </c>
      <c r="D801" s="26">
        <f t="shared" ca="1" si="116"/>
        <v>7.3033116156214883E-2</v>
      </c>
      <c r="E801" s="28">
        <f t="shared" si="123"/>
        <v>5000</v>
      </c>
      <c r="F801" s="28">
        <f t="shared" si="124"/>
        <v>0</v>
      </c>
      <c r="G801" s="23">
        <f t="shared" ca="1" si="117"/>
        <v>0</v>
      </c>
      <c r="H801" s="35">
        <f t="shared" ca="1" si="118"/>
        <v>0</v>
      </c>
      <c r="I801" s="28">
        <f t="shared" ca="1" si="122"/>
        <v>0</v>
      </c>
      <c r="J801" s="28">
        <f t="shared" ca="1" si="119"/>
        <v>0</v>
      </c>
      <c r="K801" s="35">
        <f t="shared" ca="1" si="120"/>
        <v>0</v>
      </c>
      <c r="L801" s="37"/>
    </row>
    <row r="802" spans="1:12" x14ac:dyDescent="0.2">
      <c r="A802" s="21">
        <v>61271</v>
      </c>
      <c r="B802" s="28">
        <f t="shared" ca="1" si="121"/>
        <v>0</v>
      </c>
      <c r="C802" s="24">
        <f t="shared" si="115"/>
        <v>0.05</v>
      </c>
      <c r="D802" s="26">
        <f t="shared" ca="1" si="116"/>
        <v>7.2737473301407937E-2</v>
      </c>
      <c r="E802" s="28">
        <f t="shared" si="123"/>
        <v>5000</v>
      </c>
      <c r="F802" s="28">
        <f t="shared" si="124"/>
        <v>0</v>
      </c>
      <c r="G802" s="23">
        <f t="shared" ca="1" si="117"/>
        <v>0</v>
      </c>
      <c r="H802" s="35">
        <f t="shared" ca="1" si="118"/>
        <v>0</v>
      </c>
      <c r="I802" s="28">
        <f t="shared" ca="1" si="122"/>
        <v>0</v>
      </c>
      <c r="J802" s="28">
        <f t="shared" ca="1" si="119"/>
        <v>0</v>
      </c>
      <c r="K802" s="35">
        <f t="shared" ca="1" si="120"/>
        <v>0</v>
      </c>
      <c r="L802" s="37"/>
    </row>
    <row r="803" spans="1:12" x14ac:dyDescent="0.2">
      <c r="A803" s="21">
        <v>61302</v>
      </c>
      <c r="B803" s="28">
        <f t="shared" ca="1" si="121"/>
        <v>0</v>
      </c>
      <c r="C803" s="24">
        <f t="shared" si="115"/>
        <v>0.05</v>
      </c>
      <c r="D803" s="26">
        <f t="shared" ca="1" si="116"/>
        <v>7.2433232913841433E-2</v>
      </c>
      <c r="E803" s="28">
        <f t="shared" si="123"/>
        <v>5000</v>
      </c>
      <c r="F803" s="28">
        <f t="shared" si="124"/>
        <v>0</v>
      </c>
      <c r="G803" s="23">
        <f t="shared" ca="1" si="117"/>
        <v>0</v>
      </c>
      <c r="H803" s="35">
        <f t="shared" ca="1" si="118"/>
        <v>0</v>
      </c>
      <c r="I803" s="28">
        <f t="shared" ca="1" si="122"/>
        <v>0</v>
      </c>
      <c r="J803" s="28">
        <f t="shared" ca="1" si="119"/>
        <v>0</v>
      </c>
      <c r="K803" s="35">
        <f t="shared" ca="1" si="120"/>
        <v>0</v>
      </c>
      <c r="L803" s="37"/>
    </row>
    <row r="804" spans="1:12" x14ac:dyDescent="0.2">
      <c r="A804" s="21">
        <v>61332</v>
      </c>
      <c r="B804" s="28">
        <f t="shared" ca="1" si="121"/>
        <v>0</v>
      </c>
      <c r="C804" s="24">
        <f t="shared" si="115"/>
        <v>0.05</v>
      </c>
      <c r="D804" s="26">
        <f t="shared" ca="1" si="116"/>
        <v>7.2140018425831093E-2</v>
      </c>
      <c r="E804" s="28">
        <f t="shared" si="123"/>
        <v>5000</v>
      </c>
      <c r="F804" s="28">
        <f t="shared" si="124"/>
        <v>0</v>
      </c>
      <c r="G804" s="23">
        <f t="shared" ca="1" si="117"/>
        <v>0</v>
      </c>
      <c r="H804" s="35">
        <f t="shared" ca="1" si="118"/>
        <v>0</v>
      </c>
      <c r="I804" s="28">
        <f t="shared" ca="1" si="122"/>
        <v>0</v>
      </c>
      <c r="J804" s="28">
        <f t="shared" ca="1" si="119"/>
        <v>0</v>
      </c>
      <c r="K804" s="35">
        <f t="shared" ca="1" si="120"/>
        <v>0</v>
      </c>
      <c r="L804" s="37"/>
    </row>
    <row r="805" spans="1:12" x14ac:dyDescent="0.2">
      <c r="A805" s="21">
        <v>61363</v>
      </c>
      <c r="B805" s="28">
        <f t="shared" ca="1" si="121"/>
        <v>0</v>
      </c>
      <c r="C805" s="24">
        <f t="shared" si="115"/>
        <v>0.05</v>
      </c>
      <c r="D805" s="26">
        <f t="shared" ca="1" si="116"/>
        <v>7.1838277023927019E-2</v>
      </c>
      <c r="E805" s="28">
        <f t="shared" si="123"/>
        <v>5000</v>
      </c>
      <c r="F805" s="28">
        <f t="shared" si="124"/>
        <v>0</v>
      </c>
      <c r="G805" s="23">
        <f t="shared" ca="1" si="117"/>
        <v>0</v>
      </c>
      <c r="H805" s="35">
        <f t="shared" ca="1" si="118"/>
        <v>0</v>
      </c>
      <c r="I805" s="28">
        <f t="shared" ca="1" si="122"/>
        <v>0</v>
      </c>
      <c r="J805" s="28">
        <f t="shared" ca="1" si="119"/>
        <v>0</v>
      </c>
      <c r="K805" s="35">
        <f t="shared" ca="1" si="120"/>
        <v>0</v>
      </c>
      <c r="L805" s="37"/>
    </row>
    <row r="806" spans="1:12" x14ac:dyDescent="0.2">
      <c r="A806" s="21">
        <v>61394</v>
      </c>
      <c r="B806" s="28">
        <f t="shared" ca="1" si="121"/>
        <v>0</v>
      </c>
      <c r="C806" s="24">
        <f t="shared" si="115"/>
        <v>0.05</v>
      </c>
      <c r="D806" s="26">
        <f t="shared" ca="1" si="116"/>
        <v>7.1537797721418092E-2</v>
      </c>
      <c r="E806" s="28">
        <f t="shared" si="123"/>
        <v>5000</v>
      </c>
      <c r="F806" s="28">
        <f t="shared" si="124"/>
        <v>0</v>
      </c>
      <c r="G806" s="23">
        <f t="shared" ca="1" si="117"/>
        <v>0</v>
      </c>
      <c r="H806" s="35">
        <f t="shared" ca="1" si="118"/>
        <v>0</v>
      </c>
      <c r="I806" s="28">
        <f t="shared" ca="1" si="122"/>
        <v>0</v>
      </c>
      <c r="J806" s="28">
        <f t="shared" ca="1" si="119"/>
        <v>0</v>
      </c>
      <c r="K806" s="35">
        <f t="shared" ca="1" si="120"/>
        <v>0</v>
      </c>
      <c r="L806" s="37"/>
    </row>
    <row r="807" spans="1:12" x14ac:dyDescent="0.2">
      <c r="A807" s="21">
        <v>61423</v>
      </c>
      <c r="B807" s="28">
        <f t="shared" ca="1" si="121"/>
        <v>0</v>
      </c>
      <c r="C807" s="24">
        <f t="shared" si="115"/>
        <v>0.05</v>
      </c>
      <c r="D807" s="26">
        <f t="shared" ca="1" si="116"/>
        <v>7.1257842091082532E-2</v>
      </c>
      <c r="E807" s="28">
        <f t="shared" si="123"/>
        <v>5000</v>
      </c>
      <c r="F807" s="28">
        <f t="shared" si="124"/>
        <v>50</v>
      </c>
      <c r="G807" s="23">
        <f t="shared" ca="1" si="117"/>
        <v>3.5628921045541264</v>
      </c>
      <c r="H807" s="35">
        <f t="shared" ca="1" si="118"/>
        <v>-17814.460522770631</v>
      </c>
      <c r="I807" s="28">
        <f t="shared" ca="1" si="122"/>
        <v>0</v>
      </c>
      <c r="J807" s="28">
        <f t="shared" ca="1" si="119"/>
        <v>0</v>
      </c>
      <c r="K807" s="35">
        <f t="shared" ca="1" si="120"/>
        <v>-17814.460522770631</v>
      </c>
      <c r="L807" s="37"/>
    </row>
    <row r="808" spans="1:12" x14ac:dyDescent="0.2">
      <c r="A808" s="21">
        <v>61454</v>
      </c>
      <c r="B808" s="28">
        <f t="shared" ca="1" si="121"/>
        <v>0</v>
      </c>
      <c r="C808" s="24">
        <f t="shared" si="115"/>
        <v>0.05</v>
      </c>
      <c r="D808" s="26">
        <f t="shared" ca="1" si="116"/>
        <v>7.0959790584603805E-2</v>
      </c>
      <c r="E808" s="28">
        <f t="shared" si="123"/>
        <v>5000</v>
      </c>
      <c r="F808" s="28">
        <f t="shared" si="124"/>
        <v>0</v>
      </c>
      <c r="G808" s="23">
        <f t="shared" ca="1" si="117"/>
        <v>0</v>
      </c>
      <c r="H808" s="35">
        <f t="shared" ca="1" si="118"/>
        <v>0</v>
      </c>
      <c r="I808" s="28">
        <f t="shared" ca="1" si="122"/>
        <v>0</v>
      </c>
      <c r="J808" s="28">
        <f t="shared" ca="1" si="119"/>
        <v>0</v>
      </c>
      <c r="K808" s="35">
        <f t="shared" ca="1" si="120"/>
        <v>0</v>
      </c>
      <c r="L808" s="37"/>
    </row>
    <row r="809" spans="1:12" x14ac:dyDescent="0.2">
      <c r="A809" s="21">
        <v>61484</v>
      </c>
      <c r="B809" s="28">
        <f t="shared" ca="1" si="121"/>
        <v>0</v>
      </c>
      <c r="C809" s="24">
        <f t="shared" si="115"/>
        <v>0.05</v>
      </c>
      <c r="D809" s="26">
        <f t="shared" ca="1" si="116"/>
        <v>7.067254068799439E-2</v>
      </c>
      <c r="E809" s="28">
        <f t="shared" si="123"/>
        <v>5000</v>
      </c>
      <c r="F809" s="28">
        <f t="shared" si="124"/>
        <v>0</v>
      </c>
      <c r="G809" s="23">
        <f t="shared" ca="1" si="117"/>
        <v>0</v>
      </c>
      <c r="H809" s="35">
        <f t="shared" ca="1" si="118"/>
        <v>0</v>
      </c>
      <c r="I809" s="28">
        <f t="shared" ca="1" si="122"/>
        <v>0</v>
      </c>
      <c r="J809" s="28">
        <f t="shared" ca="1" si="119"/>
        <v>0</v>
      </c>
      <c r="K809" s="35">
        <f t="shared" ca="1" si="120"/>
        <v>0</v>
      </c>
      <c r="L809" s="37"/>
    </row>
    <row r="810" spans="1:12" x14ac:dyDescent="0.2">
      <c r="A810" s="21">
        <v>61515</v>
      </c>
      <c r="B810" s="28">
        <f t="shared" ca="1" si="121"/>
        <v>0</v>
      </c>
      <c r="C810" s="24">
        <f t="shared" si="115"/>
        <v>0.05</v>
      </c>
      <c r="D810" s="26">
        <f t="shared" ca="1" si="116"/>
        <v>7.037693733262175E-2</v>
      </c>
      <c r="E810" s="28">
        <f t="shared" si="123"/>
        <v>5000</v>
      </c>
      <c r="F810" s="28">
        <f t="shared" si="124"/>
        <v>0</v>
      </c>
      <c r="G810" s="23">
        <f t="shared" ca="1" si="117"/>
        <v>0</v>
      </c>
      <c r="H810" s="35">
        <f t="shared" ca="1" si="118"/>
        <v>0</v>
      </c>
      <c r="I810" s="28">
        <f t="shared" ca="1" si="122"/>
        <v>0</v>
      </c>
      <c r="J810" s="28">
        <f t="shared" ca="1" si="119"/>
        <v>0</v>
      </c>
      <c r="K810" s="35">
        <f t="shared" ca="1" si="120"/>
        <v>0</v>
      </c>
      <c r="L810" s="37"/>
    </row>
    <row r="811" spans="1:12" x14ac:dyDescent="0.2">
      <c r="A811" s="21">
        <v>61545</v>
      </c>
      <c r="B811" s="28">
        <f t="shared" ca="1" si="121"/>
        <v>0</v>
      </c>
      <c r="C811" s="24">
        <f t="shared" si="115"/>
        <v>0.05</v>
      </c>
      <c r="D811" s="26">
        <f t="shared" ca="1" si="116"/>
        <v>7.0092046864288424E-2</v>
      </c>
      <c r="E811" s="28">
        <f t="shared" si="123"/>
        <v>5000</v>
      </c>
      <c r="F811" s="28">
        <f t="shared" si="124"/>
        <v>0</v>
      </c>
      <c r="G811" s="23">
        <f t="shared" ca="1" si="117"/>
        <v>0</v>
      </c>
      <c r="H811" s="35">
        <f t="shared" ca="1" si="118"/>
        <v>0</v>
      </c>
      <c r="I811" s="28">
        <f t="shared" ca="1" si="122"/>
        <v>0</v>
      </c>
      <c r="J811" s="28">
        <f t="shared" ca="1" si="119"/>
        <v>0</v>
      </c>
      <c r="K811" s="35">
        <f t="shared" ca="1" si="120"/>
        <v>0</v>
      </c>
      <c r="L811" s="37"/>
    </row>
    <row r="812" spans="1:12" x14ac:dyDescent="0.2">
      <c r="A812" s="21">
        <v>61576</v>
      </c>
      <c r="B812" s="28">
        <f t="shared" ca="1" si="121"/>
        <v>0</v>
      </c>
      <c r="C812" s="24">
        <f t="shared" si="115"/>
        <v>0.05</v>
      </c>
      <c r="D812" s="26">
        <f t="shared" ca="1" si="116"/>
        <v>6.9798871551269889E-2</v>
      </c>
      <c r="E812" s="28">
        <f t="shared" si="123"/>
        <v>5000</v>
      </c>
      <c r="F812" s="28">
        <f t="shared" si="124"/>
        <v>0</v>
      </c>
      <c r="G812" s="23">
        <f t="shared" ca="1" si="117"/>
        <v>0</v>
      </c>
      <c r="H812" s="35">
        <f t="shared" ca="1" si="118"/>
        <v>0</v>
      </c>
      <c r="I812" s="28">
        <f t="shared" ca="1" si="122"/>
        <v>0</v>
      </c>
      <c r="J812" s="28">
        <f t="shared" ca="1" si="119"/>
        <v>0</v>
      </c>
      <c r="K812" s="35">
        <f t="shared" ca="1" si="120"/>
        <v>0</v>
      </c>
      <c r="L812" s="37"/>
    </row>
    <row r="813" spans="1:12" x14ac:dyDescent="0.2">
      <c r="A813" s="21">
        <v>61607</v>
      </c>
      <c r="B813" s="28">
        <f t="shared" ca="1" si="121"/>
        <v>0</v>
      </c>
      <c r="C813" s="24">
        <f t="shared" si="115"/>
        <v>0.05</v>
      </c>
      <c r="D813" s="26">
        <f t="shared" ca="1" si="116"/>
        <v>6.9506922508106583E-2</v>
      </c>
      <c r="E813" s="28">
        <f t="shared" si="123"/>
        <v>5000</v>
      </c>
      <c r="F813" s="28">
        <f t="shared" si="124"/>
        <v>0</v>
      </c>
      <c r="G813" s="23">
        <f t="shared" ca="1" si="117"/>
        <v>0</v>
      </c>
      <c r="H813" s="35">
        <f t="shared" ca="1" si="118"/>
        <v>0</v>
      </c>
      <c r="I813" s="28">
        <f t="shared" ca="1" si="122"/>
        <v>0</v>
      </c>
      <c r="J813" s="28">
        <f t="shared" ca="1" si="119"/>
        <v>0</v>
      </c>
      <c r="K813" s="35">
        <f t="shared" ca="1" si="120"/>
        <v>0</v>
      </c>
      <c r="L813" s="37"/>
    </row>
    <row r="814" spans="1:12" x14ac:dyDescent="0.2">
      <c r="A814" s="21">
        <v>61637</v>
      </c>
      <c r="B814" s="28">
        <f t="shared" ca="1" si="121"/>
        <v>0</v>
      </c>
      <c r="C814" s="24">
        <f t="shared" si="115"/>
        <v>0.05</v>
      </c>
      <c r="D814" s="26">
        <f t="shared" ca="1" si="116"/>
        <v>6.9225553916970634E-2</v>
      </c>
      <c r="E814" s="28">
        <f t="shared" si="123"/>
        <v>5000</v>
      </c>
      <c r="F814" s="28">
        <f t="shared" si="124"/>
        <v>0</v>
      </c>
      <c r="G814" s="23">
        <f t="shared" ca="1" si="117"/>
        <v>0</v>
      </c>
      <c r="H814" s="35">
        <f t="shared" ca="1" si="118"/>
        <v>0</v>
      </c>
      <c r="I814" s="28">
        <f t="shared" ca="1" si="122"/>
        <v>0</v>
      </c>
      <c r="J814" s="28">
        <f t="shared" ca="1" si="119"/>
        <v>0</v>
      </c>
      <c r="K814" s="35">
        <f t="shared" ca="1" si="120"/>
        <v>0</v>
      </c>
      <c r="L814" s="37"/>
    </row>
    <row r="815" spans="1:12" x14ac:dyDescent="0.2">
      <c r="A815" s="21">
        <v>61668</v>
      </c>
      <c r="B815" s="28">
        <f t="shared" ca="1" si="121"/>
        <v>0</v>
      </c>
      <c r="C815" s="24">
        <f t="shared" si="115"/>
        <v>0.05</v>
      </c>
      <c r="D815" s="26">
        <f t="shared" ca="1" si="116"/>
        <v>6.8936002900180024E-2</v>
      </c>
      <c r="E815" s="28">
        <f t="shared" si="123"/>
        <v>5000</v>
      </c>
      <c r="F815" s="28">
        <f t="shared" si="124"/>
        <v>0</v>
      </c>
      <c r="G815" s="23">
        <f t="shared" ca="1" si="117"/>
        <v>0</v>
      </c>
      <c r="H815" s="35">
        <f t="shared" ca="1" si="118"/>
        <v>0</v>
      </c>
      <c r="I815" s="28">
        <f t="shared" ca="1" si="122"/>
        <v>0</v>
      </c>
      <c r="J815" s="28">
        <f t="shared" ca="1" si="119"/>
        <v>0</v>
      </c>
      <c r="K815" s="35">
        <f t="shared" ca="1" si="120"/>
        <v>0</v>
      </c>
      <c r="L815" s="37"/>
    </row>
    <row r="816" spans="1:12" x14ac:dyDescent="0.2">
      <c r="A816" s="21">
        <v>61698</v>
      </c>
      <c r="B816" s="28">
        <f t="shared" ca="1" si="121"/>
        <v>0</v>
      </c>
      <c r="C816" s="24">
        <f t="shared" si="115"/>
        <v>0.05</v>
      </c>
      <c r="D816" s="26">
        <f t="shared" ca="1" si="116"/>
        <v>6.8656945429144578E-2</v>
      </c>
      <c r="E816" s="28">
        <f t="shared" si="123"/>
        <v>5000</v>
      </c>
      <c r="F816" s="28">
        <f t="shared" si="124"/>
        <v>0</v>
      </c>
      <c r="G816" s="23">
        <f t="shared" ca="1" si="117"/>
        <v>0</v>
      </c>
      <c r="H816" s="35">
        <f t="shared" ca="1" si="118"/>
        <v>0</v>
      </c>
      <c r="I816" s="28">
        <f t="shared" ca="1" si="122"/>
        <v>0</v>
      </c>
      <c r="J816" s="28">
        <f t="shared" ca="1" si="119"/>
        <v>0</v>
      </c>
      <c r="K816" s="35">
        <f t="shared" ca="1" si="120"/>
        <v>0</v>
      </c>
      <c r="L816" s="37"/>
    </row>
    <row r="817" spans="1:12" x14ac:dyDescent="0.2">
      <c r="A817" s="21">
        <v>61729</v>
      </c>
      <c r="B817" s="28">
        <f t="shared" ca="1" si="121"/>
        <v>0</v>
      </c>
      <c r="C817" s="24">
        <f t="shared" si="115"/>
        <v>0.05</v>
      </c>
      <c r="D817" s="26">
        <f t="shared" ca="1" si="116"/>
        <v>6.8369772741691759E-2</v>
      </c>
      <c r="E817" s="28">
        <f t="shared" si="123"/>
        <v>5000</v>
      </c>
      <c r="F817" s="28">
        <f t="shared" si="124"/>
        <v>0</v>
      </c>
      <c r="G817" s="23">
        <f t="shared" ca="1" si="117"/>
        <v>0</v>
      </c>
      <c r="H817" s="35">
        <f t="shared" ca="1" si="118"/>
        <v>0</v>
      </c>
      <c r="I817" s="28">
        <f t="shared" ca="1" si="122"/>
        <v>0</v>
      </c>
      <c r="J817" s="28">
        <f t="shared" ca="1" si="119"/>
        <v>0</v>
      </c>
      <c r="K817" s="35">
        <f t="shared" ca="1" si="120"/>
        <v>0</v>
      </c>
      <c r="L817" s="37"/>
    </row>
    <row r="818" spans="1:12" x14ac:dyDescent="0.2">
      <c r="A818" s="21">
        <v>61760</v>
      </c>
      <c r="B818" s="28">
        <f t="shared" ca="1" si="121"/>
        <v>0</v>
      </c>
      <c r="C818" s="24">
        <f t="shared" ref="C818:C881" si="125">IF(OR($C$4="",$C$4=0),C817,$C$4)</f>
        <v>0.05</v>
      </c>
      <c r="D818" s="26">
        <f t="shared" ca="1" si="116"/>
        <v>6.8083801216800174E-2</v>
      </c>
      <c r="E818" s="28">
        <f t="shared" si="123"/>
        <v>5000</v>
      </c>
      <c r="F818" s="28">
        <f t="shared" si="124"/>
        <v>0</v>
      </c>
      <c r="G818" s="23">
        <f t="shared" ca="1" si="117"/>
        <v>0</v>
      </c>
      <c r="H818" s="35">
        <f t="shared" ca="1" si="118"/>
        <v>0</v>
      </c>
      <c r="I818" s="28">
        <f t="shared" ca="1" si="122"/>
        <v>0</v>
      </c>
      <c r="J818" s="28">
        <f t="shared" ca="1" si="119"/>
        <v>0</v>
      </c>
      <c r="K818" s="35">
        <f t="shared" ca="1" si="120"/>
        <v>0</v>
      </c>
      <c r="L818" s="37"/>
    </row>
    <row r="819" spans="1:12" x14ac:dyDescent="0.2">
      <c r="A819" s="21">
        <v>61788</v>
      </c>
      <c r="B819" s="28">
        <f t="shared" ca="1" si="121"/>
        <v>0</v>
      </c>
      <c r="C819" s="24">
        <f t="shared" si="125"/>
        <v>0.05</v>
      </c>
      <c r="D819" s="26">
        <f t="shared" ca="1" si="116"/>
        <v>6.7826532600987741E-2</v>
      </c>
      <c r="E819" s="28">
        <f t="shared" si="123"/>
        <v>5000</v>
      </c>
      <c r="F819" s="28">
        <f t="shared" si="124"/>
        <v>50</v>
      </c>
      <c r="G819" s="23">
        <f t="shared" ca="1" si="117"/>
        <v>3.3913266300493872</v>
      </c>
      <c r="H819" s="35">
        <f t="shared" ca="1" si="118"/>
        <v>-16956.633150246937</v>
      </c>
      <c r="I819" s="28">
        <f t="shared" ca="1" si="122"/>
        <v>0</v>
      </c>
      <c r="J819" s="28">
        <f t="shared" ca="1" si="119"/>
        <v>0</v>
      </c>
      <c r="K819" s="35">
        <f t="shared" ca="1" si="120"/>
        <v>-16956.633150246937</v>
      </c>
      <c r="L819" s="37"/>
    </row>
    <row r="820" spans="1:12" x14ac:dyDescent="0.2">
      <c r="A820" s="21">
        <v>61819</v>
      </c>
      <c r="B820" s="28">
        <f t="shared" ca="1" si="121"/>
        <v>0</v>
      </c>
      <c r="C820" s="24">
        <f t="shared" si="125"/>
        <v>0.05</v>
      </c>
      <c r="D820" s="26">
        <f t="shared" ca="1" si="116"/>
        <v>6.754283329677481E-2</v>
      </c>
      <c r="E820" s="28">
        <f t="shared" si="123"/>
        <v>5000</v>
      </c>
      <c r="F820" s="28">
        <f t="shared" si="124"/>
        <v>0</v>
      </c>
      <c r="G820" s="23">
        <f t="shared" ca="1" si="117"/>
        <v>0</v>
      </c>
      <c r="H820" s="35">
        <f t="shared" ca="1" si="118"/>
        <v>0</v>
      </c>
      <c r="I820" s="28">
        <f t="shared" ca="1" si="122"/>
        <v>0</v>
      </c>
      <c r="J820" s="28">
        <f t="shared" ca="1" si="119"/>
        <v>0</v>
      </c>
      <c r="K820" s="35">
        <f t="shared" ca="1" si="120"/>
        <v>0</v>
      </c>
      <c r="L820" s="37"/>
    </row>
    <row r="821" spans="1:12" x14ac:dyDescent="0.2">
      <c r="A821" s="21">
        <v>61849</v>
      </c>
      <c r="B821" s="28">
        <f t="shared" ca="1" si="121"/>
        <v>0</v>
      </c>
      <c r="C821" s="24">
        <f t="shared" si="125"/>
        <v>0.05</v>
      </c>
      <c r="D821" s="26">
        <f t="shared" ca="1" si="116"/>
        <v>6.7269415467869673E-2</v>
      </c>
      <c r="E821" s="28">
        <f t="shared" si="123"/>
        <v>5000</v>
      </c>
      <c r="F821" s="28">
        <f t="shared" si="124"/>
        <v>0</v>
      </c>
      <c r="G821" s="23">
        <f t="shared" ca="1" si="117"/>
        <v>0</v>
      </c>
      <c r="H821" s="35">
        <f t="shared" ca="1" si="118"/>
        <v>0</v>
      </c>
      <c r="I821" s="28">
        <f t="shared" ca="1" si="122"/>
        <v>0</v>
      </c>
      <c r="J821" s="28">
        <f t="shared" ca="1" si="119"/>
        <v>0</v>
      </c>
      <c r="K821" s="35">
        <f t="shared" ca="1" si="120"/>
        <v>0</v>
      </c>
      <c r="L821" s="37"/>
    </row>
    <row r="822" spans="1:12" x14ac:dyDescent="0.2">
      <c r="A822" s="21">
        <v>61880</v>
      </c>
      <c r="B822" s="28">
        <f t="shared" ca="1" si="121"/>
        <v>0</v>
      </c>
      <c r="C822" s="24">
        <f t="shared" si="125"/>
        <v>0.05</v>
      </c>
      <c r="D822" s="26">
        <f t="shared" ca="1" si="116"/>
        <v>6.6988046427890663E-2</v>
      </c>
      <c r="E822" s="28">
        <f t="shared" si="123"/>
        <v>5000</v>
      </c>
      <c r="F822" s="28">
        <f t="shared" si="124"/>
        <v>0</v>
      </c>
      <c r="G822" s="23">
        <f t="shared" ca="1" si="117"/>
        <v>0</v>
      </c>
      <c r="H822" s="35">
        <f t="shared" ca="1" si="118"/>
        <v>0</v>
      </c>
      <c r="I822" s="28">
        <f t="shared" ca="1" si="122"/>
        <v>0</v>
      </c>
      <c r="J822" s="28">
        <f t="shared" ca="1" si="119"/>
        <v>0</v>
      </c>
      <c r="K822" s="35">
        <f t="shared" ca="1" si="120"/>
        <v>0</v>
      </c>
      <c r="L822" s="37"/>
    </row>
    <row r="823" spans="1:12" x14ac:dyDescent="0.2">
      <c r="A823" s="21">
        <v>61910</v>
      </c>
      <c r="B823" s="28">
        <f t="shared" ca="1" si="121"/>
        <v>0</v>
      </c>
      <c r="C823" s="24">
        <f t="shared" si="125"/>
        <v>0.05</v>
      </c>
      <c r="D823" s="26">
        <f t="shared" ca="1" si="116"/>
        <v>6.6716874412697968E-2</v>
      </c>
      <c r="E823" s="28">
        <f t="shared" si="123"/>
        <v>5000</v>
      </c>
      <c r="F823" s="28">
        <f t="shared" si="124"/>
        <v>0</v>
      </c>
      <c r="G823" s="23">
        <f t="shared" ca="1" si="117"/>
        <v>0</v>
      </c>
      <c r="H823" s="35">
        <f t="shared" ca="1" si="118"/>
        <v>0</v>
      </c>
      <c r="I823" s="28">
        <f t="shared" ca="1" si="122"/>
        <v>0</v>
      </c>
      <c r="J823" s="28">
        <f t="shared" ca="1" si="119"/>
        <v>0</v>
      </c>
      <c r="K823" s="35">
        <f t="shared" ca="1" si="120"/>
        <v>0</v>
      </c>
      <c r="L823" s="37"/>
    </row>
    <row r="824" spans="1:12" x14ac:dyDescent="0.2">
      <c r="A824" s="21">
        <v>61941</v>
      </c>
      <c r="B824" s="28">
        <f t="shared" ca="1" si="121"/>
        <v>0</v>
      </c>
      <c r="C824" s="24">
        <f t="shared" si="125"/>
        <v>0.05</v>
      </c>
      <c r="D824" s="26">
        <f t="shared" ca="1" si="116"/>
        <v>6.643781649650625E-2</v>
      </c>
      <c r="E824" s="28">
        <f t="shared" si="123"/>
        <v>5000</v>
      </c>
      <c r="F824" s="28">
        <f t="shared" si="124"/>
        <v>0</v>
      </c>
      <c r="G824" s="23">
        <f t="shared" ca="1" si="117"/>
        <v>0</v>
      </c>
      <c r="H824" s="35">
        <f t="shared" ca="1" si="118"/>
        <v>0</v>
      </c>
      <c r="I824" s="28">
        <f t="shared" ca="1" si="122"/>
        <v>0</v>
      </c>
      <c r="J824" s="28">
        <f t="shared" ca="1" si="119"/>
        <v>0</v>
      </c>
      <c r="K824" s="35">
        <f t="shared" ca="1" si="120"/>
        <v>0</v>
      </c>
      <c r="L824" s="37"/>
    </row>
    <row r="825" spans="1:12" x14ac:dyDescent="0.2">
      <c r="A825" s="21">
        <v>61972</v>
      </c>
      <c r="B825" s="28">
        <f t="shared" ca="1" si="121"/>
        <v>0</v>
      </c>
      <c r="C825" s="24">
        <f t="shared" si="125"/>
        <v>0.05</v>
      </c>
      <c r="D825" s="26">
        <f t="shared" ca="1" si="116"/>
        <v>6.6159925801070482E-2</v>
      </c>
      <c r="E825" s="28">
        <f t="shared" si="123"/>
        <v>5000</v>
      </c>
      <c r="F825" s="28">
        <f t="shared" si="124"/>
        <v>0</v>
      </c>
      <c r="G825" s="23">
        <f t="shared" ca="1" si="117"/>
        <v>0</v>
      </c>
      <c r="H825" s="35">
        <f t="shared" ca="1" si="118"/>
        <v>0</v>
      </c>
      <c r="I825" s="28">
        <f t="shared" ca="1" si="122"/>
        <v>0</v>
      </c>
      <c r="J825" s="28">
        <f t="shared" ca="1" si="119"/>
        <v>0</v>
      </c>
      <c r="K825" s="35">
        <f t="shared" ca="1" si="120"/>
        <v>0</v>
      </c>
      <c r="L825" s="37"/>
    </row>
    <row r="826" spans="1:12" x14ac:dyDescent="0.2">
      <c r="A826" s="21">
        <v>62002</v>
      </c>
      <c r="B826" s="28">
        <f t="shared" ca="1" si="121"/>
        <v>0</v>
      </c>
      <c r="C826" s="24">
        <f t="shared" si="125"/>
        <v>0.05</v>
      </c>
      <c r="D826" s="26">
        <f t="shared" ca="1" si="116"/>
        <v>6.5892106072609119E-2</v>
      </c>
      <c r="E826" s="28">
        <f t="shared" si="123"/>
        <v>5000</v>
      </c>
      <c r="F826" s="28">
        <f t="shared" si="124"/>
        <v>0</v>
      </c>
      <c r="G826" s="23">
        <f t="shared" ca="1" si="117"/>
        <v>0</v>
      </c>
      <c r="H826" s="35">
        <f t="shared" ca="1" si="118"/>
        <v>0</v>
      </c>
      <c r="I826" s="28">
        <f t="shared" ca="1" si="122"/>
        <v>0</v>
      </c>
      <c r="J826" s="28">
        <f t="shared" ca="1" si="119"/>
        <v>0</v>
      </c>
      <c r="K826" s="35">
        <f t="shared" ca="1" si="120"/>
        <v>0</v>
      </c>
      <c r="L826" s="37"/>
    </row>
    <row r="827" spans="1:12" x14ac:dyDescent="0.2">
      <c r="A827" s="21">
        <v>62033</v>
      </c>
      <c r="B827" s="28">
        <f t="shared" ca="1" si="121"/>
        <v>0</v>
      </c>
      <c r="C827" s="24">
        <f t="shared" si="125"/>
        <v>0.05</v>
      </c>
      <c r="D827" s="26">
        <f t="shared" ca="1" si="116"/>
        <v>6.561649793035168E-2</v>
      </c>
      <c r="E827" s="28">
        <f t="shared" si="123"/>
        <v>5000</v>
      </c>
      <c r="F827" s="28">
        <f t="shared" si="124"/>
        <v>0</v>
      </c>
      <c r="G827" s="23">
        <f t="shared" ca="1" si="117"/>
        <v>0</v>
      </c>
      <c r="H827" s="35">
        <f t="shared" ca="1" si="118"/>
        <v>0</v>
      </c>
      <c r="I827" s="28">
        <f t="shared" ca="1" si="122"/>
        <v>0</v>
      </c>
      <c r="J827" s="28">
        <f t="shared" ca="1" si="119"/>
        <v>0</v>
      </c>
      <c r="K827" s="35">
        <f t="shared" ca="1" si="120"/>
        <v>0</v>
      </c>
      <c r="L827" s="37"/>
    </row>
    <row r="828" spans="1:12" x14ac:dyDescent="0.2">
      <c r="A828" s="21">
        <v>62063</v>
      </c>
      <c r="B828" s="28">
        <f t="shared" ca="1" si="121"/>
        <v>0</v>
      </c>
      <c r="C828" s="24">
        <f t="shared" si="125"/>
        <v>0.05</v>
      </c>
      <c r="D828" s="26">
        <f t="shared" ca="1" si="116"/>
        <v>6.5350878033631543E-2</v>
      </c>
      <c r="E828" s="28">
        <f t="shared" si="123"/>
        <v>5000</v>
      </c>
      <c r="F828" s="28">
        <f t="shared" si="124"/>
        <v>0</v>
      </c>
      <c r="G828" s="23">
        <f t="shared" ca="1" si="117"/>
        <v>0</v>
      </c>
      <c r="H828" s="35">
        <f t="shared" ca="1" si="118"/>
        <v>0</v>
      </c>
      <c r="I828" s="28">
        <f t="shared" ca="1" si="122"/>
        <v>0</v>
      </c>
      <c r="J828" s="28">
        <f t="shared" ca="1" si="119"/>
        <v>0</v>
      </c>
      <c r="K828" s="35">
        <f t="shared" ca="1" si="120"/>
        <v>0</v>
      </c>
      <c r="L828" s="37"/>
    </row>
    <row r="829" spans="1:12" x14ac:dyDescent="0.2">
      <c r="A829" s="21">
        <v>62094</v>
      </c>
      <c r="B829" s="28">
        <f t="shared" ca="1" si="121"/>
        <v>0</v>
      </c>
      <c r="C829" s="24">
        <f t="shared" si="125"/>
        <v>0.05</v>
      </c>
      <c r="D829" s="26">
        <f t="shared" ca="1" si="116"/>
        <v>6.5077533695997308E-2</v>
      </c>
      <c r="E829" s="28">
        <f t="shared" si="123"/>
        <v>5000</v>
      </c>
      <c r="F829" s="28">
        <f t="shared" si="124"/>
        <v>0</v>
      </c>
      <c r="G829" s="23">
        <f t="shared" ca="1" si="117"/>
        <v>0</v>
      </c>
      <c r="H829" s="35">
        <f t="shared" ca="1" si="118"/>
        <v>0</v>
      </c>
      <c r="I829" s="28">
        <f t="shared" ca="1" si="122"/>
        <v>0</v>
      </c>
      <c r="J829" s="28">
        <f t="shared" ca="1" si="119"/>
        <v>0</v>
      </c>
      <c r="K829" s="35">
        <f t="shared" ca="1" si="120"/>
        <v>0</v>
      </c>
      <c r="L829" s="37"/>
    </row>
    <row r="830" spans="1:12" x14ac:dyDescent="0.2">
      <c r="A830" s="21">
        <v>62125</v>
      </c>
      <c r="B830" s="28">
        <f t="shared" ca="1" si="121"/>
        <v>0</v>
      </c>
      <c r="C830" s="24">
        <f t="shared" si="125"/>
        <v>0.05</v>
      </c>
      <c r="D830" s="26">
        <f t="shared" ca="1" si="116"/>
        <v>6.4805332680827346E-2</v>
      </c>
      <c r="E830" s="28">
        <f t="shared" si="123"/>
        <v>5000</v>
      </c>
      <c r="F830" s="28">
        <f t="shared" si="124"/>
        <v>0</v>
      </c>
      <c r="G830" s="23">
        <f t="shared" ca="1" si="117"/>
        <v>0</v>
      </c>
      <c r="H830" s="35">
        <f t="shared" ca="1" si="118"/>
        <v>0</v>
      </c>
      <c r="I830" s="28">
        <f t="shared" ca="1" si="122"/>
        <v>0</v>
      </c>
      <c r="J830" s="28">
        <f t="shared" ca="1" si="119"/>
        <v>0</v>
      </c>
      <c r="K830" s="35">
        <f t="shared" ca="1" si="120"/>
        <v>0</v>
      </c>
      <c r="L830" s="37"/>
    </row>
    <row r="831" spans="1:12" x14ac:dyDescent="0.2">
      <c r="A831" s="21">
        <v>62153</v>
      </c>
      <c r="B831" s="28">
        <f t="shared" ca="1" si="121"/>
        <v>0</v>
      </c>
      <c r="C831" s="24">
        <f t="shared" si="125"/>
        <v>0.05</v>
      </c>
      <c r="D831" s="26">
        <f t="shared" ca="1" si="116"/>
        <v>6.4560452431221826E-2</v>
      </c>
      <c r="E831" s="28">
        <f t="shared" si="123"/>
        <v>5000</v>
      </c>
      <c r="F831" s="28">
        <f t="shared" si="124"/>
        <v>50</v>
      </c>
      <c r="G831" s="23">
        <f t="shared" ca="1" si="117"/>
        <v>3.2280226215610912</v>
      </c>
      <c r="H831" s="35">
        <f t="shared" ca="1" si="118"/>
        <v>-16140.113107805457</v>
      </c>
      <c r="I831" s="28">
        <f t="shared" ca="1" si="122"/>
        <v>0</v>
      </c>
      <c r="J831" s="28">
        <f t="shared" ca="1" si="119"/>
        <v>0</v>
      </c>
      <c r="K831" s="35">
        <f t="shared" ca="1" si="120"/>
        <v>-16140.113107805457</v>
      </c>
      <c r="L831" s="37"/>
    </row>
    <row r="832" spans="1:12" x14ac:dyDescent="0.2">
      <c r="A832" s="21">
        <v>62184</v>
      </c>
      <c r="B832" s="28">
        <f t="shared" ca="1" si="121"/>
        <v>0</v>
      </c>
      <c r="C832" s="24">
        <f t="shared" si="125"/>
        <v>0.05</v>
      </c>
      <c r="D832" s="26">
        <f t="shared" ca="1" si="116"/>
        <v>6.4290414221511827E-2</v>
      </c>
      <c r="E832" s="28">
        <f t="shared" si="123"/>
        <v>5000</v>
      </c>
      <c r="F832" s="28">
        <f t="shared" si="124"/>
        <v>0</v>
      </c>
      <c r="G832" s="23">
        <f t="shared" ca="1" si="117"/>
        <v>0</v>
      </c>
      <c r="H832" s="35">
        <f t="shared" ca="1" si="118"/>
        <v>0</v>
      </c>
      <c r="I832" s="28">
        <f t="shared" ca="1" si="122"/>
        <v>0</v>
      </c>
      <c r="J832" s="28">
        <f t="shared" ca="1" si="119"/>
        <v>0</v>
      </c>
      <c r="K832" s="35">
        <f t="shared" ca="1" si="120"/>
        <v>0</v>
      </c>
      <c r="L832" s="37"/>
    </row>
    <row r="833" spans="1:12" x14ac:dyDescent="0.2">
      <c r="A833" s="21">
        <v>62214</v>
      </c>
      <c r="B833" s="28">
        <f t="shared" ca="1" si="121"/>
        <v>0</v>
      </c>
      <c r="C833" s="24">
        <f t="shared" si="125"/>
        <v>0.05</v>
      </c>
      <c r="D833" s="26">
        <f t="shared" ca="1" si="116"/>
        <v>6.4030162398811069E-2</v>
      </c>
      <c r="E833" s="28">
        <f t="shared" si="123"/>
        <v>5000</v>
      </c>
      <c r="F833" s="28">
        <f t="shared" si="124"/>
        <v>0</v>
      </c>
      <c r="G833" s="23">
        <f t="shared" ca="1" si="117"/>
        <v>0</v>
      </c>
      <c r="H833" s="35">
        <f t="shared" ca="1" si="118"/>
        <v>0</v>
      </c>
      <c r="I833" s="28">
        <f t="shared" ca="1" si="122"/>
        <v>0</v>
      </c>
      <c r="J833" s="28">
        <f t="shared" ca="1" si="119"/>
        <v>0</v>
      </c>
      <c r="K833" s="35">
        <f t="shared" ca="1" si="120"/>
        <v>0</v>
      </c>
      <c r="L833" s="37"/>
    </row>
    <row r="834" spans="1:12" x14ac:dyDescent="0.2">
      <c r="A834" s="21">
        <v>62245</v>
      </c>
      <c r="B834" s="28">
        <f t="shared" ca="1" si="121"/>
        <v>0</v>
      </c>
      <c r="C834" s="24">
        <f t="shared" si="125"/>
        <v>0.05</v>
      </c>
      <c r="D834" s="26">
        <f t="shared" ca="1" si="116"/>
        <v>6.3762342243119996E-2</v>
      </c>
      <c r="E834" s="28">
        <f t="shared" si="123"/>
        <v>5000</v>
      </c>
      <c r="F834" s="28">
        <f t="shared" si="124"/>
        <v>0</v>
      </c>
      <c r="G834" s="23">
        <f t="shared" ca="1" si="117"/>
        <v>0</v>
      </c>
      <c r="H834" s="35">
        <f t="shared" ca="1" si="118"/>
        <v>0</v>
      </c>
      <c r="I834" s="28">
        <f t="shared" ca="1" si="122"/>
        <v>0</v>
      </c>
      <c r="J834" s="28">
        <f t="shared" ca="1" si="119"/>
        <v>0</v>
      </c>
      <c r="K834" s="35">
        <f t="shared" ca="1" si="120"/>
        <v>0</v>
      </c>
      <c r="L834" s="37"/>
    </row>
    <row r="835" spans="1:12" x14ac:dyDescent="0.2">
      <c r="A835" s="21">
        <v>62275</v>
      </c>
      <c r="B835" s="28">
        <f t="shared" ca="1" si="121"/>
        <v>0</v>
      </c>
      <c r="C835" s="24">
        <f t="shared" si="125"/>
        <v>0.05</v>
      </c>
      <c r="D835" s="26">
        <f t="shared" ca="1" si="116"/>
        <v>6.3504228090498979E-2</v>
      </c>
      <c r="E835" s="28">
        <f t="shared" si="123"/>
        <v>5000</v>
      </c>
      <c r="F835" s="28">
        <f t="shared" si="124"/>
        <v>0</v>
      </c>
      <c r="G835" s="23">
        <f t="shared" ca="1" si="117"/>
        <v>0</v>
      </c>
      <c r="H835" s="35">
        <f t="shared" ca="1" si="118"/>
        <v>0</v>
      </c>
      <c r="I835" s="28">
        <f t="shared" ca="1" si="122"/>
        <v>0</v>
      </c>
      <c r="J835" s="28">
        <f t="shared" ca="1" si="119"/>
        <v>0</v>
      </c>
      <c r="K835" s="35">
        <f t="shared" ca="1" si="120"/>
        <v>0</v>
      </c>
      <c r="L835" s="37"/>
    </row>
    <row r="836" spans="1:12" x14ac:dyDescent="0.2">
      <c r="A836" s="21">
        <v>62306</v>
      </c>
      <c r="B836" s="28">
        <f t="shared" ca="1" si="121"/>
        <v>0</v>
      </c>
      <c r="C836" s="24">
        <f t="shared" si="125"/>
        <v>0.05</v>
      </c>
      <c r="D836" s="26">
        <f t="shared" ca="1" si="116"/>
        <v>6.3238607770058311E-2</v>
      </c>
      <c r="E836" s="28">
        <f t="shared" si="123"/>
        <v>5000</v>
      </c>
      <c r="F836" s="28">
        <f t="shared" si="124"/>
        <v>0</v>
      </c>
      <c r="G836" s="23">
        <f t="shared" ca="1" si="117"/>
        <v>0</v>
      </c>
      <c r="H836" s="35">
        <f t="shared" ca="1" si="118"/>
        <v>0</v>
      </c>
      <c r="I836" s="28">
        <f t="shared" ca="1" si="122"/>
        <v>0</v>
      </c>
      <c r="J836" s="28">
        <f t="shared" ca="1" si="119"/>
        <v>0</v>
      </c>
      <c r="K836" s="35">
        <f t="shared" ca="1" si="120"/>
        <v>0</v>
      </c>
      <c r="L836" s="37"/>
    </row>
    <row r="837" spans="1:12" x14ac:dyDescent="0.2">
      <c r="A837" s="21">
        <v>62337</v>
      </c>
      <c r="B837" s="28">
        <f t="shared" ca="1" si="121"/>
        <v>0</v>
      </c>
      <c r="C837" s="24">
        <f t="shared" si="125"/>
        <v>0.05</v>
      </c>
      <c r="D837" s="26">
        <f t="shared" ca="1" si="116"/>
        <v>6.2974098464691042E-2</v>
      </c>
      <c r="E837" s="28">
        <f t="shared" si="123"/>
        <v>5000</v>
      </c>
      <c r="F837" s="28">
        <f t="shared" si="124"/>
        <v>0</v>
      </c>
      <c r="G837" s="23">
        <f t="shared" ca="1" si="117"/>
        <v>0</v>
      </c>
      <c r="H837" s="35">
        <f t="shared" ca="1" si="118"/>
        <v>0</v>
      </c>
      <c r="I837" s="28">
        <f t="shared" ca="1" si="122"/>
        <v>0</v>
      </c>
      <c r="J837" s="28">
        <f t="shared" ca="1" si="119"/>
        <v>0</v>
      </c>
      <c r="K837" s="35">
        <f t="shared" ca="1" si="120"/>
        <v>0</v>
      </c>
      <c r="L837" s="37"/>
    </row>
    <row r="838" spans="1:12" x14ac:dyDescent="0.2">
      <c r="A838" s="21">
        <v>62367</v>
      </c>
      <c r="B838" s="28">
        <f t="shared" ca="1" si="121"/>
        <v>0</v>
      </c>
      <c r="C838" s="24">
        <f t="shared" si="125"/>
        <v>0.05</v>
      </c>
      <c r="D838" s="26">
        <f t="shared" ca="1" si="116"/>
        <v>6.2719175174697869E-2</v>
      </c>
      <c r="E838" s="28">
        <f t="shared" si="123"/>
        <v>5000</v>
      </c>
      <c r="F838" s="28">
        <f t="shared" si="124"/>
        <v>0</v>
      </c>
      <c r="G838" s="23">
        <f t="shared" ca="1" si="117"/>
        <v>0</v>
      </c>
      <c r="H838" s="35">
        <f t="shared" ca="1" si="118"/>
        <v>0</v>
      </c>
      <c r="I838" s="28">
        <f t="shared" ca="1" si="122"/>
        <v>0</v>
      </c>
      <c r="J838" s="28">
        <f t="shared" ca="1" si="119"/>
        <v>0</v>
      </c>
      <c r="K838" s="35">
        <f t="shared" ca="1" si="120"/>
        <v>0</v>
      </c>
      <c r="L838" s="37"/>
    </row>
    <row r="839" spans="1:12" x14ac:dyDescent="0.2">
      <c r="A839" s="21">
        <v>62398</v>
      </c>
      <c r="B839" s="28">
        <f t="shared" ca="1" si="121"/>
        <v>0</v>
      </c>
      <c r="C839" s="24">
        <f t="shared" si="125"/>
        <v>0.05</v>
      </c>
      <c r="D839" s="26">
        <f t="shared" ca="1" si="116"/>
        <v>6.2456838509744851E-2</v>
      </c>
      <c r="E839" s="28">
        <f t="shared" si="123"/>
        <v>5000</v>
      </c>
      <c r="F839" s="28">
        <f t="shared" si="124"/>
        <v>0</v>
      </c>
      <c r="G839" s="23">
        <f t="shared" ca="1" si="117"/>
        <v>0</v>
      </c>
      <c r="H839" s="35">
        <f t="shared" ca="1" si="118"/>
        <v>0</v>
      </c>
      <c r="I839" s="28">
        <f t="shared" ca="1" si="122"/>
        <v>0</v>
      </c>
      <c r="J839" s="28">
        <f t="shared" ca="1" si="119"/>
        <v>0</v>
      </c>
      <c r="K839" s="35">
        <f t="shared" ca="1" si="120"/>
        <v>0</v>
      </c>
      <c r="L839" s="37"/>
    </row>
    <row r="840" spans="1:12" x14ac:dyDescent="0.2">
      <c r="A840" s="21">
        <v>62428</v>
      </c>
      <c r="B840" s="28">
        <f t="shared" ca="1" si="121"/>
        <v>0</v>
      </c>
      <c r="C840" s="24">
        <f t="shared" si="125"/>
        <v>0.05</v>
      </c>
      <c r="D840" s="26">
        <f t="shared" ca="1" si="116"/>
        <v>6.2204009122049785E-2</v>
      </c>
      <c r="E840" s="28">
        <f t="shared" si="123"/>
        <v>5000</v>
      </c>
      <c r="F840" s="28">
        <f t="shared" si="124"/>
        <v>0</v>
      </c>
      <c r="G840" s="23">
        <f t="shared" ca="1" si="117"/>
        <v>0</v>
      </c>
      <c r="H840" s="35">
        <f t="shared" ca="1" si="118"/>
        <v>0</v>
      </c>
      <c r="I840" s="28">
        <f t="shared" ca="1" si="122"/>
        <v>0</v>
      </c>
      <c r="J840" s="28">
        <f t="shared" ca="1" si="119"/>
        <v>0</v>
      </c>
      <c r="K840" s="35">
        <f t="shared" ca="1" si="120"/>
        <v>0</v>
      </c>
      <c r="L840" s="37"/>
    </row>
    <row r="841" spans="1:12" x14ac:dyDescent="0.2">
      <c r="A841" s="21">
        <v>62459</v>
      </c>
      <c r="B841" s="28">
        <f t="shared" ca="1" si="121"/>
        <v>0</v>
      </c>
      <c r="C841" s="24">
        <f t="shared" si="125"/>
        <v>0.05</v>
      </c>
      <c r="D841" s="26">
        <f t="shared" ca="1" si="116"/>
        <v>6.1943827251763214E-2</v>
      </c>
      <c r="E841" s="28">
        <f t="shared" si="123"/>
        <v>5000</v>
      </c>
      <c r="F841" s="28">
        <f t="shared" si="124"/>
        <v>0</v>
      </c>
      <c r="G841" s="23">
        <f t="shared" ca="1" si="117"/>
        <v>0</v>
      </c>
      <c r="H841" s="35">
        <f t="shared" ca="1" si="118"/>
        <v>0</v>
      </c>
      <c r="I841" s="28">
        <f t="shared" ca="1" si="122"/>
        <v>0</v>
      </c>
      <c r="J841" s="28">
        <f t="shared" ca="1" si="119"/>
        <v>0</v>
      </c>
      <c r="K841" s="35">
        <f t="shared" ca="1" si="120"/>
        <v>0</v>
      </c>
      <c r="L841" s="37"/>
    </row>
    <row r="842" spans="1:12" x14ac:dyDescent="0.2">
      <c r="A842" s="21">
        <v>62490</v>
      </c>
      <c r="B842" s="28">
        <f t="shared" ca="1" si="121"/>
        <v>0</v>
      </c>
      <c r="C842" s="24">
        <f t="shared" si="125"/>
        <v>0.05</v>
      </c>
      <c r="D842" s="26">
        <f t="shared" ref="D842:D905" ca="1" si="126">+(1+C842/2)^(-2*(A842-$M$4)/365.25)</f>
        <v>6.1684733649042985E-2</v>
      </c>
      <c r="E842" s="28">
        <f t="shared" si="123"/>
        <v>5000</v>
      </c>
      <c r="F842" s="28">
        <f t="shared" si="124"/>
        <v>0</v>
      </c>
      <c r="G842" s="23">
        <f t="shared" ca="1" si="117"/>
        <v>0</v>
      </c>
      <c r="H842" s="35">
        <f t="shared" ca="1" si="118"/>
        <v>0</v>
      </c>
      <c r="I842" s="28">
        <f t="shared" ca="1" si="122"/>
        <v>0</v>
      </c>
      <c r="J842" s="28">
        <f t="shared" ca="1" si="119"/>
        <v>0</v>
      </c>
      <c r="K842" s="35">
        <f t="shared" ca="1" si="120"/>
        <v>0</v>
      </c>
      <c r="L842" s="37"/>
    </row>
    <row r="843" spans="1:12" x14ac:dyDescent="0.2">
      <c r="A843" s="21">
        <v>62518</v>
      </c>
      <c r="B843" s="28">
        <f t="shared" ca="1" si="121"/>
        <v>0</v>
      </c>
      <c r="C843" s="24">
        <f t="shared" si="125"/>
        <v>0.05</v>
      </c>
      <c r="D843" s="26">
        <f t="shared" ca="1" si="126"/>
        <v>6.1451645223323123E-2</v>
      </c>
      <c r="E843" s="28">
        <f t="shared" si="123"/>
        <v>5000</v>
      </c>
      <c r="F843" s="28">
        <f t="shared" si="124"/>
        <v>50</v>
      </c>
      <c r="G843" s="23">
        <f t="shared" ref="G843:G906" ca="1" si="127">+F843*D843</f>
        <v>3.072582261166156</v>
      </c>
      <c r="H843" s="35">
        <f t="shared" ref="H843:H906" ca="1" si="128">-G843*E843</f>
        <v>-15362.911305830779</v>
      </c>
      <c r="I843" s="28">
        <f t="shared" ca="1" si="122"/>
        <v>0</v>
      </c>
      <c r="J843" s="28">
        <f t="shared" ref="J843:J906" ca="1" si="129">+IF(B843=0,0,D843*-IPMT(C843/12,B843,$B$8,I842))</f>
        <v>0</v>
      </c>
      <c r="K843" s="35">
        <f t="shared" ref="K843:K906" ca="1" si="130">+H843+J843</f>
        <v>-15362.911305830779</v>
      </c>
      <c r="L843" s="37"/>
    </row>
    <row r="844" spans="1:12" x14ac:dyDescent="0.2">
      <c r="A844" s="21">
        <v>62549</v>
      </c>
      <c r="B844" s="28">
        <f t="shared" ref="B844:B907" ca="1" si="131">+IF(B843&lt;&gt;0,B843+1,IF(I843=0,0,1))</f>
        <v>0</v>
      </c>
      <c r="C844" s="24">
        <f t="shared" si="125"/>
        <v>0.05</v>
      </c>
      <c r="D844" s="26">
        <f t="shared" ca="1" si="126"/>
        <v>6.1194610279562148E-2</v>
      </c>
      <c r="E844" s="28">
        <f t="shared" si="123"/>
        <v>5000</v>
      </c>
      <c r="F844" s="28">
        <f t="shared" si="124"/>
        <v>0</v>
      </c>
      <c r="G844" s="23">
        <f t="shared" ca="1" si="127"/>
        <v>0</v>
      </c>
      <c r="H844" s="35">
        <f t="shared" ca="1" si="128"/>
        <v>0</v>
      </c>
      <c r="I844" s="28">
        <f t="shared" ref="I844:I907" ca="1" si="132">+IF(A844=$I$4,$H$4*D844,IF(I843=0,0,I843+J844+H844))</f>
        <v>0</v>
      </c>
      <c r="J844" s="28">
        <f t="shared" ca="1" si="129"/>
        <v>0</v>
      </c>
      <c r="K844" s="35">
        <f t="shared" ca="1" si="130"/>
        <v>0</v>
      </c>
      <c r="L844" s="37"/>
    </row>
    <row r="845" spans="1:12" x14ac:dyDescent="0.2">
      <c r="A845" s="21">
        <v>62579</v>
      </c>
      <c r="B845" s="28">
        <f t="shared" ca="1" si="131"/>
        <v>0</v>
      </c>
      <c r="C845" s="24">
        <f t="shared" si="125"/>
        <v>0.05</v>
      </c>
      <c r="D845" s="26">
        <f t="shared" ca="1" si="126"/>
        <v>6.0946890474711544E-2</v>
      </c>
      <c r="E845" s="28">
        <f t="shared" si="123"/>
        <v>5000</v>
      </c>
      <c r="F845" s="28">
        <f t="shared" si="124"/>
        <v>0</v>
      </c>
      <c r="G845" s="23">
        <f t="shared" ca="1" si="127"/>
        <v>0</v>
      </c>
      <c r="H845" s="35">
        <f t="shared" ca="1" si="128"/>
        <v>0</v>
      </c>
      <c r="I845" s="28">
        <f t="shared" ca="1" si="132"/>
        <v>0</v>
      </c>
      <c r="J845" s="28">
        <f t="shared" ca="1" si="129"/>
        <v>0</v>
      </c>
      <c r="K845" s="35">
        <f t="shared" ca="1" si="130"/>
        <v>0</v>
      </c>
      <c r="L845" s="37"/>
    </row>
    <row r="846" spans="1:12" x14ac:dyDescent="0.2">
      <c r="A846" s="21">
        <v>62610</v>
      </c>
      <c r="B846" s="28">
        <f t="shared" ca="1" si="131"/>
        <v>0</v>
      </c>
      <c r="C846" s="24">
        <f t="shared" si="125"/>
        <v>0.05</v>
      </c>
      <c r="D846" s="26">
        <f t="shared" ca="1" si="126"/>
        <v>6.0691966778061254E-2</v>
      </c>
      <c r="E846" s="28">
        <f t="shared" si="123"/>
        <v>5000</v>
      </c>
      <c r="F846" s="28">
        <f t="shared" si="124"/>
        <v>0</v>
      </c>
      <c r="G846" s="23">
        <f t="shared" ca="1" si="127"/>
        <v>0</v>
      </c>
      <c r="H846" s="35">
        <f t="shared" ca="1" si="128"/>
        <v>0</v>
      </c>
      <c r="I846" s="28">
        <f t="shared" ca="1" si="132"/>
        <v>0</v>
      </c>
      <c r="J846" s="28">
        <f t="shared" ca="1" si="129"/>
        <v>0</v>
      </c>
      <c r="K846" s="35">
        <f t="shared" ca="1" si="130"/>
        <v>0</v>
      </c>
      <c r="L846" s="37"/>
    </row>
    <row r="847" spans="1:12" x14ac:dyDescent="0.2">
      <c r="A847" s="21">
        <v>62640</v>
      </c>
      <c r="B847" s="28">
        <f t="shared" ca="1" si="131"/>
        <v>0</v>
      </c>
      <c r="C847" s="24">
        <f t="shared" si="125"/>
        <v>0.05</v>
      </c>
      <c r="D847" s="26">
        <f t="shared" ca="1" si="126"/>
        <v>6.0446281707144417E-2</v>
      </c>
      <c r="E847" s="28">
        <f t="shared" si="123"/>
        <v>5000</v>
      </c>
      <c r="F847" s="28">
        <f t="shared" si="124"/>
        <v>0</v>
      </c>
      <c r="G847" s="23">
        <f t="shared" ca="1" si="127"/>
        <v>0</v>
      </c>
      <c r="H847" s="35">
        <f t="shared" ca="1" si="128"/>
        <v>0</v>
      </c>
      <c r="I847" s="28">
        <f t="shared" ca="1" si="132"/>
        <v>0</v>
      </c>
      <c r="J847" s="28">
        <f t="shared" ca="1" si="129"/>
        <v>0</v>
      </c>
      <c r="K847" s="35">
        <f t="shared" ca="1" si="130"/>
        <v>0</v>
      </c>
      <c r="L847" s="37"/>
    </row>
    <row r="848" spans="1:12" x14ac:dyDescent="0.2">
      <c r="A848" s="21">
        <v>62671</v>
      </c>
      <c r="B848" s="28">
        <f t="shared" ca="1" si="131"/>
        <v>0</v>
      </c>
      <c r="C848" s="24">
        <f t="shared" si="125"/>
        <v>0.05</v>
      </c>
      <c r="D848" s="26">
        <f t="shared" ca="1" si="126"/>
        <v>6.0193451916132436E-2</v>
      </c>
      <c r="E848" s="28">
        <f t="shared" si="123"/>
        <v>5000</v>
      </c>
      <c r="F848" s="28">
        <f t="shared" si="124"/>
        <v>0</v>
      </c>
      <c r="G848" s="23">
        <f t="shared" ca="1" si="127"/>
        <v>0</v>
      </c>
      <c r="H848" s="35">
        <f t="shared" ca="1" si="128"/>
        <v>0</v>
      </c>
      <c r="I848" s="28">
        <f t="shared" ca="1" si="132"/>
        <v>0</v>
      </c>
      <c r="J848" s="28">
        <f t="shared" ca="1" si="129"/>
        <v>0</v>
      </c>
      <c r="K848" s="35">
        <f t="shared" ca="1" si="130"/>
        <v>0</v>
      </c>
      <c r="L848" s="37"/>
    </row>
    <row r="849" spans="1:12" x14ac:dyDescent="0.2">
      <c r="A849" s="21">
        <v>62702</v>
      </c>
      <c r="B849" s="28">
        <f t="shared" ca="1" si="131"/>
        <v>0</v>
      </c>
      <c r="C849" s="24">
        <f t="shared" si="125"/>
        <v>0.05</v>
      </c>
      <c r="D849" s="26">
        <f t="shared" ca="1" si="126"/>
        <v>5.9941679641007599E-2</v>
      </c>
      <c r="E849" s="28">
        <f t="shared" si="123"/>
        <v>5000</v>
      </c>
      <c r="F849" s="28">
        <f t="shared" si="124"/>
        <v>0</v>
      </c>
      <c r="G849" s="23">
        <f t="shared" ca="1" si="127"/>
        <v>0</v>
      </c>
      <c r="H849" s="35">
        <f t="shared" ca="1" si="128"/>
        <v>0</v>
      </c>
      <c r="I849" s="28">
        <f t="shared" ca="1" si="132"/>
        <v>0</v>
      </c>
      <c r="J849" s="28">
        <f t="shared" ca="1" si="129"/>
        <v>0</v>
      </c>
      <c r="K849" s="35">
        <f t="shared" ca="1" si="130"/>
        <v>0</v>
      </c>
      <c r="L849" s="37"/>
    </row>
    <row r="850" spans="1:12" x14ac:dyDescent="0.2">
      <c r="A850" s="21">
        <v>62732</v>
      </c>
      <c r="B850" s="28">
        <f t="shared" ca="1" si="131"/>
        <v>0</v>
      </c>
      <c r="C850" s="24">
        <f t="shared" si="125"/>
        <v>0.05</v>
      </c>
      <c r="D850" s="26">
        <f t="shared" ca="1" si="126"/>
        <v>5.9699031781739409E-2</v>
      </c>
      <c r="E850" s="28">
        <f t="shared" si="123"/>
        <v>5000</v>
      </c>
      <c r="F850" s="28">
        <f t="shared" si="124"/>
        <v>0</v>
      </c>
      <c r="G850" s="23">
        <f t="shared" ca="1" si="127"/>
        <v>0</v>
      </c>
      <c r="H850" s="35">
        <f t="shared" ca="1" si="128"/>
        <v>0</v>
      </c>
      <c r="I850" s="28">
        <f t="shared" ca="1" si="132"/>
        <v>0</v>
      </c>
      <c r="J850" s="28">
        <f t="shared" ca="1" si="129"/>
        <v>0</v>
      </c>
      <c r="K850" s="35">
        <f t="shared" ca="1" si="130"/>
        <v>0</v>
      </c>
      <c r="L850" s="37"/>
    </row>
    <row r="851" spans="1:12" x14ac:dyDescent="0.2">
      <c r="A851" s="21">
        <v>62763</v>
      </c>
      <c r="B851" s="28">
        <f t="shared" ca="1" si="131"/>
        <v>0</v>
      </c>
      <c r="C851" s="24">
        <f t="shared" si="125"/>
        <v>0.05</v>
      </c>
      <c r="D851" s="26">
        <f t="shared" ca="1" si="126"/>
        <v>5.9449327526941355E-2</v>
      </c>
      <c r="E851" s="28">
        <f t="shared" si="123"/>
        <v>5000</v>
      </c>
      <c r="F851" s="28">
        <f t="shared" si="124"/>
        <v>0</v>
      </c>
      <c r="G851" s="23">
        <f t="shared" ca="1" si="127"/>
        <v>0</v>
      </c>
      <c r="H851" s="35">
        <f t="shared" ca="1" si="128"/>
        <v>0</v>
      </c>
      <c r="I851" s="28">
        <f t="shared" ca="1" si="132"/>
        <v>0</v>
      </c>
      <c r="J851" s="28">
        <f t="shared" ca="1" si="129"/>
        <v>0</v>
      </c>
      <c r="K851" s="35">
        <f t="shared" ca="1" si="130"/>
        <v>0</v>
      </c>
      <c r="L851" s="37"/>
    </row>
    <row r="852" spans="1:12" x14ac:dyDescent="0.2">
      <c r="A852" s="21">
        <v>62793</v>
      </c>
      <c r="B852" s="28">
        <f t="shared" ca="1" si="131"/>
        <v>0</v>
      </c>
      <c r="C852" s="24">
        <f t="shared" si="125"/>
        <v>0.05</v>
      </c>
      <c r="D852" s="26">
        <f t="shared" ca="1" si="126"/>
        <v>5.9208672741394144E-2</v>
      </c>
      <c r="E852" s="28">
        <f t="shared" si="123"/>
        <v>5000</v>
      </c>
      <c r="F852" s="28">
        <f t="shared" si="124"/>
        <v>0</v>
      </c>
      <c r="G852" s="23">
        <f t="shared" ca="1" si="127"/>
        <v>0</v>
      </c>
      <c r="H852" s="35">
        <f t="shared" ca="1" si="128"/>
        <v>0</v>
      </c>
      <c r="I852" s="28">
        <f t="shared" ca="1" si="132"/>
        <v>0</v>
      </c>
      <c r="J852" s="28">
        <f t="shared" ca="1" si="129"/>
        <v>0</v>
      </c>
      <c r="K852" s="35">
        <f t="shared" ca="1" si="130"/>
        <v>0</v>
      </c>
      <c r="L852" s="37"/>
    </row>
    <row r="853" spans="1:12" x14ac:dyDescent="0.2">
      <c r="A853" s="21">
        <v>62824</v>
      </c>
      <c r="B853" s="28">
        <f t="shared" ca="1" si="131"/>
        <v>0</v>
      </c>
      <c r="C853" s="24">
        <f t="shared" si="125"/>
        <v>0.05</v>
      </c>
      <c r="D853" s="26">
        <f t="shared" ca="1" si="126"/>
        <v>5.8961019520509042E-2</v>
      </c>
      <c r="E853" s="28">
        <f t="shared" si="123"/>
        <v>5000</v>
      </c>
      <c r="F853" s="28">
        <f t="shared" si="124"/>
        <v>0</v>
      </c>
      <c r="G853" s="23">
        <f t="shared" ca="1" si="127"/>
        <v>0</v>
      </c>
      <c r="H853" s="35">
        <f t="shared" ca="1" si="128"/>
        <v>0</v>
      </c>
      <c r="I853" s="28">
        <f t="shared" ca="1" si="132"/>
        <v>0</v>
      </c>
      <c r="J853" s="28">
        <f t="shared" ca="1" si="129"/>
        <v>0</v>
      </c>
      <c r="K853" s="35">
        <f t="shared" ca="1" si="130"/>
        <v>0</v>
      </c>
      <c r="L853" s="37"/>
    </row>
    <row r="854" spans="1:12" x14ac:dyDescent="0.2">
      <c r="A854" s="21">
        <v>62855</v>
      </c>
      <c r="B854" s="28">
        <f t="shared" ca="1" si="131"/>
        <v>0</v>
      </c>
      <c r="C854" s="24">
        <f t="shared" si="125"/>
        <v>0.05</v>
      </c>
      <c r="D854" s="26">
        <f t="shared" ca="1" si="126"/>
        <v>5.8714402163374535E-2</v>
      </c>
      <c r="E854" s="28">
        <f t="shared" si="123"/>
        <v>5000</v>
      </c>
      <c r="F854" s="28">
        <f t="shared" si="124"/>
        <v>0</v>
      </c>
      <c r="G854" s="23">
        <f t="shared" ca="1" si="127"/>
        <v>0</v>
      </c>
      <c r="H854" s="35">
        <f t="shared" ca="1" si="128"/>
        <v>0</v>
      </c>
      <c r="I854" s="28">
        <f t="shared" ca="1" si="132"/>
        <v>0</v>
      </c>
      <c r="J854" s="28">
        <f t="shared" ca="1" si="129"/>
        <v>0</v>
      </c>
      <c r="K854" s="35">
        <f t="shared" ca="1" si="130"/>
        <v>0</v>
      </c>
      <c r="L854" s="37"/>
    </row>
    <row r="855" spans="1:12" x14ac:dyDescent="0.2">
      <c r="A855" s="21">
        <v>62884</v>
      </c>
      <c r="B855" s="28">
        <f t="shared" ca="1" si="131"/>
        <v>0</v>
      </c>
      <c r="C855" s="24">
        <f t="shared" si="125"/>
        <v>0.05</v>
      </c>
      <c r="D855" s="26">
        <f t="shared" ca="1" si="126"/>
        <v>5.8484629539796801E-2</v>
      </c>
      <c r="E855" s="28">
        <f t="shared" si="123"/>
        <v>5000</v>
      </c>
      <c r="F855" s="28">
        <f t="shared" si="124"/>
        <v>50</v>
      </c>
      <c r="G855" s="23">
        <f t="shared" ca="1" si="127"/>
        <v>2.9242314769898399</v>
      </c>
      <c r="H855" s="35">
        <f t="shared" ca="1" si="128"/>
        <v>-14621.1573849492</v>
      </c>
      <c r="I855" s="28">
        <f t="shared" ca="1" si="132"/>
        <v>0</v>
      </c>
      <c r="J855" s="28">
        <f t="shared" ca="1" si="129"/>
        <v>0</v>
      </c>
      <c r="K855" s="35">
        <f t="shared" ca="1" si="130"/>
        <v>-14621.1573849492</v>
      </c>
      <c r="L855" s="37"/>
    </row>
    <row r="856" spans="1:12" x14ac:dyDescent="0.2">
      <c r="A856" s="21">
        <v>62915</v>
      </c>
      <c r="B856" s="28">
        <f t="shared" ca="1" si="131"/>
        <v>0</v>
      </c>
      <c r="C856" s="24">
        <f t="shared" si="125"/>
        <v>0.05</v>
      </c>
      <c r="D856" s="26">
        <f t="shared" ca="1" si="126"/>
        <v>5.8240004787928713E-2</v>
      </c>
      <c r="E856" s="28">
        <f t="shared" si="123"/>
        <v>5000</v>
      </c>
      <c r="F856" s="28">
        <f t="shared" si="124"/>
        <v>0</v>
      </c>
      <c r="G856" s="23">
        <f t="shared" ca="1" si="127"/>
        <v>0</v>
      </c>
      <c r="H856" s="35">
        <f t="shared" ca="1" si="128"/>
        <v>0</v>
      </c>
      <c r="I856" s="28">
        <f t="shared" ca="1" si="132"/>
        <v>0</v>
      </c>
      <c r="J856" s="28">
        <f t="shared" ca="1" si="129"/>
        <v>0</v>
      </c>
      <c r="K856" s="35">
        <f t="shared" ca="1" si="130"/>
        <v>0</v>
      </c>
      <c r="L856" s="37"/>
    </row>
    <row r="857" spans="1:12" x14ac:dyDescent="0.2">
      <c r="A857" s="21">
        <v>62945</v>
      </c>
      <c r="B857" s="28">
        <f t="shared" ca="1" si="131"/>
        <v>0</v>
      </c>
      <c r="C857" s="24">
        <f t="shared" si="125"/>
        <v>0.05</v>
      </c>
      <c r="D857" s="26">
        <f t="shared" ca="1" si="126"/>
        <v>5.8004245420320115E-2</v>
      </c>
      <c r="E857" s="28">
        <f t="shared" ref="E857:E920" si="133">+IF(OR($E$4="",$E$4=0),IF(YEAR(A857)&gt;$M$38,$N$39,VLOOKUP(YEAR(A857),Curve,2,FALSE)),$E$4)</f>
        <v>5000</v>
      </c>
      <c r="F857" s="28">
        <f t="shared" ref="F857:F920" si="134">+IF(MONTH(A857)=$G$4,$F$4,0)</f>
        <v>0</v>
      </c>
      <c r="G857" s="23">
        <f t="shared" ca="1" si="127"/>
        <v>0</v>
      </c>
      <c r="H857" s="35">
        <f t="shared" ca="1" si="128"/>
        <v>0</v>
      </c>
      <c r="I857" s="28">
        <f t="shared" ca="1" si="132"/>
        <v>0</v>
      </c>
      <c r="J857" s="28">
        <f t="shared" ca="1" si="129"/>
        <v>0</v>
      </c>
      <c r="K857" s="35">
        <f t="shared" ca="1" si="130"/>
        <v>0</v>
      </c>
      <c r="L857" s="37"/>
    </row>
    <row r="858" spans="1:12" x14ac:dyDescent="0.2">
      <c r="A858" s="21">
        <v>62976</v>
      </c>
      <c r="B858" s="28">
        <f t="shared" ca="1" si="131"/>
        <v>0</v>
      </c>
      <c r="C858" s="24">
        <f t="shared" si="125"/>
        <v>0.05</v>
      </c>
      <c r="D858" s="26">
        <f t="shared" ca="1" si="126"/>
        <v>5.7761629980077181E-2</v>
      </c>
      <c r="E858" s="28">
        <f t="shared" si="133"/>
        <v>5000</v>
      </c>
      <c r="F858" s="28">
        <f t="shared" si="134"/>
        <v>0</v>
      </c>
      <c r="G858" s="23">
        <f t="shared" ca="1" si="127"/>
        <v>0</v>
      </c>
      <c r="H858" s="35">
        <f t="shared" ca="1" si="128"/>
        <v>0</v>
      </c>
      <c r="I858" s="28">
        <f t="shared" ca="1" si="132"/>
        <v>0</v>
      </c>
      <c r="J858" s="28">
        <f t="shared" ca="1" si="129"/>
        <v>0</v>
      </c>
      <c r="K858" s="35">
        <f t="shared" ca="1" si="130"/>
        <v>0</v>
      </c>
      <c r="L858" s="37"/>
    </row>
    <row r="859" spans="1:12" x14ac:dyDescent="0.2">
      <c r="A859" s="21">
        <v>63006</v>
      </c>
      <c r="B859" s="28">
        <f t="shared" ca="1" si="131"/>
        <v>0</v>
      </c>
      <c r="C859" s="24">
        <f t="shared" si="125"/>
        <v>0.05</v>
      </c>
      <c r="D859" s="26">
        <f t="shared" ca="1" si="126"/>
        <v>5.7527807105135269E-2</v>
      </c>
      <c r="E859" s="28">
        <f t="shared" si="133"/>
        <v>5000</v>
      </c>
      <c r="F859" s="28">
        <f t="shared" si="134"/>
        <v>0</v>
      </c>
      <c r="G859" s="23">
        <f t="shared" ca="1" si="127"/>
        <v>0</v>
      </c>
      <c r="H859" s="35">
        <f t="shared" ca="1" si="128"/>
        <v>0</v>
      </c>
      <c r="I859" s="28">
        <f t="shared" ca="1" si="132"/>
        <v>0</v>
      </c>
      <c r="J859" s="28">
        <f t="shared" ca="1" si="129"/>
        <v>0</v>
      </c>
      <c r="K859" s="35">
        <f t="shared" ca="1" si="130"/>
        <v>0</v>
      </c>
      <c r="L859" s="37"/>
    </row>
    <row r="860" spans="1:12" x14ac:dyDescent="0.2">
      <c r="A860" s="21">
        <v>63037</v>
      </c>
      <c r="B860" s="28">
        <f t="shared" ca="1" si="131"/>
        <v>0</v>
      </c>
      <c r="C860" s="24">
        <f t="shared" si="125"/>
        <v>0.05</v>
      </c>
      <c r="D860" s="26">
        <f t="shared" ca="1" si="126"/>
        <v>5.7287184472328251E-2</v>
      </c>
      <c r="E860" s="28">
        <f t="shared" si="133"/>
        <v>5000</v>
      </c>
      <c r="F860" s="28">
        <f t="shared" si="134"/>
        <v>0</v>
      </c>
      <c r="G860" s="23">
        <f t="shared" ca="1" si="127"/>
        <v>0</v>
      </c>
      <c r="H860" s="35">
        <f t="shared" ca="1" si="128"/>
        <v>0</v>
      </c>
      <c r="I860" s="28">
        <f t="shared" ca="1" si="132"/>
        <v>0</v>
      </c>
      <c r="J860" s="28">
        <f t="shared" ca="1" si="129"/>
        <v>0</v>
      </c>
      <c r="K860" s="35">
        <f t="shared" ca="1" si="130"/>
        <v>0</v>
      </c>
      <c r="L860" s="37"/>
    </row>
    <row r="861" spans="1:12" x14ac:dyDescent="0.2">
      <c r="A861" s="21">
        <v>63068</v>
      </c>
      <c r="B861" s="28">
        <f t="shared" ca="1" si="131"/>
        <v>0</v>
      </c>
      <c r="C861" s="24">
        <f t="shared" si="125"/>
        <v>0.05</v>
      </c>
      <c r="D861" s="26">
        <f t="shared" ca="1" si="126"/>
        <v>5.7047568296299811E-2</v>
      </c>
      <c r="E861" s="28">
        <f t="shared" si="133"/>
        <v>5000</v>
      </c>
      <c r="F861" s="28">
        <f t="shared" si="134"/>
        <v>0</v>
      </c>
      <c r="G861" s="23">
        <f t="shared" ca="1" si="127"/>
        <v>0</v>
      </c>
      <c r="H861" s="35">
        <f t="shared" ca="1" si="128"/>
        <v>0</v>
      </c>
      <c r="I861" s="28">
        <f t="shared" ca="1" si="132"/>
        <v>0</v>
      </c>
      <c r="J861" s="28">
        <f t="shared" ca="1" si="129"/>
        <v>0</v>
      </c>
      <c r="K861" s="35">
        <f t="shared" ca="1" si="130"/>
        <v>0</v>
      </c>
      <c r="L861" s="37"/>
    </row>
    <row r="862" spans="1:12" x14ac:dyDescent="0.2">
      <c r="A862" s="21">
        <v>63098</v>
      </c>
      <c r="B862" s="28">
        <f t="shared" ca="1" si="131"/>
        <v>0</v>
      </c>
      <c r="C862" s="24">
        <f t="shared" si="125"/>
        <v>0.05</v>
      </c>
      <c r="D862" s="26">
        <f t="shared" ca="1" si="126"/>
        <v>5.6816635989990462E-2</v>
      </c>
      <c r="E862" s="28">
        <f t="shared" si="133"/>
        <v>5000</v>
      </c>
      <c r="F862" s="28">
        <f t="shared" si="134"/>
        <v>0</v>
      </c>
      <c r="G862" s="23">
        <f t="shared" ca="1" si="127"/>
        <v>0</v>
      </c>
      <c r="H862" s="35">
        <f t="shared" ca="1" si="128"/>
        <v>0</v>
      </c>
      <c r="I862" s="28">
        <f t="shared" ca="1" si="132"/>
        <v>0</v>
      </c>
      <c r="J862" s="28">
        <f t="shared" ca="1" si="129"/>
        <v>0</v>
      </c>
      <c r="K862" s="35">
        <f t="shared" ca="1" si="130"/>
        <v>0</v>
      </c>
      <c r="L862" s="37"/>
    </row>
    <row r="863" spans="1:12" x14ac:dyDescent="0.2">
      <c r="A863" s="21">
        <v>63129</v>
      </c>
      <c r="B863" s="28">
        <f t="shared" ca="1" si="131"/>
        <v>0</v>
      </c>
      <c r="C863" s="24">
        <f t="shared" si="125"/>
        <v>0.05</v>
      </c>
      <c r="D863" s="26">
        <f t="shared" ca="1" si="126"/>
        <v>5.6578987985884129E-2</v>
      </c>
      <c r="E863" s="28">
        <f t="shared" si="133"/>
        <v>5000</v>
      </c>
      <c r="F863" s="28">
        <f t="shared" si="134"/>
        <v>0</v>
      </c>
      <c r="G863" s="23">
        <f t="shared" ca="1" si="127"/>
        <v>0</v>
      </c>
      <c r="H863" s="35">
        <f t="shared" ca="1" si="128"/>
        <v>0</v>
      </c>
      <c r="I863" s="28">
        <f t="shared" ca="1" si="132"/>
        <v>0</v>
      </c>
      <c r="J863" s="28">
        <f t="shared" ca="1" si="129"/>
        <v>0</v>
      </c>
      <c r="K863" s="35">
        <f t="shared" ca="1" si="130"/>
        <v>0</v>
      </c>
      <c r="L863" s="37"/>
    </row>
    <row r="864" spans="1:12" x14ac:dyDescent="0.2">
      <c r="A864" s="21">
        <v>63159</v>
      </c>
      <c r="B864" s="28">
        <f t="shared" ca="1" si="131"/>
        <v>0</v>
      </c>
      <c r="C864" s="24">
        <f t="shared" si="125"/>
        <v>0.05</v>
      </c>
      <c r="D864" s="26">
        <f t="shared" ca="1" si="126"/>
        <v>5.6349952523472024E-2</v>
      </c>
      <c r="E864" s="28">
        <f t="shared" si="133"/>
        <v>5000</v>
      </c>
      <c r="F864" s="28">
        <f t="shared" si="134"/>
        <v>0</v>
      </c>
      <c r="G864" s="23">
        <f t="shared" ca="1" si="127"/>
        <v>0</v>
      </c>
      <c r="H864" s="35">
        <f t="shared" ca="1" si="128"/>
        <v>0</v>
      </c>
      <c r="I864" s="28">
        <f t="shared" ca="1" si="132"/>
        <v>0</v>
      </c>
      <c r="J864" s="28">
        <f t="shared" ca="1" si="129"/>
        <v>0</v>
      </c>
      <c r="K864" s="35">
        <f t="shared" ca="1" si="130"/>
        <v>0</v>
      </c>
      <c r="L864" s="37"/>
    </row>
    <row r="865" spans="1:12" x14ac:dyDescent="0.2">
      <c r="A865" s="21">
        <v>63190</v>
      </c>
      <c r="B865" s="28">
        <f t="shared" ca="1" si="131"/>
        <v>0</v>
      </c>
      <c r="C865" s="24">
        <f t="shared" si="125"/>
        <v>0.05</v>
      </c>
      <c r="D865" s="26">
        <f t="shared" ca="1" si="126"/>
        <v>5.6114256525013936E-2</v>
      </c>
      <c r="E865" s="28">
        <f t="shared" si="133"/>
        <v>5000</v>
      </c>
      <c r="F865" s="28">
        <f t="shared" si="134"/>
        <v>0</v>
      </c>
      <c r="G865" s="23">
        <f t="shared" ca="1" si="127"/>
        <v>0</v>
      </c>
      <c r="H865" s="35">
        <f t="shared" ca="1" si="128"/>
        <v>0</v>
      </c>
      <c r="I865" s="28">
        <f t="shared" ca="1" si="132"/>
        <v>0</v>
      </c>
      <c r="J865" s="28">
        <f t="shared" ca="1" si="129"/>
        <v>0</v>
      </c>
      <c r="K865" s="35">
        <f t="shared" ca="1" si="130"/>
        <v>0</v>
      </c>
      <c r="L865" s="37"/>
    </row>
    <row r="866" spans="1:12" x14ac:dyDescent="0.2">
      <c r="A866" s="21">
        <v>63221</v>
      </c>
      <c r="B866" s="28">
        <f t="shared" ca="1" si="131"/>
        <v>0</v>
      </c>
      <c r="C866" s="24">
        <f t="shared" si="125"/>
        <v>0.05</v>
      </c>
      <c r="D866" s="26">
        <f t="shared" ca="1" si="126"/>
        <v>5.5879546376608996E-2</v>
      </c>
      <c r="E866" s="28">
        <f t="shared" si="133"/>
        <v>5000</v>
      </c>
      <c r="F866" s="28">
        <f t="shared" si="134"/>
        <v>0</v>
      </c>
      <c r="G866" s="23">
        <f t="shared" ca="1" si="127"/>
        <v>0</v>
      </c>
      <c r="H866" s="35">
        <f t="shared" ca="1" si="128"/>
        <v>0</v>
      </c>
      <c r="I866" s="28">
        <f t="shared" ca="1" si="132"/>
        <v>0</v>
      </c>
      <c r="J866" s="28">
        <f t="shared" ca="1" si="129"/>
        <v>0</v>
      </c>
      <c r="K866" s="35">
        <f t="shared" ca="1" si="130"/>
        <v>0</v>
      </c>
      <c r="L866" s="37"/>
    </row>
    <row r="867" spans="1:12" x14ac:dyDescent="0.2">
      <c r="A867" s="21">
        <v>63249</v>
      </c>
      <c r="B867" s="28">
        <f t="shared" ca="1" si="131"/>
        <v>0</v>
      </c>
      <c r="C867" s="24">
        <f t="shared" si="125"/>
        <v>0.05</v>
      </c>
      <c r="D867" s="26">
        <f t="shared" ca="1" si="126"/>
        <v>5.5668394042403077E-2</v>
      </c>
      <c r="E867" s="28">
        <f t="shared" si="133"/>
        <v>5000</v>
      </c>
      <c r="F867" s="28">
        <f t="shared" si="134"/>
        <v>50</v>
      </c>
      <c r="G867" s="23">
        <f t="shared" ca="1" si="127"/>
        <v>2.7834197021201539</v>
      </c>
      <c r="H867" s="35">
        <f t="shared" ca="1" si="128"/>
        <v>-13917.09851060077</v>
      </c>
      <c r="I867" s="28">
        <f t="shared" ca="1" si="132"/>
        <v>0</v>
      </c>
      <c r="J867" s="28">
        <f t="shared" ca="1" si="129"/>
        <v>0</v>
      </c>
      <c r="K867" s="35">
        <f t="shared" ca="1" si="130"/>
        <v>-13917.09851060077</v>
      </c>
      <c r="L867" s="37"/>
    </row>
    <row r="868" spans="1:12" x14ac:dyDescent="0.2">
      <c r="A868" s="21">
        <v>63280</v>
      </c>
      <c r="B868" s="28">
        <f t="shared" ca="1" si="131"/>
        <v>0</v>
      </c>
      <c r="C868" s="24">
        <f t="shared" si="125"/>
        <v>0.05</v>
      </c>
      <c r="D868" s="26">
        <f t="shared" ca="1" si="126"/>
        <v>5.5435548811328283E-2</v>
      </c>
      <c r="E868" s="28">
        <f t="shared" si="133"/>
        <v>5000</v>
      </c>
      <c r="F868" s="28">
        <f t="shared" si="134"/>
        <v>0</v>
      </c>
      <c r="G868" s="23">
        <f t="shared" ca="1" si="127"/>
        <v>0</v>
      </c>
      <c r="H868" s="35">
        <f t="shared" ca="1" si="128"/>
        <v>0</v>
      </c>
      <c r="I868" s="28">
        <f t="shared" ca="1" si="132"/>
        <v>0</v>
      </c>
      <c r="J868" s="28">
        <f t="shared" ca="1" si="129"/>
        <v>0</v>
      </c>
      <c r="K868" s="35">
        <f t="shared" ca="1" si="130"/>
        <v>0</v>
      </c>
      <c r="L868" s="37"/>
    </row>
    <row r="869" spans="1:12" x14ac:dyDescent="0.2">
      <c r="A869" s="21">
        <v>63310</v>
      </c>
      <c r="B869" s="28">
        <f t="shared" ca="1" si="131"/>
        <v>0</v>
      </c>
      <c r="C869" s="24">
        <f t="shared" si="125"/>
        <v>0.05</v>
      </c>
      <c r="D869" s="26">
        <f t="shared" ca="1" si="126"/>
        <v>5.5211142065855208E-2</v>
      </c>
      <c r="E869" s="28">
        <f t="shared" si="133"/>
        <v>5000</v>
      </c>
      <c r="F869" s="28">
        <f t="shared" si="134"/>
        <v>0</v>
      </c>
      <c r="G869" s="23">
        <f t="shared" ca="1" si="127"/>
        <v>0</v>
      </c>
      <c r="H869" s="35">
        <f t="shared" ca="1" si="128"/>
        <v>0</v>
      </c>
      <c r="I869" s="28">
        <f t="shared" ca="1" si="132"/>
        <v>0</v>
      </c>
      <c r="J869" s="28">
        <f t="shared" ca="1" si="129"/>
        <v>0</v>
      </c>
      <c r="K869" s="35">
        <f t="shared" ca="1" si="130"/>
        <v>0</v>
      </c>
      <c r="L869" s="37"/>
    </row>
    <row r="870" spans="1:12" x14ac:dyDescent="0.2">
      <c r="A870" s="21">
        <v>63341</v>
      </c>
      <c r="B870" s="28">
        <f t="shared" ca="1" si="131"/>
        <v>0</v>
      </c>
      <c r="C870" s="24">
        <f t="shared" si="125"/>
        <v>0.05</v>
      </c>
      <c r="D870" s="26">
        <f t="shared" ca="1" si="126"/>
        <v>5.4980209391159489E-2</v>
      </c>
      <c r="E870" s="28">
        <f t="shared" si="133"/>
        <v>5000</v>
      </c>
      <c r="F870" s="28">
        <f t="shared" si="134"/>
        <v>0</v>
      </c>
      <c r="G870" s="23">
        <f t="shared" ca="1" si="127"/>
        <v>0</v>
      </c>
      <c r="H870" s="35">
        <f t="shared" ca="1" si="128"/>
        <v>0</v>
      </c>
      <c r="I870" s="28">
        <f t="shared" ca="1" si="132"/>
        <v>0</v>
      </c>
      <c r="J870" s="28">
        <f t="shared" ca="1" si="129"/>
        <v>0</v>
      </c>
      <c r="K870" s="35">
        <f t="shared" ca="1" si="130"/>
        <v>0</v>
      </c>
      <c r="L870" s="37"/>
    </row>
    <row r="871" spans="1:12" x14ac:dyDescent="0.2">
      <c r="A871" s="21">
        <v>63371</v>
      </c>
      <c r="B871" s="28">
        <f t="shared" ca="1" si="131"/>
        <v>0</v>
      </c>
      <c r="C871" s="24">
        <f t="shared" si="125"/>
        <v>0.05</v>
      </c>
      <c r="D871" s="26">
        <f t="shared" ca="1" si="126"/>
        <v>5.475764588958959E-2</v>
      </c>
      <c r="E871" s="28">
        <f t="shared" si="133"/>
        <v>5000</v>
      </c>
      <c r="F871" s="28">
        <f t="shared" si="134"/>
        <v>0</v>
      </c>
      <c r="G871" s="23">
        <f t="shared" ca="1" si="127"/>
        <v>0</v>
      </c>
      <c r="H871" s="35">
        <f t="shared" ca="1" si="128"/>
        <v>0</v>
      </c>
      <c r="I871" s="28">
        <f t="shared" ca="1" si="132"/>
        <v>0</v>
      </c>
      <c r="J871" s="28">
        <f t="shared" ca="1" si="129"/>
        <v>0</v>
      </c>
      <c r="K871" s="35">
        <f t="shared" ca="1" si="130"/>
        <v>0</v>
      </c>
      <c r="L871" s="37"/>
    </row>
    <row r="872" spans="1:12" x14ac:dyDescent="0.2">
      <c r="A872" s="21">
        <v>63402</v>
      </c>
      <c r="B872" s="28">
        <f t="shared" ca="1" si="131"/>
        <v>0</v>
      </c>
      <c r="C872" s="24">
        <f t="shared" si="125"/>
        <v>0.05</v>
      </c>
      <c r="D872" s="26">
        <f t="shared" ca="1" si="126"/>
        <v>5.4528610061816987E-2</v>
      </c>
      <c r="E872" s="28">
        <f t="shared" si="133"/>
        <v>5000</v>
      </c>
      <c r="F872" s="28">
        <f t="shared" si="134"/>
        <v>0</v>
      </c>
      <c r="G872" s="23">
        <f t="shared" ca="1" si="127"/>
        <v>0</v>
      </c>
      <c r="H872" s="35">
        <f t="shared" ca="1" si="128"/>
        <v>0</v>
      </c>
      <c r="I872" s="28">
        <f t="shared" ca="1" si="132"/>
        <v>0</v>
      </c>
      <c r="J872" s="28">
        <f t="shared" ca="1" si="129"/>
        <v>0</v>
      </c>
      <c r="K872" s="35">
        <f t="shared" ca="1" si="130"/>
        <v>0</v>
      </c>
      <c r="L872" s="37"/>
    </row>
    <row r="873" spans="1:12" x14ac:dyDescent="0.2">
      <c r="A873" s="21">
        <v>63433</v>
      </c>
      <c r="B873" s="28">
        <f t="shared" ca="1" si="131"/>
        <v>0</v>
      </c>
      <c r="C873" s="24">
        <f t="shared" si="125"/>
        <v>0.05</v>
      </c>
      <c r="D873" s="26">
        <f t="shared" ca="1" si="126"/>
        <v>5.4300532226477218E-2</v>
      </c>
      <c r="E873" s="28">
        <f t="shared" si="133"/>
        <v>5000</v>
      </c>
      <c r="F873" s="28">
        <f t="shared" si="134"/>
        <v>0</v>
      </c>
      <c r="G873" s="23">
        <f t="shared" ca="1" si="127"/>
        <v>0</v>
      </c>
      <c r="H873" s="35">
        <f t="shared" ca="1" si="128"/>
        <v>0</v>
      </c>
      <c r="I873" s="28">
        <f t="shared" ca="1" si="132"/>
        <v>0</v>
      </c>
      <c r="J873" s="28">
        <f t="shared" ca="1" si="129"/>
        <v>0</v>
      </c>
      <c r="K873" s="35">
        <f t="shared" ca="1" si="130"/>
        <v>0</v>
      </c>
      <c r="L873" s="37"/>
    </row>
    <row r="874" spans="1:12" x14ac:dyDescent="0.2">
      <c r="A874" s="21">
        <v>63463</v>
      </c>
      <c r="B874" s="28">
        <f t="shared" ca="1" si="131"/>
        <v>0</v>
      </c>
      <c r="C874" s="24">
        <f t="shared" si="125"/>
        <v>0.05</v>
      </c>
      <c r="D874" s="26">
        <f t="shared" ca="1" si="126"/>
        <v>5.4080720102746456E-2</v>
      </c>
      <c r="E874" s="28">
        <f t="shared" si="133"/>
        <v>5000</v>
      </c>
      <c r="F874" s="28">
        <f t="shared" si="134"/>
        <v>0</v>
      </c>
      <c r="G874" s="23">
        <f t="shared" ca="1" si="127"/>
        <v>0</v>
      </c>
      <c r="H874" s="35">
        <f t="shared" ca="1" si="128"/>
        <v>0</v>
      </c>
      <c r="I874" s="28">
        <f t="shared" ca="1" si="132"/>
        <v>0</v>
      </c>
      <c r="J874" s="28">
        <f t="shared" ca="1" si="129"/>
        <v>0</v>
      </c>
      <c r="K874" s="35">
        <f t="shared" ca="1" si="130"/>
        <v>0</v>
      </c>
      <c r="L874" s="37"/>
    </row>
    <row r="875" spans="1:12" x14ac:dyDescent="0.2">
      <c r="A875" s="21">
        <v>63494</v>
      </c>
      <c r="B875" s="28">
        <f t="shared" ca="1" si="131"/>
        <v>0</v>
      </c>
      <c r="C875" s="24">
        <f t="shared" si="125"/>
        <v>0.05</v>
      </c>
      <c r="D875" s="26">
        <f t="shared" ca="1" si="126"/>
        <v>5.3854515665100494E-2</v>
      </c>
      <c r="E875" s="28">
        <f t="shared" si="133"/>
        <v>5000</v>
      </c>
      <c r="F875" s="28">
        <f t="shared" si="134"/>
        <v>0</v>
      </c>
      <c r="G875" s="23">
        <f t="shared" ca="1" si="127"/>
        <v>0</v>
      </c>
      <c r="H875" s="35">
        <f t="shared" ca="1" si="128"/>
        <v>0</v>
      </c>
      <c r="I875" s="28">
        <f t="shared" ca="1" si="132"/>
        <v>0</v>
      </c>
      <c r="J875" s="28">
        <f t="shared" ca="1" si="129"/>
        <v>0</v>
      </c>
      <c r="K875" s="35">
        <f t="shared" ca="1" si="130"/>
        <v>0</v>
      </c>
      <c r="L875" s="37"/>
    </row>
    <row r="876" spans="1:12" x14ac:dyDescent="0.2">
      <c r="A876" s="21">
        <v>63524</v>
      </c>
      <c r="B876" s="28">
        <f t="shared" ca="1" si="131"/>
        <v>0</v>
      </c>
      <c r="C876" s="24">
        <f t="shared" si="125"/>
        <v>0.05</v>
      </c>
      <c r="D876" s="26">
        <f t="shared" ca="1" si="126"/>
        <v>5.3636509045727719E-2</v>
      </c>
      <c r="E876" s="28">
        <f t="shared" si="133"/>
        <v>5000</v>
      </c>
      <c r="F876" s="28">
        <f t="shared" si="134"/>
        <v>0</v>
      </c>
      <c r="G876" s="23">
        <f t="shared" ca="1" si="127"/>
        <v>0</v>
      </c>
      <c r="H876" s="35">
        <f t="shared" ca="1" si="128"/>
        <v>0</v>
      </c>
      <c r="I876" s="28">
        <f t="shared" ca="1" si="132"/>
        <v>0</v>
      </c>
      <c r="J876" s="28">
        <f t="shared" ca="1" si="129"/>
        <v>0</v>
      </c>
      <c r="K876" s="35">
        <f t="shared" ca="1" si="130"/>
        <v>0</v>
      </c>
      <c r="L876" s="37"/>
    </row>
    <row r="877" spans="1:12" x14ac:dyDescent="0.2">
      <c r="A877" s="21">
        <v>63555</v>
      </c>
      <c r="B877" s="28">
        <f t="shared" ca="1" si="131"/>
        <v>0</v>
      </c>
      <c r="C877" s="24">
        <f t="shared" si="125"/>
        <v>0.05</v>
      </c>
      <c r="D877" s="26">
        <f t="shared" ca="1" si="126"/>
        <v>5.3412162617963242E-2</v>
      </c>
      <c r="E877" s="28">
        <f t="shared" si="133"/>
        <v>5000</v>
      </c>
      <c r="F877" s="28">
        <f t="shared" si="134"/>
        <v>0</v>
      </c>
      <c r="G877" s="23">
        <f t="shared" ca="1" si="127"/>
        <v>0</v>
      </c>
      <c r="H877" s="35">
        <f t="shared" ca="1" si="128"/>
        <v>0</v>
      </c>
      <c r="I877" s="28">
        <f t="shared" ca="1" si="132"/>
        <v>0</v>
      </c>
      <c r="J877" s="28">
        <f t="shared" ca="1" si="129"/>
        <v>0</v>
      </c>
      <c r="K877" s="35">
        <f t="shared" ca="1" si="130"/>
        <v>0</v>
      </c>
      <c r="L877" s="37"/>
    </row>
    <row r="878" spans="1:12" x14ac:dyDescent="0.2">
      <c r="A878" s="21">
        <v>63586</v>
      </c>
      <c r="B878" s="28">
        <f t="shared" ca="1" si="131"/>
        <v>0</v>
      </c>
      <c r="C878" s="24">
        <f t="shared" si="125"/>
        <v>0.05</v>
      </c>
      <c r="D878" s="26">
        <f t="shared" ca="1" si="126"/>
        <v>5.3188754568190645E-2</v>
      </c>
      <c r="E878" s="28">
        <f t="shared" si="133"/>
        <v>5000</v>
      </c>
      <c r="F878" s="28">
        <f t="shared" si="134"/>
        <v>0</v>
      </c>
      <c r="G878" s="23">
        <f t="shared" ca="1" si="127"/>
        <v>0</v>
      </c>
      <c r="H878" s="35">
        <f t="shared" ca="1" si="128"/>
        <v>0</v>
      </c>
      <c r="I878" s="28">
        <f t="shared" ca="1" si="132"/>
        <v>0</v>
      </c>
      <c r="J878" s="28">
        <f t="shared" ca="1" si="129"/>
        <v>0</v>
      </c>
      <c r="K878" s="35">
        <f t="shared" ca="1" si="130"/>
        <v>0</v>
      </c>
      <c r="L878" s="37"/>
    </row>
    <row r="879" spans="1:12" x14ac:dyDescent="0.2">
      <c r="A879" s="21">
        <v>63614</v>
      </c>
      <c r="B879" s="28">
        <f t="shared" ca="1" si="131"/>
        <v>0</v>
      </c>
      <c r="C879" s="24">
        <f t="shared" si="125"/>
        <v>0.05</v>
      </c>
      <c r="D879" s="26">
        <f t="shared" ca="1" si="126"/>
        <v>5.2987769943067059E-2</v>
      </c>
      <c r="E879" s="28">
        <f t="shared" si="133"/>
        <v>5000</v>
      </c>
      <c r="F879" s="28">
        <f t="shared" si="134"/>
        <v>50</v>
      </c>
      <c r="G879" s="23">
        <f t="shared" ca="1" si="127"/>
        <v>2.6493884971533528</v>
      </c>
      <c r="H879" s="35">
        <f t="shared" ca="1" si="128"/>
        <v>-13246.942485766764</v>
      </c>
      <c r="I879" s="28">
        <f t="shared" ca="1" si="132"/>
        <v>0</v>
      </c>
      <c r="J879" s="28">
        <f t="shared" ca="1" si="129"/>
        <v>0</v>
      </c>
      <c r="K879" s="35">
        <f t="shared" ca="1" si="130"/>
        <v>-13246.942485766764</v>
      </c>
      <c r="L879" s="37"/>
    </row>
    <row r="880" spans="1:12" x14ac:dyDescent="0.2">
      <c r="A880" s="21">
        <v>63645</v>
      </c>
      <c r="B880" s="28">
        <f t="shared" ca="1" si="131"/>
        <v>0</v>
      </c>
      <c r="C880" s="24">
        <f t="shared" si="125"/>
        <v>0.05</v>
      </c>
      <c r="D880" s="26">
        <f t="shared" ca="1" si="126"/>
        <v>5.2766137008459078E-2</v>
      </c>
      <c r="E880" s="28">
        <f t="shared" si="133"/>
        <v>5000</v>
      </c>
      <c r="F880" s="28">
        <f t="shared" si="134"/>
        <v>0</v>
      </c>
      <c r="G880" s="23">
        <f t="shared" ca="1" si="127"/>
        <v>0</v>
      </c>
      <c r="H880" s="35">
        <f t="shared" ca="1" si="128"/>
        <v>0</v>
      </c>
      <c r="I880" s="28">
        <f t="shared" ca="1" si="132"/>
        <v>0</v>
      </c>
      <c r="J880" s="28">
        <f t="shared" ca="1" si="129"/>
        <v>0</v>
      </c>
      <c r="K880" s="35">
        <f t="shared" ca="1" si="130"/>
        <v>0</v>
      </c>
      <c r="L880" s="37"/>
    </row>
    <row r="881" spans="1:12" x14ac:dyDescent="0.2">
      <c r="A881" s="21">
        <v>63675</v>
      </c>
      <c r="B881" s="28">
        <f t="shared" ca="1" si="131"/>
        <v>0</v>
      </c>
      <c r="C881" s="24">
        <f t="shared" si="125"/>
        <v>0.05</v>
      </c>
      <c r="D881" s="26">
        <f t="shared" ca="1" si="126"/>
        <v>5.2552536217429585E-2</v>
      </c>
      <c r="E881" s="28">
        <f t="shared" si="133"/>
        <v>5000</v>
      </c>
      <c r="F881" s="28">
        <f t="shared" si="134"/>
        <v>0</v>
      </c>
      <c r="G881" s="23">
        <f t="shared" ca="1" si="127"/>
        <v>0</v>
      </c>
      <c r="H881" s="35">
        <f t="shared" ca="1" si="128"/>
        <v>0</v>
      </c>
      <c r="I881" s="28">
        <f t="shared" ca="1" si="132"/>
        <v>0</v>
      </c>
      <c r="J881" s="28">
        <f t="shared" ca="1" si="129"/>
        <v>0</v>
      </c>
      <c r="K881" s="35">
        <f t="shared" ca="1" si="130"/>
        <v>0</v>
      </c>
      <c r="L881" s="37"/>
    </row>
    <row r="882" spans="1:12" x14ac:dyDescent="0.2">
      <c r="A882" s="21">
        <v>63706</v>
      </c>
      <c r="B882" s="28">
        <f t="shared" ca="1" si="131"/>
        <v>0</v>
      </c>
      <c r="C882" s="24">
        <f t="shared" ref="C882:C945" si="135">IF(OR($C$4="",$C$4=0),C881,$C$4)</f>
        <v>0.05</v>
      </c>
      <c r="D882" s="26">
        <f t="shared" ca="1" si="126"/>
        <v>5.2332723743051493E-2</v>
      </c>
      <c r="E882" s="28">
        <f t="shared" si="133"/>
        <v>5000</v>
      </c>
      <c r="F882" s="28">
        <f t="shared" si="134"/>
        <v>0</v>
      </c>
      <c r="G882" s="23">
        <f t="shared" ca="1" si="127"/>
        <v>0</v>
      </c>
      <c r="H882" s="35">
        <f t="shared" ca="1" si="128"/>
        <v>0</v>
      </c>
      <c r="I882" s="28">
        <f t="shared" ca="1" si="132"/>
        <v>0</v>
      </c>
      <c r="J882" s="28">
        <f t="shared" ca="1" si="129"/>
        <v>0</v>
      </c>
      <c r="K882" s="35">
        <f t="shared" ca="1" si="130"/>
        <v>0</v>
      </c>
      <c r="L882" s="37"/>
    </row>
    <row r="883" spans="1:12" x14ac:dyDescent="0.2">
      <c r="A883" s="21">
        <v>63736</v>
      </c>
      <c r="B883" s="28">
        <f t="shared" ca="1" si="131"/>
        <v>0</v>
      </c>
      <c r="C883" s="24">
        <f t="shared" si="135"/>
        <v>0.05</v>
      </c>
      <c r="D883" s="26">
        <f t="shared" ca="1" si="126"/>
        <v>5.2120877437409466E-2</v>
      </c>
      <c r="E883" s="28">
        <f t="shared" si="133"/>
        <v>5000</v>
      </c>
      <c r="F883" s="28">
        <f t="shared" si="134"/>
        <v>0</v>
      </c>
      <c r="G883" s="23">
        <f t="shared" ca="1" si="127"/>
        <v>0</v>
      </c>
      <c r="H883" s="35">
        <f t="shared" ca="1" si="128"/>
        <v>0</v>
      </c>
      <c r="I883" s="28">
        <f t="shared" ca="1" si="132"/>
        <v>0</v>
      </c>
      <c r="J883" s="28">
        <f t="shared" ca="1" si="129"/>
        <v>0</v>
      </c>
      <c r="K883" s="35">
        <f t="shared" ca="1" si="130"/>
        <v>0</v>
      </c>
      <c r="L883" s="37"/>
    </row>
    <row r="884" spans="1:12" x14ac:dyDescent="0.2">
      <c r="A884" s="21">
        <v>63767</v>
      </c>
      <c r="B884" s="28">
        <f t="shared" ca="1" si="131"/>
        <v>0</v>
      </c>
      <c r="C884" s="24">
        <f t="shared" si="135"/>
        <v>0.05</v>
      </c>
      <c r="D884" s="26">
        <f t="shared" ca="1" si="126"/>
        <v>5.1902870470269521E-2</v>
      </c>
      <c r="E884" s="28">
        <f t="shared" si="133"/>
        <v>5000</v>
      </c>
      <c r="F884" s="28">
        <f t="shared" si="134"/>
        <v>0</v>
      </c>
      <c r="G884" s="23">
        <f t="shared" ca="1" si="127"/>
        <v>0</v>
      </c>
      <c r="H884" s="35">
        <f t="shared" ca="1" si="128"/>
        <v>0</v>
      </c>
      <c r="I884" s="28">
        <f t="shared" ca="1" si="132"/>
        <v>0</v>
      </c>
      <c r="J884" s="28">
        <f t="shared" ca="1" si="129"/>
        <v>0</v>
      </c>
      <c r="K884" s="35">
        <f t="shared" ca="1" si="130"/>
        <v>0</v>
      </c>
      <c r="L884" s="37"/>
    </row>
    <row r="885" spans="1:12" x14ac:dyDescent="0.2">
      <c r="A885" s="21">
        <v>63798</v>
      </c>
      <c r="B885" s="28">
        <f t="shared" ca="1" si="131"/>
        <v>0</v>
      </c>
      <c r="C885" s="24">
        <f t="shared" si="135"/>
        <v>0.05</v>
      </c>
      <c r="D885" s="26">
        <f t="shared" ca="1" si="126"/>
        <v>5.1685775364941171E-2</v>
      </c>
      <c r="E885" s="28">
        <f t="shared" si="133"/>
        <v>5000</v>
      </c>
      <c r="F885" s="28">
        <f t="shared" si="134"/>
        <v>0</v>
      </c>
      <c r="G885" s="23">
        <f t="shared" ca="1" si="127"/>
        <v>0</v>
      </c>
      <c r="H885" s="35">
        <f t="shared" ca="1" si="128"/>
        <v>0</v>
      </c>
      <c r="I885" s="28">
        <f t="shared" ca="1" si="132"/>
        <v>0</v>
      </c>
      <c r="J885" s="28">
        <f t="shared" ca="1" si="129"/>
        <v>0</v>
      </c>
      <c r="K885" s="35">
        <f t="shared" ca="1" si="130"/>
        <v>0</v>
      </c>
      <c r="L885" s="37"/>
    </row>
    <row r="886" spans="1:12" x14ac:dyDescent="0.2">
      <c r="A886" s="21">
        <v>63828</v>
      </c>
      <c r="B886" s="28">
        <f t="shared" ca="1" si="131"/>
        <v>0</v>
      </c>
      <c r="C886" s="24">
        <f t="shared" si="135"/>
        <v>0.05</v>
      </c>
      <c r="D886" s="26">
        <f t="shared" ca="1" si="126"/>
        <v>5.1476547948858892E-2</v>
      </c>
      <c r="E886" s="28">
        <f t="shared" si="133"/>
        <v>5000</v>
      </c>
      <c r="F886" s="28">
        <f t="shared" si="134"/>
        <v>0</v>
      </c>
      <c r="G886" s="23">
        <f t="shared" ca="1" si="127"/>
        <v>0</v>
      </c>
      <c r="H886" s="35">
        <f t="shared" ca="1" si="128"/>
        <v>0</v>
      </c>
      <c r="I886" s="28">
        <f t="shared" ca="1" si="132"/>
        <v>0</v>
      </c>
      <c r="J886" s="28">
        <f t="shared" ca="1" si="129"/>
        <v>0</v>
      </c>
      <c r="K886" s="35">
        <f t="shared" ca="1" si="130"/>
        <v>0</v>
      </c>
      <c r="L886" s="37"/>
    </row>
    <row r="887" spans="1:12" x14ac:dyDescent="0.2">
      <c r="A887" s="21">
        <v>63859</v>
      </c>
      <c r="B887" s="28">
        <f t="shared" ca="1" si="131"/>
        <v>0</v>
      </c>
      <c r="C887" s="24">
        <f t="shared" si="135"/>
        <v>0.05</v>
      </c>
      <c r="D887" s="26">
        <f t="shared" ca="1" si="126"/>
        <v>5.1261236030700152E-2</v>
      </c>
      <c r="E887" s="28">
        <f t="shared" si="133"/>
        <v>5000</v>
      </c>
      <c r="F887" s="28">
        <f t="shared" si="134"/>
        <v>0</v>
      </c>
      <c r="G887" s="23">
        <f t="shared" ca="1" si="127"/>
        <v>0</v>
      </c>
      <c r="H887" s="35">
        <f t="shared" ca="1" si="128"/>
        <v>0</v>
      </c>
      <c r="I887" s="28">
        <f t="shared" ca="1" si="132"/>
        <v>0</v>
      </c>
      <c r="J887" s="28">
        <f t="shared" ca="1" si="129"/>
        <v>0</v>
      </c>
      <c r="K887" s="35">
        <f t="shared" ca="1" si="130"/>
        <v>0</v>
      </c>
      <c r="L887" s="37"/>
    </row>
    <row r="888" spans="1:12" x14ac:dyDescent="0.2">
      <c r="A888" s="21">
        <v>63889</v>
      </c>
      <c r="B888" s="28">
        <f t="shared" ca="1" si="131"/>
        <v>0</v>
      </c>
      <c r="C888" s="24">
        <f t="shared" si="135"/>
        <v>0.05</v>
      </c>
      <c r="D888" s="26">
        <f t="shared" ca="1" si="126"/>
        <v>5.1053727177748656E-2</v>
      </c>
      <c r="E888" s="28">
        <f t="shared" si="133"/>
        <v>5000</v>
      </c>
      <c r="F888" s="28">
        <f t="shared" si="134"/>
        <v>0</v>
      </c>
      <c r="G888" s="23">
        <f t="shared" ca="1" si="127"/>
        <v>0</v>
      </c>
      <c r="H888" s="35">
        <f t="shared" ca="1" si="128"/>
        <v>0</v>
      </c>
      <c r="I888" s="28">
        <f t="shared" ca="1" si="132"/>
        <v>0</v>
      </c>
      <c r="J888" s="28">
        <f t="shared" ca="1" si="129"/>
        <v>0</v>
      </c>
      <c r="K888" s="35">
        <f t="shared" ca="1" si="130"/>
        <v>0</v>
      </c>
      <c r="L888" s="37"/>
    </row>
    <row r="889" spans="1:12" x14ac:dyDescent="0.2">
      <c r="A889" s="21">
        <v>63920</v>
      </c>
      <c r="B889" s="28">
        <f t="shared" ca="1" si="131"/>
        <v>0</v>
      </c>
      <c r="C889" s="24">
        <f t="shared" si="135"/>
        <v>0.05</v>
      </c>
      <c r="D889" s="26">
        <f t="shared" ca="1" si="126"/>
        <v>5.0840183799923222E-2</v>
      </c>
      <c r="E889" s="28">
        <f t="shared" si="133"/>
        <v>5000</v>
      </c>
      <c r="F889" s="28">
        <f t="shared" si="134"/>
        <v>0</v>
      </c>
      <c r="G889" s="23">
        <f t="shared" ca="1" si="127"/>
        <v>0</v>
      </c>
      <c r="H889" s="35">
        <f t="shared" ca="1" si="128"/>
        <v>0</v>
      </c>
      <c r="I889" s="28">
        <f t="shared" ca="1" si="132"/>
        <v>0</v>
      </c>
      <c r="J889" s="28">
        <f t="shared" ca="1" si="129"/>
        <v>0</v>
      </c>
      <c r="K889" s="35">
        <f t="shared" ca="1" si="130"/>
        <v>0</v>
      </c>
      <c r="L889" s="37"/>
    </row>
    <row r="890" spans="1:12" x14ac:dyDescent="0.2">
      <c r="A890" s="21">
        <v>63951</v>
      </c>
      <c r="B890" s="28">
        <f t="shared" ca="1" si="131"/>
        <v>0</v>
      </c>
      <c r="C890" s="24">
        <f t="shared" si="135"/>
        <v>0.05</v>
      </c>
      <c r="D890" s="26">
        <f t="shared" ca="1" si="126"/>
        <v>5.0627533613970974E-2</v>
      </c>
      <c r="E890" s="28">
        <f t="shared" si="133"/>
        <v>5000</v>
      </c>
      <c r="F890" s="28">
        <f t="shared" si="134"/>
        <v>0</v>
      </c>
      <c r="G890" s="23">
        <f t="shared" ca="1" si="127"/>
        <v>0</v>
      </c>
      <c r="H890" s="35">
        <f t="shared" ca="1" si="128"/>
        <v>0</v>
      </c>
      <c r="I890" s="28">
        <f t="shared" ca="1" si="132"/>
        <v>0</v>
      </c>
      <c r="J890" s="28">
        <f t="shared" ca="1" si="129"/>
        <v>0</v>
      </c>
      <c r="K890" s="35">
        <f t="shared" ca="1" si="130"/>
        <v>0</v>
      </c>
      <c r="L890" s="37"/>
    </row>
    <row r="891" spans="1:12" x14ac:dyDescent="0.2">
      <c r="A891" s="21">
        <v>63979</v>
      </c>
      <c r="B891" s="28">
        <f t="shared" ca="1" si="131"/>
        <v>0</v>
      </c>
      <c r="C891" s="24">
        <f t="shared" si="135"/>
        <v>0.05</v>
      </c>
      <c r="D891" s="26">
        <f t="shared" ca="1" si="126"/>
        <v>5.0436227087865181E-2</v>
      </c>
      <c r="E891" s="28">
        <f t="shared" si="133"/>
        <v>5000</v>
      </c>
      <c r="F891" s="28">
        <f t="shared" si="134"/>
        <v>50</v>
      </c>
      <c r="G891" s="23">
        <f t="shared" ca="1" si="127"/>
        <v>2.5218113543932592</v>
      </c>
      <c r="H891" s="35">
        <f t="shared" ca="1" si="128"/>
        <v>-12609.056771966296</v>
      </c>
      <c r="I891" s="28">
        <f t="shared" ca="1" si="132"/>
        <v>0</v>
      </c>
      <c r="J891" s="28">
        <f t="shared" ca="1" si="129"/>
        <v>0</v>
      </c>
      <c r="K891" s="35">
        <f t="shared" ca="1" si="130"/>
        <v>-12609.056771966296</v>
      </c>
      <c r="L891" s="37"/>
    </row>
    <row r="892" spans="1:12" x14ac:dyDescent="0.2">
      <c r="A892" s="21">
        <v>64010</v>
      </c>
      <c r="B892" s="28">
        <f t="shared" ca="1" si="131"/>
        <v>0</v>
      </c>
      <c r="C892" s="24">
        <f t="shared" si="135"/>
        <v>0.05</v>
      </c>
      <c r="D892" s="26">
        <f t="shared" ca="1" si="126"/>
        <v>5.0225266539194229E-2</v>
      </c>
      <c r="E892" s="28">
        <f t="shared" si="133"/>
        <v>5000</v>
      </c>
      <c r="F892" s="28">
        <f t="shared" si="134"/>
        <v>0</v>
      </c>
      <c r="G892" s="23">
        <f t="shared" ca="1" si="127"/>
        <v>0</v>
      </c>
      <c r="H892" s="35">
        <f t="shared" ca="1" si="128"/>
        <v>0</v>
      </c>
      <c r="I892" s="28">
        <f t="shared" ca="1" si="132"/>
        <v>0</v>
      </c>
      <c r="J892" s="28">
        <f t="shared" ca="1" si="129"/>
        <v>0</v>
      </c>
      <c r="K892" s="35">
        <f t="shared" ca="1" si="130"/>
        <v>0</v>
      </c>
      <c r="L892" s="37"/>
    </row>
    <row r="893" spans="1:12" x14ac:dyDescent="0.2">
      <c r="A893" s="21">
        <v>64040</v>
      </c>
      <c r="B893" s="28">
        <f t="shared" ca="1" si="131"/>
        <v>0</v>
      </c>
      <c r="C893" s="24">
        <f t="shared" si="135"/>
        <v>0.05</v>
      </c>
      <c r="D893" s="26">
        <f t="shared" ca="1" si="126"/>
        <v>5.0021951358840612E-2</v>
      </c>
      <c r="E893" s="28">
        <f t="shared" si="133"/>
        <v>5000</v>
      </c>
      <c r="F893" s="28">
        <f t="shared" si="134"/>
        <v>0</v>
      </c>
      <c r="G893" s="23">
        <f t="shared" ca="1" si="127"/>
        <v>0</v>
      </c>
      <c r="H893" s="35">
        <f t="shared" ca="1" si="128"/>
        <v>0</v>
      </c>
      <c r="I893" s="28">
        <f t="shared" ca="1" si="132"/>
        <v>0</v>
      </c>
      <c r="J893" s="28">
        <f t="shared" ca="1" si="129"/>
        <v>0</v>
      </c>
      <c r="K893" s="35">
        <f t="shared" ca="1" si="130"/>
        <v>0</v>
      </c>
      <c r="L893" s="37"/>
    </row>
    <row r="894" spans="1:12" x14ac:dyDescent="0.2">
      <c r="A894" s="21">
        <v>64071</v>
      </c>
      <c r="B894" s="28">
        <f t="shared" ca="1" si="131"/>
        <v>0</v>
      </c>
      <c r="C894" s="24">
        <f t="shared" si="135"/>
        <v>0.05</v>
      </c>
      <c r="D894" s="26">
        <f t="shared" ca="1" si="126"/>
        <v>4.9812723608995885E-2</v>
      </c>
      <c r="E894" s="28">
        <f t="shared" si="133"/>
        <v>5000</v>
      </c>
      <c r="F894" s="28">
        <f t="shared" si="134"/>
        <v>0</v>
      </c>
      <c r="G894" s="23">
        <f t="shared" ca="1" si="127"/>
        <v>0</v>
      </c>
      <c r="H894" s="35">
        <f t="shared" ca="1" si="128"/>
        <v>0</v>
      </c>
      <c r="I894" s="28">
        <f t="shared" ca="1" si="132"/>
        <v>0</v>
      </c>
      <c r="J894" s="28">
        <f t="shared" ca="1" si="129"/>
        <v>0</v>
      </c>
      <c r="K894" s="35">
        <f t="shared" ca="1" si="130"/>
        <v>0</v>
      </c>
      <c r="L894" s="37"/>
    </row>
    <row r="895" spans="1:12" x14ac:dyDescent="0.2">
      <c r="A895" s="21">
        <v>64101</v>
      </c>
      <c r="B895" s="28">
        <f t="shared" ca="1" si="131"/>
        <v>0</v>
      </c>
      <c r="C895" s="24">
        <f t="shared" si="135"/>
        <v>0.05</v>
      </c>
      <c r="D895" s="26">
        <f t="shared" ca="1" si="126"/>
        <v>4.9611078429540927E-2</v>
      </c>
      <c r="E895" s="28">
        <f t="shared" si="133"/>
        <v>5000</v>
      </c>
      <c r="F895" s="28">
        <f t="shared" si="134"/>
        <v>0</v>
      </c>
      <c r="G895" s="23">
        <f t="shared" ca="1" si="127"/>
        <v>0</v>
      </c>
      <c r="H895" s="35">
        <f t="shared" ca="1" si="128"/>
        <v>0</v>
      </c>
      <c r="I895" s="28">
        <f t="shared" ca="1" si="132"/>
        <v>0</v>
      </c>
      <c r="J895" s="28">
        <f t="shared" ca="1" si="129"/>
        <v>0</v>
      </c>
      <c r="K895" s="35">
        <f t="shared" ca="1" si="130"/>
        <v>0</v>
      </c>
      <c r="L895" s="37"/>
    </row>
    <row r="896" spans="1:12" x14ac:dyDescent="0.2">
      <c r="A896" s="21">
        <v>64132</v>
      </c>
      <c r="B896" s="28">
        <f t="shared" ca="1" si="131"/>
        <v>0</v>
      </c>
      <c r="C896" s="24">
        <f t="shared" si="135"/>
        <v>0.05</v>
      </c>
      <c r="D896" s="26">
        <f t="shared" ca="1" si="126"/>
        <v>4.940356924556847E-2</v>
      </c>
      <c r="E896" s="28">
        <f t="shared" si="133"/>
        <v>5000</v>
      </c>
      <c r="F896" s="28">
        <f t="shared" si="134"/>
        <v>0</v>
      </c>
      <c r="G896" s="23">
        <f t="shared" ca="1" si="127"/>
        <v>0</v>
      </c>
      <c r="H896" s="35">
        <f t="shared" ca="1" si="128"/>
        <v>0</v>
      </c>
      <c r="I896" s="28">
        <f t="shared" ca="1" si="132"/>
        <v>0</v>
      </c>
      <c r="J896" s="28">
        <f t="shared" ca="1" si="129"/>
        <v>0</v>
      </c>
      <c r="K896" s="35">
        <f t="shared" ca="1" si="130"/>
        <v>0</v>
      </c>
      <c r="L896" s="37"/>
    </row>
    <row r="897" spans="1:12" x14ac:dyDescent="0.2">
      <c r="A897" s="21">
        <v>64163</v>
      </c>
      <c r="B897" s="28">
        <f t="shared" ca="1" si="131"/>
        <v>0</v>
      </c>
      <c r="C897" s="24">
        <f t="shared" si="135"/>
        <v>0.05</v>
      </c>
      <c r="D897" s="26">
        <f t="shared" ca="1" si="126"/>
        <v>4.9196928014133952E-2</v>
      </c>
      <c r="E897" s="28">
        <f t="shared" si="133"/>
        <v>5000</v>
      </c>
      <c r="F897" s="28">
        <f t="shared" si="134"/>
        <v>0</v>
      </c>
      <c r="G897" s="23">
        <f t="shared" ca="1" si="127"/>
        <v>0</v>
      </c>
      <c r="H897" s="35">
        <f t="shared" ca="1" si="128"/>
        <v>0</v>
      </c>
      <c r="I897" s="28">
        <f t="shared" ca="1" si="132"/>
        <v>0</v>
      </c>
      <c r="J897" s="28">
        <f t="shared" ca="1" si="129"/>
        <v>0</v>
      </c>
      <c r="K897" s="35">
        <f t="shared" ca="1" si="130"/>
        <v>0</v>
      </c>
      <c r="L897" s="37"/>
    </row>
    <row r="898" spans="1:12" x14ac:dyDescent="0.2">
      <c r="A898" s="21">
        <v>64193</v>
      </c>
      <c r="B898" s="28">
        <f t="shared" ca="1" si="131"/>
        <v>0</v>
      </c>
      <c r="C898" s="24">
        <f t="shared" si="135"/>
        <v>0.05</v>
      </c>
      <c r="D898" s="26">
        <f t="shared" ca="1" si="126"/>
        <v>4.8997775615724409E-2</v>
      </c>
      <c r="E898" s="28">
        <f t="shared" si="133"/>
        <v>5000</v>
      </c>
      <c r="F898" s="28">
        <f t="shared" si="134"/>
        <v>0</v>
      </c>
      <c r="G898" s="23">
        <f t="shared" ca="1" si="127"/>
        <v>0</v>
      </c>
      <c r="H898" s="35">
        <f t="shared" ca="1" si="128"/>
        <v>0</v>
      </c>
      <c r="I898" s="28">
        <f t="shared" ca="1" si="132"/>
        <v>0</v>
      </c>
      <c r="J898" s="28">
        <f t="shared" ca="1" si="129"/>
        <v>0</v>
      </c>
      <c r="K898" s="35">
        <f t="shared" ca="1" si="130"/>
        <v>0</v>
      </c>
      <c r="L898" s="37"/>
    </row>
    <row r="899" spans="1:12" x14ac:dyDescent="0.2">
      <c r="A899" s="21">
        <v>64224</v>
      </c>
      <c r="B899" s="28">
        <f t="shared" ca="1" si="131"/>
        <v>0</v>
      </c>
      <c r="C899" s="24">
        <f t="shared" si="135"/>
        <v>0.05</v>
      </c>
      <c r="D899" s="26">
        <f t="shared" ca="1" si="126"/>
        <v>4.8792831704881474E-2</v>
      </c>
      <c r="E899" s="28">
        <f t="shared" si="133"/>
        <v>5000</v>
      </c>
      <c r="F899" s="28">
        <f t="shared" si="134"/>
        <v>0</v>
      </c>
      <c r="G899" s="23">
        <f t="shared" ca="1" si="127"/>
        <v>0</v>
      </c>
      <c r="H899" s="35">
        <f t="shared" ca="1" si="128"/>
        <v>0</v>
      </c>
      <c r="I899" s="28">
        <f t="shared" ca="1" si="132"/>
        <v>0</v>
      </c>
      <c r="J899" s="28">
        <f t="shared" ca="1" si="129"/>
        <v>0</v>
      </c>
      <c r="K899" s="35">
        <f t="shared" ca="1" si="130"/>
        <v>0</v>
      </c>
      <c r="L899" s="37"/>
    </row>
    <row r="900" spans="1:12" x14ac:dyDescent="0.2">
      <c r="A900" s="21">
        <v>64254</v>
      </c>
      <c r="B900" s="28">
        <f t="shared" ca="1" si="131"/>
        <v>0</v>
      </c>
      <c r="C900" s="24">
        <f t="shared" si="135"/>
        <v>0.05</v>
      </c>
      <c r="D900" s="26">
        <f t="shared" ca="1" si="126"/>
        <v>4.8595315114893844E-2</v>
      </c>
      <c r="E900" s="28">
        <f t="shared" si="133"/>
        <v>5000</v>
      </c>
      <c r="F900" s="28">
        <f t="shared" si="134"/>
        <v>0</v>
      </c>
      <c r="G900" s="23">
        <f t="shared" ca="1" si="127"/>
        <v>0</v>
      </c>
      <c r="H900" s="35">
        <f t="shared" ca="1" si="128"/>
        <v>0</v>
      </c>
      <c r="I900" s="28">
        <f t="shared" ca="1" si="132"/>
        <v>0</v>
      </c>
      <c r="J900" s="28">
        <f t="shared" ca="1" si="129"/>
        <v>0</v>
      </c>
      <c r="K900" s="35">
        <f t="shared" ca="1" si="130"/>
        <v>0</v>
      </c>
      <c r="L900" s="37"/>
    </row>
    <row r="901" spans="1:12" x14ac:dyDescent="0.2">
      <c r="A901" s="21">
        <v>64285</v>
      </c>
      <c r="B901" s="28">
        <f t="shared" ca="1" si="131"/>
        <v>0</v>
      </c>
      <c r="C901" s="24">
        <f t="shared" si="135"/>
        <v>0.05</v>
      </c>
      <c r="D901" s="26">
        <f t="shared" ca="1" si="126"/>
        <v>4.8392054583101585E-2</v>
      </c>
      <c r="E901" s="28">
        <f t="shared" si="133"/>
        <v>5000</v>
      </c>
      <c r="F901" s="28">
        <f t="shared" si="134"/>
        <v>0</v>
      </c>
      <c r="G901" s="23">
        <f t="shared" ca="1" si="127"/>
        <v>0</v>
      </c>
      <c r="H901" s="35">
        <f t="shared" ca="1" si="128"/>
        <v>0</v>
      </c>
      <c r="I901" s="28">
        <f t="shared" ca="1" si="132"/>
        <v>0</v>
      </c>
      <c r="J901" s="28">
        <f t="shared" ca="1" si="129"/>
        <v>0</v>
      </c>
      <c r="K901" s="35">
        <f t="shared" ca="1" si="130"/>
        <v>0</v>
      </c>
      <c r="L901" s="37"/>
    </row>
    <row r="902" spans="1:12" x14ac:dyDescent="0.2">
      <c r="A902" s="21">
        <v>64316</v>
      </c>
      <c r="B902" s="28">
        <f t="shared" ca="1" si="131"/>
        <v>0</v>
      </c>
      <c r="C902" s="24">
        <f t="shared" si="135"/>
        <v>0.05</v>
      </c>
      <c r="D902" s="26">
        <f t="shared" ca="1" si="126"/>
        <v>4.8189644232930449E-2</v>
      </c>
      <c r="E902" s="28">
        <f t="shared" si="133"/>
        <v>5000</v>
      </c>
      <c r="F902" s="28">
        <f t="shared" si="134"/>
        <v>0</v>
      </c>
      <c r="G902" s="23">
        <f t="shared" ca="1" si="127"/>
        <v>0</v>
      </c>
      <c r="H902" s="35">
        <f t="shared" ca="1" si="128"/>
        <v>0</v>
      </c>
      <c r="I902" s="28">
        <f t="shared" ca="1" si="132"/>
        <v>0</v>
      </c>
      <c r="J902" s="28">
        <f t="shared" ca="1" si="129"/>
        <v>0</v>
      </c>
      <c r="K902" s="35">
        <f t="shared" ca="1" si="130"/>
        <v>0</v>
      </c>
      <c r="L902" s="37"/>
    </row>
    <row r="903" spans="1:12" x14ac:dyDescent="0.2">
      <c r="A903" s="21">
        <v>64345</v>
      </c>
      <c r="B903" s="28">
        <f t="shared" ca="1" si="131"/>
        <v>0</v>
      </c>
      <c r="C903" s="24">
        <f t="shared" si="135"/>
        <v>0.05</v>
      </c>
      <c r="D903" s="26">
        <f t="shared" ca="1" si="126"/>
        <v>4.8001059140062315E-2</v>
      </c>
      <c r="E903" s="28">
        <f t="shared" si="133"/>
        <v>5000</v>
      </c>
      <c r="F903" s="28">
        <f t="shared" si="134"/>
        <v>50</v>
      </c>
      <c r="G903" s="23">
        <f t="shared" ca="1" si="127"/>
        <v>2.4000529570031159</v>
      </c>
      <c r="H903" s="35">
        <f t="shared" ca="1" si="128"/>
        <v>-12000.264785015579</v>
      </c>
      <c r="I903" s="28">
        <f t="shared" ca="1" si="132"/>
        <v>0</v>
      </c>
      <c r="J903" s="28">
        <f t="shared" ca="1" si="129"/>
        <v>0</v>
      </c>
      <c r="K903" s="35">
        <f t="shared" ca="1" si="130"/>
        <v>-12000.264785015579</v>
      </c>
      <c r="L903" s="37"/>
    </row>
    <row r="904" spans="1:12" x14ac:dyDescent="0.2">
      <c r="A904" s="21">
        <v>64376</v>
      </c>
      <c r="B904" s="28">
        <f t="shared" ca="1" si="131"/>
        <v>0</v>
      </c>
      <c r="C904" s="24">
        <f t="shared" si="135"/>
        <v>0.05</v>
      </c>
      <c r="D904" s="26">
        <f t="shared" ca="1" si="126"/>
        <v>4.7800284213830577E-2</v>
      </c>
      <c r="E904" s="28">
        <f t="shared" si="133"/>
        <v>5000</v>
      </c>
      <c r="F904" s="28">
        <f t="shared" si="134"/>
        <v>0</v>
      </c>
      <c r="G904" s="23">
        <f t="shared" ca="1" si="127"/>
        <v>0</v>
      </c>
      <c r="H904" s="35">
        <f t="shared" ca="1" si="128"/>
        <v>0</v>
      </c>
      <c r="I904" s="28">
        <f t="shared" ca="1" si="132"/>
        <v>0</v>
      </c>
      <c r="J904" s="28">
        <f t="shared" ca="1" si="129"/>
        <v>0</v>
      </c>
      <c r="K904" s="35">
        <f t="shared" ca="1" si="130"/>
        <v>0</v>
      </c>
      <c r="L904" s="37"/>
    </row>
    <row r="905" spans="1:12" x14ac:dyDescent="0.2">
      <c r="A905" s="21">
        <v>64406</v>
      </c>
      <c r="B905" s="28">
        <f t="shared" ca="1" si="131"/>
        <v>0</v>
      </c>
      <c r="C905" s="24">
        <f t="shared" si="135"/>
        <v>0.05</v>
      </c>
      <c r="D905" s="26">
        <f t="shared" ca="1" si="126"/>
        <v>4.7606785521328736E-2</v>
      </c>
      <c r="E905" s="28">
        <f t="shared" si="133"/>
        <v>5000</v>
      </c>
      <c r="F905" s="28">
        <f t="shared" si="134"/>
        <v>0</v>
      </c>
      <c r="G905" s="23">
        <f t="shared" ca="1" si="127"/>
        <v>0</v>
      </c>
      <c r="H905" s="35">
        <f t="shared" ca="1" si="128"/>
        <v>0</v>
      </c>
      <c r="I905" s="28">
        <f t="shared" ca="1" si="132"/>
        <v>0</v>
      </c>
      <c r="J905" s="28">
        <f t="shared" ca="1" si="129"/>
        <v>0</v>
      </c>
      <c r="K905" s="35">
        <f t="shared" ca="1" si="130"/>
        <v>0</v>
      </c>
      <c r="L905" s="37"/>
    </row>
    <row r="906" spans="1:12" x14ac:dyDescent="0.2">
      <c r="A906" s="21">
        <v>64437</v>
      </c>
      <c r="B906" s="28">
        <f t="shared" ca="1" si="131"/>
        <v>0</v>
      </c>
      <c r="C906" s="24">
        <f t="shared" si="135"/>
        <v>0.05</v>
      </c>
      <c r="D906" s="26">
        <f t="shared" ref="D906:D969" ca="1" si="136">+(1+C906/2)^(-2*(A906-$M$4)/365.25)</f>
        <v>4.7407659730723042E-2</v>
      </c>
      <c r="E906" s="28">
        <f t="shared" si="133"/>
        <v>5000</v>
      </c>
      <c r="F906" s="28">
        <f t="shared" si="134"/>
        <v>0</v>
      </c>
      <c r="G906" s="23">
        <f t="shared" ca="1" si="127"/>
        <v>0</v>
      </c>
      <c r="H906" s="35">
        <f t="shared" ca="1" si="128"/>
        <v>0</v>
      </c>
      <c r="I906" s="28">
        <f t="shared" ca="1" si="132"/>
        <v>0</v>
      </c>
      <c r="J906" s="28">
        <f t="shared" ca="1" si="129"/>
        <v>0</v>
      </c>
      <c r="K906" s="35">
        <f t="shared" ca="1" si="130"/>
        <v>0</v>
      </c>
      <c r="L906" s="37"/>
    </row>
    <row r="907" spans="1:12" x14ac:dyDescent="0.2">
      <c r="A907" s="21">
        <v>64467</v>
      </c>
      <c r="B907" s="28">
        <f t="shared" ca="1" si="131"/>
        <v>0</v>
      </c>
      <c r="C907" s="24">
        <f t="shared" si="135"/>
        <v>0.05</v>
      </c>
      <c r="D907" s="26">
        <f t="shared" ca="1" si="136"/>
        <v>4.7215750407936803E-2</v>
      </c>
      <c r="E907" s="28">
        <f t="shared" si="133"/>
        <v>5000</v>
      </c>
      <c r="F907" s="28">
        <f t="shared" si="134"/>
        <v>0</v>
      </c>
      <c r="G907" s="23">
        <f t="shared" ref="G907:G970" ca="1" si="137">+F907*D907</f>
        <v>0</v>
      </c>
      <c r="H907" s="35">
        <f t="shared" ref="H907:H970" ca="1" si="138">-G907*E907</f>
        <v>0</v>
      </c>
      <c r="I907" s="28">
        <f t="shared" ca="1" si="132"/>
        <v>0</v>
      </c>
      <c r="J907" s="28">
        <f t="shared" ref="J907:J970" ca="1" si="139">+IF(B907=0,0,D907*-IPMT(C907/12,B907,$B$8,I906))</f>
        <v>0</v>
      </c>
      <c r="K907" s="35">
        <f t="shared" ref="K907:K970" ca="1" si="140">+H907+J907</f>
        <v>0</v>
      </c>
      <c r="L907" s="37"/>
    </row>
    <row r="908" spans="1:12" x14ac:dyDescent="0.2">
      <c r="A908" s="21">
        <v>64498</v>
      </c>
      <c r="B908" s="28">
        <f t="shared" ref="B908:B971" ca="1" si="141">+IF(B907&lt;&gt;0,B907+1,IF(I907=0,0,1))</f>
        <v>0</v>
      </c>
      <c r="C908" s="24">
        <f t="shared" si="135"/>
        <v>0.05</v>
      </c>
      <c r="D908" s="26">
        <f t="shared" ca="1" si="136"/>
        <v>4.7018260207200423E-2</v>
      </c>
      <c r="E908" s="28">
        <f t="shared" si="133"/>
        <v>5000</v>
      </c>
      <c r="F908" s="28">
        <f t="shared" si="134"/>
        <v>0</v>
      </c>
      <c r="G908" s="23">
        <f t="shared" ca="1" si="137"/>
        <v>0</v>
      </c>
      <c r="H908" s="35">
        <f t="shared" ca="1" si="138"/>
        <v>0</v>
      </c>
      <c r="I908" s="28">
        <f t="shared" ref="I908:I971" ca="1" si="142">+IF(A908=$I$4,$H$4*D908,IF(I907=0,0,I907+J908+H908))</f>
        <v>0</v>
      </c>
      <c r="J908" s="28">
        <f t="shared" ca="1" si="139"/>
        <v>0</v>
      </c>
      <c r="K908" s="35">
        <f t="shared" ca="1" si="140"/>
        <v>0</v>
      </c>
      <c r="L908" s="37"/>
    </row>
    <row r="909" spans="1:12" x14ac:dyDescent="0.2">
      <c r="A909" s="21">
        <v>64529</v>
      </c>
      <c r="B909" s="28">
        <f t="shared" ca="1" si="141"/>
        <v>0</v>
      </c>
      <c r="C909" s="24">
        <f t="shared" si="135"/>
        <v>0.05</v>
      </c>
      <c r="D909" s="26">
        <f t="shared" ca="1" si="136"/>
        <v>4.6821596052413733E-2</v>
      </c>
      <c r="E909" s="28">
        <f t="shared" si="133"/>
        <v>5000</v>
      </c>
      <c r="F909" s="28">
        <f t="shared" si="134"/>
        <v>0</v>
      </c>
      <c r="G909" s="23">
        <f t="shared" ca="1" si="137"/>
        <v>0</v>
      </c>
      <c r="H909" s="35">
        <f t="shared" ca="1" si="138"/>
        <v>0</v>
      </c>
      <c r="I909" s="28">
        <f t="shared" ca="1" si="142"/>
        <v>0</v>
      </c>
      <c r="J909" s="28">
        <f t="shared" ca="1" si="139"/>
        <v>0</v>
      </c>
      <c r="K909" s="35">
        <f t="shared" ca="1" si="140"/>
        <v>0</v>
      </c>
      <c r="L909" s="37"/>
    </row>
    <row r="910" spans="1:12" x14ac:dyDescent="0.2">
      <c r="A910" s="21">
        <v>64559</v>
      </c>
      <c r="B910" s="28">
        <f t="shared" ca="1" si="141"/>
        <v>0</v>
      </c>
      <c r="C910" s="24">
        <f t="shared" si="135"/>
        <v>0.05</v>
      </c>
      <c r="D910" s="26">
        <f t="shared" ca="1" si="136"/>
        <v>4.663205915392038E-2</v>
      </c>
      <c r="E910" s="28">
        <f t="shared" si="133"/>
        <v>5000</v>
      </c>
      <c r="F910" s="28">
        <f t="shared" si="134"/>
        <v>0</v>
      </c>
      <c r="G910" s="23">
        <f t="shared" ca="1" si="137"/>
        <v>0</v>
      </c>
      <c r="H910" s="35">
        <f t="shared" ca="1" si="138"/>
        <v>0</v>
      </c>
      <c r="I910" s="28">
        <f t="shared" ca="1" si="142"/>
        <v>0</v>
      </c>
      <c r="J910" s="28">
        <f t="shared" ca="1" si="139"/>
        <v>0</v>
      </c>
      <c r="K910" s="35">
        <f t="shared" ca="1" si="140"/>
        <v>0</v>
      </c>
      <c r="L910" s="37"/>
    </row>
    <row r="911" spans="1:12" x14ac:dyDescent="0.2">
      <c r="A911" s="21">
        <v>64590</v>
      </c>
      <c r="B911" s="28">
        <f t="shared" ca="1" si="141"/>
        <v>0</v>
      </c>
      <c r="C911" s="24">
        <f t="shared" si="135"/>
        <v>0.05</v>
      </c>
      <c r="D911" s="26">
        <f t="shared" ca="1" si="136"/>
        <v>4.643701036948953E-2</v>
      </c>
      <c r="E911" s="28">
        <f t="shared" si="133"/>
        <v>5000</v>
      </c>
      <c r="F911" s="28">
        <f t="shared" si="134"/>
        <v>0</v>
      </c>
      <c r="G911" s="23">
        <f t="shared" ca="1" si="137"/>
        <v>0</v>
      </c>
      <c r="H911" s="35">
        <f t="shared" ca="1" si="138"/>
        <v>0</v>
      </c>
      <c r="I911" s="28">
        <f t="shared" ca="1" si="142"/>
        <v>0</v>
      </c>
      <c r="J911" s="28">
        <f t="shared" ca="1" si="139"/>
        <v>0</v>
      </c>
      <c r="K911" s="35">
        <f t="shared" ca="1" si="140"/>
        <v>0</v>
      </c>
      <c r="L911" s="37"/>
    </row>
    <row r="912" spans="1:12" x14ac:dyDescent="0.2">
      <c r="A912" s="21">
        <v>64620</v>
      </c>
      <c r="B912" s="28">
        <f t="shared" ca="1" si="141"/>
        <v>0</v>
      </c>
      <c r="C912" s="24">
        <f t="shared" si="135"/>
        <v>0.05</v>
      </c>
      <c r="D912" s="26">
        <f t="shared" ca="1" si="136"/>
        <v>4.6249030299120218E-2</v>
      </c>
      <c r="E912" s="28">
        <f t="shared" si="133"/>
        <v>5000</v>
      </c>
      <c r="F912" s="28">
        <f t="shared" si="134"/>
        <v>0</v>
      </c>
      <c r="G912" s="23">
        <f t="shared" ca="1" si="137"/>
        <v>0</v>
      </c>
      <c r="H912" s="35">
        <f t="shared" ca="1" si="138"/>
        <v>0</v>
      </c>
      <c r="I912" s="28">
        <f t="shared" ca="1" si="142"/>
        <v>0</v>
      </c>
      <c r="J912" s="28">
        <f t="shared" ca="1" si="139"/>
        <v>0</v>
      </c>
      <c r="K912" s="35">
        <f t="shared" ca="1" si="140"/>
        <v>0</v>
      </c>
      <c r="L912" s="37"/>
    </row>
    <row r="913" spans="1:12" x14ac:dyDescent="0.2">
      <c r="A913" s="21">
        <v>64651</v>
      </c>
      <c r="B913" s="28">
        <f t="shared" ca="1" si="141"/>
        <v>0</v>
      </c>
      <c r="C913" s="24">
        <f t="shared" si="135"/>
        <v>0.05</v>
      </c>
      <c r="D913" s="26">
        <f t="shared" ca="1" si="136"/>
        <v>4.6055583616631361E-2</v>
      </c>
      <c r="E913" s="28">
        <f t="shared" si="133"/>
        <v>5000</v>
      </c>
      <c r="F913" s="28">
        <f t="shared" si="134"/>
        <v>0</v>
      </c>
      <c r="G913" s="23">
        <f t="shared" ca="1" si="137"/>
        <v>0</v>
      </c>
      <c r="H913" s="35">
        <f t="shared" ca="1" si="138"/>
        <v>0</v>
      </c>
      <c r="I913" s="28">
        <f t="shared" ca="1" si="142"/>
        <v>0</v>
      </c>
      <c r="J913" s="28">
        <f t="shared" ca="1" si="139"/>
        <v>0</v>
      </c>
      <c r="K913" s="35">
        <f t="shared" ca="1" si="140"/>
        <v>0</v>
      </c>
      <c r="L913" s="37"/>
    </row>
    <row r="914" spans="1:12" x14ac:dyDescent="0.2">
      <c r="A914" s="21">
        <v>64682</v>
      </c>
      <c r="B914" s="28">
        <f t="shared" ca="1" si="141"/>
        <v>0</v>
      </c>
      <c r="C914" s="24">
        <f t="shared" si="135"/>
        <v>0.05</v>
      </c>
      <c r="D914" s="26">
        <f t="shared" ca="1" si="136"/>
        <v>4.5862946067192975E-2</v>
      </c>
      <c r="E914" s="28">
        <f t="shared" si="133"/>
        <v>5000</v>
      </c>
      <c r="F914" s="28">
        <f t="shared" si="134"/>
        <v>0</v>
      </c>
      <c r="G914" s="23">
        <f t="shared" ca="1" si="137"/>
        <v>0</v>
      </c>
      <c r="H914" s="35">
        <f t="shared" ca="1" si="138"/>
        <v>0</v>
      </c>
      <c r="I914" s="28">
        <f t="shared" ca="1" si="142"/>
        <v>0</v>
      </c>
      <c r="J914" s="28">
        <f t="shared" ca="1" si="139"/>
        <v>0</v>
      </c>
      <c r="K914" s="35">
        <f t="shared" ca="1" si="140"/>
        <v>0</v>
      </c>
      <c r="L914" s="37"/>
    </row>
    <row r="915" spans="1:12" x14ac:dyDescent="0.2">
      <c r="A915" s="21">
        <v>64710</v>
      </c>
      <c r="B915" s="28">
        <f t="shared" ca="1" si="141"/>
        <v>0</v>
      </c>
      <c r="C915" s="24">
        <f t="shared" si="135"/>
        <v>0.05</v>
      </c>
      <c r="D915" s="26">
        <f t="shared" ca="1" si="136"/>
        <v>4.568964351297429E-2</v>
      </c>
      <c r="E915" s="28">
        <f t="shared" si="133"/>
        <v>5000</v>
      </c>
      <c r="F915" s="28">
        <f t="shared" si="134"/>
        <v>50</v>
      </c>
      <c r="G915" s="23">
        <f t="shared" ca="1" si="137"/>
        <v>2.2844821756487144</v>
      </c>
      <c r="H915" s="35">
        <f t="shared" ca="1" si="138"/>
        <v>-11422.410878243572</v>
      </c>
      <c r="I915" s="28">
        <f t="shared" ca="1" si="142"/>
        <v>0</v>
      </c>
      <c r="J915" s="28">
        <f t="shared" ca="1" si="139"/>
        <v>0</v>
      </c>
      <c r="K915" s="35">
        <f t="shared" ca="1" si="140"/>
        <v>-11422.410878243572</v>
      </c>
      <c r="L915" s="37"/>
    </row>
    <row r="916" spans="1:12" x14ac:dyDescent="0.2">
      <c r="A916" s="21">
        <v>64741</v>
      </c>
      <c r="B916" s="28">
        <f t="shared" ca="1" si="141"/>
        <v>0</v>
      </c>
      <c r="C916" s="24">
        <f t="shared" si="135"/>
        <v>0.05</v>
      </c>
      <c r="D916" s="26">
        <f t="shared" ca="1" si="136"/>
        <v>4.549853658803947E-2</v>
      </c>
      <c r="E916" s="28">
        <f t="shared" si="133"/>
        <v>5000</v>
      </c>
      <c r="F916" s="28">
        <f t="shared" si="134"/>
        <v>0</v>
      </c>
      <c r="G916" s="23">
        <f t="shared" ca="1" si="137"/>
        <v>0</v>
      </c>
      <c r="H916" s="35">
        <f t="shared" ca="1" si="138"/>
        <v>0</v>
      </c>
      <c r="I916" s="28">
        <f t="shared" ca="1" si="142"/>
        <v>0</v>
      </c>
      <c r="J916" s="28">
        <f t="shared" ca="1" si="139"/>
        <v>0</v>
      </c>
      <c r="K916" s="35">
        <f t="shared" ca="1" si="140"/>
        <v>0</v>
      </c>
      <c r="L916" s="37"/>
    </row>
    <row r="917" spans="1:12" x14ac:dyDescent="0.2">
      <c r="A917" s="21">
        <v>64771</v>
      </c>
      <c r="B917" s="28">
        <f t="shared" ca="1" si="141"/>
        <v>0</v>
      </c>
      <c r="C917" s="24">
        <f t="shared" si="135"/>
        <v>0.05</v>
      </c>
      <c r="D917" s="26">
        <f t="shared" ca="1" si="136"/>
        <v>4.5314355521225119E-2</v>
      </c>
      <c r="E917" s="28">
        <f t="shared" si="133"/>
        <v>5000</v>
      </c>
      <c r="F917" s="28">
        <f t="shared" si="134"/>
        <v>0</v>
      </c>
      <c r="G917" s="23">
        <f t="shared" ca="1" si="137"/>
        <v>0</v>
      </c>
      <c r="H917" s="35">
        <f t="shared" ca="1" si="138"/>
        <v>0</v>
      </c>
      <c r="I917" s="28">
        <f t="shared" ca="1" si="142"/>
        <v>0</v>
      </c>
      <c r="J917" s="28">
        <f t="shared" ca="1" si="139"/>
        <v>0</v>
      </c>
      <c r="K917" s="35">
        <f t="shared" ca="1" si="140"/>
        <v>0</v>
      </c>
      <c r="L917" s="37"/>
    </row>
    <row r="918" spans="1:12" x14ac:dyDescent="0.2">
      <c r="A918" s="21">
        <v>64802</v>
      </c>
      <c r="B918" s="28">
        <f t="shared" ca="1" si="141"/>
        <v>0</v>
      </c>
      <c r="C918" s="24">
        <f t="shared" si="135"/>
        <v>0.05</v>
      </c>
      <c r="D918" s="26">
        <f t="shared" ca="1" si="136"/>
        <v>4.5124818320379907E-2</v>
      </c>
      <c r="E918" s="28">
        <f t="shared" si="133"/>
        <v>5000</v>
      </c>
      <c r="F918" s="28">
        <f t="shared" si="134"/>
        <v>0</v>
      </c>
      <c r="G918" s="23">
        <f t="shared" ca="1" si="137"/>
        <v>0</v>
      </c>
      <c r="H918" s="35">
        <f t="shared" ca="1" si="138"/>
        <v>0</v>
      </c>
      <c r="I918" s="28">
        <f t="shared" ca="1" si="142"/>
        <v>0</v>
      </c>
      <c r="J918" s="28">
        <f t="shared" ca="1" si="139"/>
        <v>0</v>
      </c>
      <c r="K918" s="35">
        <f t="shared" ca="1" si="140"/>
        <v>0</v>
      </c>
      <c r="L918" s="37"/>
    </row>
    <row r="919" spans="1:12" x14ac:dyDescent="0.2">
      <c r="A919" s="21">
        <v>64832</v>
      </c>
      <c r="B919" s="28">
        <f t="shared" ca="1" si="141"/>
        <v>0</v>
      </c>
      <c r="C919" s="24">
        <f t="shared" si="135"/>
        <v>0.05</v>
      </c>
      <c r="D919" s="26">
        <f t="shared" ca="1" si="136"/>
        <v>4.4942150089678258E-2</v>
      </c>
      <c r="E919" s="28">
        <f t="shared" si="133"/>
        <v>5000</v>
      </c>
      <c r="F919" s="28">
        <f t="shared" si="134"/>
        <v>0</v>
      </c>
      <c r="G919" s="23">
        <f t="shared" ca="1" si="137"/>
        <v>0</v>
      </c>
      <c r="H919" s="35">
        <f t="shared" ca="1" si="138"/>
        <v>0</v>
      </c>
      <c r="I919" s="28">
        <f t="shared" ca="1" si="142"/>
        <v>0</v>
      </c>
      <c r="J919" s="28">
        <f t="shared" ca="1" si="139"/>
        <v>0</v>
      </c>
      <c r="K919" s="35">
        <f t="shared" ca="1" si="140"/>
        <v>0</v>
      </c>
      <c r="L919" s="37"/>
    </row>
    <row r="920" spans="1:12" x14ac:dyDescent="0.2">
      <c r="A920" s="21">
        <v>64863</v>
      </c>
      <c r="B920" s="28">
        <f t="shared" ca="1" si="141"/>
        <v>0</v>
      </c>
      <c r="C920" s="24">
        <f t="shared" si="135"/>
        <v>0.05</v>
      </c>
      <c r="D920" s="26">
        <f t="shared" ca="1" si="136"/>
        <v>4.4754169719440552E-2</v>
      </c>
      <c r="E920" s="28">
        <f t="shared" si="133"/>
        <v>5000</v>
      </c>
      <c r="F920" s="28">
        <f t="shared" si="134"/>
        <v>0</v>
      </c>
      <c r="G920" s="23">
        <f t="shared" ca="1" si="137"/>
        <v>0</v>
      </c>
      <c r="H920" s="35">
        <f t="shared" ca="1" si="138"/>
        <v>0</v>
      </c>
      <c r="I920" s="28">
        <f t="shared" ca="1" si="142"/>
        <v>0</v>
      </c>
      <c r="J920" s="28">
        <f t="shared" ca="1" si="139"/>
        <v>0</v>
      </c>
      <c r="K920" s="35">
        <f t="shared" ca="1" si="140"/>
        <v>0</v>
      </c>
      <c r="L920" s="37"/>
    </row>
    <row r="921" spans="1:12" x14ac:dyDescent="0.2">
      <c r="A921" s="21">
        <v>64894</v>
      </c>
      <c r="B921" s="28">
        <f t="shared" ca="1" si="141"/>
        <v>0</v>
      </c>
      <c r="C921" s="24">
        <f t="shared" si="135"/>
        <v>0.05</v>
      </c>
      <c r="D921" s="26">
        <f t="shared" ca="1" si="136"/>
        <v>4.4566975618206967E-2</v>
      </c>
      <c r="E921" s="28">
        <f t="shared" ref="E921:E984" si="143">+IF(OR($E$4="",$E$4=0),IF(YEAR(A921)&gt;$M$38,$N$39,VLOOKUP(YEAR(A921),Curve,2,FALSE)),$E$4)</f>
        <v>5000</v>
      </c>
      <c r="F921" s="28">
        <f t="shared" ref="F921:F984" si="144">+IF(MONTH(A921)=$G$4,$F$4,0)</f>
        <v>0</v>
      </c>
      <c r="G921" s="23">
        <f t="shared" ca="1" si="137"/>
        <v>0</v>
      </c>
      <c r="H921" s="35">
        <f t="shared" ca="1" si="138"/>
        <v>0</v>
      </c>
      <c r="I921" s="28">
        <f t="shared" ca="1" si="142"/>
        <v>0</v>
      </c>
      <c r="J921" s="28">
        <f t="shared" ca="1" si="139"/>
        <v>0</v>
      </c>
      <c r="K921" s="35">
        <f t="shared" ca="1" si="140"/>
        <v>0</v>
      </c>
      <c r="L921" s="37"/>
    </row>
    <row r="922" spans="1:12" x14ac:dyDescent="0.2">
      <c r="A922" s="21">
        <v>64924</v>
      </c>
      <c r="B922" s="28">
        <f t="shared" ca="1" si="141"/>
        <v>0</v>
      </c>
      <c r="C922" s="24">
        <f t="shared" si="135"/>
        <v>0.05</v>
      </c>
      <c r="D922" s="26">
        <f t="shared" ca="1" si="136"/>
        <v>4.4386565571431801E-2</v>
      </c>
      <c r="E922" s="28">
        <f t="shared" si="143"/>
        <v>5000</v>
      </c>
      <c r="F922" s="28">
        <f t="shared" si="144"/>
        <v>0</v>
      </c>
      <c r="G922" s="23">
        <f t="shared" ca="1" si="137"/>
        <v>0</v>
      </c>
      <c r="H922" s="35">
        <f t="shared" ca="1" si="138"/>
        <v>0</v>
      </c>
      <c r="I922" s="28">
        <f t="shared" ca="1" si="142"/>
        <v>0</v>
      </c>
      <c r="J922" s="28">
        <f t="shared" ca="1" si="139"/>
        <v>0</v>
      </c>
      <c r="K922" s="35">
        <f t="shared" ca="1" si="140"/>
        <v>0</v>
      </c>
      <c r="L922" s="37"/>
    </row>
    <row r="923" spans="1:12" x14ac:dyDescent="0.2">
      <c r="A923" s="21">
        <v>64955</v>
      </c>
      <c r="B923" s="28">
        <f t="shared" ca="1" si="141"/>
        <v>0</v>
      </c>
      <c r="C923" s="24">
        <f t="shared" si="135"/>
        <v>0.05</v>
      </c>
      <c r="D923" s="26">
        <f t="shared" ca="1" si="136"/>
        <v>4.4200909054931181E-2</v>
      </c>
      <c r="E923" s="28">
        <f t="shared" si="143"/>
        <v>5000</v>
      </c>
      <c r="F923" s="28">
        <f t="shared" si="144"/>
        <v>0</v>
      </c>
      <c r="G923" s="23">
        <f t="shared" ca="1" si="137"/>
        <v>0</v>
      </c>
      <c r="H923" s="35">
        <f t="shared" ca="1" si="138"/>
        <v>0</v>
      </c>
      <c r="I923" s="28">
        <f t="shared" ca="1" si="142"/>
        <v>0</v>
      </c>
      <c r="J923" s="28">
        <f t="shared" ca="1" si="139"/>
        <v>0</v>
      </c>
      <c r="K923" s="35">
        <f t="shared" ca="1" si="140"/>
        <v>0</v>
      </c>
      <c r="L923" s="37"/>
    </row>
    <row r="924" spans="1:12" x14ac:dyDescent="0.2">
      <c r="A924" s="21">
        <v>64985</v>
      </c>
      <c r="B924" s="28">
        <f t="shared" ca="1" si="141"/>
        <v>0</v>
      </c>
      <c r="C924" s="24">
        <f t="shared" si="135"/>
        <v>0.05</v>
      </c>
      <c r="D924" s="26">
        <f t="shared" ca="1" si="136"/>
        <v>4.4021980869666411E-2</v>
      </c>
      <c r="E924" s="28">
        <f t="shared" si="143"/>
        <v>5000</v>
      </c>
      <c r="F924" s="28">
        <f t="shared" si="144"/>
        <v>0</v>
      </c>
      <c r="G924" s="23">
        <f t="shared" ca="1" si="137"/>
        <v>0</v>
      </c>
      <c r="H924" s="35">
        <f t="shared" ca="1" si="138"/>
        <v>0</v>
      </c>
      <c r="I924" s="28">
        <f t="shared" ca="1" si="142"/>
        <v>0</v>
      </c>
      <c r="J924" s="28">
        <f t="shared" ca="1" si="139"/>
        <v>0</v>
      </c>
      <c r="K924" s="35">
        <f t="shared" ca="1" si="140"/>
        <v>0</v>
      </c>
      <c r="L924" s="37"/>
    </row>
    <row r="925" spans="1:12" x14ac:dyDescent="0.2">
      <c r="A925" s="21">
        <v>65016</v>
      </c>
      <c r="B925" s="28">
        <f t="shared" ca="1" si="141"/>
        <v>0</v>
      </c>
      <c r="C925" s="24">
        <f t="shared" si="135"/>
        <v>0.05</v>
      </c>
      <c r="D925" s="26">
        <f t="shared" ca="1" si="136"/>
        <v>4.3837849308404557E-2</v>
      </c>
      <c r="E925" s="28">
        <f t="shared" si="143"/>
        <v>5000</v>
      </c>
      <c r="F925" s="28">
        <f t="shared" si="144"/>
        <v>0</v>
      </c>
      <c r="G925" s="23">
        <f t="shared" ca="1" si="137"/>
        <v>0</v>
      </c>
      <c r="H925" s="35">
        <f t="shared" ca="1" si="138"/>
        <v>0</v>
      </c>
      <c r="I925" s="28">
        <f t="shared" ca="1" si="142"/>
        <v>0</v>
      </c>
      <c r="J925" s="28">
        <f t="shared" ca="1" si="139"/>
        <v>0</v>
      </c>
      <c r="K925" s="35">
        <f t="shared" ca="1" si="140"/>
        <v>0</v>
      </c>
      <c r="L925" s="37"/>
    </row>
    <row r="926" spans="1:12" x14ac:dyDescent="0.2">
      <c r="A926" s="21">
        <v>65047</v>
      </c>
      <c r="B926" s="28">
        <f t="shared" ca="1" si="141"/>
        <v>0</v>
      </c>
      <c r="C926" s="24">
        <f t="shared" si="135"/>
        <v>0.05</v>
      </c>
      <c r="D926" s="26">
        <f t="shared" ca="1" si="136"/>
        <v>4.3654487917661661E-2</v>
      </c>
      <c r="E926" s="28">
        <f t="shared" si="143"/>
        <v>5000</v>
      </c>
      <c r="F926" s="28">
        <f t="shared" si="144"/>
        <v>0</v>
      </c>
      <c r="G926" s="23">
        <f t="shared" ca="1" si="137"/>
        <v>0</v>
      </c>
      <c r="H926" s="35">
        <f t="shared" ca="1" si="138"/>
        <v>0</v>
      </c>
      <c r="I926" s="28">
        <f t="shared" ca="1" si="142"/>
        <v>0</v>
      </c>
      <c r="J926" s="28">
        <f t="shared" ca="1" si="139"/>
        <v>0</v>
      </c>
      <c r="K926" s="35">
        <f t="shared" ca="1" si="140"/>
        <v>0</v>
      </c>
      <c r="L926" s="37"/>
    </row>
    <row r="927" spans="1:12" x14ac:dyDescent="0.2">
      <c r="A927" s="21">
        <v>65075</v>
      </c>
      <c r="B927" s="28">
        <f t="shared" ca="1" si="141"/>
        <v>0</v>
      </c>
      <c r="C927" s="24">
        <f t="shared" si="135"/>
        <v>0.05</v>
      </c>
      <c r="D927" s="26">
        <f t="shared" ca="1" si="136"/>
        <v>4.3489530475805324E-2</v>
      </c>
      <c r="E927" s="28">
        <f t="shared" si="143"/>
        <v>5000</v>
      </c>
      <c r="F927" s="28">
        <f t="shared" si="144"/>
        <v>50</v>
      </c>
      <c r="G927" s="23">
        <f t="shared" ca="1" si="137"/>
        <v>2.1744765237902661</v>
      </c>
      <c r="H927" s="35">
        <f t="shared" ca="1" si="138"/>
        <v>-10872.382618951331</v>
      </c>
      <c r="I927" s="28">
        <f t="shared" ca="1" si="142"/>
        <v>0</v>
      </c>
      <c r="J927" s="28">
        <f t="shared" ca="1" si="139"/>
        <v>0</v>
      </c>
      <c r="K927" s="35">
        <f t="shared" ca="1" si="140"/>
        <v>-10872.382618951331</v>
      </c>
      <c r="L927" s="37"/>
    </row>
    <row r="928" spans="1:12" x14ac:dyDescent="0.2">
      <c r="A928" s="21">
        <v>65106</v>
      </c>
      <c r="B928" s="28">
        <f t="shared" ca="1" si="141"/>
        <v>0</v>
      </c>
      <c r="C928" s="24">
        <f t="shared" si="135"/>
        <v>0.05</v>
      </c>
      <c r="D928" s="26">
        <f t="shared" ca="1" si="136"/>
        <v>4.330762600474658E-2</v>
      </c>
      <c r="E928" s="28">
        <f t="shared" si="143"/>
        <v>5000</v>
      </c>
      <c r="F928" s="28">
        <f t="shared" si="144"/>
        <v>0</v>
      </c>
      <c r="G928" s="23">
        <f t="shared" ca="1" si="137"/>
        <v>0</v>
      </c>
      <c r="H928" s="35">
        <f t="shared" ca="1" si="138"/>
        <v>0</v>
      </c>
      <c r="I928" s="28">
        <f t="shared" ca="1" si="142"/>
        <v>0</v>
      </c>
      <c r="J928" s="28">
        <f t="shared" ca="1" si="139"/>
        <v>0</v>
      </c>
      <c r="K928" s="35">
        <f t="shared" ca="1" si="140"/>
        <v>0</v>
      </c>
      <c r="L928" s="37"/>
    </row>
    <row r="929" spans="1:12" x14ac:dyDescent="0.2">
      <c r="A929" s="21">
        <v>65136</v>
      </c>
      <c r="B929" s="28">
        <f t="shared" ca="1" si="141"/>
        <v>0</v>
      </c>
      <c r="C929" s="24">
        <f t="shared" si="135"/>
        <v>0.05</v>
      </c>
      <c r="D929" s="26">
        <f t="shared" ca="1" si="136"/>
        <v>4.3132313887986162E-2</v>
      </c>
      <c r="E929" s="28">
        <f t="shared" si="143"/>
        <v>5000</v>
      </c>
      <c r="F929" s="28">
        <f t="shared" si="144"/>
        <v>0</v>
      </c>
      <c r="G929" s="23">
        <f t="shared" ca="1" si="137"/>
        <v>0</v>
      </c>
      <c r="H929" s="35">
        <f t="shared" ca="1" si="138"/>
        <v>0</v>
      </c>
      <c r="I929" s="28">
        <f t="shared" ca="1" si="142"/>
        <v>0</v>
      </c>
      <c r="J929" s="28">
        <f t="shared" ca="1" si="139"/>
        <v>0</v>
      </c>
      <c r="K929" s="35">
        <f t="shared" ca="1" si="140"/>
        <v>0</v>
      </c>
      <c r="L929" s="37"/>
    </row>
    <row r="930" spans="1:12" x14ac:dyDescent="0.2">
      <c r="A930" s="21">
        <v>65167</v>
      </c>
      <c r="B930" s="28">
        <f t="shared" ca="1" si="141"/>
        <v>0</v>
      </c>
      <c r="C930" s="24">
        <f t="shared" si="135"/>
        <v>0.05</v>
      </c>
      <c r="D930" s="26">
        <f t="shared" ca="1" si="136"/>
        <v>4.2951903553418401E-2</v>
      </c>
      <c r="E930" s="28">
        <f t="shared" si="143"/>
        <v>5000</v>
      </c>
      <c r="F930" s="28">
        <f t="shared" si="144"/>
        <v>0</v>
      </c>
      <c r="G930" s="23">
        <f t="shared" ca="1" si="137"/>
        <v>0</v>
      </c>
      <c r="H930" s="35">
        <f t="shared" ca="1" si="138"/>
        <v>0</v>
      </c>
      <c r="I930" s="28">
        <f t="shared" ca="1" si="142"/>
        <v>0</v>
      </c>
      <c r="J930" s="28">
        <f t="shared" ca="1" si="139"/>
        <v>0</v>
      </c>
      <c r="K930" s="35">
        <f t="shared" ca="1" si="140"/>
        <v>0</v>
      </c>
      <c r="L930" s="37"/>
    </row>
    <row r="931" spans="1:12" x14ac:dyDescent="0.2">
      <c r="A931" s="21">
        <v>65197</v>
      </c>
      <c r="B931" s="28">
        <f t="shared" ca="1" si="141"/>
        <v>0</v>
      </c>
      <c r="C931" s="24">
        <f t="shared" si="135"/>
        <v>0.05</v>
      </c>
      <c r="D931" s="26">
        <f t="shared" ca="1" si="136"/>
        <v>4.2778031424523286E-2</v>
      </c>
      <c r="E931" s="28">
        <f t="shared" si="143"/>
        <v>5000</v>
      </c>
      <c r="F931" s="28">
        <f t="shared" si="144"/>
        <v>0</v>
      </c>
      <c r="G931" s="23">
        <f t="shared" ca="1" si="137"/>
        <v>0</v>
      </c>
      <c r="H931" s="35">
        <f t="shared" ca="1" si="138"/>
        <v>0</v>
      </c>
      <c r="I931" s="28">
        <f t="shared" ca="1" si="142"/>
        <v>0</v>
      </c>
      <c r="J931" s="28">
        <f t="shared" ca="1" si="139"/>
        <v>0</v>
      </c>
      <c r="K931" s="35">
        <f t="shared" ca="1" si="140"/>
        <v>0</v>
      </c>
      <c r="L931" s="37"/>
    </row>
    <row r="932" spans="1:12" x14ac:dyDescent="0.2">
      <c r="A932" s="21">
        <v>65228</v>
      </c>
      <c r="B932" s="28">
        <f t="shared" ca="1" si="141"/>
        <v>0</v>
      </c>
      <c r="C932" s="24">
        <f t="shared" si="135"/>
        <v>0.05</v>
      </c>
      <c r="D932" s="26">
        <f t="shared" ca="1" si="136"/>
        <v>4.2599102953829827E-2</v>
      </c>
      <c r="E932" s="28">
        <f t="shared" si="143"/>
        <v>5000</v>
      </c>
      <c r="F932" s="28">
        <f t="shared" si="144"/>
        <v>0</v>
      </c>
      <c r="G932" s="23">
        <f t="shared" ca="1" si="137"/>
        <v>0</v>
      </c>
      <c r="H932" s="35">
        <f t="shared" ca="1" si="138"/>
        <v>0</v>
      </c>
      <c r="I932" s="28">
        <f t="shared" ca="1" si="142"/>
        <v>0</v>
      </c>
      <c r="J932" s="28">
        <f t="shared" ca="1" si="139"/>
        <v>0</v>
      </c>
      <c r="K932" s="35">
        <f t="shared" ca="1" si="140"/>
        <v>0</v>
      </c>
      <c r="L932" s="37"/>
    </row>
    <row r="933" spans="1:12" x14ac:dyDescent="0.2">
      <c r="A933" s="21">
        <v>65259</v>
      </c>
      <c r="B933" s="28">
        <f t="shared" ca="1" si="141"/>
        <v>0</v>
      </c>
      <c r="C933" s="24">
        <f t="shared" si="135"/>
        <v>0.05</v>
      </c>
      <c r="D933" s="26">
        <f t="shared" ca="1" si="136"/>
        <v>4.242092289059126E-2</v>
      </c>
      <c r="E933" s="28">
        <f t="shared" si="143"/>
        <v>5000</v>
      </c>
      <c r="F933" s="28">
        <f t="shared" si="144"/>
        <v>0</v>
      </c>
      <c r="G933" s="23">
        <f t="shared" ca="1" si="137"/>
        <v>0</v>
      </c>
      <c r="H933" s="35">
        <f t="shared" ca="1" si="138"/>
        <v>0</v>
      </c>
      <c r="I933" s="28">
        <f t="shared" ca="1" si="142"/>
        <v>0</v>
      </c>
      <c r="J933" s="28">
        <f t="shared" ca="1" si="139"/>
        <v>0</v>
      </c>
      <c r="K933" s="35">
        <f t="shared" ca="1" si="140"/>
        <v>0</v>
      </c>
      <c r="L933" s="37"/>
    </row>
    <row r="934" spans="1:12" x14ac:dyDescent="0.2">
      <c r="A934" s="21">
        <v>65289</v>
      </c>
      <c r="B934" s="28">
        <f t="shared" ca="1" si="141"/>
        <v>0</v>
      </c>
      <c r="C934" s="24">
        <f t="shared" si="135"/>
        <v>0.05</v>
      </c>
      <c r="D934" s="26">
        <f t="shared" ca="1" si="136"/>
        <v>4.2249200206321641E-2</v>
      </c>
      <c r="E934" s="28">
        <f t="shared" si="143"/>
        <v>5000</v>
      </c>
      <c r="F934" s="28">
        <f t="shared" si="144"/>
        <v>0</v>
      </c>
      <c r="G934" s="23">
        <f t="shared" ca="1" si="137"/>
        <v>0</v>
      </c>
      <c r="H934" s="35">
        <f t="shared" ca="1" si="138"/>
        <v>0</v>
      </c>
      <c r="I934" s="28">
        <f t="shared" ca="1" si="142"/>
        <v>0</v>
      </c>
      <c r="J934" s="28">
        <f t="shared" ca="1" si="139"/>
        <v>0</v>
      </c>
      <c r="K934" s="35">
        <f t="shared" ca="1" si="140"/>
        <v>0</v>
      </c>
      <c r="L934" s="37"/>
    </row>
    <row r="935" spans="1:12" x14ac:dyDescent="0.2">
      <c r="A935" s="21">
        <v>65320</v>
      </c>
      <c r="B935" s="28">
        <f t="shared" ca="1" si="141"/>
        <v>0</v>
      </c>
      <c r="C935" s="24">
        <f t="shared" si="135"/>
        <v>0.05</v>
      </c>
      <c r="D935" s="26">
        <f t="shared" ca="1" si="136"/>
        <v>4.207248368783767E-2</v>
      </c>
      <c r="E935" s="28">
        <f t="shared" si="143"/>
        <v>5000</v>
      </c>
      <c r="F935" s="28">
        <f t="shared" si="144"/>
        <v>0</v>
      </c>
      <c r="G935" s="23">
        <f t="shared" ca="1" si="137"/>
        <v>0</v>
      </c>
      <c r="H935" s="35">
        <f t="shared" ca="1" si="138"/>
        <v>0</v>
      </c>
      <c r="I935" s="28">
        <f t="shared" ca="1" si="142"/>
        <v>0</v>
      </c>
      <c r="J935" s="28">
        <f t="shared" ca="1" si="139"/>
        <v>0</v>
      </c>
      <c r="K935" s="35">
        <f t="shared" ca="1" si="140"/>
        <v>0</v>
      </c>
      <c r="L935" s="37"/>
    </row>
    <row r="936" spans="1:12" x14ac:dyDescent="0.2">
      <c r="A936" s="21">
        <v>65350</v>
      </c>
      <c r="B936" s="28">
        <f t="shared" ca="1" si="141"/>
        <v>0</v>
      </c>
      <c r="C936" s="24">
        <f t="shared" si="135"/>
        <v>0.05</v>
      </c>
      <c r="D936" s="26">
        <f t="shared" ca="1" si="136"/>
        <v>4.1902171508364394E-2</v>
      </c>
      <c r="E936" s="28">
        <f t="shared" si="143"/>
        <v>5000</v>
      </c>
      <c r="F936" s="28">
        <f t="shared" si="144"/>
        <v>0</v>
      </c>
      <c r="G936" s="23">
        <f t="shared" ca="1" si="137"/>
        <v>0</v>
      </c>
      <c r="H936" s="35">
        <f t="shared" ca="1" si="138"/>
        <v>0</v>
      </c>
      <c r="I936" s="28">
        <f t="shared" ca="1" si="142"/>
        <v>0</v>
      </c>
      <c r="J936" s="28">
        <f t="shared" ca="1" si="139"/>
        <v>0</v>
      </c>
      <c r="K936" s="35">
        <f t="shared" ca="1" si="140"/>
        <v>0</v>
      </c>
      <c r="L936" s="37"/>
    </row>
    <row r="937" spans="1:12" x14ac:dyDescent="0.2">
      <c r="A937" s="21">
        <v>65381</v>
      </c>
      <c r="B937" s="28">
        <f t="shared" ca="1" si="141"/>
        <v>0</v>
      </c>
      <c r="C937" s="24">
        <f t="shared" si="135"/>
        <v>0.05</v>
      </c>
      <c r="D937" s="26">
        <f t="shared" ca="1" si="136"/>
        <v>4.1726906513294297E-2</v>
      </c>
      <c r="E937" s="28">
        <f t="shared" si="143"/>
        <v>5000</v>
      </c>
      <c r="F937" s="28">
        <f t="shared" si="144"/>
        <v>0</v>
      </c>
      <c r="G937" s="23">
        <f t="shared" ca="1" si="137"/>
        <v>0</v>
      </c>
      <c r="H937" s="35">
        <f t="shared" ca="1" si="138"/>
        <v>0</v>
      </c>
      <c r="I937" s="28">
        <f t="shared" ca="1" si="142"/>
        <v>0</v>
      </c>
      <c r="J937" s="28">
        <f t="shared" ca="1" si="139"/>
        <v>0</v>
      </c>
      <c r="K937" s="35">
        <f t="shared" ca="1" si="140"/>
        <v>0</v>
      </c>
      <c r="L937" s="37"/>
    </row>
    <row r="938" spans="1:12" x14ac:dyDescent="0.2">
      <c r="A938" s="21">
        <v>65412</v>
      </c>
      <c r="B938" s="28">
        <f t="shared" ca="1" si="141"/>
        <v>0</v>
      </c>
      <c r="C938" s="24">
        <f t="shared" si="135"/>
        <v>0.05</v>
      </c>
      <c r="D938" s="26">
        <f t="shared" ca="1" si="136"/>
        <v>4.155237460239123E-2</v>
      </c>
      <c r="E938" s="28">
        <f t="shared" si="143"/>
        <v>5000</v>
      </c>
      <c r="F938" s="28">
        <f t="shared" si="144"/>
        <v>0</v>
      </c>
      <c r="G938" s="23">
        <f t="shared" ca="1" si="137"/>
        <v>0</v>
      </c>
      <c r="H938" s="35">
        <f t="shared" ca="1" si="138"/>
        <v>0</v>
      </c>
      <c r="I938" s="28">
        <f t="shared" ca="1" si="142"/>
        <v>0</v>
      </c>
      <c r="J938" s="28">
        <f t="shared" ca="1" si="139"/>
        <v>0</v>
      </c>
      <c r="K938" s="35">
        <f t="shared" ca="1" si="140"/>
        <v>0</v>
      </c>
      <c r="L938" s="37"/>
    </row>
    <row r="939" spans="1:12" x14ac:dyDescent="0.2">
      <c r="A939" s="21">
        <v>65440</v>
      </c>
      <c r="B939" s="28">
        <f t="shared" ca="1" si="141"/>
        <v>0</v>
      </c>
      <c r="C939" s="24">
        <f t="shared" si="135"/>
        <v>0.05</v>
      </c>
      <c r="D939" s="26">
        <f t="shared" ca="1" si="136"/>
        <v>4.139536042711571E-2</v>
      </c>
      <c r="E939" s="28">
        <f t="shared" si="143"/>
        <v>5000</v>
      </c>
      <c r="F939" s="28">
        <f t="shared" si="144"/>
        <v>50</v>
      </c>
      <c r="G939" s="23">
        <f t="shared" ca="1" si="137"/>
        <v>2.0697680213557854</v>
      </c>
      <c r="H939" s="35">
        <f t="shared" ca="1" si="138"/>
        <v>-10348.840106778927</v>
      </c>
      <c r="I939" s="28">
        <f t="shared" ca="1" si="142"/>
        <v>0</v>
      </c>
      <c r="J939" s="28">
        <f t="shared" ca="1" si="139"/>
        <v>0</v>
      </c>
      <c r="K939" s="35">
        <f t="shared" ca="1" si="140"/>
        <v>-10348.840106778927</v>
      </c>
      <c r="L939" s="37"/>
    </row>
    <row r="940" spans="1:12" x14ac:dyDescent="0.2">
      <c r="A940" s="21">
        <v>65471</v>
      </c>
      <c r="B940" s="28">
        <f t="shared" ca="1" si="141"/>
        <v>0</v>
      </c>
      <c r="C940" s="24">
        <f t="shared" si="135"/>
        <v>0.05</v>
      </c>
      <c r="D940" s="26">
        <f t="shared" ca="1" si="136"/>
        <v>4.1222215280217217E-2</v>
      </c>
      <c r="E940" s="28">
        <f t="shared" si="143"/>
        <v>5000</v>
      </c>
      <c r="F940" s="28">
        <f t="shared" si="144"/>
        <v>0</v>
      </c>
      <c r="G940" s="23">
        <f t="shared" ca="1" si="137"/>
        <v>0</v>
      </c>
      <c r="H940" s="35">
        <f t="shared" ca="1" si="138"/>
        <v>0</v>
      </c>
      <c r="I940" s="28">
        <f t="shared" ca="1" si="142"/>
        <v>0</v>
      </c>
      <c r="J940" s="28">
        <f t="shared" ca="1" si="139"/>
        <v>0</v>
      </c>
      <c r="K940" s="35">
        <f t="shared" ca="1" si="140"/>
        <v>0</v>
      </c>
      <c r="L940" s="37"/>
    </row>
    <row r="941" spans="1:12" x14ac:dyDescent="0.2">
      <c r="A941" s="21">
        <v>65501</v>
      </c>
      <c r="B941" s="28">
        <f t="shared" ca="1" si="141"/>
        <v>0</v>
      </c>
      <c r="C941" s="24">
        <f t="shared" si="135"/>
        <v>0.05</v>
      </c>
      <c r="D941" s="26">
        <f t="shared" ca="1" si="136"/>
        <v>4.1055345043147722E-2</v>
      </c>
      <c r="E941" s="28">
        <f t="shared" si="143"/>
        <v>5000</v>
      </c>
      <c r="F941" s="28">
        <f t="shared" si="144"/>
        <v>0</v>
      </c>
      <c r="G941" s="23">
        <f t="shared" ca="1" si="137"/>
        <v>0</v>
      </c>
      <c r="H941" s="35">
        <f t="shared" ca="1" si="138"/>
        <v>0</v>
      </c>
      <c r="I941" s="28">
        <f t="shared" ca="1" si="142"/>
        <v>0</v>
      </c>
      <c r="J941" s="28">
        <f t="shared" ca="1" si="139"/>
        <v>0</v>
      </c>
      <c r="K941" s="35">
        <f t="shared" ca="1" si="140"/>
        <v>0</v>
      </c>
      <c r="L941" s="37"/>
    </row>
    <row r="942" spans="1:12" x14ac:dyDescent="0.2">
      <c r="A942" s="21">
        <v>65532</v>
      </c>
      <c r="B942" s="28">
        <f t="shared" ca="1" si="141"/>
        <v>0</v>
      </c>
      <c r="C942" s="24">
        <f t="shared" si="135"/>
        <v>0.05</v>
      </c>
      <c r="D942" s="26">
        <f t="shared" ca="1" si="136"/>
        <v>4.0883622084943706E-2</v>
      </c>
      <c r="E942" s="28">
        <f t="shared" si="143"/>
        <v>5000</v>
      </c>
      <c r="F942" s="28">
        <f t="shared" si="144"/>
        <v>0</v>
      </c>
      <c r="G942" s="23">
        <f t="shared" ca="1" si="137"/>
        <v>0</v>
      </c>
      <c r="H942" s="35">
        <f t="shared" ca="1" si="138"/>
        <v>0</v>
      </c>
      <c r="I942" s="28">
        <f t="shared" ca="1" si="142"/>
        <v>0</v>
      </c>
      <c r="J942" s="28">
        <f t="shared" ca="1" si="139"/>
        <v>0</v>
      </c>
      <c r="K942" s="35">
        <f t="shared" ca="1" si="140"/>
        <v>0</v>
      </c>
      <c r="L942" s="37"/>
    </row>
    <row r="943" spans="1:12" x14ac:dyDescent="0.2">
      <c r="A943" s="21">
        <v>65562</v>
      </c>
      <c r="B943" s="28">
        <f t="shared" ca="1" si="141"/>
        <v>0</v>
      </c>
      <c r="C943" s="24">
        <f t="shared" si="135"/>
        <v>0.05</v>
      </c>
      <c r="D943" s="26">
        <f t="shared" ca="1" si="136"/>
        <v>4.071812249538509E-2</v>
      </c>
      <c r="E943" s="28">
        <f t="shared" si="143"/>
        <v>5000</v>
      </c>
      <c r="F943" s="28">
        <f t="shared" si="144"/>
        <v>0</v>
      </c>
      <c r="G943" s="23">
        <f t="shared" ca="1" si="137"/>
        <v>0</v>
      </c>
      <c r="H943" s="35">
        <f t="shared" ca="1" si="138"/>
        <v>0</v>
      </c>
      <c r="I943" s="28">
        <f t="shared" ca="1" si="142"/>
        <v>0</v>
      </c>
      <c r="J943" s="28">
        <f t="shared" ca="1" si="139"/>
        <v>0</v>
      </c>
      <c r="K943" s="35">
        <f t="shared" ca="1" si="140"/>
        <v>0</v>
      </c>
      <c r="L943" s="37"/>
    </row>
    <row r="944" spans="1:12" x14ac:dyDescent="0.2">
      <c r="A944" s="21">
        <v>65593</v>
      </c>
      <c r="B944" s="28">
        <f t="shared" ca="1" si="141"/>
        <v>0</v>
      </c>
      <c r="C944" s="24">
        <f t="shared" si="135"/>
        <v>0.05</v>
      </c>
      <c r="D944" s="26">
        <f t="shared" ca="1" si="136"/>
        <v>4.0547810044227459E-2</v>
      </c>
      <c r="E944" s="28">
        <f t="shared" si="143"/>
        <v>5000</v>
      </c>
      <c r="F944" s="28">
        <f t="shared" si="144"/>
        <v>0</v>
      </c>
      <c r="G944" s="23">
        <f t="shared" ca="1" si="137"/>
        <v>0</v>
      </c>
      <c r="H944" s="35">
        <f t="shared" ca="1" si="138"/>
        <v>0</v>
      </c>
      <c r="I944" s="28">
        <f t="shared" ca="1" si="142"/>
        <v>0</v>
      </c>
      <c r="J944" s="28">
        <f t="shared" ca="1" si="139"/>
        <v>0</v>
      </c>
      <c r="K944" s="35">
        <f t="shared" ca="1" si="140"/>
        <v>0</v>
      </c>
      <c r="L944" s="37"/>
    </row>
    <row r="945" spans="1:12" x14ac:dyDescent="0.2">
      <c r="A945" s="21">
        <v>65624</v>
      </c>
      <c r="B945" s="28">
        <f t="shared" ca="1" si="141"/>
        <v>0</v>
      </c>
      <c r="C945" s="24">
        <f t="shared" si="135"/>
        <v>0.05</v>
      </c>
      <c r="D945" s="26">
        <f t="shared" ca="1" si="136"/>
        <v>4.0378209962138964E-2</v>
      </c>
      <c r="E945" s="28">
        <f t="shared" si="143"/>
        <v>5000</v>
      </c>
      <c r="F945" s="28">
        <f t="shared" si="144"/>
        <v>0</v>
      </c>
      <c r="G945" s="23">
        <f t="shared" ca="1" si="137"/>
        <v>0</v>
      </c>
      <c r="H945" s="35">
        <f t="shared" ca="1" si="138"/>
        <v>0</v>
      </c>
      <c r="I945" s="28">
        <f t="shared" ca="1" si="142"/>
        <v>0</v>
      </c>
      <c r="J945" s="28">
        <f t="shared" ca="1" si="139"/>
        <v>0</v>
      </c>
      <c r="K945" s="35">
        <f t="shared" ca="1" si="140"/>
        <v>0</v>
      </c>
      <c r="L945" s="37"/>
    </row>
    <row r="946" spans="1:12" x14ac:dyDescent="0.2">
      <c r="A946" s="21">
        <v>65654</v>
      </c>
      <c r="B946" s="28">
        <f t="shared" ca="1" si="141"/>
        <v>0</v>
      </c>
      <c r="C946" s="24">
        <f t="shared" ref="C946:C1009" si="145">IF(OR($C$4="",$C$4=0),C945,$C$4)</f>
        <v>0.05</v>
      </c>
      <c r="D946" s="26">
        <f t="shared" ca="1" si="136"/>
        <v>4.0214756314075152E-2</v>
      </c>
      <c r="E946" s="28">
        <f t="shared" si="143"/>
        <v>5000</v>
      </c>
      <c r="F946" s="28">
        <f t="shared" si="144"/>
        <v>0</v>
      </c>
      <c r="G946" s="23">
        <f t="shared" ca="1" si="137"/>
        <v>0</v>
      </c>
      <c r="H946" s="35">
        <f t="shared" ca="1" si="138"/>
        <v>0</v>
      </c>
      <c r="I946" s="28">
        <f t="shared" ca="1" si="142"/>
        <v>0</v>
      </c>
      <c r="J946" s="28">
        <f t="shared" ca="1" si="139"/>
        <v>0</v>
      </c>
      <c r="K946" s="35">
        <f t="shared" ca="1" si="140"/>
        <v>0</v>
      </c>
      <c r="L946" s="37"/>
    </row>
    <row r="947" spans="1:12" x14ac:dyDescent="0.2">
      <c r="A947" s="21">
        <v>65685</v>
      </c>
      <c r="B947" s="28">
        <f t="shared" ca="1" si="141"/>
        <v>0</v>
      </c>
      <c r="C947" s="24">
        <f t="shared" si="145"/>
        <v>0.05</v>
      </c>
      <c r="D947" s="26">
        <f t="shared" ca="1" si="136"/>
        <v>4.0046549302041802E-2</v>
      </c>
      <c r="E947" s="28">
        <f t="shared" si="143"/>
        <v>5000</v>
      </c>
      <c r="F947" s="28">
        <f t="shared" si="144"/>
        <v>0</v>
      </c>
      <c r="G947" s="23">
        <f t="shared" ca="1" si="137"/>
        <v>0</v>
      </c>
      <c r="H947" s="35">
        <f t="shared" ca="1" si="138"/>
        <v>0</v>
      </c>
      <c r="I947" s="28">
        <f t="shared" ca="1" si="142"/>
        <v>0</v>
      </c>
      <c r="J947" s="28">
        <f t="shared" ca="1" si="139"/>
        <v>0</v>
      </c>
      <c r="K947" s="35">
        <f t="shared" ca="1" si="140"/>
        <v>0</v>
      </c>
      <c r="L947" s="37"/>
    </row>
    <row r="948" spans="1:12" x14ac:dyDescent="0.2">
      <c r="A948" s="21">
        <v>65715</v>
      </c>
      <c r="B948" s="28">
        <f t="shared" ca="1" si="141"/>
        <v>0</v>
      </c>
      <c r="C948" s="24">
        <f t="shared" si="145"/>
        <v>0.05</v>
      </c>
      <c r="D948" s="26">
        <f t="shared" ca="1" si="136"/>
        <v>3.9884438238130759E-2</v>
      </c>
      <c r="E948" s="28">
        <f t="shared" si="143"/>
        <v>5000</v>
      </c>
      <c r="F948" s="28">
        <f t="shared" si="144"/>
        <v>0</v>
      </c>
      <c r="G948" s="23">
        <f t="shared" ca="1" si="137"/>
        <v>0</v>
      </c>
      <c r="H948" s="35">
        <f t="shared" ca="1" si="138"/>
        <v>0</v>
      </c>
      <c r="I948" s="28">
        <f t="shared" ca="1" si="142"/>
        <v>0</v>
      </c>
      <c r="J948" s="28">
        <f t="shared" ca="1" si="139"/>
        <v>0</v>
      </c>
      <c r="K948" s="35">
        <f t="shared" ca="1" si="140"/>
        <v>0</v>
      </c>
      <c r="L948" s="37"/>
    </row>
    <row r="949" spans="1:12" x14ac:dyDescent="0.2">
      <c r="A949" s="21">
        <v>65746</v>
      </c>
      <c r="B949" s="28">
        <f t="shared" ca="1" si="141"/>
        <v>0</v>
      </c>
      <c r="C949" s="24">
        <f t="shared" si="145"/>
        <v>0.05</v>
      </c>
      <c r="D949" s="26">
        <f t="shared" ca="1" si="136"/>
        <v>3.9717612853680598E-2</v>
      </c>
      <c r="E949" s="28">
        <f t="shared" si="143"/>
        <v>5000</v>
      </c>
      <c r="F949" s="28">
        <f t="shared" si="144"/>
        <v>0</v>
      </c>
      <c r="G949" s="23">
        <f t="shared" ca="1" si="137"/>
        <v>0</v>
      </c>
      <c r="H949" s="35">
        <f t="shared" ca="1" si="138"/>
        <v>0</v>
      </c>
      <c r="I949" s="28">
        <f t="shared" ca="1" si="142"/>
        <v>0</v>
      </c>
      <c r="J949" s="28">
        <f t="shared" ca="1" si="139"/>
        <v>0</v>
      </c>
      <c r="K949" s="35">
        <f t="shared" ca="1" si="140"/>
        <v>0</v>
      </c>
      <c r="L949" s="37"/>
    </row>
    <row r="950" spans="1:12" x14ac:dyDescent="0.2">
      <c r="A950" s="21">
        <v>65777</v>
      </c>
      <c r="B950" s="28">
        <f t="shared" ca="1" si="141"/>
        <v>0</v>
      </c>
      <c r="C950" s="24">
        <f t="shared" si="145"/>
        <v>0.05</v>
      </c>
      <c r="D950" s="26">
        <f t="shared" ca="1" si="136"/>
        <v>3.9551485252880554E-2</v>
      </c>
      <c r="E950" s="28">
        <f t="shared" si="143"/>
        <v>5000</v>
      </c>
      <c r="F950" s="28">
        <f t="shared" si="144"/>
        <v>0</v>
      </c>
      <c r="G950" s="23">
        <f t="shared" ca="1" si="137"/>
        <v>0</v>
      </c>
      <c r="H950" s="35">
        <f t="shared" ca="1" si="138"/>
        <v>0</v>
      </c>
      <c r="I950" s="28">
        <f t="shared" ca="1" si="142"/>
        <v>0</v>
      </c>
      <c r="J950" s="28">
        <f t="shared" ca="1" si="139"/>
        <v>0</v>
      </c>
      <c r="K950" s="35">
        <f t="shared" ca="1" si="140"/>
        <v>0</v>
      </c>
      <c r="L950" s="37"/>
    </row>
    <row r="951" spans="1:12" x14ac:dyDescent="0.2">
      <c r="A951" s="21">
        <v>65806</v>
      </c>
      <c r="B951" s="28">
        <f t="shared" ca="1" si="141"/>
        <v>0</v>
      </c>
      <c r="C951" s="24">
        <f t="shared" si="145"/>
        <v>0.05</v>
      </c>
      <c r="D951" s="26">
        <f t="shared" ca="1" si="136"/>
        <v>3.9396704684602574E-2</v>
      </c>
      <c r="E951" s="28">
        <f t="shared" si="143"/>
        <v>5000</v>
      </c>
      <c r="F951" s="28">
        <f t="shared" si="144"/>
        <v>50</v>
      </c>
      <c r="G951" s="23">
        <f t="shared" ca="1" si="137"/>
        <v>1.9698352342301286</v>
      </c>
      <c r="H951" s="35">
        <f t="shared" ca="1" si="138"/>
        <v>-9849.1761711506424</v>
      </c>
      <c r="I951" s="28">
        <f t="shared" ca="1" si="142"/>
        <v>0</v>
      </c>
      <c r="J951" s="28">
        <f t="shared" ca="1" si="139"/>
        <v>0</v>
      </c>
      <c r="K951" s="35">
        <f t="shared" ca="1" si="140"/>
        <v>-9849.1761711506424</v>
      </c>
      <c r="L951" s="37"/>
    </row>
    <row r="952" spans="1:12" x14ac:dyDescent="0.2">
      <c r="A952" s="21">
        <v>65837</v>
      </c>
      <c r="B952" s="28">
        <f t="shared" ca="1" si="141"/>
        <v>0</v>
      </c>
      <c r="C952" s="24">
        <f t="shared" si="145"/>
        <v>0.05</v>
      </c>
      <c r="D952" s="26">
        <f t="shared" ca="1" si="136"/>
        <v>3.9231919352392605E-2</v>
      </c>
      <c r="E952" s="28">
        <f t="shared" si="143"/>
        <v>5000</v>
      </c>
      <c r="F952" s="28">
        <f t="shared" si="144"/>
        <v>0</v>
      </c>
      <c r="G952" s="23">
        <f t="shared" ca="1" si="137"/>
        <v>0</v>
      </c>
      <c r="H952" s="35">
        <f t="shared" ca="1" si="138"/>
        <v>0</v>
      </c>
      <c r="I952" s="28">
        <f t="shared" ca="1" si="142"/>
        <v>0</v>
      </c>
      <c r="J952" s="28">
        <f t="shared" ca="1" si="139"/>
        <v>0</v>
      </c>
      <c r="K952" s="35">
        <f t="shared" ca="1" si="140"/>
        <v>0</v>
      </c>
      <c r="L952" s="37"/>
    </row>
    <row r="953" spans="1:12" x14ac:dyDescent="0.2">
      <c r="A953" s="21">
        <v>65867</v>
      </c>
      <c r="B953" s="28">
        <f t="shared" ca="1" si="141"/>
        <v>0</v>
      </c>
      <c r="C953" s="24">
        <f t="shared" si="145"/>
        <v>0.05</v>
      </c>
      <c r="D953" s="26">
        <f t="shared" ca="1" si="136"/>
        <v>3.9073105964064922E-2</v>
      </c>
      <c r="E953" s="28">
        <f t="shared" si="143"/>
        <v>5000</v>
      </c>
      <c r="F953" s="28">
        <f t="shared" si="144"/>
        <v>0</v>
      </c>
      <c r="G953" s="23">
        <f t="shared" ca="1" si="137"/>
        <v>0</v>
      </c>
      <c r="H953" s="35">
        <f t="shared" ca="1" si="138"/>
        <v>0</v>
      </c>
      <c r="I953" s="28">
        <f t="shared" ca="1" si="142"/>
        <v>0</v>
      </c>
      <c r="J953" s="28">
        <f t="shared" ca="1" si="139"/>
        <v>0</v>
      </c>
      <c r="K953" s="35">
        <f t="shared" ca="1" si="140"/>
        <v>0</v>
      </c>
      <c r="L953" s="37"/>
    </row>
    <row r="954" spans="1:12" x14ac:dyDescent="0.2">
      <c r="A954" s="21">
        <v>65898</v>
      </c>
      <c r="B954" s="28">
        <f t="shared" ca="1" si="141"/>
        <v>0</v>
      </c>
      <c r="C954" s="24">
        <f t="shared" si="145"/>
        <v>0.05</v>
      </c>
      <c r="D954" s="26">
        <f t="shared" ca="1" si="136"/>
        <v>3.890967415426487E-2</v>
      </c>
      <c r="E954" s="28">
        <f t="shared" si="143"/>
        <v>5000</v>
      </c>
      <c r="F954" s="28">
        <f t="shared" si="144"/>
        <v>0</v>
      </c>
      <c r="G954" s="23">
        <f t="shared" ca="1" si="137"/>
        <v>0</v>
      </c>
      <c r="H954" s="35">
        <f t="shared" ca="1" si="138"/>
        <v>0</v>
      </c>
      <c r="I954" s="28">
        <f t="shared" ca="1" si="142"/>
        <v>0</v>
      </c>
      <c r="J954" s="28">
        <f t="shared" ca="1" si="139"/>
        <v>0</v>
      </c>
      <c r="K954" s="35">
        <f t="shared" ca="1" si="140"/>
        <v>0</v>
      </c>
      <c r="L954" s="37"/>
    </row>
    <row r="955" spans="1:12" x14ac:dyDescent="0.2">
      <c r="A955" s="21">
        <v>65928</v>
      </c>
      <c r="B955" s="28">
        <f t="shared" ca="1" si="141"/>
        <v>0</v>
      </c>
      <c r="C955" s="24">
        <f t="shared" si="145"/>
        <v>0.05</v>
      </c>
      <c r="D955" s="26">
        <f t="shared" ca="1" si="136"/>
        <v>3.8752165235681001E-2</v>
      </c>
      <c r="E955" s="28">
        <f t="shared" si="143"/>
        <v>5000</v>
      </c>
      <c r="F955" s="28">
        <f t="shared" si="144"/>
        <v>0</v>
      </c>
      <c r="G955" s="23">
        <f t="shared" ca="1" si="137"/>
        <v>0</v>
      </c>
      <c r="H955" s="35">
        <f t="shared" ca="1" si="138"/>
        <v>0</v>
      </c>
      <c r="I955" s="28">
        <f t="shared" ca="1" si="142"/>
        <v>0</v>
      </c>
      <c r="J955" s="28">
        <f t="shared" ca="1" si="139"/>
        <v>0</v>
      </c>
      <c r="K955" s="35">
        <f t="shared" ca="1" si="140"/>
        <v>0</v>
      </c>
      <c r="L955" s="37"/>
    </row>
    <row r="956" spans="1:12" x14ac:dyDescent="0.2">
      <c r="A956" s="21">
        <v>65959</v>
      </c>
      <c r="B956" s="28">
        <f t="shared" ca="1" si="141"/>
        <v>0</v>
      </c>
      <c r="C956" s="24">
        <f t="shared" si="145"/>
        <v>0.05</v>
      </c>
      <c r="D956" s="26">
        <f t="shared" ca="1" si="136"/>
        <v>3.8590075830657412E-2</v>
      </c>
      <c r="E956" s="28">
        <f t="shared" si="143"/>
        <v>5000</v>
      </c>
      <c r="F956" s="28">
        <f t="shared" si="144"/>
        <v>0</v>
      </c>
      <c r="G956" s="23">
        <f t="shared" ca="1" si="137"/>
        <v>0</v>
      </c>
      <c r="H956" s="35">
        <f t="shared" ca="1" si="138"/>
        <v>0</v>
      </c>
      <c r="I956" s="28">
        <f t="shared" ca="1" si="142"/>
        <v>0</v>
      </c>
      <c r="J956" s="28">
        <f t="shared" ca="1" si="139"/>
        <v>0</v>
      </c>
      <c r="K956" s="35">
        <f t="shared" ca="1" si="140"/>
        <v>0</v>
      </c>
      <c r="L956" s="37"/>
    </row>
    <row r="957" spans="1:12" x14ac:dyDescent="0.2">
      <c r="A957" s="21">
        <v>65990</v>
      </c>
      <c r="B957" s="28">
        <f t="shared" ca="1" si="141"/>
        <v>0</v>
      </c>
      <c r="C957" s="24">
        <f t="shared" si="145"/>
        <v>0.05</v>
      </c>
      <c r="D957" s="26">
        <f t="shared" ca="1" si="136"/>
        <v>3.8428664400014384E-2</v>
      </c>
      <c r="E957" s="28">
        <f t="shared" si="143"/>
        <v>5000</v>
      </c>
      <c r="F957" s="28">
        <f t="shared" si="144"/>
        <v>0</v>
      </c>
      <c r="G957" s="23">
        <f t="shared" ca="1" si="137"/>
        <v>0</v>
      </c>
      <c r="H957" s="35">
        <f t="shared" ca="1" si="138"/>
        <v>0</v>
      </c>
      <c r="I957" s="28">
        <f t="shared" ca="1" si="142"/>
        <v>0</v>
      </c>
      <c r="J957" s="28">
        <f t="shared" ca="1" si="139"/>
        <v>0</v>
      </c>
      <c r="K957" s="35">
        <f t="shared" ca="1" si="140"/>
        <v>0</v>
      </c>
      <c r="L957" s="37"/>
    </row>
    <row r="958" spans="1:12" x14ac:dyDescent="0.2">
      <c r="A958" s="21">
        <v>66020</v>
      </c>
      <c r="B958" s="28">
        <f t="shared" ca="1" si="141"/>
        <v>0</v>
      </c>
      <c r="C958" s="24">
        <f t="shared" si="145"/>
        <v>0.05</v>
      </c>
      <c r="D958" s="26">
        <f t="shared" ca="1" si="136"/>
        <v>3.8273102640533428E-2</v>
      </c>
      <c r="E958" s="28">
        <f t="shared" si="143"/>
        <v>5000</v>
      </c>
      <c r="F958" s="28">
        <f t="shared" si="144"/>
        <v>0</v>
      </c>
      <c r="G958" s="23">
        <f t="shared" ca="1" si="137"/>
        <v>0</v>
      </c>
      <c r="H958" s="35">
        <f t="shared" ca="1" si="138"/>
        <v>0</v>
      </c>
      <c r="I958" s="28">
        <f t="shared" ca="1" si="142"/>
        <v>0</v>
      </c>
      <c r="J958" s="28">
        <f t="shared" ca="1" si="139"/>
        <v>0</v>
      </c>
      <c r="K958" s="35">
        <f t="shared" ca="1" si="140"/>
        <v>0</v>
      </c>
      <c r="L958" s="37"/>
    </row>
    <row r="959" spans="1:12" x14ac:dyDescent="0.2">
      <c r="A959" s="21">
        <v>66051</v>
      </c>
      <c r="B959" s="28">
        <f t="shared" ca="1" si="141"/>
        <v>0</v>
      </c>
      <c r="C959" s="24">
        <f t="shared" si="145"/>
        <v>0.05</v>
      </c>
      <c r="D959" s="26">
        <f t="shared" ca="1" si="136"/>
        <v>3.8113017019570532E-2</v>
      </c>
      <c r="E959" s="28">
        <f t="shared" si="143"/>
        <v>5000</v>
      </c>
      <c r="F959" s="28">
        <f t="shared" si="144"/>
        <v>0</v>
      </c>
      <c r="G959" s="23">
        <f t="shared" ca="1" si="137"/>
        <v>0</v>
      </c>
      <c r="H959" s="35">
        <f t="shared" ca="1" si="138"/>
        <v>0</v>
      </c>
      <c r="I959" s="28">
        <f t="shared" ca="1" si="142"/>
        <v>0</v>
      </c>
      <c r="J959" s="28">
        <f t="shared" ca="1" si="139"/>
        <v>0</v>
      </c>
      <c r="K959" s="35">
        <f t="shared" ca="1" si="140"/>
        <v>0</v>
      </c>
      <c r="L959" s="37"/>
    </row>
    <row r="960" spans="1:12" x14ac:dyDescent="0.2">
      <c r="A960" s="21">
        <v>66081</v>
      </c>
      <c r="B960" s="28">
        <f t="shared" ca="1" si="141"/>
        <v>0</v>
      </c>
      <c r="C960" s="24">
        <f t="shared" si="145"/>
        <v>0.05</v>
      </c>
      <c r="D960" s="26">
        <f t="shared" ca="1" si="136"/>
        <v>3.795873302143369E-2</v>
      </c>
      <c r="E960" s="28">
        <f t="shared" si="143"/>
        <v>5000</v>
      </c>
      <c r="F960" s="28">
        <f t="shared" si="144"/>
        <v>0</v>
      </c>
      <c r="G960" s="23">
        <f t="shared" ca="1" si="137"/>
        <v>0</v>
      </c>
      <c r="H960" s="35">
        <f t="shared" ca="1" si="138"/>
        <v>0</v>
      </c>
      <c r="I960" s="28">
        <f t="shared" ca="1" si="142"/>
        <v>0</v>
      </c>
      <c r="J960" s="28">
        <f t="shared" ca="1" si="139"/>
        <v>0</v>
      </c>
      <c r="K960" s="35">
        <f t="shared" ca="1" si="140"/>
        <v>0</v>
      </c>
      <c r="L960" s="37"/>
    </row>
    <row r="961" spans="1:12" x14ac:dyDescent="0.2">
      <c r="A961" s="21">
        <v>66112</v>
      </c>
      <c r="B961" s="28">
        <f t="shared" ca="1" si="141"/>
        <v>0</v>
      </c>
      <c r="C961" s="24">
        <f t="shared" si="145"/>
        <v>0.05</v>
      </c>
      <c r="D961" s="26">
        <f t="shared" ca="1" si="136"/>
        <v>3.7799962320145826E-2</v>
      </c>
      <c r="E961" s="28">
        <f t="shared" si="143"/>
        <v>5000</v>
      </c>
      <c r="F961" s="28">
        <f t="shared" si="144"/>
        <v>0</v>
      </c>
      <c r="G961" s="23">
        <f t="shared" ca="1" si="137"/>
        <v>0</v>
      </c>
      <c r="H961" s="35">
        <f t="shared" ca="1" si="138"/>
        <v>0</v>
      </c>
      <c r="I961" s="28">
        <f t="shared" ca="1" si="142"/>
        <v>0</v>
      </c>
      <c r="J961" s="28">
        <f t="shared" ca="1" si="139"/>
        <v>0</v>
      </c>
      <c r="K961" s="35">
        <f t="shared" ca="1" si="140"/>
        <v>0</v>
      </c>
      <c r="L961" s="37"/>
    </row>
    <row r="962" spans="1:12" x14ac:dyDescent="0.2">
      <c r="A962" s="21">
        <v>66143</v>
      </c>
      <c r="B962" s="28">
        <f t="shared" ca="1" si="141"/>
        <v>0</v>
      </c>
      <c r="C962" s="24">
        <f t="shared" si="145"/>
        <v>0.05</v>
      </c>
      <c r="D962" s="26">
        <f t="shared" ca="1" si="136"/>
        <v>3.7641855712034419E-2</v>
      </c>
      <c r="E962" s="28">
        <f t="shared" si="143"/>
        <v>5000</v>
      </c>
      <c r="F962" s="28">
        <f t="shared" si="144"/>
        <v>0</v>
      </c>
      <c r="G962" s="23">
        <f t="shared" ca="1" si="137"/>
        <v>0</v>
      </c>
      <c r="H962" s="35">
        <f t="shared" ca="1" si="138"/>
        <v>0</v>
      </c>
      <c r="I962" s="28">
        <f t="shared" ca="1" si="142"/>
        <v>0</v>
      </c>
      <c r="J962" s="28">
        <f t="shared" ca="1" si="139"/>
        <v>0</v>
      </c>
      <c r="K962" s="35">
        <f t="shared" ca="1" si="140"/>
        <v>0</v>
      </c>
      <c r="L962" s="37"/>
    </row>
    <row r="963" spans="1:12" x14ac:dyDescent="0.2">
      <c r="A963" s="21">
        <v>66171</v>
      </c>
      <c r="B963" s="28">
        <f t="shared" ca="1" si="141"/>
        <v>0</v>
      </c>
      <c r="C963" s="24">
        <f t="shared" si="145"/>
        <v>0.05</v>
      </c>
      <c r="D963" s="26">
        <f t="shared" ca="1" si="136"/>
        <v>3.7499618234946283E-2</v>
      </c>
      <c r="E963" s="28">
        <f t="shared" si="143"/>
        <v>5000</v>
      </c>
      <c r="F963" s="28">
        <f t="shared" si="144"/>
        <v>50</v>
      </c>
      <c r="G963" s="23">
        <f t="shared" ca="1" si="137"/>
        <v>1.8749809117473142</v>
      </c>
      <c r="H963" s="35">
        <f t="shared" ca="1" si="138"/>
        <v>-9374.9045587365708</v>
      </c>
      <c r="I963" s="28">
        <f t="shared" ca="1" si="142"/>
        <v>0</v>
      </c>
      <c r="J963" s="28">
        <f t="shared" ca="1" si="139"/>
        <v>0</v>
      </c>
      <c r="K963" s="35">
        <f t="shared" ca="1" si="140"/>
        <v>-9374.9045587365708</v>
      </c>
      <c r="L963" s="37"/>
    </row>
    <row r="964" spans="1:12" x14ac:dyDescent="0.2">
      <c r="A964" s="21">
        <v>66202</v>
      </c>
      <c r="B964" s="28">
        <f t="shared" ca="1" si="141"/>
        <v>0</v>
      </c>
      <c r="C964" s="24">
        <f t="shared" si="145"/>
        <v>0.05</v>
      </c>
      <c r="D964" s="26">
        <f t="shared" ca="1" si="136"/>
        <v>3.7342767881647379E-2</v>
      </c>
      <c r="E964" s="28">
        <f t="shared" si="143"/>
        <v>5000</v>
      </c>
      <c r="F964" s="28">
        <f t="shared" si="144"/>
        <v>0</v>
      </c>
      <c r="G964" s="23">
        <f t="shared" ca="1" si="137"/>
        <v>0</v>
      </c>
      <c r="H964" s="35">
        <f t="shared" ca="1" si="138"/>
        <v>0</v>
      </c>
      <c r="I964" s="28">
        <f t="shared" ca="1" si="142"/>
        <v>0</v>
      </c>
      <c r="J964" s="28">
        <f t="shared" ca="1" si="139"/>
        <v>0</v>
      </c>
      <c r="K964" s="35">
        <f t="shared" ca="1" si="140"/>
        <v>0</v>
      </c>
      <c r="L964" s="37"/>
    </row>
    <row r="965" spans="1:12" x14ac:dyDescent="0.2">
      <c r="A965" s="21">
        <v>66232</v>
      </c>
      <c r="B965" s="28">
        <f t="shared" ca="1" si="141"/>
        <v>0</v>
      </c>
      <c r="C965" s="24">
        <f t="shared" si="145"/>
        <v>0.05</v>
      </c>
      <c r="D965" s="26">
        <f t="shared" ca="1" si="136"/>
        <v>3.7191601902650834E-2</v>
      </c>
      <c r="E965" s="28">
        <f t="shared" si="143"/>
        <v>5000</v>
      </c>
      <c r="F965" s="28">
        <f t="shared" si="144"/>
        <v>0</v>
      </c>
      <c r="G965" s="23">
        <f t="shared" ca="1" si="137"/>
        <v>0</v>
      </c>
      <c r="H965" s="35">
        <f t="shared" ca="1" si="138"/>
        <v>0</v>
      </c>
      <c r="I965" s="28">
        <f t="shared" ca="1" si="142"/>
        <v>0</v>
      </c>
      <c r="J965" s="28">
        <f t="shared" ca="1" si="139"/>
        <v>0</v>
      </c>
      <c r="K965" s="35">
        <f t="shared" ca="1" si="140"/>
        <v>0</v>
      </c>
      <c r="L965" s="37"/>
    </row>
    <row r="966" spans="1:12" x14ac:dyDescent="0.2">
      <c r="A966" s="21">
        <v>66263</v>
      </c>
      <c r="B966" s="28">
        <f t="shared" ca="1" si="141"/>
        <v>0</v>
      </c>
      <c r="C966" s="24">
        <f t="shared" si="145"/>
        <v>0.05</v>
      </c>
      <c r="D966" s="26">
        <f t="shared" ca="1" si="136"/>
        <v>3.7036039895015603E-2</v>
      </c>
      <c r="E966" s="28">
        <f t="shared" si="143"/>
        <v>5000</v>
      </c>
      <c r="F966" s="28">
        <f t="shared" si="144"/>
        <v>0</v>
      </c>
      <c r="G966" s="23">
        <f t="shared" ca="1" si="137"/>
        <v>0</v>
      </c>
      <c r="H966" s="35">
        <f t="shared" ca="1" si="138"/>
        <v>0</v>
      </c>
      <c r="I966" s="28">
        <f t="shared" ca="1" si="142"/>
        <v>0</v>
      </c>
      <c r="J966" s="28">
        <f t="shared" ca="1" si="139"/>
        <v>0</v>
      </c>
      <c r="K966" s="35">
        <f t="shared" ca="1" si="140"/>
        <v>0</v>
      </c>
      <c r="L966" s="37"/>
    </row>
    <row r="967" spans="1:12" x14ac:dyDescent="0.2">
      <c r="A967" s="21">
        <v>66293</v>
      </c>
      <c r="B967" s="28">
        <f t="shared" ca="1" si="141"/>
        <v>0</v>
      </c>
      <c r="C967" s="24">
        <f t="shared" si="145"/>
        <v>0.05</v>
      </c>
      <c r="D967" s="26">
        <f t="shared" ca="1" si="136"/>
        <v>3.688611557107075E-2</v>
      </c>
      <c r="E967" s="28">
        <f t="shared" si="143"/>
        <v>5000</v>
      </c>
      <c r="F967" s="28">
        <f t="shared" si="144"/>
        <v>0</v>
      </c>
      <c r="G967" s="23">
        <f t="shared" ca="1" si="137"/>
        <v>0</v>
      </c>
      <c r="H967" s="35">
        <f t="shared" ca="1" si="138"/>
        <v>0</v>
      </c>
      <c r="I967" s="28">
        <f t="shared" ca="1" si="142"/>
        <v>0</v>
      </c>
      <c r="J967" s="28">
        <f t="shared" ca="1" si="139"/>
        <v>0</v>
      </c>
      <c r="K967" s="35">
        <f t="shared" ca="1" si="140"/>
        <v>0</v>
      </c>
      <c r="L967" s="37"/>
    </row>
    <row r="968" spans="1:12" x14ac:dyDescent="0.2">
      <c r="A968" s="21">
        <v>66324</v>
      </c>
      <c r="B968" s="28">
        <f t="shared" ca="1" si="141"/>
        <v>0</v>
      </c>
      <c r="C968" s="24">
        <f t="shared" si="145"/>
        <v>0.05</v>
      </c>
      <c r="D968" s="26">
        <f t="shared" ca="1" si="136"/>
        <v>3.6731831326817954E-2</v>
      </c>
      <c r="E968" s="28">
        <f t="shared" si="143"/>
        <v>5000</v>
      </c>
      <c r="F968" s="28">
        <f t="shared" si="144"/>
        <v>0</v>
      </c>
      <c r="G968" s="23">
        <f t="shared" ca="1" si="137"/>
        <v>0</v>
      </c>
      <c r="H968" s="35">
        <f t="shared" ca="1" si="138"/>
        <v>0</v>
      </c>
      <c r="I968" s="28">
        <f t="shared" ca="1" si="142"/>
        <v>0</v>
      </c>
      <c r="J968" s="28">
        <f t="shared" ca="1" si="139"/>
        <v>0</v>
      </c>
      <c r="K968" s="35">
        <f t="shared" ca="1" si="140"/>
        <v>0</v>
      </c>
      <c r="L968" s="37"/>
    </row>
    <row r="969" spans="1:12" x14ac:dyDescent="0.2">
      <c r="A969" s="21">
        <v>66355</v>
      </c>
      <c r="B969" s="28">
        <f t="shared" ca="1" si="141"/>
        <v>0</v>
      </c>
      <c r="C969" s="24">
        <f t="shared" si="145"/>
        <v>0.05</v>
      </c>
      <c r="D969" s="26">
        <f t="shared" ca="1" si="136"/>
        <v>3.6578192410154066E-2</v>
      </c>
      <c r="E969" s="28">
        <f t="shared" si="143"/>
        <v>5000</v>
      </c>
      <c r="F969" s="28">
        <f t="shared" si="144"/>
        <v>0</v>
      </c>
      <c r="G969" s="23">
        <f t="shared" ca="1" si="137"/>
        <v>0</v>
      </c>
      <c r="H969" s="35">
        <f t="shared" ca="1" si="138"/>
        <v>0</v>
      </c>
      <c r="I969" s="28">
        <f t="shared" ca="1" si="142"/>
        <v>0</v>
      </c>
      <c r="J969" s="28">
        <f t="shared" ca="1" si="139"/>
        <v>0</v>
      </c>
      <c r="K969" s="35">
        <f t="shared" ca="1" si="140"/>
        <v>0</v>
      </c>
      <c r="L969" s="37"/>
    </row>
    <row r="970" spans="1:12" x14ac:dyDescent="0.2">
      <c r="A970" s="21">
        <v>66385</v>
      </c>
      <c r="B970" s="28">
        <f t="shared" ca="1" si="141"/>
        <v>0</v>
      </c>
      <c r="C970" s="24">
        <f t="shared" si="145"/>
        <v>0.05</v>
      </c>
      <c r="D970" s="26">
        <f t="shared" ref="D970:D1033" ca="1" si="146">+(1+C970/2)^(-2*(A970-$M$4)/365.25)</f>
        <v>3.6430121482923128E-2</v>
      </c>
      <c r="E970" s="28">
        <f t="shared" si="143"/>
        <v>5000</v>
      </c>
      <c r="F970" s="28">
        <f t="shared" si="144"/>
        <v>0</v>
      </c>
      <c r="G970" s="23">
        <f t="shared" ca="1" si="137"/>
        <v>0</v>
      </c>
      <c r="H970" s="35">
        <f t="shared" ca="1" si="138"/>
        <v>0</v>
      </c>
      <c r="I970" s="28">
        <f t="shared" ca="1" si="142"/>
        <v>0</v>
      </c>
      <c r="J970" s="28">
        <f t="shared" ca="1" si="139"/>
        <v>0</v>
      </c>
      <c r="K970" s="35">
        <f t="shared" ca="1" si="140"/>
        <v>0</v>
      </c>
      <c r="L970" s="37"/>
    </row>
    <row r="971" spans="1:12" x14ac:dyDescent="0.2">
      <c r="A971" s="21">
        <v>66416</v>
      </c>
      <c r="B971" s="28">
        <f t="shared" ca="1" si="141"/>
        <v>0</v>
      </c>
      <c r="C971" s="24">
        <f t="shared" si="145"/>
        <v>0.05</v>
      </c>
      <c r="D971" s="26">
        <f t="shared" ca="1" si="146"/>
        <v>3.627774453365612E-2</v>
      </c>
      <c r="E971" s="28">
        <f t="shared" si="143"/>
        <v>5000</v>
      </c>
      <c r="F971" s="28">
        <f t="shared" si="144"/>
        <v>0</v>
      </c>
      <c r="G971" s="23">
        <f t="shared" ref="G971:G1034" ca="1" si="147">+F971*D971</f>
        <v>0</v>
      </c>
      <c r="H971" s="35">
        <f t="shared" ref="H971:H1034" ca="1" si="148">-G971*E971</f>
        <v>0</v>
      </c>
      <c r="I971" s="28">
        <f t="shared" ca="1" si="142"/>
        <v>0</v>
      </c>
      <c r="J971" s="28">
        <f t="shared" ref="J971:J1034" ca="1" si="149">+IF(B971=0,0,D971*-IPMT(C971/12,B971,$B$8,I970))</f>
        <v>0</v>
      </c>
      <c r="K971" s="35">
        <f t="shared" ref="K971:K1034" ca="1" si="150">+H971+J971</f>
        <v>0</v>
      </c>
      <c r="L971" s="37"/>
    </row>
    <row r="972" spans="1:12" x14ac:dyDescent="0.2">
      <c r="A972" s="21">
        <v>66446</v>
      </c>
      <c r="B972" s="28">
        <f t="shared" ref="B972:B1035" ca="1" si="151">+IF(B971&lt;&gt;0,B971+1,IF(I971=0,0,1))</f>
        <v>0</v>
      </c>
      <c r="C972" s="24">
        <f t="shared" si="145"/>
        <v>0.05</v>
      </c>
      <c r="D972" s="26">
        <f t="shared" ca="1" si="146"/>
        <v>3.6130889839178268E-2</v>
      </c>
      <c r="E972" s="28">
        <f t="shared" si="143"/>
        <v>5000</v>
      </c>
      <c r="F972" s="28">
        <f t="shared" si="144"/>
        <v>0</v>
      </c>
      <c r="G972" s="23">
        <f t="shared" ca="1" si="147"/>
        <v>0</v>
      </c>
      <c r="H972" s="35">
        <f t="shared" ca="1" si="148"/>
        <v>0</v>
      </c>
      <c r="I972" s="28">
        <f t="shared" ref="I972:I1035" ca="1" si="152">+IF(A972=$I$4,$H$4*D972,IF(I971=0,0,I971+J972+H972))</f>
        <v>0</v>
      </c>
      <c r="J972" s="28">
        <f t="shared" ca="1" si="149"/>
        <v>0</v>
      </c>
      <c r="K972" s="35">
        <f t="shared" ca="1" si="150"/>
        <v>0</v>
      </c>
      <c r="L972" s="37"/>
    </row>
    <row r="973" spans="1:12" x14ac:dyDescent="0.2">
      <c r="A973" s="21">
        <v>66477</v>
      </c>
      <c r="B973" s="28">
        <f t="shared" ca="1" si="151"/>
        <v>0</v>
      </c>
      <c r="C973" s="24">
        <f t="shared" si="145"/>
        <v>0.05</v>
      </c>
      <c r="D973" s="26">
        <f t="shared" ca="1" si="146"/>
        <v>3.597976449169412E-2</v>
      </c>
      <c r="E973" s="28">
        <f t="shared" si="143"/>
        <v>5000</v>
      </c>
      <c r="F973" s="28">
        <f t="shared" si="144"/>
        <v>0</v>
      </c>
      <c r="G973" s="23">
        <f t="shared" ca="1" si="147"/>
        <v>0</v>
      </c>
      <c r="H973" s="35">
        <f t="shared" ca="1" si="148"/>
        <v>0</v>
      </c>
      <c r="I973" s="28">
        <f t="shared" ca="1" si="152"/>
        <v>0</v>
      </c>
      <c r="J973" s="28">
        <f t="shared" ca="1" si="149"/>
        <v>0</v>
      </c>
      <c r="K973" s="35">
        <f t="shared" ca="1" si="150"/>
        <v>0</v>
      </c>
      <c r="L973" s="37"/>
    </row>
    <row r="974" spans="1:12" x14ac:dyDescent="0.2">
      <c r="A974" s="21">
        <v>66508</v>
      </c>
      <c r="B974" s="28">
        <f t="shared" ca="1" si="151"/>
        <v>0</v>
      </c>
      <c r="C974" s="24">
        <f t="shared" si="145"/>
        <v>0.05</v>
      </c>
      <c r="D974" s="26">
        <f t="shared" ca="1" si="146"/>
        <v>3.5829271259022369E-2</v>
      </c>
      <c r="E974" s="28">
        <f t="shared" si="143"/>
        <v>5000</v>
      </c>
      <c r="F974" s="28">
        <f t="shared" si="144"/>
        <v>0</v>
      </c>
      <c r="G974" s="23">
        <f t="shared" ca="1" si="147"/>
        <v>0</v>
      </c>
      <c r="H974" s="35">
        <f t="shared" ca="1" si="148"/>
        <v>0</v>
      </c>
      <c r="I974" s="28">
        <f t="shared" ca="1" si="152"/>
        <v>0</v>
      </c>
      <c r="J974" s="28">
        <f t="shared" ca="1" si="149"/>
        <v>0</v>
      </c>
      <c r="K974" s="35">
        <f t="shared" ca="1" si="150"/>
        <v>0</v>
      </c>
      <c r="L974" s="37"/>
    </row>
    <row r="975" spans="1:12" x14ac:dyDescent="0.2">
      <c r="A975" s="21">
        <v>66536</v>
      </c>
      <c r="B975" s="28">
        <f t="shared" ca="1" si="151"/>
        <v>0</v>
      </c>
      <c r="C975" s="24">
        <f t="shared" si="145"/>
        <v>0.05</v>
      </c>
      <c r="D975" s="26">
        <f t="shared" ca="1" si="146"/>
        <v>3.5693883004288683E-2</v>
      </c>
      <c r="E975" s="28">
        <f t="shared" si="143"/>
        <v>5000</v>
      </c>
      <c r="F975" s="28">
        <f t="shared" si="144"/>
        <v>50</v>
      </c>
      <c r="G975" s="23">
        <f t="shared" ca="1" si="147"/>
        <v>1.7846941502144342</v>
      </c>
      <c r="H975" s="35">
        <f t="shared" ca="1" si="148"/>
        <v>-8923.470751072171</v>
      </c>
      <c r="I975" s="28">
        <f t="shared" ca="1" si="152"/>
        <v>0</v>
      </c>
      <c r="J975" s="28">
        <f t="shared" ca="1" si="149"/>
        <v>0</v>
      </c>
      <c r="K975" s="35">
        <f t="shared" ca="1" si="150"/>
        <v>-8923.470751072171</v>
      </c>
      <c r="L975" s="37"/>
    </row>
    <row r="976" spans="1:12" x14ac:dyDescent="0.2">
      <c r="A976" s="21">
        <v>66567</v>
      </c>
      <c r="B976" s="28">
        <f t="shared" ca="1" si="151"/>
        <v>0</v>
      </c>
      <c r="C976" s="24">
        <f t="shared" si="145"/>
        <v>0.05</v>
      </c>
      <c r="D976" s="26">
        <f t="shared" ca="1" si="146"/>
        <v>3.5544585533451627E-2</v>
      </c>
      <c r="E976" s="28">
        <f t="shared" si="143"/>
        <v>5000</v>
      </c>
      <c r="F976" s="28">
        <f t="shared" si="144"/>
        <v>0</v>
      </c>
      <c r="G976" s="23">
        <f t="shared" ca="1" si="147"/>
        <v>0</v>
      </c>
      <c r="H976" s="35">
        <f t="shared" ca="1" si="148"/>
        <v>0</v>
      </c>
      <c r="I976" s="28">
        <f t="shared" ca="1" si="152"/>
        <v>0</v>
      </c>
      <c r="J976" s="28">
        <f t="shared" ca="1" si="149"/>
        <v>0</v>
      </c>
      <c r="K976" s="35">
        <f t="shared" ca="1" si="150"/>
        <v>0</v>
      </c>
      <c r="L976" s="37"/>
    </row>
    <row r="977" spans="1:12" x14ac:dyDescent="0.2">
      <c r="A977" s="21">
        <v>66597</v>
      </c>
      <c r="B977" s="28">
        <f t="shared" ca="1" si="151"/>
        <v>0</v>
      </c>
      <c r="C977" s="24">
        <f t="shared" si="145"/>
        <v>0.05</v>
      </c>
      <c r="D977" s="26">
        <f t="shared" ca="1" si="146"/>
        <v>3.5400698714798548E-2</v>
      </c>
      <c r="E977" s="28">
        <f t="shared" si="143"/>
        <v>5000</v>
      </c>
      <c r="F977" s="28">
        <f t="shared" si="144"/>
        <v>0</v>
      </c>
      <c r="G977" s="23">
        <f t="shared" ca="1" si="147"/>
        <v>0</v>
      </c>
      <c r="H977" s="35">
        <f t="shared" ca="1" si="148"/>
        <v>0</v>
      </c>
      <c r="I977" s="28">
        <f t="shared" ca="1" si="152"/>
        <v>0</v>
      </c>
      <c r="J977" s="28">
        <f t="shared" ca="1" si="149"/>
        <v>0</v>
      </c>
      <c r="K977" s="35">
        <f t="shared" ca="1" si="150"/>
        <v>0</v>
      </c>
      <c r="L977" s="37"/>
    </row>
    <row r="978" spans="1:12" x14ac:dyDescent="0.2">
      <c r="A978" s="21">
        <v>66628</v>
      </c>
      <c r="B978" s="28">
        <f t="shared" ca="1" si="151"/>
        <v>0</v>
      </c>
      <c r="C978" s="24">
        <f t="shared" si="145"/>
        <v>0.05</v>
      </c>
      <c r="D978" s="26">
        <f t="shared" ca="1" si="146"/>
        <v>3.5252627551362818E-2</v>
      </c>
      <c r="E978" s="28">
        <f t="shared" si="143"/>
        <v>5000</v>
      </c>
      <c r="F978" s="28">
        <f t="shared" si="144"/>
        <v>0</v>
      </c>
      <c r="G978" s="23">
        <f t="shared" ca="1" si="147"/>
        <v>0</v>
      </c>
      <c r="H978" s="35">
        <f t="shared" ca="1" si="148"/>
        <v>0</v>
      </c>
      <c r="I978" s="28">
        <f t="shared" ca="1" si="152"/>
        <v>0</v>
      </c>
      <c r="J978" s="28">
        <f t="shared" ca="1" si="149"/>
        <v>0</v>
      </c>
      <c r="K978" s="35">
        <f t="shared" ca="1" si="150"/>
        <v>0</v>
      </c>
      <c r="L978" s="37"/>
    </row>
    <row r="979" spans="1:12" x14ac:dyDescent="0.2">
      <c r="A979" s="21">
        <v>66658</v>
      </c>
      <c r="B979" s="28">
        <f t="shared" ca="1" si="151"/>
        <v>0</v>
      </c>
      <c r="C979" s="24">
        <f t="shared" si="145"/>
        <v>0.05</v>
      </c>
      <c r="D979" s="26">
        <f t="shared" ca="1" si="146"/>
        <v>3.5109922597812177E-2</v>
      </c>
      <c r="E979" s="28">
        <f t="shared" si="143"/>
        <v>5000</v>
      </c>
      <c r="F979" s="28">
        <f t="shared" si="144"/>
        <v>0</v>
      </c>
      <c r="G979" s="23">
        <f t="shared" ca="1" si="147"/>
        <v>0</v>
      </c>
      <c r="H979" s="35">
        <f t="shared" ca="1" si="148"/>
        <v>0</v>
      </c>
      <c r="I979" s="28">
        <f t="shared" ca="1" si="152"/>
        <v>0</v>
      </c>
      <c r="J979" s="28">
        <f t="shared" ca="1" si="149"/>
        <v>0</v>
      </c>
      <c r="K979" s="35">
        <f t="shared" ca="1" si="150"/>
        <v>0</v>
      </c>
      <c r="L979" s="37"/>
    </row>
    <row r="980" spans="1:12" x14ac:dyDescent="0.2">
      <c r="A980" s="21">
        <v>66689</v>
      </c>
      <c r="B980" s="28">
        <f t="shared" ca="1" si="151"/>
        <v>0</v>
      </c>
      <c r="C980" s="24">
        <f t="shared" si="145"/>
        <v>0.05</v>
      </c>
      <c r="D980" s="26">
        <f t="shared" ca="1" si="146"/>
        <v>3.4963067669069689E-2</v>
      </c>
      <c r="E980" s="28">
        <f t="shared" si="143"/>
        <v>5000</v>
      </c>
      <c r="F980" s="28">
        <f t="shared" si="144"/>
        <v>0</v>
      </c>
      <c r="G980" s="23">
        <f t="shared" ca="1" si="147"/>
        <v>0</v>
      </c>
      <c r="H980" s="35">
        <f t="shared" ca="1" si="148"/>
        <v>0</v>
      </c>
      <c r="I980" s="28">
        <f t="shared" ca="1" si="152"/>
        <v>0</v>
      </c>
      <c r="J980" s="28">
        <f t="shared" ca="1" si="149"/>
        <v>0</v>
      </c>
      <c r="K980" s="35">
        <f t="shared" ca="1" si="150"/>
        <v>0</v>
      </c>
      <c r="L980" s="37"/>
    </row>
    <row r="981" spans="1:12" x14ac:dyDescent="0.2">
      <c r="A981" s="21">
        <v>66720</v>
      </c>
      <c r="B981" s="28">
        <f t="shared" ca="1" si="151"/>
        <v>0</v>
      </c>
      <c r="C981" s="24">
        <f t="shared" si="145"/>
        <v>0.05</v>
      </c>
      <c r="D981" s="26">
        <f t="shared" ca="1" si="146"/>
        <v>3.4816826993179374E-2</v>
      </c>
      <c r="E981" s="28">
        <f t="shared" si="143"/>
        <v>5000</v>
      </c>
      <c r="F981" s="28">
        <f t="shared" si="144"/>
        <v>0</v>
      </c>
      <c r="G981" s="23">
        <f t="shared" ca="1" si="147"/>
        <v>0</v>
      </c>
      <c r="H981" s="35">
        <f t="shared" ca="1" si="148"/>
        <v>0</v>
      </c>
      <c r="I981" s="28">
        <f t="shared" ca="1" si="152"/>
        <v>0</v>
      </c>
      <c r="J981" s="28">
        <f t="shared" ca="1" si="149"/>
        <v>0</v>
      </c>
      <c r="K981" s="35">
        <f t="shared" ca="1" si="150"/>
        <v>0</v>
      </c>
      <c r="L981" s="37"/>
    </row>
    <row r="982" spans="1:12" x14ac:dyDescent="0.2">
      <c r="A982" s="21">
        <v>66750</v>
      </c>
      <c r="B982" s="28">
        <f t="shared" ca="1" si="151"/>
        <v>0</v>
      </c>
      <c r="C982" s="24">
        <f t="shared" si="145"/>
        <v>0.05</v>
      </c>
      <c r="D982" s="26">
        <f t="shared" ca="1" si="146"/>
        <v>3.4675886188934267E-2</v>
      </c>
      <c r="E982" s="28">
        <f t="shared" si="143"/>
        <v>5000</v>
      </c>
      <c r="F982" s="28">
        <f t="shared" si="144"/>
        <v>0</v>
      </c>
      <c r="G982" s="23">
        <f t="shared" ca="1" si="147"/>
        <v>0</v>
      </c>
      <c r="H982" s="35">
        <f t="shared" ca="1" si="148"/>
        <v>0</v>
      </c>
      <c r="I982" s="28">
        <f t="shared" ca="1" si="152"/>
        <v>0</v>
      </c>
      <c r="J982" s="28">
        <f t="shared" ca="1" si="149"/>
        <v>0</v>
      </c>
      <c r="K982" s="35">
        <f t="shared" ca="1" si="150"/>
        <v>0</v>
      </c>
      <c r="L982" s="37"/>
    </row>
    <row r="983" spans="1:12" x14ac:dyDescent="0.2">
      <c r="A983" s="21">
        <v>66781</v>
      </c>
      <c r="B983" s="28">
        <f t="shared" ca="1" si="151"/>
        <v>0</v>
      </c>
      <c r="C983" s="24">
        <f t="shared" si="145"/>
        <v>0.05</v>
      </c>
      <c r="D983" s="26">
        <f t="shared" ca="1" si="146"/>
        <v>3.4530846712382525E-2</v>
      </c>
      <c r="E983" s="28">
        <f t="shared" si="143"/>
        <v>5000</v>
      </c>
      <c r="F983" s="28">
        <f t="shared" si="144"/>
        <v>0</v>
      </c>
      <c r="G983" s="23">
        <f t="shared" ca="1" si="147"/>
        <v>0</v>
      </c>
      <c r="H983" s="35">
        <f t="shared" ca="1" si="148"/>
        <v>0</v>
      </c>
      <c r="I983" s="28">
        <f t="shared" ca="1" si="152"/>
        <v>0</v>
      </c>
      <c r="J983" s="28">
        <f t="shared" ca="1" si="149"/>
        <v>0</v>
      </c>
      <c r="K983" s="35">
        <f t="shared" ca="1" si="150"/>
        <v>0</v>
      </c>
      <c r="L983" s="37"/>
    </row>
    <row r="984" spans="1:12" x14ac:dyDescent="0.2">
      <c r="A984" s="21">
        <v>66811</v>
      </c>
      <c r="B984" s="28">
        <f t="shared" ca="1" si="151"/>
        <v>0</v>
      </c>
      <c r="C984" s="24">
        <f t="shared" si="145"/>
        <v>0.05</v>
      </c>
      <c r="D984" s="26">
        <f t="shared" ca="1" si="146"/>
        <v>3.4391063575112124E-2</v>
      </c>
      <c r="E984" s="28">
        <f t="shared" si="143"/>
        <v>5000</v>
      </c>
      <c r="F984" s="28">
        <f t="shared" si="144"/>
        <v>0</v>
      </c>
      <c r="G984" s="23">
        <f t="shared" ca="1" si="147"/>
        <v>0</v>
      </c>
      <c r="H984" s="35">
        <f t="shared" ca="1" si="148"/>
        <v>0</v>
      </c>
      <c r="I984" s="28">
        <f t="shared" ca="1" si="152"/>
        <v>0</v>
      </c>
      <c r="J984" s="28">
        <f t="shared" ca="1" si="149"/>
        <v>0</v>
      </c>
      <c r="K984" s="35">
        <f t="shared" ca="1" si="150"/>
        <v>0</v>
      </c>
      <c r="L984" s="37"/>
    </row>
    <row r="985" spans="1:12" x14ac:dyDescent="0.2">
      <c r="A985" s="21">
        <v>66842</v>
      </c>
      <c r="B985" s="28">
        <f t="shared" ca="1" si="151"/>
        <v>0</v>
      </c>
      <c r="C985" s="24">
        <f t="shared" si="145"/>
        <v>0.05</v>
      </c>
      <c r="D985" s="26">
        <f t="shared" ca="1" si="146"/>
        <v>3.4247215431424768E-2</v>
      </c>
      <c r="E985" s="28">
        <f t="shared" ref="E985:E1048" si="153">+IF(OR($E$4="",$E$4=0),IF(YEAR(A985)&gt;$M$38,$N$39,VLOOKUP(YEAR(A985),Curve,2,FALSE)),$E$4)</f>
        <v>5000</v>
      </c>
      <c r="F985" s="28">
        <f t="shared" ref="F985:F1048" si="154">+IF(MONTH(A985)=$G$4,$F$4,0)</f>
        <v>0</v>
      </c>
      <c r="G985" s="23">
        <f t="shared" ca="1" si="147"/>
        <v>0</v>
      </c>
      <c r="H985" s="35">
        <f t="shared" ca="1" si="148"/>
        <v>0</v>
      </c>
      <c r="I985" s="28">
        <f t="shared" ca="1" si="152"/>
        <v>0</v>
      </c>
      <c r="J985" s="28">
        <f t="shared" ca="1" si="149"/>
        <v>0</v>
      </c>
      <c r="K985" s="35">
        <f t="shared" ca="1" si="150"/>
        <v>0</v>
      </c>
      <c r="L985" s="37"/>
    </row>
    <row r="986" spans="1:12" x14ac:dyDescent="0.2">
      <c r="A986" s="21">
        <v>66873</v>
      </c>
      <c r="B986" s="28">
        <f t="shared" ca="1" si="151"/>
        <v>0</v>
      </c>
      <c r="C986" s="24">
        <f t="shared" si="145"/>
        <v>0.05</v>
      </c>
      <c r="D986" s="26">
        <f t="shared" ca="1" si="146"/>
        <v>3.410396896405362E-2</v>
      </c>
      <c r="E986" s="28">
        <f t="shared" si="153"/>
        <v>5000</v>
      </c>
      <c r="F986" s="28">
        <f t="shared" si="154"/>
        <v>0</v>
      </c>
      <c r="G986" s="23">
        <f t="shared" ca="1" si="147"/>
        <v>0</v>
      </c>
      <c r="H986" s="35">
        <f t="shared" ca="1" si="148"/>
        <v>0</v>
      </c>
      <c r="I986" s="28">
        <f t="shared" ca="1" si="152"/>
        <v>0</v>
      </c>
      <c r="J986" s="28">
        <f t="shared" ca="1" si="149"/>
        <v>0</v>
      </c>
      <c r="K986" s="35">
        <f t="shared" ca="1" si="150"/>
        <v>0</v>
      </c>
      <c r="L986" s="37"/>
    </row>
    <row r="987" spans="1:12" x14ac:dyDescent="0.2">
      <c r="A987" s="21">
        <v>66901</v>
      </c>
      <c r="B987" s="28">
        <f t="shared" ca="1" si="151"/>
        <v>0</v>
      </c>
      <c r="C987" s="24">
        <f t="shared" si="145"/>
        <v>0.05</v>
      </c>
      <c r="D987" s="26">
        <f t="shared" ca="1" si="146"/>
        <v>3.3975100118127197E-2</v>
      </c>
      <c r="E987" s="28">
        <f t="shared" si="153"/>
        <v>5000</v>
      </c>
      <c r="F987" s="28">
        <f t="shared" si="154"/>
        <v>50</v>
      </c>
      <c r="G987" s="23">
        <f t="shared" ca="1" si="147"/>
        <v>1.6987550059063599</v>
      </c>
      <c r="H987" s="35">
        <f t="shared" ca="1" si="148"/>
        <v>-8493.7750295318001</v>
      </c>
      <c r="I987" s="28">
        <f t="shared" ca="1" si="152"/>
        <v>0</v>
      </c>
      <c r="J987" s="28">
        <f t="shared" ca="1" si="149"/>
        <v>0</v>
      </c>
      <c r="K987" s="35">
        <f t="shared" ca="1" si="150"/>
        <v>-8493.7750295318001</v>
      </c>
      <c r="L987" s="37"/>
    </row>
    <row r="988" spans="1:12" x14ac:dyDescent="0.2">
      <c r="A988" s="21">
        <v>66932</v>
      </c>
      <c r="B988" s="28">
        <f t="shared" ca="1" si="151"/>
        <v>0</v>
      </c>
      <c r="C988" s="24">
        <f t="shared" si="145"/>
        <v>0.05</v>
      </c>
      <c r="D988" s="26">
        <f t="shared" ca="1" si="146"/>
        <v>3.3832991832557328E-2</v>
      </c>
      <c r="E988" s="28">
        <f t="shared" si="153"/>
        <v>5000</v>
      </c>
      <c r="F988" s="28">
        <f t="shared" si="154"/>
        <v>0</v>
      </c>
      <c r="G988" s="23">
        <f t="shared" ca="1" si="147"/>
        <v>0</v>
      </c>
      <c r="H988" s="35">
        <f t="shared" ca="1" si="148"/>
        <v>0</v>
      </c>
      <c r="I988" s="28">
        <f t="shared" ca="1" si="152"/>
        <v>0</v>
      </c>
      <c r="J988" s="28">
        <f t="shared" ca="1" si="149"/>
        <v>0</v>
      </c>
      <c r="K988" s="35">
        <f t="shared" ca="1" si="150"/>
        <v>0</v>
      </c>
      <c r="L988" s="37"/>
    </row>
    <row r="989" spans="1:12" x14ac:dyDescent="0.2">
      <c r="A989" s="21">
        <v>66962</v>
      </c>
      <c r="B989" s="28">
        <f t="shared" ca="1" si="151"/>
        <v>0</v>
      </c>
      <c r="C989" s="24">
        <f t="shared" si="145"/>
        <v>0.05</v>
      </c>
      <c r="D989" s="26">
        <f t="shared" ca="1" si="146"/>
        <v>3.3696033657711767E-2</v>
      </c>
      <c r="E989" s="28">
        <f t="shared" si="153"/>
        <v>5000</v>
      </c>
      <c r="F989" s="28">
        <f t="shared" si="154"/>
        <v>0</v>
      </c>
      <c r="G989" s="23">
        <f t="shared" ca="1" si="147"/>
        <v>0</v>
      </c>
      <c r="H989" s="35">
        <f t="shared" ca="1" si="148"/>
        <v>0</v>
      </c>
      <c r="I989" s="28">
        <f t="shared" ca="1" si="152"/>
        <v>0</v>
      </c>
      <c r="J989" s="28">
        <f t="shared" ca="1" si="149"/>
        <v>0</v>
      </c>
      <c r="K989" s="35">
        <f t="shared" ca="1" si="150"/>
        <v>0</v>
      </c>
      <c r="L989" s="37"/>
    </row>
    <row r="990" spans="1:12" x14ac:dyDescent="0.2">
      <c r="A990" s="21">
        <v>66993</v>
      </c>
      <c r="B990" s="28">
        <f t="shared" ca="1" si="151"/>
        <v>0</v>
      </c>
      <c r="C990" s="24">
        <f t="shared" si="145"/>
        <v>0.05</v>
      </c>
      <c r="D990" s="26">
        <f t="shared" ca="1" si="146"/>
        <v>3.3555092628635944E-2</v>
      </c>
      <c r="E990" s="28">
        <f t="shared" si="153"/>
        <v>5000</v>
      </c>
      <c r="F990" s="28">
        <f t="shared" si="154"/>
        <v>0</v>
      </c>
      <c r="G990" s="23">
        <f t="shared" ca="1" si="147"/>
        <v>0</v>
      </c>
      <c r="H990" s="35">
        <f t="shared" ca="1" si="148"/>
        <v>0</v>
      </c>
      <c r="I990" s="28">
        <f t="shared" ca="1" si="152"/>
        <v>0</v>
      </c>
      <c r="J990" s="28">
        <f t="shared" ca="1" si="149"/>
        <v>0</v>
      </c>
      <c r="K990" s="35">
        <f t="shared" ca="1" si="150"/>
        <v>0</v>
      </c>
      <c r="L990" s="37"/>
    </row>
    <row r="991" spans="1:12" x14ac:dyDescent="0.2">
      <c r="A991" s="21">
        <v>67023</v>
      </c>
      <c r="B991" s="28">
        <f t="shared" ca="1" si="151"/>
        <v>0</v>
      </c>
      <c r="C991" s="24">
        <f t="shared" si="145"/>
        <v>0.05</v>
      </c>
      <c r="D991" s="26">
        <f t="shared" ca="1" si="146"/>
        <v>3.3419259408034738E-2</v>
      </c>
      <c r="E991" s="28">
        <f t="shared" si="153"/>
        <v>5000</v>
      </c>
      <c r="F991" s="28">
        <f t="shared" si="154"/>
        <v>0</v>
      </c>
      <c r="G991" s="23">
        <f t="shared" ca="1" si="147"/>
        <v>0</v>
      </c>
      <c r="H991" s="35">
        <f t="shared" ca="1" si="148"/>
        <v>0</v>
      </c>
      <c r="I991" s="28">
        <f t="shared" ca="1" si="152"/>
        <v>0</v>
      </c>
      <c r="J991" s="28">
        <f t="shared" ca="1" si="149"/>
        <v>0</v>
      </c>
      <c r="K991" s="35">
        <f t="shared" ca="1" si="150"/>
        <v>0</v>
      </c>
      <c r="L991" s="37"/>
    </row>
    <row r="992" spans="1:12" x14ac:dyDescent="0.2">
      <c r="A992" s="21">
        <v>67054</v>
      </c>
      <c r="B992" s="28">
        <f t="shared" ca="1" si="151"/>
        <v>0</v>
      </c>
      <c r="C992" s="24">
        <f t="shared" si="145"/>
        <v>0.05</v>
      </c>
      <c r="D992" s="26">
        <f t="shared" ca="1" si="146"/>
        <v>3.3279476047780338E-2</v>
      </c>
      <c r="E992" s="28">
        <f t="shared" si="153"/>
        <v>5000</v>
      </c>
      <c r="F992" s="28">
        <f t="shared" si="154"/>
        <v>0</v>
      </c>
      <c r="G992" s="23">
        <f t="shared" ca="1" si="147"/>
        <v>0</v>
      </c>
      <c r="H992" s="35">
        <f t="shared" ca="1" si="148"/>
        <v>0</v>
      </c>
      <c r="I992" s="28">
        <f t="shared" ca="1" si="152"/>
        <v>0</v>
      </c>
      <c r="J992" s="28">
        <f t="shared" ca="1" si="149"/>
        <v>0</v>
      </c>
      <c r="K992" s="35">
        <f t="shared" ca="1" si="150"/>
        <v>0</v>
      </c>
      <c r="L992" s="37"/>
    </row>
    <row r="993" spans="1:12" x14ac:dyDescent="0.2">
      <c r="A993" s="21">
        <v>67085</v>
      </c>
      <c r="B993" s="28">
        <f t="shared" ca="1" si="151"/>
        <v>0</v>
      </c>
      <c r="C993" s="24">
        <f t="shared" si="145"/>
        <v>0.05</v>
      </c>
      <c r="D993" s="26">
        <f t="shared" ca="1" si="146"/>
        <v>3.3140277361996581E-2</v>
      </c>
      <c r="E993" s="28">
        <f t="shared" si="153"/>
        <v>5000</v>
      </c>
      <c r="F993" s="28">
        <f t="shared" si="154"/>
        <v>0</v>
      </c>
      <c r="G993" s="23">
        <f t="shared" ca="1" si="147"/>
        <v>0</v>
      </c>
      <c r="H993" s="35">
        <f t="shared" ca="1" si="148"/>
        <v>0</v>
      </c>
      <c r="I993" s="28">
        <f t="shared" ca="1" si="152"/>
        <v>0</v>
      </c>
      <c r="J993" s="28">
        <f t="shared" ca="1" si="149"/>
        <v>0</v>
      </c>
      <c r="K993" s="35">
        <f t="shared" ca="1" si="150"/>
        <v>0</v>
      </c>
      <c r="L993" s="37"/>
    </row>
    <row r="994" spans="1:12" x14ac:dyDescent="0.2">
      <c r="A994" s="21">
        <v>67115</v>
      </c>
      <c r="B994" s="28">
        <f t="shared" ca="1" si="151"/>
        <v>0</v>
      </c>
      <c r="C994" s="24">
        <f t="shared" si="145"/>
        <v>0.05</v>
      </c>
      <c r="D994" s="26">
        <f t="shared" ca="1" si="146"/>
        <v>3.3006123340861337E-2</v>
      </c>
      <c r="E994" s="28">
        <f t="shared" si="153"/>
        <v>5000</v>
      </c>
      <c r="F994" s="28">
        <f t="shared" si="154"/>
        <v>0</v>
      </c>
      <c r="G994" s="23">
        <f t="shared" ca="1" si="147"/>
        <v>0</v>
      </c>
      <c r="H994" s="35">
        <f t="shared" ca="1" si="148"/>
        <v>0</v>
      </c>
      <c r="I994" s="28">
        <f t="shared" ca="1" si="152"/>
        <v>0</v>
      </c>
      <c r="J994" s="28">
        <f t="shared" ca="1" si="149"/>
        <v>0</v>
      </c>
      <c r="K994" s="35">
        <f t="shared" ca="1" si="150"/>
        <v>0</v>
      </c>
      <c r="L994" s="37"/>
    </row>
    <row r="995" spans="1:12" x14ac:dyDescent="0.2">
      <c r="A995" s="21">
        <v>67146</v>
      </c>
      <c r="B995" s="28">
        <f t="shared" ca="1" si="151"/>
        <v>0</v>
      </c>
      <c r="C995" s="24">
        <f t="shared" si="145"/>
        <v>0.05</v>
      </c>
      <c r="D995" s="26">
        <f t="shared" ca="1" si="146"/>
        <v>3.2868068012548241E-2</v>
      </c>
      <c r="E995" s="28">
        <f t="shared" si="153"/>
        <v>5000</v>
      </c>
      <c r="F995" s="28">
        <f t="shared" si="154"/>
        <v>0</v>
      </c>
      <c r="G995" s="23">
        <f t="shared" ca="1" si="147"/>
        <v>0</v>
      </c>
      <c r="H995" s="35">
        <f t="shared" ca="1" si="148"/>
        <v>0</v>
      </c>
      <c r="I995" s="28">
        <f t="shared" ca="1" si="152"/>
        <v>0</v>
      </c>
      <c r="J995" s="28">
        <f t="shared" ca="1" si="149"/>
        <v>0</v>
      </c>
      <c r="K995" s="35">
        <f t="shared" ca="1" si="150"/>
        <v>0</v>
      </c>
      <c r="L995" s="37"/>
    </row>
    <row r="996" spans="1:12" x14ac:dyDescent="0.2">
      <c r="A996" s="21">
        <v>67176</v>
      </c>
      <c r="B996" s="28">
        <f t="shared" ca="1" si="151"/>
        <v>0</v>
      </c>
      <c r="C996" s="24">
        <f t="shared" si="145"/>
        <v>0.05</v>
      </c>
      <c r="D996" s="26">
        <f t="shared" ca="1" si="146"/>
        <v>3.273501591275238E-2</v>
      </c>
      <c r="E996" s="28">
        <f t="shared" si="153"/>
        <v>5000</v>
      </c>
      <c r="F996" s="28">
        <f t="shared" si="154"/>
        <v>0</v>
      </c>
      <c r="G996" s="23">
        <f t="shared" ca="1" si="147"/>
        <v>0</v>
      </c>
      <c r="H996" s="35">
        <f t="shared" ca="1" si="148"/>
        <v>0</v>
      </c>
      <c r="I996" s="28">
        <f t="shared" ca="1" si="152"/>
        <v>0</v>
      </c>
      <c r="J996" s="28">
        <f t="shared" ca="1" si="149"/>
        <v>0</v>
      </c>
      <c r="K996" s="35">
        <f t="shared" ca="1" si="150"/>
        <v>0</v>
      </c>
      <c r="L996" s="37"/>
    </row>
    <row r="997" spans="1:12" x14ac:dyDescent="0.2">
      <c r="A997" s="21">
        <v>67207</v>
      </c>
      <c r="B997" s="28">
        <f t="shared" ca="1" si="151"/>
        <v>0</v>
      </c>
      <c r="C997" s="24">
        <f t="shared" si="145"/>
        <v>0.05</v>
      </c>
      <c r="D997" s="26">
        <f t="shared" ca="1" si="146"/>
        <v>3.2598094550540337E-2</v>
      </c>
      <c r="E997" s="28">
        <f t="shared" si="153"/>
        <v>5000</v>
      </c>
      <c r="F997" s="28">
        <f t="shared" si="154"/>
        <v>0</v>
      </c>
      <c r="G997" s="23">
        <f t="shared" ca="1" si="147"/>
        <v>0</v>
      </c>
      <c r="H997" s="35">
        <f t="shared" ca="1" si="148"/>
        <v>0</v>
      </c>
      <c r="I997" s="28">
        <f t="shared" ca="1" si="152"/>
        <v>0</v>
      </c>
      <c r="J997" s="28">
        <f t="shared" ca="1" si="149"/>
        <v>0</v>
      </c>
      <c r="K997" s="35">
        <f t="shared" ca="1" si="150"/>
        <v>0</v>
      </c>
      <c r="L997" s="37"/>
    </row>
    <row r="998" spans="1:12" x14ac:dyDescent="0.2">
      <c r="A998" s="21">
        <v>67238</v>
      </c>
      <c r="B998" s="28">
        <f t="shared" ca="1" si="151"/>
        <v>0</v>
      </c>
      <c r="C998" s="24">
        <f t="shared" si="145"/>
        <v>0.05</v>
      </c>
      <c r="D998" s="26">
        <f t="shared" ca="1" si="146"/>
        <v>3.246174589186631E-2</v>
      </c>
      <c r="E998" s="28">
        <f t="shared" si="153"/>
        <v>5000</v>
      </c>
      <c r="F998" s="28">
        <f t="shared" si="154"/>
        <v>0</v>
      </c>
      <c r="G998" s="23">
        <f t="shared" ca="1" si="147"/>
        <v>0</v>
      </c>
      <c r="H998" s="35">
        <f t="shared" ca="1" si="148"/>
        <v>0</v>
      </c>
      <c r="I998" s="28">
        <f t="shared" ca="1" si="152"/>
        <v>0</v>
      </c>
      <c r="J998" s="28">
        <f t="shared" ca="1" si="149"/>
        <v>0</v>
      </c>
      <c r="K998" s="35">
        <f t="shared" ca="1" si="150"/>
        <v>0</v>
      </c>
      <c r="L998" s="37"/>
    </row>
    <row r="999" spans="1:12" x14ac:dyDescent="0.2">
      <c r="A999" s="21">
        <v>67267</v>
      </c>
      <c r="B999" s="28">
        <f t="shared" ca="1" si="151"/>
        <v>0</v>
      </c>
      <c r="C999" s="24">
        <f t="shared" si="145"/>
        <v>0.05</v>
      </c>
      <c r="D999" s="26">
        <f t="shared" ca="1" si="146"/>
        <v>3.2334710271223643E-2</v>
      </c>
      <c r="E999" s="28">
        <f t="shared" si="153"/>
        <v>5000</v>
      </c>
      <c r="F999" s="28">
        <f t="shared" si="154"/>
        <v>50</v>
      </c>
      <c r="G999" s="23">
        <f t="shared" ca="1" si="147"/>
        <v>1.6167355135611823</v>
      </c>
      <c r="H999" s="35">
        <f t="shared" ca="1" si="148"/>
        <v>-8083.6775678059112</v>
      </c>
      <c r="I999" s="28">
        <f t="shared" ca="1" si="152"/>
        <v>0</v>
      </c>
      <c r="J999" s="28">
        <f t="shared" ca="1" si="149"/>
        <v>0</v>
      </c>
      <c r="K999" s="35">
        <f t="shared" ca="1" si="150"/>
        <v>-8083.6775678059112</v>
      </c>
      <c r="L999" s="37"/>
    </row>
    <row r="1000" spans="1:12" x14ac:dyDescent="0.2">
      <c r="A1000" s="21">
        <v>67298</v>
      </c>
      <c r="B1000" s="28">
        <f t="shared" ca="1" si="151"/>
        <v>0</v>
      </c>
      <c r="C1000" s="24">
        <f t="shared" si="145"/>
        <v>0.05</v>
      </c>
      <c r="D1000" s="26">
        <f t="shared" ca="1" si="146"/>
        <v>3.2199463274892016E-2</v>
      </c>
      <c r="E1000" s="28">
        <f t="shared" si="153"/>
        <v>5000</v>
      </c>
      <c r="F1000" s="28">
        <f t="shared" si="154"/>
        <v>0</v>
      </c>
      <c r="G1000" s="23">
        <f t="shared" ca="1" si="147"/>
        <v>0</v>
      </c>
      <c r="H1000" s="35">
        <f t="shared" ca="1" si="148"/>
        <v>0</v>
      </c>
      <c r="I1000" s="28">
        <f t="shared" ca="1" si="152"/>
        <v>0</v>
      </c>
      <c r="J1000" s="28">
        <f t="shared" ca="1" si="149"/>
        <v>0</v>
      </c>
      <c r="K1000" s="35">
        <f t="shared" ca="1" si="150"/>
        <v>0</v>
      </c>
      <c r="L1000" s="37"/>
    </row>
    <row r="1001" spans="1:12" x14ac:dyDescent="0.2">
      <c r="A1001" s="21">
        <v>67328</v>
      </c>
      <c r="B1001" s="28">
        <f t="shared" ca="1" si="151"/>
        <v>0</v>
      </c>
      <c r="C1001" s="24">
        <f t="shared" si="145"/>
        <v>0.05</v>
      </c>
      <c r="D1001" s="26">
        <f t="shared" ca="1" si="146"/>
        <v>3.2069117731022861E-2</v>
      </c>
      <c r="E1001" s="28">
        <f t="shared" si="153"/>
        <v>5000</v>
      </c>
      <c r="F1001" s="28">
        <f t="shared" si="154"/>
        <v>0</v>
      </c>
      <c r="G1001" s="23">
        <f t="shared" ca="1" si="147"/>
        <v>0</v>
      </c>
      <c r="H1001" s="35">
        <f t="shared" ca="1" si="148"/>
        <v>0</v>
      </c>
      <c r="I1001" s="28">
        <f t="shared" ca="1" si="152"/>
        <v>0</v>
      </c>
      <c r="J1001" s="28">
        <f t="shared" ca="1" si="149"/>
        <v>0</v>
      </c>
      <c r="K1001" s="35">
        <f t="shared" ca="1" si="150"/>
        <v>0</v>
      </c>
      <c r="L1001" s="37"/>
    </row>
    <row r="1002" spans="1:12" x14ac:dyDescent="0.2">
      <c r="A1002" s="21">
        <v>67359</v>
      </c>
      <c r="B1002" s="28">
        <f t="shared" ca="1" si="151"/>
        <v>0</v>
      </c>
      <c r="C1002" s="24">
        <f t="shared" si="145"/>
        <v>0.05</v>
      </c>
      <c r="D1002" s="26">
        <f t="shared" ca="1" si="146"/>
        <v>3.1934981633567686E-2</v>
      </c>
      <c r="E1002" s="28">
        <f t="shared" si="153"/>
        <v>5000</v>
      </c>
      <c r="F1002" s="28">
        <f t="shared" si="154"/>
        <v>0</v>
      </c>
      <c r="G1002" s="23">
        <f t="shared" ca="1" si="147"/>
        <v>0</v>
      </c>
      <c r="H1002" s="35">
        <f t="shared" ca="1" si="148"/>
        <v>0</v>
      </c>
      <c r="I1002" s="28">
        <f t="shared" ca="1" si="152"/>
        <v>0</v>
      </c>
      <c r="J1002" s="28">
        <f t="shared" ca="1" si="149"/>
        <v>0</v>
      </c>
      <c r="K1002" s="35">
        <f t="shared" ca="1" si="150"/>
        <v>0</v>
      </c>
      <c r="L1002" s="37"/>
    </row>
    <row r="1003" spans="1:12" x14ac:dyDescent="0.2">
      <c r="A1003" s="21">
        <v>67389</v>
      </c>
      <c r="B1003" s="28">
        <f t="shared" ca="1" si="151"/>
        <v>0</v>
      </c>
      <c r="C1003" s="24">
        <f t="shared" si="145"/>
        <v>0.05</v>
      </c>
      <c r="D1003" s="26">
        <f t="shared" ca="1" si="146"/>
        <v>3.1805706728767501E-2</v>
      </c>
      <c r="E1003" s="28">
        <f t="shared" si="153"/>
        <v>5000</v>
      </c>
      <c r="F1003" s="28">
        <f t="shared" si="154"/>
        <v>0</v>
      </c>
      <c r="G1003" s="23">
        <f t="shared" ca="1" si="147"/>
        <v>0</v>
      </c>
      <c r="H1003" s="35">
        <f t="shared" ca="1" si="148"/>
        <v>0</v>
      </c>
      <c r="I1003" s="28">
        <f t="shared" ca="1" si="152"/>
        <v>0</v>
      </c>
      <c r="J1003" s="28">
        <f t="shared" ca="1" si="149"/>
        <v>0</v>
      </c>
      <c r="K1003" s="35">
        <f t="shared" ca="1" si="150"/>
        <v>0</v>
      </c>
      <c r="L1003" s="37"/>
    </row>
    <row r="1004" spans="1:12" x14ac:dyDescent="0.2">
      <c r="A1004" s="21">
        <v>67420</v>
      </c>
      <c r="B1004" s="28">
        <f t="shared" ca="1" si="151"/>
        <v>0</v>
      </c>
      <c r="C1004" s="24">
        <f t="shared" si="145"/>
        <v>0.05</v>
      </c>
      <c r="D1004" s="26">
        <f t="shared" ca="1" si="146"/>
        <v>3.1672672405429252E-2</v>
      </c>
      <c r="E1004" s="28">
        <f t="shared" si="153"/>
        <v>5000</v>
      </c>
      <c r="F1004" s="28">
        <f t="shared" si="154"/>
        <v>0</v>
      </c>
      <c r="G1004" s="23">
        <f t="shared" ca="1" si="147"/>
        <v>0</v>
      </c>
      <c r="H1004" s="35">
        <f t="shared" ca="1" si="148"/>
        <v>0</v>
      </c>
      <c r="I1004" s="28">
        <f t="shared" ca="1" si="152"/>
        <v>0</v>
      </c>
      <c r="J1004" s="28">
        <f t="shared" ca="1" si="149"/>
        <v>0</v>
      </c>
      <c r="K1004" s="35">
        <f t="shared" ca="1" si="150"/>
        <v>0</v>
      </c>
      <c r="L1004" s="37"/>
    </row>
    <row r="1005" spans="1:12" x14ac:dyDescent="0.2">
      <c r="A1005" s="21">
        <v>67451</v>
      </c>
      <c r="B1005" s="28">
        <f t="shared" ca="1" si="151"/>
        <v>0</v>
      </c>
      <c r="C1005" s="24">
        <f t="shared" si="145"/>
        <v>0.05</v>
      </c>
      <c r="D1005" s="26">
        <f t="shared" ca="1" si="146"/>
        <v>3.1540194527238954E-2</v>
      </c>
      <c r="E1005" s="28">
        <f t="shared" si="153"/>
        <v>5000</v>
      </c>
      <c r="F1005" s="28">
        <f t="shared" si="154"/>
        <v>0</v>
      </c>
      <c r="G1005" s="23">
        <f t="shared" ca="1" si="147"/>
        <v>0</v>
      </c>
      <c r="H1005" s="35">
        <f t="shared" ca="1" si="148"/>
        <v>0</v>
      </c>
      <c r="I1005" s="28">
        <f t="shared" ca="1" si="152"/>
        <v>0</v>
      </c>
      <c r="J1005" s="28">
        <f t="shared" ca="1" si="149"/>
        <v>0</v>
      </c>
      <c r="K1005" s="35">
        <f t="shared" ca="1" si="150"/>
        <v>0</v>
      </c>
      <c r="L1005" s="37"/>
    </row>
    <row r="1006" spans="1:12" x14ac:dyDescent="0.2">
      <c r="A1006" s="21">
        <v>67481</v>
      </c>
      <c r="B1006" s="28">
        <f t="shared" ca="1" si="151"/>
        <v>0</v>
      </c>
      <c r="C1006" s="24">
        <f t="shared" si="145"/>
        <v>0.05</v>
      </c>
      <c r="D1006" s="26">
        <f t="shared" ca="1" si="146"/>
        <v>3.1412517746595314E-2</v>
      </c>
      <c r="E1006" s="28">
        <f t="shared" si="153"/>
        <v>5000</v>
      </c>
      <c r="F1006" s="28">
        <f t="shared" si="154"/>
        <v>0</v>
      </c>
      <c r="G1006" s="23">
        <f t="shared" ca="1" si="147"/>
        <v>0</v>
      </c>
      <c r="H1006" s="35">
        <f t="shared" ca="1" si="148"/>
        <v>0</v>
      </c>
      <c r="I1006" s="28">
        <f t="shared" ca="1" si="152"/>
        <v>0</v>
      </c>
      <c r="J1006" s="28">
        <f t="shared" ca="1" si="149"/>
        <v>0</v>
      </c>
      <c r="K1006" s="35">
        <f t="shared" ca="1" si="150"/>
        <v>0</v>
      </c>
      <c r="L1006" s="37"/>
    </row>
    <row r="1007" spans="1:12" x14ac:dyDescent="0.2">
      <c r="A1007" s="21">
        <v>67512</v>
      </c>
      <c r="B1007" s="28">
        <f t="shared" ca="1" si="151"/>
        <v>0</v>
      </c>
      <c r="C1007" s="24">
        <f t="shared" si="145"/>
        <v>0.05</v>
      </c>
      <c r="D1007" s="26">
        <f t="shared" ca="1" si="146"/>
        <v>3.1281128022153527E-2</v>
      </c>
      <c r="E1007" s="28">
        <f t="shared" si="153"/>
        <v>5000</v>
      </c>
      <c r="F1007" s="28">
        <f t="shared" si="154"/>
        <v>0</v>
      </c>
      <c r="G1007" s="23">
        <f t="shared" ca="1" si="147"/>
        <v>0</v>
      </c>
      <c r="H1007" s="35">
        <f t="shared" ca="1" si="148"/>
        <v>0</v>
      </c>
      <c r="I1007" s="28">
        <f t="shared" ca="1" si="152"/>
        <v>0</v>
      </c>
      <c r="J1007" s="28">
        <f t="shared" ca="1" si="149"/>
        <v>0</v>
      </c>
      <c r="K1007" s="35">
        <f t="shared" ca="1" si="150"/>
        <v>0</v>
      </c>
      <c r="L1007" s="37"/>
    </row>
    <row r="1008" spans="1:12" x14ac:dyDescent="0.2">
      <c r="A1008" s="21">
        <v>67542</v>
      </c>
      <c r="B1008" s="28">
        <f t="shared" ca="1" si="151"/>
        <v>0</v>
      </c>
      <c r="C1008" s="24">
        <f t="shared" si="145"/>
        <v>0.05</v>
      </c>
      <c r="D1008" s="26">
        <f t="shared" ca="1" si="146"/>
        <v>3.1154499959751381E-2</v>
      </c>
      <c r="E1008" s="28">
        <f t="shared" si="153"/>
        <v>5000</v>
      </c>
      <c r="F1008" s="28">
        <f t="shared" si="154"/>
        <v>0</v>
      </c>
      <c r="G1008" s="23">
        <f t="shared" ca="1" si="147"/>
        <v>0</v>
      </c>
      <c r="H1008" s="35">
        <f t="shared" ca="1" si="148"/>
        <v>0</v>
      </c>
      <c r="I1008" s="28">
        <f t="shared" ca="1" si="152"/>
        <v>0</v>
      </c>
      <c r="J1008" s="28">
        <f t="shared" ca="1" si="149"/>
        <v>0</v>
      </c>
      <c r="K1008" s="35">
        <f t="shared" ca="1" si="150"/>
        <v>0</v>
      </c>
      <c r="L1008" s="37"/>
    </row>
    <row r="1009" spans="1:12" x14ac:dyDescent="0.2">
      <c r="A1009" s="21">
        <v>67573</v>
      </c>
      <c r="B1009" s="28">
        <f t="shared" ca="1" si="151"/>
        <v>0</v>
      </c>
      <c r="C1009" s="24">
        <f t="shared" si="145"/>
        <v>0.05</v>
      </c>
      <c r="D1009" s="26">
        <f t="shared" ca="1" si="146"/>
        <v>3.1024189451123781E-2</v>
      </c>
      <c r="E1009" s="28">
        <f t="shared" si="153"/>
        <v>5000</v>
      </c>
      <c r="F1009" s="28">
        <f t="shared" si="154"/>
        <v>0</v>
      </c>
      <c r="G1009" s="23">
        <f t="shared" ca="1" si="147"/>
        <v>0</v>
      </c>
      <c r="H1009" s="35">
        <f t="shared" ca="1" si="148"/>
        <v>0</v>
      </c>
      <c r="I1009" s="28">
        <f t="shared" ca="1" si="152"/>
        <v>0</v>
      </c>
      <c r="J1009" s="28">
        <f t="shared" ca="1" si="149"/>
        <v>0</v>
      </c>
      <c r="K1009" s="35">
        <f t="shared" ca="1" si="150"/>
        <v>0</v>
      </c>
      <c r="L1009" s="37"/>
    </row>
    <row r="1010" spans="1:12" x14ac:dyDescent="0.2">
      <c r="A1010" s="21">
        <v>67604</v>
      </c>
      <c r="B1010" s="28">
        <f t="shared" ca="1" si="151"/>
        <v>0</v>
      </c>
      <c r="C1010" s="24">
        <f t="shared" ref="C1010:C1073" si="155">IF(OR($C$4="",$C$4=0),C1009,$C$4)</f>
        <v>0.05</v>
      </c>
      <c r="D1010" s="26">
        <f t="shared" ca="1" si="146"/>
        <v>3.089442399469345E-2</v>
      </c>
      <c r="E1010" s="28">
        <f t="shared" si="153"/>
        <v>5000</v>
      </c>
      <c r="F1010" s="28">
        <f t="shared" si="154"/>
        <v>0</v>
      </c>
      <c r="G1010" s="23">
        <f t="shared" ca="1" si="147"/>
        <v>0</v>
      </c>
      <c r="H1010" s="35">
        <f t="shared" ca="1" si="148"/>
        <v>0</v>
      </c>
      <c r="I1010" s="28">
        <f t="shared" ca="1" si="152"/>
        <v>0</v>
      </c>
      <c r="J1010" s="28">
        <f t="shared" ca="1" si="149"/>
        <v>0</v>
      </c>
      <c r="K1010" s="35">
        <f t="shared" ca="1" si="150"/>
        <v>0</v>
      </c>
      <c r="L1010" s="37"/>
    </row>
    <row r="1011" spans="1:12" x14ac:dyDescent="0.2">
      <c r="A1011" s="21">
        <v>67632</v>
      </c>
      <c r="B1011" s="28">
        <f t="shared" ca="1" si="151"/>
        <v>0</v>
      </c>
      <c r="C1011" s="24">
        <f t="shared" si="155"/>
        <v>0.05</v>
      </c>
      <c r="D1011" s="26">
        <f t="shared" ca="1" si="146"/>
        <v>3.0777683073132261E-2</v>
      </c>
      <c r="E1011" s="28">
        <f t="shared" si="153"/>
        <v>5000</v>
      </c>
      <c r="F1011" s="28">
        <f t="shared" si="154"/>
        <v>50</v>
      </c>
      <c r="G1011" s="23">
        <f t="shared" ca="1" si="147"/>
        <v>1.5388841536566131</v>
      </c>
      <c r="H1011" s="35">
        <f t="shared" ca="1" si="148"/>
        <v>-7694.4207682830656</v>
      </c>
      <c r="I1011" s="28">
        <f t="shared" ca="1" si="152"/>
        <v>0</v>
      </c>
      <c r="J1011" s="28">
        <f t="shared" ca="1" si="149"/>
        <v>0</v>
      </c>
      <c r="K1011" s="35">
        <f t="shared" ca="1" si="150"/>
        <v>-7694.4207682830656</v>
      </c>
      <c r="L1011" s="37"/>
    </row>
    <row r="1012" spans="1:12" x14ac:dyDescent="0.2">
      <c r="A1012" s="21">
        <v>67663</v>
      </c>
      <c r="B1012" s="28">
        <f t="shared" ca="1" si="151"/>
        <v>0</v>
      </c>
      <c r="C1012" s="24">
        <f t="shared" si="155"/>
        <v>0.05</v>
      </c>
      <c r="D1012" s="26">
        <f t="shared" ca="1" si="146"/>
        <v>3.0648948683531362E-2</v>
      </c>
      <c r="E1012" s="28">
        <f t="shared" si="153"/>
        <v>5000</v>
      </c>
      <c r="F1012" s="28">
        <f t="shared" si="154"/>
        <v>0</v>
      </c>
      <c r="G1012" s="23">
        <f t="shared" ca="1" si="147"/>
        <v>0</v>
      </c>
      <c r="H1012" s="35">
        <f t="shared" ca="1" si="148"/>
        <v>0</v>
      </c>
      <c r="I1012" s="28">
        <f t="shared" ca="1" si="152"/>
        <v>0</v>
      </c>
      <c r="J1012" s="28">
        <f t="shared" ca="1" si="149"/>
        <v>0</v>
      </c>
      <c r="K1012" s="35">
        <f t="shared" ca="1" si="150"/>
        <v>0</v>
      </c>
      <c r="L1012" s="37"/>
    </row>
    <row r="1013" spans="1:12" x14ac:dyDescent="0.2">
      <c r="A1013" s="21">
        <v>67693</v>
      </c>
      <c r="B1013" s="28">
        <f t="shared" ca="1" si="151"/>
        <v>0</v>
      </c>
      <c r="C1013" s="24">
        <f t="shared" si="155"/>
        <v>0.05</v>
      </c>
      <c r="D1013" s="26">
        <f t="shared" ca="1" si="146"/>
        <v>3.0524879724646341E-2</v>
      </c>
      <c r="E1013" s="28">
        <f t="shared" si="153"/>
        <v>5000</v>
      </c>
      <c r="F1013" s="28">
        <f t="shared" si="154"/>
        <v>0</v>
      </c>
      <c r="G1013" s="23">
        <f t="shared" ca="1" si="147"/>
        <v>0</v>
      </c>
      <c r="H1013" s="35">
        <f t="shared" ca="1" si="148"/>
        <v>0</v>
      </c>
      <c r="I1013" s="28">
        <f t="shared" ca="1" si="152"/>
        <v>0</v>
      </c>
      <c r="J1013" s="28">
        <f t="shared" ca="1" si="149"/>
        <v>0</v>
      </c>
      <c r="K1013" s="35">
        <f t="shared" ca="1" si="150"/>
        <v>0</v>
      </c>
      <c r="L1013" s="37"/>
    </row>
    <row r="1014" spans="1:12" x14ac:dyDescent="0.2">
      <c r="A1014" s="21">
        <v>67724</v>
      </c>
      <c r="B1014" s="28">
        <f t="shared" ca="1" si="151"/>
        <v>0</v>
      </c>
      <c r="C1014" s="24">
        <f t="shared" si="155"/>
        <v>0.05</v>
      </c>
      <c r="D1014" s="26">
        <f t="shared" ca="1" si="146"/>
        <v>3.0397202740330923E-2</v>
      </c>
      <c r="E1014" s="28">
        <f t="shared" si="153"/>
        <v>5000</v>
      </c>
      <c r="F1014" s="28">
        <f t="shared" si="154"/>
        <v>0</v>
      </c>
      <c r="G1014" s="23">
        <f t="shared" ca="1" si="147"/>
        <v>0</v>
      </c>
      <c r="H1014" s="35">
        <f t="shared" ca="1" si="148"/>
        <v>0</v>
      </c>
      <c r="I1014" s="28">
        <f t="shared" ca="1" si="152"/>
        <v>0</v>
      </c>
      <c r="J1014" s="28">
        <f t="shared" ca="1" si="149"/>
        <v>0</v>
      </c>
      <c r="K1014" s="35">
        <f t="shared" ca="1" si="150"/>
        <v>0</v>
      </c>
      <c r="L1014" s="37"/>
    </row>
    <row r="1015" spans="1:12" x14ac:dyDescent="0.2">
      <c r="A1015" s="21">
        <v>67754</v>
      </c>
      <c r="B1015" s="28">
        <f t="shared" ca="1" si="151"/>
        <v>0</v>
      </c>
      <c r="C1015" s="24">
        <f t="shared" si="155"/>
        <v>0.05</v>
      </c>
      <c r="D1015" s="26">
        <f t="shared" ca="1" si="146"/>
        <v>3.0274152865571714E-2</v>
      </c>
      <c r="E1015" s="28">
        <f t="shared" si="153"/>
        <v>5000</v>
      </c>
      <c r="F1015" s="28">
        <f t="shared" si="154"/>
        <v>0</v>
      </c>
      <c r="G1015" s="23">
        <f t="shared" ca="1" si="147"/>
        <v>0</v>
      </c>
      <c r="H1015" s="35">
        <f t="shared" ca="1" si="148"/>
        <v>0</v>
      </c>
      <c r="I1015" s="28">
        <f t="shared" ca="1" si="152"/>
        <v>0</v>
      </c>
      <c r="J1015" s="28">
        <f t="shared" ca="1" si="149"/>
        <v>0</v>
      </c>
      <c r="K1015" s="35">
        <f t="shared" ca="1" si="150"/>
        <v>0</v>
      </c>
      <c r="L1015" s="37"/>
    </row>
    <row r="1016" spans="1:12" x14ac:dyDescent="0.2">
      <c r="A1016" s="21">
        <v>67785</v>
      </c>
      <c r="B1016" s="28">
        <f t="shared" ca="1" si="151"/>
        <v>0</v>
      </c>
      <c r="C1016" s="24">
        <f t="shared" si="155"/>
        <v>0.05</v>
      </c>
      <c r="D1016" s="26">
        <f t="shared" ca="1" si="146"/>
        <v>3.0147524601170761E-2</v>
      </c>
      <c r="E1016" s="28">
        <f t="shared" si="153"/>
        <v>5000</v>
      </c>
      <c r="F1016" s="28">
        <f t="shared" si="154"/>
        <v>0</v>
      </c>
      <c r="G1016" s="23">
        <f t="shared" ca="1" si="147"/>
        <v>0</v>
      </c>
      <c r="H1016" s="35">
        <f t="shared" ca="1" si="148"/>
        <v>0</v>
      </c>
      <c r="I1016" s="28">
        <f t="shared" ca="1" si="152"/>
        <v>0</v>
      </c>
      <c r="J1016" s="28">
        <f t="shared" ca="1" si="149"/>
        <v>0</v>
      </c>
      <c r="K1016" s="35">
        <f t="shared" ca="1" si="150"/>
        <v>0</v>
      </c>
      <c r="L1016" s="37"/>
    </row>
    <row r="1017" spans="1:12" x14ac:dyDescent="0.2">
      <c r="A1017" s="21">
        <v>67816</v>
      </c>
      <c r="B1017" s="28">
        <f t="shared" ca="1" si="151"/>
        <v>0</v>
      </c>
      <c r="C1017" s="24">
        <f t="shared" si="155"/>
        <v>0.05</v>
      </c>
      <c r="D1017" s="26">
        <f t="shared" ca="1" si="146"/>
        <v>3.0021425987175422E-2</v>
      </c>
      <c r="E1017" s="28">
        <f t="shared" si="153"/>
        <v>5000</v>
      </c>
      <c r="F1017" s="28">
        <f t="shared" si="154"/>
        <v>0</v>
      </c>
      <c r="G1017" s="23">
        <f t="shared" ca="1" si="147"/>
        <v>0</v>
      </c>
      <c r="H1017" s="35">
        <f t="shared" ca="1" si="148"/>
        <v>0</v>
      </c>
      <c r="I1017" s="28">
        <f t="shared" ca="1" si="152"/>
        <v>0</v>
      </c>
      <c r="J1017" s="28">
        <f t="shared" ca="1" si="149"/>
        <v>0</v>
      </c>
      <c r="K1017" s="35">
        <f t="shared" ca="1" si="150"/>
        <v>0</v>
      </c>
      <c r="L1017" s="37"/>
    </row>
    <row r="1018" spans="1:12" x14ac:dyDescent="0.2">
      <c r="A1018" s="21">
        <v>67846</v>
      </c>
      <c r="B1018" s="28">
        <f t="shared" ca="1" si="151"/>
        <v>0</v>
      </c>
      <c r="C1018" s="24">
        <f t="shared" si="155"/>
        <v>0.05</v>
      </c>
      <c r="D1018" s="26">
        <f t="shared" ca="1" si="146"/>
        <v>2.9899897281413512E-2</v>
      </c>
      <c r="E1018" s="28">
        <f t="shared" si="153"/>
        <v>5000</v>
      </c>
      <c r="F1018" s="28">
        <f t="shared" si="154"/>
        <v>0</v>
      </c>
      <c r="G1018" s="23">
        <f t="shared" ca="1" si="147"/>
        <v>0</v>
      </c>
      <c r="H1018" s="35">
        <f t="shared" ca="1" si="148"/>
        <v>0</v>
      </c>
      <c r="I1018" s="28">
        <f t="shared" ca="1" si="152"/>
        <v>0</v>
      </c>
      <c r="J1018" s="28">
        <f t="shared" ca="1" si="149"/>
        <v>0</v>
      </c>
      <c r="K1018" s="35">
        <f t="shared" ca="1" si="150"/>
        <v>0</v>
      </c>
      <c r="L1018" s="37"/>
    </row>
    <row r="1019" spans="1:12" x14ac:dyDescent="0.2">
      <c r="A1019" s="21">
        <v>67877</v>
      </c>
      <c r="B1019" s="28">
        <f t="shared" ca="1" si="151"/>
        <v>0</v>
      </c>
      <c r="C1019" s="24">
        <f t="shared" si="155"/>
        <v>0.05</v>
      </c>
      <c r="D1019" s="26">
        <f t="shared" ca="1" si="146"/>
        <v>2.9774834422831652E-2</v>
      </c>
      <c r="E1019" s="28">
        <f t="shared" si="153"/>
        <v>5000</v>
      </c>
      <c r="F1019" s="28">
        <f t="shared" si="154"/>
        <v>0</v>
      </c>
      <c r="G1019" s="23">
        <f t="shared" ca="1" si="147"/>
        <v>0</v>
      </c>
      <c r="H1019" s="35">
        <f t="shared" ca="1" si="148"/>
        <v>0</v>
      </c>
      <c r="I1019" s="28">
        <f t="shared" ca="1" si="152"/>
        <v>0</v>
      </c>
      <c r="J1019" s="28">
        <f t="shared" ca="1" si="149"/>
        <v>0</v>
      </c>
      <c r="K1019" s="35">
        <f t="shared" ca="1" si="150"/>
        <v>0</v>
      </c>
      <c r="L1019" s="37"/>
    </row>
    <row r="1020" spans="1:12" x14ac:dyDescent="0.2">
      <c r="A1020" s="21">
        <v>67907</v>
      </c>
      <c r="B1020" s="28">
        <f t="shared" ca="1" si="151"/>
        <v>0</v>
      </c>
      <c r="C1020" s="24">
        <f t="shared" si="155"/>
        <v>0.05</v>
      </c>
      <c r="D1020" s="26">
        <f t="shared" ca="1" si="146"/>
        <v>2.9654303935931148E-2</v>
      </c>
      <c r="E1020" s="28">
        <f t="shared" si="153"/>
        <v>5000</v>
      </c>
      <c r="F1020" s="28">
        <f t="shared" si="154"/>
        <v>0</v>
      </c>
      <c r="G1020" s="23">
        <f t="shared" ca="1" si="147"/>
        <v>0</v>
      </c>
      <c r="H1020" s="35">
        <f t="shared" ca="1" si="148"/>
        <v>0</v>
      </c>
      <c r="I1020" s="28">
        <f t="shared" ca="1" si="152"/>
        <v>0</v>
      </c>
      <c r="J1020" s="28">
        <f t="shared" ca="1" si="149"/>
        <v>0</v>
      </c>
      <c r="K1020" s="35">
        <f t="shared" ca="1" si="150"/>
        <v>0</v>
      </c>
      <c r="L1020" s="37"/>
    </row>
    <row r="1021" spans="1:12" x14ac:dyDescent="0.2">
      <c r="A1021" s="21">
        <v>67938</v>
      </c>
      <c r="B1021" s="28">
        <f t="shared" ca="1" si="151"/>
        <v>0</v>
      </c>
      <c r="C1021" s="24">
        <f t="shared" si="155"/>
        <v>0.05</v>
      </c>
      <c r="D1021" s="26">
        <f t="shared" ca="1" si="146"/>
        <v>2.9530268325220602E-2</v>
      </c>
      <c r="E1021" s="28">
        <f t="shared" si="153"/>
        <v>5000</v>
      </c>
      <c r="F1021" s="28">
        <f t="shared" si="154"/>
        <v>0</v>
      </c>
      <c r="G1021" s="23">
        <f t="shared" ca="1" si="147"/>
        <v>0</v>
      </c>
      <c r="H1021" s="35">
        <f t="shared" ca="1" si="148"/>
        <v>0</v>
      </c>
      <c r="I1021" s="28">
        <f t="shared" ca="1" si="152"/>
        <v>0</v>
      </c>
      <c r="J1021" s="28">
        <f t="shared" ca="1" si="149"/>
        <v>0</v>
      </c>
      <c r="K1021" s="35">
        <f t="shared" ca="1" si="150"/>
        <v>0</v>
      </c>
      <c r="L1021" s="37"/>
    </row>
    <row r="1022" spans="1:12" x14ac:dyDescent="0.2">
      <c r="A1022" s="21">
        <v>67969</v>
      </c>
      <c r="B1022" s="28">
        <f t="shared" ca="1" si="151"/>
        <v>0</v>
      </c>
      <c r="C1022" s="24">
        <f t="shared" si="155"/>
        <v>0.05</v>
      </c>
      <c r="D1022" s="26">
        <f t="shared" ca="1" si="146"/>
        <v>2.9406751520574686E-2</v>
      </c>
      <c r="E1022" s="28">
        <f t="shared" si="153"/>
        <v>5000</v>
      </c>
      <c r="F1022" s="28">
        <f t="shared" si="154"/>
        <v>0</v>
      </c>
      <c r="G1022" s="23">
        <f t="shared" ca="1" si="147"/>
        <v>0</v>
      </c>
      <c r="H1022" s="35">
        <f t="shared" ca="1" si="148"/>
        <v>0</v>
      </c>
      <c r="I1022" s="28">
        <f t="shared" ca="1" si="152"/>
        <v>0</v>
      </c>
      <c r="J1022" s="28">
        <f t="shared" ca="1" si="149"/>
        <v>0</v>
      </c>
      <c r="K1022" s="35">
        <f t="shared" ca="1" si="150"/>
        <v>0</v>
      </c>
      <c r="L1022" s="37"/>
    </row>
    <row r="1023" spans="1:12" x14ac:dyDescent="0.2">
      <c r="A1023" s="21">
        <v>67997</v>
      </c>
      <c r="B1023" s="28">
        <f t="shared" ca="1" si="151"/>
        <v>0</v>
      </c>
      <c r="C1023" s="24">
        <f t="shared" si="155"/>
        <v>0.05</v>
      </c>
      <c r="D1023" s="26">
        <f t="shared" ca="1" si="146"/>
        <v>2.9295632074773644E-2</v>
      </c>
      <c r="E1023" s="28">
        <f t="shared" si="153"/>
        <v>5000</v>
      </c>
      <c r="F1023" s="28">
        <f t="shared" si="154"/>
        <v>50</v>
      </c>
      <c r="G1023" s="23">
        <f t="shared" ca="1" si="147"/>
        <v>1.4647816037386823</v>
      </c>
      <c r="H1023" s="35">
        <f t="shared" ca="1" si="148"/>
        <v>-7323.9080186934116</v>
      </c>
      <c r="I1023" s="28">
        <f t="shared" ca="1" si="152"/>
        <v>0</v>
      </c>
      <c r="J1023" s="28">
        <f t="shared" ca="1" si="149"/>
        <v>0</v>
      </c>
      <c r="K1023" s="35">
        <f t="shared" ca="1" si="150"/>
        <v>-7323.9080186934116</v>
      </c>
      <c r="L1023" s="37"/>
    </row>
    <row r="1024" spans="1:12" x14ac:dyDescent="0.2">
      <c r="A1024" s="21">
        <v>68028</v>
      </c>
      <c r="B1024" s="28">
        <f t="shared" ca="1" si="151"/>
        <v>0</v>
      </c>
      <c r="C1024" s="24">
        <f t="shared" si="155"/>
        <v>0.05</v>
      </c>
      <c r="D1024" s="26">
        <f t="shared" ca="1" si="146"/>
        <v>2.9173096687553062E-2</v>
      </c>
      <c r="E1024" s="28">
        <f t="shared" si="153"/>
        <v>5000</v>
      </c>
      <c r="F1024" s="28">
        <f t="shared" si="154"/>
        <v>0</v>
      </c>
      <c r="G1024" s="23">
        <f t="shared" ca="1" si="147"/>
        <v>0</v>
      </c>
      <c r="H1024" s="35">
        <f t="shared" ca="1" si="148"/>
        <v>0</v>
      </c>
      <c r="I1024" s="28">
        <f t="shared" ca="1" si="152"/>
        <v>0</v>
      </c>
      <c r="J1024" s="28">
        <f t="shared" ca="1" si="149"/>
        <v>0</v>
      </c>
      <c r="K1024" s="35">
        <f t="shared" ca="1" si="150"/>
        <v>0</v>
      </c>
      <c r="L1024" s="37"/>
    </row>
    <row r="1025" spans="1:12" x14ac:dyDescent="0.2">
      <c r="A1025" s="21">
        <v>68058</v>
      </c>
      <c r="B1025" s="28">
        <f t="shared" ca="1" si="151"/>
        <v>0</v>
      </c>
      <c r="C1025" s="24">
        <f t="shared" si="155"/>
        <v>0.05</v>
      </c>
      <c r="D1025" s="26">
        <f t="shared" ca="1" si="146"/>
        <v>2.9055002074558346E-2</v>
      </c>
      <c r="E1025" s="28">
        <f t="shared" si="153"/>
        <v>5000</v>
      </c>
      <c r="F1025" s="28">
        <f t="shared" si="154"/>
        <v>0</v>
      </c>
      <c r="G1025" s="23">
        <f t="shared" ca="1" si="147"/>
        <v>0</v>
      </c>
      <c r="H1025" s="35">
        <f t="shared" ca="1" si="148"/>
        <v>0</v>
      </c>
      <c r="I1025" s="28">
        <f t="shared" ca="1" si="152"/>
        <v>0</v>
      </c>
      <c r="J1025" s="28">
        <f t="shared" ca="1" si="149"/>
        <v>0</v>
      </c>
      <c r="K1025" s="35">
        <f t="shared" ca="1" si="150"/>
        <v>0</v>
      </c>
      <c r="L1025" s="37"/>
    </row>
    <row r="1026" spans="1:12" x14ac:dyDescent="0.2">
      <c r="A1026" s="21">
        <v>68089</v>
      </c>
      <c r="B1026" s="28">
        <f t="shared" ca="1" si="151"/>
        <v>0</v>
      </c>
      <c r="C1026" s="24">
        <f t="shared" si="155"/>
        <v>0.05</v>
      </c>
      <c r="D1026" s="26">
        <f t="shared" ca="1" si="146"/>
        <v>2.8933473174932164E-2</v>
      </c>
      <c r="E1026" s="28">
        <f t="shared" si="153"/>
        <v>5000</v>
      </c>
      <c r="F1026" s="28">
        <f t="shared" si="154"/>
        <v>0</v>
      </c>
      <c r="G1026" s="23">
        <f t="shared" ca="1" si="147"/>
        <v>0</v>
      </c>
      <c r="H1026" s="35">
        <f t="shared" ca="1" si="148"/>
        <v>0</v>
      </c>
      <c r="I1026" s="28">
        <f t="shared" ca="1" si="152"/>
        <v>0</v>
      </c>
      <c r="J1026" s="28">
        <f t="shared" ca="1" si="149"/>
        <v>0</v>
      </c>
      <c r="K1026" s="35">
        <f t="shared" ca="1" si="150"/>
        <v>0</v>
      </c>
      <c r="L1026" s="37"/>
    </row>
    <row r="1027" spans="1:12" x14ac:dyDescent="0.2">
      <c r="A1027" s="21">
        <v>68119</v>
      </c>
      <c r="B1027" s="28">
        <f t="shared" ca="1" si="151"/>
        <v>0</v>
      </c>
      <c r="C1027" s="24">
        <f t="shared" si="155"/>
        <v>0.05</v>
      </c>
      <c r="D1027" s="26">
        <f t="shared" ca="1" si="146"/>
        <v>2.8816348573667445E-2</v>
      </c>
      <c r="E1027" s="28">
        <f t="shared" si="153"/>
        <v>5000</v>
      </c>
      <c r="F1027" s="28">
        <f t="shared" si="154"/>
        <v>0</v>
      </c>
      <c r="G1027" s="23">
        <f t="shared" ca="1" si="147"/>
        <v>0</v>
      </c>
      <c r="H1027" s="35">
        <f t="shared" ca="1" si="148"/>
        <v>0</v>
      </c>
      <c r="I1027" s="28">
        <f t="shared" ca="1" si="152"/>
        <v>0</v>
      </c>
      <c r="J1027" s="28">
        <f t="shared" ca="1" si="149"/>
        <v>0</v>
      </c>
      <c r="K1027" s="35">
        <f t="shared" ca="1" si="150"/>
        <v>0</v>
      </c>
      <c r="L1027" s="37"/>
    </row>
    <row r="1028" spans="1:12" x14ac:dyDescent="0.2">
      <c r="A1028" s="21">
        <v>68150</v>
      </c>
      <c r="B1028" s="28">
        <f t="shared" ca="1" si="151"/>
        <v>0</v>
      </c>
      <c r="C1028" s="24">
        <f t="shared" si="155"/>
        <v>0.05</v>
      </c>
      <c r="D1028" s="26">
        <f t="shared" ca="1" si="146"/>
        <v>2.8695817894495036E-2</v>
      </c>
      <c r="E1028" s="28">
        <f t="shared" si="153"/>
        <v>5000</v>
      </c>
      <c r="F1028" s="28">
        <f t="shared" si="154"/>
        <v>0</v>
      </c>
      <c r="G1028" s="23">
        <f t="shared" ca="1" si="147"/>
        <v>0</v>
      </c>
      <c r="H1028" s="35">
        <f t="shared" ca="1" si="148"/>
        <v>0</v>
      </c>
      <c r="I1028" s="28">
        <f t="shared" ca="1" si="152"/>
        <v>0</v>
      </c>
      <c r="J1028" s="28">
        <f t="shared" ca="1" si="149"/>
        <v>0</v>
      </c>
      <c r="K1028" s="35">
        <f t="shared" ca="1" si="150"/>
        <v>0</v>
      </c>
      <c r="L1028" s="37"/>
    </row>
    <row r="1029" spans="1:12" x14ac:dyDescent="0.2">
      <c r="A1029" s="21">
        <v>68181</v>
      </c>
      <c r="B1029" s="28">
        <f t="shared" ca="1" si="151"/>
        <v>0</v>
      </c>
      <c r="C1029" s="24">
        <f t="shared" si="155"/>
        <v>0.05</v>
      </c>
      <c r="D1029" s="26">
        <f t="shared" ca="1" si="146"/>
        <v>2.8575791361244673E-2</v>
      </c>
      <c r="E1029" s="28">
        <f t="shared" si="153"/>
        <v>5000</v>
      </c>
      <c r="F1029" s="28">
        <f t="shared" si="154"/>
        <v>0</v>
      </c>
      <c r="G1029" s="23">
        <f t="shared" ca="1" si="147"/>
        <v>0</v>
      </c>
      <c r="H1029" s="35">
        <f t="shared" ca="1" si="148"/>
        <v>0</v>
      </c>
      <c r="I1029" s="28">
        <f t="shared" ca="1" si="152"/>
        <v>0</v>
      </c>
      <c r="J1029" s="28">
        <f t="shared" ca="1" si="149"/>
        <v>0</v>
      </c>
      <c r="K1029" s="35">
        <f t="shared" ca="1" si="150"/>
        <v>0</v>
      </c>
      <c r="L1029" s="37"/>
    </row>
    <row r="1030" spans="1:12" x14ac:dyDescent="0.2">
      <c r="A1030" s="21">
        <v>68211</v>
      </c>
      <c r="B1030" s="28">
        <f t="shared" ca="1" si="151"/>
        <v>0</v>
      </c>
      <c r="C1030" s="24">
        <f t="shared" si="155"/>
        <v>0.05</v>
      </c>
      <c r="D1030" s="26">
        <f t="shared" ca="1" si="146"/>
        <v>2.8460114679472858E-2</v>
      </c>
      <c r="E1030" s="28">
        <f t="shared" si="153"/>
        <v>5000</v>
      </c>
      <c r="F1030" s="28">
        <f t="shared" si="154"/>
        <v>0</v>
      </c>
      <c r="G1030" s="23">
        <f t="shared" ca="1" si="147"/>
        <v>0</v>
      </c>
      <c r="H1030" s="35">
        <f t="shared" ca="1" si="148"/>
        <v>0</v>
      </c>
      <c r="I1030" s="28">
        <f t="shared" ca="1" si="152"/>
        <v>0</v>
      </c>
      <c r="J1030" s="28">
        <f t="shared" ca="1" si="149"/>
        <v>0</v>
      </c>
      <c r="K1030" s="35">
        <f t="shared" ca="1" si="150"/>
        <v>0</v>
      </c>
      <c r="L1030" s="37"/>
    </row>
    <row r="1031" spans="1:12" x14ac:dyDescent="0.2">
      <c r="A1031" s="21">
        <v>68242</v>
      </c>
      <c r="B1031" s="28">
        <f t="shared" ca="1" si="151"/>
        <v>0</v>
      </c>
      <c r="C1031" s="24">
        <f t="shared" si="155"/>
        <v>0.05</v>
      </c>
      <c r="D1031" s="26">
        <f t="shared" ca="1" si="146"/>
        <v>2.8341074026460501E-2</v>
      </c>
      <c r="E1031" s="28">
        <f t="shared" si="153"/>
        <v>5000</v>
      </c>
      <c r="F1031" s="28">
        <f t="shared" si="154"/>
        <v>0</v>
      </c>
      <c r="G1031" s="23">
        <f t="shared" ca="1" si="147"/>
        <v>0</v>
      </c>
      <c r="H1031" s="35">
        <f t="shared" ca="1" si="148"/>
        <v>0</v>
      </c>
      <c r="I1031" s="28">
        <f t="shared" ca="1" si="152"/>
        <v>0</v>
      </c>
      <c r="J1031" s="28">
        <f t="shared" ca="1" si="149"/>
        <v>0</v>
      </c>
      <c r="K1031" s="35">
        <f t="shared" ca="1" si="150"/>
        <v>0</v>
      </c>
      <c r="L1031" s="37"/>
    </row>
    <row r="1032" spans="1:12" x14ac:dyDescent="0.2">
      <c r="A1032" s="21">
        <v>68272</v>
      </c>
      <c r="B1032" s="28">
        <f t="shared" ca="1" si="151"/>
        <v>0</v>
      </c>
      <c r="C1032" s="24">
        <f t="shared" si="155"/>
        <v>0.05</v>
      </c>
      <c r="D1032" s="26">
        <f t="shared" ca="1" si="146"/>
        <v>2.8226347495888315E-2</v>
      </c>
      <c r="E1032" s="28">
        <f t="shared" si="153"/>
        <v>5000</v>
      </c>
      <c r="F1032" s="28">
        <f t="shared" si="154"/>
        <v>0</v>
      </c>
      <c r="G1032" s="23">
        <f t="shared" ca="1" si="147"/>
        <v>0</v>
      </c>
      <c r="H1032" s="35">
        <f t="shared" ca="1" si="148"/>
        <v>0</v>
      </c>
      <c r="I1032" s="28">
        <f t="shared" ca="1" si="152"/>
        <v>0</v>
      </c>
      <c r="J1032" s="28">
        <f t="shared" ca="1" si="149"/>
        <v>0</v>
      </c>
      <c r="K1032" s="35">
        <f t="shared" ca="1" si="150"/>
        <v>0</v>
      </c>
      <c r="L1032" s="37"/>
    </row>
    <row r="1033" spans="1:12" x14ac:dyDescent="0.2">
      <c r="A1033" s="21">
        <v>68303</v>
      </c>
      <c r="B1033" s="28">
        <f t="shared" ca="1" si="151"/>
        <v>0</v>
      </c>
      <c r="C1033" s="24">
        <f t="shared" si="155"/>
        <v>0.05</v>
      </c>
      <c r="D1033" s="26">
        <f t="shared" ca="1" si="146"/>
        <v>2.810828462523909E-2</v>
      </c>
      <c r="E1033" s="28">
        <f t="shared" si="153"/>
        <v>5000</v>
      </c>
      <c r="F1033" s="28">
        <f t="shared" si="154"/>
        <v>0</v>
      </c>
      <c r="G1033" s="23">
        <f t="shared" ca="1" si="147"/>
        <v>0</v>
      </c>
      <c r="H1033" s="35">
        <f t="shared" ca="1" si="148"/>
        <v>0</v>
      </c>
      <c r="I1033" s="28">
        <f t="shared" ca="1" si="152"/>
        <v>0</v>
      </c>
      <c r="J1033" s="28">
        <f t="shared" ca="1" si="149"/>
        <v>0</v>
      </c>
      <c r="K1033" s="35">
        <f t="shared" ca="1" si="150"/>
        <v>0</v>
      </c>
      <c r="L1033" s="37"/>
    </row>
    <row r="1034" spans="1:12" x14ac:dyDescent="0.2">
      <c r="A1034" s="21">
        <v>68334</v>
      </c>
      <c r="B1034" s="28">
        <f t="shared" ca="1" si="151"/>
        <v>0</v>
      </c>
      <c r="C1034" s="24">
        <f t="shared" si="155"/>
        <v>0.05</v>
      </c>
      <c r="D1034" s="26">
        <f t="shared" ref="D1034:D1097" ca="1" si="156">+(1+C1034/2)^(-2*(A1034-$M$4)/365.25)</f>
        <v>2.7990715578363128E-2</v>
      </c>
      <c r="E1034" s="28">
        <f t="shared" si="153"/>
        <v>5000</v>
      </c>
      <c r="F1034" s="28">
        <f t="shared" si="154"/>
        <v>0</v>
      </c>
      <c r="G1034" s="23">
        <f t="shared" ca="1" si="147"/>
        <v>0</v>
      </c>
      <c r="H1034" s="35">
        <f t="shared" ca="1" si="148"/>
        <v>0</v>
      </c>
      <c r="I1034" s="28">
        <f t="shared" ca="1" si="152"/>
        <v>0</v>
      </c>
      <c r="J1034" s="28">
        <f t="shared" ca="1" si="149"/>
        <v>0</v>
      </c>
      <c r="K1034" s="35">
        <f t="shared" ca="1" si="150"/>
        <v>0</v>
      </c>
      <c r="L1034" s="37"/>
    </row>
    <row r="1035" spans="1:12" x14ac:dyDescent="0.2">
      <c r="A1035" s="21">
        <v>68362</v>
      </c>
      <c r="B1035" s="28">
        <f t="shared" ca="1" si="151"/>
        <v>0</v>
      </c>
      <c r="C1035" s="24">
        <f t="shared" si="155"/>
        <v>0.05</v>
      </c>
      <c r="D1035" s="26">
        <f t="shared" ca="1" si="156"/>
        <v>2.7884946914984377E-2</v>
      </c>
      <c r="E1035" s="28">
        <f t="shared" si="153"/>
        <v>5000</v>
      </c>
      <c r="F1035" s="28">
        <f t="shared" si="154"/>
        <v>50</v>
      </c>
      <c r="G1035" s="23">
        <f t="shared" ref="G1035:G1098" ca="1" si="157">+F1035*D1035</f>
        <v>1.3942473457492188</v>
      </c>
      <c r="H1035" s="35">
        <f t="shared" ref="H1035:H1098" ca="1" si="158">-G1035*E1035</f>
        <v>-6971.2367287460938</v>
      </c>
      <c r="I1035" s="28">
        <f t="shared" ca="1" si="152"/>
        <v>0</v>
      </c>
      <c r="J1035" s="28">
        <f t="shared" ref="J1035:J1098" ca="1" si="159">+IF(B1035=0,0,D1035*-IPMT(C1035/12,B1035,$B$8,I1034))</f>
        <v>0</v>
      </c>
      <c r="K1035" s="35">
        <f t="shared" ref="K1035:K1098" ca="1" si="160">+H1035+J1035</f>
        <v>-6971.2367287460938</v>
      </c>
      <c r="L1035" s="37"/>
    </row>
    <row r="1036" spans="1:12" x14ac:dyDescent="0.2">
      <c r="A1036" s="21">
        <v>68393</v>
      </c>
      <c r="B1036" s="28">
        <f t="shared" ref="B1036:B1099" ca="1" si="161">+IF(B1035&lt;&gt;0,B1035+1,IF(I1035=0,0,1))</f>
        <v>0</v>
      </c>
      <c r="C1036" s="24">
        <f t="shared" si="155"/>
        <v>0.05</v>
      </c>
      <c r="D1036" s="26">
        <f t="shared" ca="1" si="156"/>
        <v>2.7768312026918776E-2</v>
      </c>
      <c r="E1036" s="28">
        <f t="shared" si="153"/>
        <v>5000</v>
      </c>
      <c r="F1036" s="28">
        <f t="shared" si="154"/>
        <v>0</v>
      </c>
      <c r="G1036" s="23">
        <f t="shared" ca="1" si="157"/>
        <v>0</v>
      </c>
      <c r="H1036" s="35">
        <f t="shared" ca="1" si="158"/>
        <v>0</v>
      </c>
      <c r="I1036" s="28">
        <f t="shared" ref="I1036:I1099" ca="1" si="162">+IF(A1036=$I$4,$H$4*D1036,IF(I1035=0,0,I1035+J1036+H1036))</f>
        <v>0</v>
      </c>
      <c r="J1036" s="28">
        <f t="shared" ca="1" si="159"/>
        <v>0</v>
      </c>
      <c r="K1036" s="35">
        <f t="shared" ca="1" si="160"/>
        <v>0</v>
      </c>
      <c r="L1036" s="37"/>
    </row>
    <row r="1037" spans="1:12" x14ac:dyDescent="0.2">
      <c r="A1037" s="21">
        <v>68423</v>
      </c>
      <c r="B1037" s="28">
        <f t="shared" ca="1" si="161"/>
        <v>0</v>
      </c>
      <c r="C1037" s="24">
        <f t="shared" si="155"/>
        <v>0.05</v>
      </c>
      <c r="D1037" s="26">
        <f t="shared" ca="1" si="156"/>
        <v>2.7655904074569467E-2</v>
      </c>
      <c r="E1037" s="28">
        <f t="shared" si="153"/>
        <v>5000</v>
      </c>
      <c r="F1037" s="28">
        <f t="shared" si="154"/>
        <v>0</v>
      </c>
      <c r="G1037" s="23">
        <f t="shared" ca="1" si="157"/>
        <v>0</v>
      </c>
      <c r="H1037" s="35">
        <f t="shared" ca="1" si="158"/>
        <v>0</v>
      </c>
      <c r="I1037" s="28">
        <f t="shared" ca="1" si="162"/>
        <v>0</v>
      </c>
      <c r="J1037" s="28">
        <f t="shared" ca="1" si="159"/>
        <v>0</v>
      </c>
      <c r="K1037" s="35">
        <f t="shared" ca="1" si="160"/>
        <v>0</v>
      </c>
      <c r="L1037" s="37"/>
    </row>
    <row r="1038" spans="1:12" x14ac:dyDescent="0.2">
      <c r="A1038" s="21">
        <v>68454</v>
      </c>
      <c r="B1038" s="28">
        <f t="shared" ca="1" si="161"/>
        <v>0</v>
      </c>
      <c r="C1038" s="24">
        <f t="shared" si="155"/>
        <v>0.05</v>
      </c>
      <c r="D1038" s="26">
        <f t="shared" ca="1" si="156"/>
        <v>2.7540227208268615E-2</v>
      </c>
      <c r="E1038" s="28">
        <f t="shared" si="153"/>
        <v>5000</v>
      </c>
      <c r="F1038" s="28">
        <f t="shared" si="154"/>
        <v>0</v>
      </c>
      <c r="G1038" s="23">
        <f t="shared" ca="1" si="157"/>
        <v>0</v>
      </c>
      <c r="H1038" s="35">
        <f t="shared" ca="1" si="158"/>
        <v>0</v>
      </c>
      <c r="I1038" s="28">
        <f t="shared" ca="1" si="162"/>
        <v>0</v>
      </c>
      <c r="J1038" s="28">
        <f t="shared" ca="1" si="159"/>
        <v>0</v>
      </c>
      <c r="K1038" s="35">
        <f t="shared" ca="1" si="160"/>
        <v>0</v>
      </c>
      <c r="L1038" s="37"/>
    </row>
    <row r="1039" spans="1:12" x14ac:dyDescent="0.2">
      <c r="A1039" s="21">
        <v>68484</v>
      </c>
      <c r="B1039" s="28">
        <f t="shared" ca="1" si="161"/>
        <v>0</v>
      </c>
      <c r="C1039" s="24">
        <f t="shared" si="155"/>
        <v>0.05</v>
      </c>
      <c r="D1039" s="26">
        <f t="shared" ca="1" si="156"/>
        <v>2.7428742558257675E-2</v>
      </c>
      <c r="E1039" s="28">
        <f t="shared" si="153"/>
        <v>5000</v>
      </c>
      <c r="F1039" s="28">
        <f t="shared" si="154"/>
        <v>0</v>
      </c>
      <c r="G1039" s="23">
        <f t="shared" ca="1" si="157"/>
        <v>0</v>
      </c>
      <c r="H1039" s="35">
        <f t="shared" ca="1" si="158"/>
        <v>0</v>
      </c>
      <c r="I1039" s="28">
        <f t="shared" ca="1" si="162"/>
        <v>0</v>
      </c>
      <c r="J1039" s="28">
        <f t="shared" ca="1" si="159"/>
        <v>0</v>
      </c>
      <c r="K1039" s="35">
        <f t="shared" ca="1" si="160"/>
        <v>0</v>
      </c>
      <c r="L1039" s="37"/>
    </row>
    <row r="1040" spans="1:12" x14ac:dyDescent="0.2">
      <c r="A1040" s="21">
        <v>68515</v>
      </c>
      <c r="B1040" s="28">
        <f t="shared" ca="1" si="161"/>
        <v>0</v>
      </c>
      <c r="C1040" s="24">
        <f t="shared" si="155"/>
        <v>0.05</v>
      </c>
      <c r="D1040" s="26">
        <f t="shared" ca="1" si="156"/>
        <v>2.7314015844672142E-2</v>
      </c>
      <c r="E1040" s="28">
        <f t="shared" si="153"/>
        <v>5000</v>
      </c>
      <c r="F1040" s="28">
        <f t="shared" si="154"/>
        <v>0</v>
      </c>
      <c r="G1040" s="23">
        <f t="shared" ca="1" si="157"/>
        <v>0</v>
      </c>
      <c r="H1040" s="35">
        <f t="shared" ca="1" si="158"/>
        <v>0</v>
      </c>
      <c r="I1040" s="28">
        <f t="shared" ca="1" si="162"/>
        <v>0</v>
      </c>
      <c r="J1040" s="28">
        <f t="shared" ca="1" si="159"/>
        <v>0</v>
      </c>
      <c r="K1040" s="35">
        <f t="shared" ca="1" si="160"/>
        <v>0</v>
      </c>
      <c r="L1040" s="37"/>
    </row>
    <row r="1041" spans="1:12" x14ac:dyDescent="0.2">
      <c r="A1041" s="21">
        <v>68546</v>
      </c>
      <c r="B1041" s="28">
        <f t="shared" ca="1" si="161"/>
        <v>0</v>
      </c>
      <c r="C1041" s="24">
        <f t="shared" si="155"/>
        <v>0.05</v>
      </c>
      <c r="D1041" s="26">
        <f t="shared" ca="1" si="156"/>
        <v>2.7199769000653441E-2</v>
      </c>
      <c r="E1041" s="28">
        <f t="shared" si="153"/>
        <v>5000</v>
      </c>
      <c r="F1041" s="28">
        <f t="shared" si="154"/>
        <v>0</v>
      </c>
      <c r="G1041" s="23">
        <f t="shared" ca="1" si="157"/>
        <v>0</v>
      </c>
      <c r="H1041" s="35">
        <f t="shared" ca="1" si="158"/>
        <v>0</v>
      </c>
      <c r="I1041" s="28">
        <f t="shared" ca="1" si="162"/>
        <v>0</v>
      </c>
      <c r="J1041" s="28">
        <f t="shared" ca="1" si="159"/>
        <v>0</v>
      </c>
      <c r="K1041" s="35">
        <f t="shared" ca="1" si="160"/>
        <v>0</v>
      </c>
      <c r="L1041" s="37"/>
    </row>
    <row r="1042" spans="1:12" x14ac:dyDescent="0.2">
      <c r="A1042" s="21">
        <v>68576</v>
      </c>
      <c r="B1042" s="28">
        <f t="shared" ca="1" si="161"/>
        <v>0</v>
      </c>
      <c r="C1042" s="24">
        <f t="shared" si="155"/>
        <v>0.05</v>
      </c>
      <c r="D1042" s="26">
        <f t="shared" ca="1" si="156"/>
        <v>2.7089662547845901E-2</v>
      </c>
      <c r="E1042" s="28">
        <f t="shared" si="153"/>
        <v>5000</v>
      </c>
      <c r="F1042" s="28">
        <f t="shared" si="154"/>
        <v>0</v>
      </c>
      <c r="G1042" s="23">
        <f t="shared" ca="1" si="157"/>
        <v>0</v>
      </c>
      <c r="H1042" s="35">
        <f t="shared" ca="1" si="158"/>
        <v>0</v>
      </c>
      <c r="I1042" s="28">
        <f t="shared" ca="1" si="162"/>
        <v>0</v>
      </c>
      <c r="J1042" s="28">
        <f t="shared" ca="1" si="159"/>
        <v>0</v>
      </c>
      <c r="K1042" s="35">
        <f t="shared" ca="1" si="160"/>
        <v>0</v>
      </c>
      <c r="L1042" s="37"/>
    </row>
    <row r="1043" spans="1:12" x14ac:dyDescent="0.2">
      <c r="A1043" s="21">
        <v>68607</v>
      </c>
      <c r="B1043" s="28">
        <f t="shared" ca="1" si="161"/>
        <v>0</v>
      </c>
      <c r="C1043" s="24">
        <f t="shared" si="155"/>
        <v>0.05</v>
      </c>
      <c r="D1043" s="26">
        <f t="shared" ca="1" si="156"/>
        <v>2.6976354110550448E-2</v>
      </c>
      <c r="E1043" s="28">
        <f t="shared" si="153"/>
        <v>5000</v>
      </c>
      <c r="F1043" s="28">
        <f t="shared" si="154"/>
        <v>0</v>
      </c>
      <c r="G1043" s="23">
        <f t="shared" ca="1" si="157"/>
        <v>0</v>
      </c>
      <c r="H1043" s="35">
        <f t="shared" ca="1" si="158"/>
        <v>0</v>
      </c>
      <c r="I1043" s="28">
        <f t="shared" ca="1" si="162"/>
        <v>0</v>
      </c>
      <c r="J1043" s="28">
        <f t="shared" ca="1" si="159"/>
        <v>0</v>
      </c>
      <c r="K1043" s="35">
        <f t="shared" ca="1" si="160"/>
        <v>0</v>
      </c>
      <c r="L1043" s="37"/>
    </row>
    <row r="1044" spans="1:12" x14ac:dyDescent="0.2">
      <c r="A1044" s="21">
        <v>68637</v>
      </c>
      <c r="B1044" s="28">
        <f t="shared" ca="1" si="161"/>
        <v>0</v>
      </c>
      <c r="C1044" s="24">
        <f t="shared" si="155"/>
        <v>0.05</v>
      </c>
      <c r="D1044" s="26">
        <f t="shared" ca="1" si="156"/>
        <v>2.6867152055903523E-2</v>
      </c>
      <c r="E1044" s="28">
        <f t="shared" si="153"/>
        <v>5000</v>
      </c>
      <c r="F1044" s="28">
        <f t="shared" si="154"/>
        <v>0</v>
      </c>
      <c r="G1044" s="23">
        <f t="shared" ca="1" si="157"/>
        <v>0</v>
      </c>
      <c r="H1044" s="35">
        <f t="shared" ca="1" si="158"/>
        <v>0</v>
      </c>
      <c r="I1044" s="28">
        <f t="shared" ca="1" si="162"/>
        <v>0</v>
      </c>
      <c r="J1044" s="28">
        <f t="shared" ca="1" si="159"/>
        <v>0</v>
      </c>
      <c r="K1044" s="35">
        <f t="shared" ca="1" si="160"/>
        <v>0</v>
      </c>
      <c r="L1044" s="37"/>
    </row>
    <row r="1045" spans="1:12" x14ac:dyDescent="0.2">
      <c r="A1045" s="21">
        <v>68668</v>
      </c>
      <c r="B1045" s="28">
        <f t="shared" ca="1" si="161"/>
        <v>0</v>
      </c>
      <c r="C1045" s="24">
        <f t="shared" si="155"/>
        <v>0.05</v>
      </c>
      <c r="D1045" s="26">
        <f t="shared" ca="1" si="156"/>
        <v>2.6754774317396937E-2</v>
      </c>
      <c r="E1045" s="28">
        <f t="shared" si="153"/>
        <v>5000</v>
      </c>
      <c r="F1045" s="28">
        <f t="shared" si="154"/>
        <v>0</v>
      </c>
      <c r="G1045" s="23">
        <f t="shared" ca="1" si="157"/>
        <v>0</v>
      </c>
      <c r="H1045" s="35">
        <f t="shared" ca="1" si="158"/>
        <v>0</v>
      </c>
      <c r="I1045" s="28">
        <f t="shared" ca="1" si="162"/>
        <v>0</v>
      </c>
      <c r="J1045" s="28">
        <f t="shared" ca="1" si="159"/>
        <v>0</v>
      </c>
      <c r="K1045" s="35">
        <f t="shared" ca="1" si="160"/>
        <v>0</v>
      </c>
      <c r="L1045" s="37"/>
    </row>
    <row r="1046" spans="1:12" x14ac:dyDescent="0.2">
      <c r="A1046" s="21">
        <v>68699</v>
      </c>
      <c r="B1046" s="28">
        <f t="shared" ca="1" si="161"/>
        <v>0</v>
      </c>
      <c r="C1046" s="24">
        <f t="shared" si="155"/>
        <v>0.05</v>
      </c>
      <c r="D1046" s="26">
        <f t="shared" ca="1" si="156"/>
        <v>2.6642866623355254E-2</v>
      </c>
      <c r="E1046" s="28">
        <f t="shared" si="153"/>
        <v>5000</v>
      </c>
      <c r="F1046" s="28">
        <f t="shared" si="154"/>
        <v>0</v>
      </c>
      <c r="G1046" s="23">
        <f t="shared" ca="1" si="157"/>
        <v>0</v>
      </c>
      <c r="H1046" s="35">
        <f t="shared" ca="1" si="158"/>
        <v>0</v>
      </c>
      <c r="I1046" s="28">
        <f t="shared" ca="1" si="162"/>
        <v>0</v>
      </c>
      <c r="J1046" s="28">
        <f t="shared" ca="1" si="159"/>
        <v>0</v>
      </c>
      <c r="K1046" s="35">
        <f t="shared" ca="1" si="160"/>
        <v>0</v>
      </c>
      <c r="L1046" s="37"/>
    </row>
    <row r="1047" spans="1:12" x14ac:dyDescent="0.2">
      <c r="A1047" s="21">
        <v>68728</v>
      </c>
      <c r="B1047" s="28">
        <f t="shared" ca="1" si="161"/>
        <v>0</v>
      </c>
      <c r="C1047" s="24">
        <f t="shared" si="155"/>
        <v>0.05</v>
      </c>
      <c r="D1047" s="26">
        <f t="shared" ca="1" si="156"/>
        <v>2.6538602573341671E-2</v>
      </c>
      <c r="E1047" s="28">
        <f t="shared" si="153"/>
        <v>5000</v>
      </c>
      <c r="F1047" s="28">
        <f t="shared" si="154"/>
        <v>50</v>
      </c>
      <c r="G1047" s="23">
        <f t="shared" ca="1" si="157"/>
        <v>1.3269301286670836</v>
      </c>
      <c r="H1047" s="35">
        <f t="shared" ca="1" si="158"/>
        <v>-6634.650643335418</v>
      </c>
      <c r="I1047" s="28">
        <f t="shared" ca="1" si="162"/>
        <v>0</v>
      </c>
      <c r="J1047" s="28">
        <f t="shared" ca="1" si="159"/>
        <v>0</v>
      </c>
      <c r="K1047" s="35">
        <f t="shared" ca="1" si="160"/>
        <v>-6634.650643335418</v>
      </c>
      <c r="L1047" s="37"/>
    </row>
    <row r="1048" spans="1:12" x14ac:dyDescent="0.2">
      <c r="A1048" s="21">
        <v>68759</v>
      </c>
      <c r="B1048" s="28">
        <f t="shared" ca="1" si="161"/>
        <v>0</v>
      </c>
      <c r="C1048" s="24">
        <f t="shared" si="155"/>
        <v>0.05</v>
      </c>
      <c r="D1048" s="26">
        <f t="shared" ca="1" si="156"/>
        <v>2.6427599064889715E-2</v>
      </c>
      <c r="E1048" s="28">
        <f t="shared" si="153"/>
        <v>5000</v>
      </c>
      <c r="F1048" s="28">
        <f t="shared" si="154"/>
        <v>0</v>
      </c>
      <c r="G1048" s="23">
        <f t="shared" ca="1" si="157"/>
        <v>0</v>
      </c>
      <c r="H1048" s="35">
        <f t="shared" ca="1" si="158"/>
        <v>0</v>
      </c>
      <c r="I1048" s="28">
        <f t="shared" ca="1" si="162"/>
        <v>0</v>
      </c>
      <c r="J1048" s="28">
        <f t="shared" ca="1" si="159"/>
        <v>0</v>
      </c>
      <c r="K1048" s="35">
        <f t="shared" ca="1" si="160"/>
        <v>0</v>
      </c>
      <c r="L1048" s="37"/>
    </row>
    <row r="1049" spans="1:12" x14ac:dyDescent="0.2">
      <c r="A1049" s="21">
        <v>68789</v>
      </c>
      <c r="B1049" s="28">
        <f t="shared" ca="1" si="161"/>
        <v>0</v>
      </c>
      <c r="C1049" s="24">
        <f t="shared" si="155"/>
        <v>0.05</v>
      </c>
      <c r="D1049" s="26">
        <f t="shared" ca="1" si="156"/>
        <v>2.6320618406738352E-2</v>
      </c>
      <c r="E1049" s="28">
        <f t="shared" ref="E1049:E1112" si="163">+IF(OR($E$4="",$E$4=0),IF(YEAR(A1049)&gt;$M$38,$N$39,VLOOKUP(YEAR(A1049),Curve,2,FALSE)),$E$4)</f>
        <v>5000</v>
      </c>
      <c r="F1049" s="28">
        <f t="shared" ref="F1049:F1112" si="164">+IF(MONTH(A1049)=$G$4,$F$4,0)</f>
        <v>0</v>
      </c>
      <c r="G1049" s="23">
        <f t="shared" ca="1" si="157"/>
        <v>0</v>
      </c>
      <c r="H1049" s="35">
        <f t="shared" ca="1" si="158"/>
        <v>0</v>
      </c>
      <c r="I1049" s="28">
        <f t="shared" ca="1" si="162"/>
        <v>0</v>
      </c>
      <c r="J1049" s="28">
        <f t="shared" ca="1" si="159"/>
        <v>0</v>
      </c>
      <c r="K1049" s="35">
        <f t="shared" ca="1" si="160"/>
        <v>0</v>
      </c>
      <c r="L1049" s="37"/>
    </row>
    <row r="1050" spans="1:12" x14ac:dyDescent="0.2">
      <c r="A1050" s="21">
        <v>68820</v>
      </c>
      <c r="B1050" s="28">
        <f t="shared" ca="1" si="161"/>
        <v>0</v>
      </c>
      <c r="C1050" s="24">
        <f t="shared" si="155"/>
        <v>0.05</v>
      </c>
      <c r="D1050" s="26">
        <f t="shared" ca="1" si="156"/>
        <v>2.6210526664729755E-2</v>
      </c>
      <c r="E1050" s="28">
        <f t="shared" si="163"/>
        <v>5000</v>
      </c>
      <c r="F1050" s="28">
        <f t="shared" si="164"/>
        <v>0</v>
      </c>
      <c r="G1050" s="23">
        <f t="shared" ca="1" si="157"/>
        <v>0</v>
      </c>
      <c r="H1050" s="35">
        <f t="shared" ca="1" si="158"/>
        <v>0</v>
      </c>
      <c r="I1050" s="28">
        <f t="shared" ca="1" si="162"/>
        <v>0</v>
      </c>
      <c r="J1050" s="28">
        <f t="shared" ca="1" si="159"/>
        <v>0</v>
      </c>
      <c r="K1050" s="35">
        <f t="shared" ca="1" si="160"/>
        <v>0</v>
      </c>
      <c r="L1050" s="37"/>
    </row>
    <row r="1051" spans="1:12" x14ac:dyDescent="0.2">
      <c r="A1051" s="21">
        <v>68850</v>
      </c>
      <c r="B1051" s="28">
        <f t="shared" ca="1" si="161"/>
        <v>0</v>
      </c>
      <c r="C1051" s="24">
        <f t="shared" si="155"/>
        <v>0.05</v>
      </c>
      <c r="D1051" s="26">
        <f t="shared" ca="1" si="156"/>
        <v>2.6104424729922814E-2</v>
      </c>
      <c r="E1051" s="28">
        <f t="shared" si="163"/>
        <v>5000</v>
      </c>
      <c r="F1051" s="28">
        <f t="shared" si="164"/>
        <v>0</v>
      </c>
      <c r="G1051" s="23">
        <f t="shared" ca="1" si="157"/>
        <v>0</v>
      </c>
      <c r="H1051" s="35">
        <f t="shared" ca="1" si="158"/>
        <v>0</v>
      </c>
      <c r="I1051" s="28">
        <f t="shared" ca="1" si="162"/>
        <v>0</v>
      </c>
      <c r="J1051" s="28">
        <f t="shared" ca="1" si="159"/>
        <v>0</v>
      </c>
      <c r="K1051" s="35">
        <f t="shared" ca="1" si="160"/>
        <v>0</v>
      </c>
      <c r="L1051" s="37"/>
    </row>
    <row r="1052" spans="1:12" x14ac:dyDescent="0.2">
      <c r="A1052" s="21">
        <v>68881</v>
      </c>
      <c r="B1052" s="28">
        <f t="shared" ca="1" si="161"/>
        <v>0</v>
      </c>
      <c r="C1052" s="24">
        <f t="shared" si="155"/>
        <v>0.05</v>
      </c>
      <c r="D1052" s="26">
        <f t="shared" ca="1" si="156"/>
        <v>2.5995237265242509E-2</v>
      </c>
      <c r="E1052" s="28">
        <f t="shared" si="163"/>
        <v>5000</v>
      </c>
      <c r="F1052" s="28">
        <f t="shared" si="164"/>
        <v>0</v>
      </c>
      <c r="G1052" s="23">
        <f t="shared" ca="1" si="157"/>
        <v>0</v>
      </c>
      <c r="H1052" s="35">
        <f t="shared" ca="1" si="158"/>
        <v>0</v>
      </c>
      <c r="I1052" s="28">
        <f t="shared" ca="1" si="162"/>
        <v>0</v>
      </c>
      <c r="J1052" s="28">
        <f t="shared" ca="1" si="159"/>
        <v>0</v>
      </c>
      <c r="K1052" s="35">
        <f t="shared" ca="1" si="160"/>
        <v>0</v>
      </c>
      <c r="L1052" s="37"/>
    </row>
    <row r="1053" spans="1:12" x14ac:dyDescent="0.2">
      <c r="A1053" s="21">
        <v>68912</v>
      </c>
      <c r="B1053" s="28">
        <f t="shared" ca="1" si="161"/>
        <v>0</v>
      </c>
      <c r="C1053" s="24">
        <f t="shared" si="155"/>
        <v>0.05</v>
      </c>
      <c r="D1053" s="26">
        <f t="shared" ca="1" si="156"/>
        <v>2.5886506501009234E-2</v>
      </c>
      <c r="E1053" s="28">
        <f t="shared" si="163"/>
        <v>5000</v>
      </c>
      <c r="F1053" s="28">
        <f t="shared" si="164"/>
        <v>0</v>
      </c>
      <c r="G1053" s="23">
        <f t="shared" ca="1" si="157"/>
        <v>0</v>
      </c>
      <c r="H1053" s="35">
        <f t="shared" ca="1" si="158"/>
        <v>0</v>
      </c>
      <c r="I1053" s="28">
        <f t="shared" ca="1" si="162"/>
        <v>0</v>
      </c>
      <c r="J1053" s="28">
        <f t="shared" ca="1" si="159"/>
        <v>0</v>
      </c>
      <c r="K1053" s="35">
        <f t="shared" ca="1" si="160"/>
        <v>0</v>
      </c>
      <c r="L1053" s="37"/>
    </row>
    <row r="1054" spans="1:12" x14ac:dyDescent="0.2">
      <c r="A1054" s="21">
        <v>68942</v>
      </c>
      <c r="B1054" s="28">
        <f t="shared" ca="1" si="161"/>
        <v>0</v>
      </c>
      <c r="C1054" s="24">
        <f t="shared" si="155"/>
        <v>0.05</v>
      </c>
      <c r="D1054" s="26">
        <f t="shared" ca="1" si="156"/>
        <v>2.5781716221123498E-2</v>
      </c>
      <c r="E1054" s="28">
        <f t="shared" si="163"/>
        <v>5000</v>
      </c>
      <c r="F1054" s="28">
        <f t="shared" si="164"/>
        <v>0</v>
      </c>
      <c r="G1054" s="23">
        <f t="shared" ca="1" si="157"/>
        <v>0</v>
      </c>
      <c r="H1054" s="35">
        <f t="shared" ca="1" si="158"/>
        <v>0</v>
      </c>
      <c r="I1054" s="28">
        <f t="shared" ca="1" si="162"/>
        <v>0</v>
      </c>
      <c r="J1054" s="28">
        <f t="shared" ca="1" si="159"/>
        <v>0</v>
      </c>
      <c r="K1054" s="35">
        <f t="shared" ca="1" si="160"/>
        <v>0</v>
      </c>
      <c r="L1054" s="37"/>
    </row>
    <row r="1055" spans="1:12" x14ac:dyDescent="0.2">
      <c r="A1055" s="21">
        <v>68973</v>
      </c>
      <c r="B1055" s="28">
        <f t="shared" ca="1" si="161"/>
        <v>0</v>
      </c>
      <c r="C1055" s="24">
        <f t="shared" si="155"/>
        <v>0.05</v>
      </c>
      <c r="D1055" s="26">
        <f t="shared" ca="1" si="156"/>
        <v>2.5673878555347831E-2</v>
      </c>
      <c r="E1055" s="28">
        <f t="shared" si="163"/>
        <v>5000</v>
      </c>
      <c r="F1055" s="28">
        <f t="shared" si="164"/>
        <v>0</v>
      </c>
      <c r="G1055" s="23">
        <f t="shared" ca="1" si="157"/>
        <v>0</v>
      </c>
      <c r="H1055" s="35">
        <f t="shared" ca="1" si="158"/>
        <v>0</v>
      </c>
      <c r="I1055" s="28">
        <f t="shared" ca="1" si="162"/>
        <v>0</v>
      </c>
      <c r="J1055" s="28">
        <f t="shared" ca="1" si="159"/>
        <v>0</v>
      </c>
      <c r="K1055" s="35">
        <f t="shared" ca="1" si="160"/>
        <v>0</v>
      </c>
      <c r="L1055" s="37"/>
    </row>
    <row r="1056" spans="1:12" x14ac:dyDescent="0.2">
      <c r="A1056" s="21">
        <v>69003</v>
      </c>
      <c r="B1056" s="28">
        <f t="shared" ca="1" si="161"/>
        <v>0</v>
      </c>
      <c r="C1056" s="24">
        <f t="shared" si="155"/>
        <v>0.05</v>
      </c>
      <c r="D1056" s="26">
        <f t="shared" ca="1" si="156"/>
        <v>2.556994900736256E-2</v>
      </c>
      <c r="E1056" s="28">
        <f t="shared" si="163"/>
        <v>5000</v>
      </c>
      <c r="F1056" s="28">
        <f t="shared" si="164"/>
        <v>0</v>
      </c>
      <c r="G1056" s="23">
        <f t="shared" ca="1" si="157"/>
        <v>0</v>
      </c>
      <c r="H1056" s="35">
        <f t="shared" ca="1" si="158"/>
        <v>0</v>
      </c>
      <c r="I1056" s="28">
        <f t="shared" ca="1" si="162"/>
        <v>0</v>
      </c>
      <c r="J1056" s="28">
        <f t="shared" ca="1" si="159"/>
        <v>0</v>
      </c>
      <c r="K1056" s="35">
        <f t="shared" ca="1" si="160"/>
        <v>0</v>
      </c>
      <c r="L1056" s="37"/>
    </row>
    <row r="1057" spans="1:12" x14ac:dyDescent="0.2">
      <c r="A1057" s="21">
        <v>69034</v>
      </c>
      <c r="B1057" s="28">
        <f t="shared" ca="1" si="161"/>
        <v>0</v>
      </c>
      <c r="C1057" s="24">
        <f t="shared" si="155"/>
        <v>0.05</v>
      </c>
      <c r="D1057" s="26">
        <f t="shared" ca="1" si="156"/>
        <v>2.5462997104265549E-2</v>
      </c>
      <c r="E1057" s="28">
        <f t="shared" si="163"/>
        <v>5000</v>
      </c>
      <c r="F1057" s="28">
        <f t="shared" si="164"/>
        <v>0</v>
      </c>
      <c r="G1057" s="23">
        <f t="shared" ca="1" si="157"/>
        <v>0</v>
      </c>
      <c r="H1057" s="35">
        <f t="shared" ca="1" si="158"/>
        <v>0</v>
      </c>
      <c r="I1057" s="28">
        <f t="shared" ca="1" si="162"/>
        <v>0</v>
      </c>
      <c r="J1057" s="28">
        <f t="shared" ca="1" si="159"/>
        <v>0</v>
      </c>
      <c r="K1057" s="35">
        <f t="shared" ca="1" si="160"/>
        <v>0</v>
      </c>
      <c r="L1057" s="37"/>
    </row>
    <row r="1058" spans="1:12" x14ac:dyDescent="0.2">
      <c r="A1058" s="21">
        <v>69065</v>
      </c>
      <c r="B1058" s="28">
        <f t="shared" ca="1" si="161"/>
        <v>0</v>
      </c>
      <c r="C1058" s="24">
        <f t="shared" si="155"/>
        <v>0.05</v>
      </c>
      <c r="D1058" s="26">
        <f t="shared" ca="1" si="156"/>
        <v>2.5356492550890355E-2</v>
      </c>
      <c r="E1058" s="28">
        <f t="shared" si="163"/>
        <v>5000</v>
      </c>
      <c r="F1058" s="28">
        <f t="shared" si="164"/>
        <v>0</v>
      </c>
      <c r="G1058" s="23">
        <f t="shared" ca="1" si="157"/>
        <v>0</v>
      </c>
      <c r="H1058" s="35">
        <f t="shared" ca="1" si="158"/>
        <v>0</v>
      </c>
      <c r="I1058" s="28">
        <f t="shared" ca="1" si="162"/>
        <v>0</v>
      </c>
      <c r="J1058" s="28">
        <f t="shared" ca="1" si="159"/>
        <v>0</v>
      </c>
      <c r="K1058" s="35">
        <f t="shared" ca="1" si="160"/>
        <v>0</v>
      </c>
      <c r="L1058" s="37"/>
    </row>
    <row r="1059" spans="1:12" x14ac:dyDescent="0.2">
      <c r="A1059" s="21">
        <v>69093</v>
      </c>
      <c r="B1059" s="28">
        <f t="shared" ca="1" si="161"/>
        <v>0</v>
      </c>
      <c r="C1059" s="24">
        <f t="shared" si="155"/>
        <v>0.05</v>
      </c>
      <c r="D1059" s="26">
        <f t="shared" ca="1" si="156"/>
        <v>2.5260677839845449E-2</v>
      </c>
      <c r="E1059" s="28">
        <f t="shared" si="163"/>
        <v>5000</v>
      </c>
      <c r="F1059" s="28">
        <f t="shared" si="164"/>
        <v>50</v>
      </c>
      <c r="G1059" s="23">
        <f t="shared" ca="1" si="157"/>
        <v>1.2630338919922723</v>
      </c>
      <c r="H1059" s="35">
        <f t="shared" ca="1" si="158"/>
        <v>-6315.169459961362</v>
      </c>
      <c r="I1059" s="28">
        <f t="shared" ca="1" si="162"/>
        <v>0</v>
      </c>
      <c r="J1059" s="28">
        <f t="shared" ca="1" si="159"/>
        <v>0</v>
      </c>
      <c r="K1059" s="35">
        <f t="shared" ca="1" si="160"/>
        <v>-6315.169459961362</v>
      </c>
      <c r="L1059" s="37"/>
    </row>
    <row r="1060" spans="1:12" x14ac:dyDescent="0.2">
      <c r="A1060" s="21">
        <v>69124</v>
      </c>
      <c r="B1060" s="28">
        <f t="shared" ca="1" si="161"/>
        <v>0</v>
      </c>
      <c r="C1060" s="24">
        <f t="shared" si="155"/>
        <v>0.05</v>
      </c>
      <c r="D1060" s="26">
        <f t="shared" ca="1" si="156"/>
        <v>2.5155019531034797E-2</v>
      </c>
      <c r="E1060" s="28">
        <f t="shared" si="163"/>
        <v>5000</v>
      </c>
      <c r="F1060" s="28">
        <f t="shared" si="164"/>
        <v>0</v>
      </c>
      <c r="G1060" s="23">
        <f t="shared" ca="1" si="157"/>
        <v>0</v>
      </c>
      <c r="H1060" s="35">
        <f t="shared" ca="1" si="158"/>
        <v>0</v>
      </c>
      <c r="I1060" s="28">
        <f t="shared" ca="1" si="162"/>
        <v>0</v>
      </c>
      <c r="J1060" s="28">
        <f t="shared" ca="1" si="159"/>
        <v>0</v>
      </c>
      <c r="K1060" s="35">
        <f t="shared" ca="1" si="160"/>
        <v>0</v>
      </c>
      <c r="L1060" s="37"/>
    </row>
    <row r="1061" spans="1:12" x14ac:dyDescent="0.2">
      <c r="A1061" s="21">
        <v>69154</v>
      </c>
      <c r="B1061" s="28">
        <f t="shared" ca="1" si="161"/>
        <v>0</v>
      </c>
      <c r="C1061" s="24">
        <f t="shared" si="155"/>
        <v>0.05</v>
      </c>
      <c r="D1061" s="26">
        <f t="shared" ca="1" si="156"/>
        <v>2.5053190358485567E-2</v>
      </c>
      <c r="E1061" s="28">
        <f t="shared" si="163"/>
        <v>5000</v>
      </c>
      <c r="F1061" s="28">
        <f t="shared" si="164"/>
        <v>0</v>
      </c>
      <c r="G1061" s="23">
        <f t="shared" ca="1" si="157"/>
        <v>0</v>
      </c>
      <c r="H1061" s="35">
        <f t="shared" ca="1" si="158"/>
        <v>0</v>
      </c>
      <c r="I1061" s="28">
        <f t="shared" ca="1" si="162"/>
        <v>0</v>
      </c>
      <c r="J1061" s="28">
        <f t="shared" ca="1" si="159"/>
        <v>0</v>
      </c>
      <c r="K1061" s="35">
        <f t="shared" ca="1" si="160"/>
        <v>0</v>
      </c>
      <c r="L1061" s="37"/>
    </row>
    <row r="1062" spans="1:12" x14ac:dyDescent="0.2">
      <c r="A1062" s="21">
        <v>69185</v>
      </c>
      <c r="B1062" s="28">
        <f t="shared" ca="1" si="161"/>
        <v>0</v>
      </c>
      <c r="C1062" s="24">
        <f t="shared" si="155"/>
        <v>0.05</v>
      </c>
      <c r="D1062" s="26">
        <f t="shared" ca="1" si="156"/>
        <v>2.4948399911436932E-2</v>
      </c>
      <c r="E1062" s="28">
        <f t="shared" si="163"/>
        <v>5000</v>
      </c>
      <c r="F1062" s="28">
        <f t="shared" si="164"/>
        <v>0</v>
      </c>
      <c r="G1062" s="23">
        <f t="shared" ca="1" si="157"/>
        <v>0</v>
      </c>
      <c r="H1062" s="35">
        <f t="shared" ca="1" si="158"/>
        <v>0</v>
      </c>
      <c r="I1062" s="28">
        <f t="shared" ca="1" si="162"/>
        <v>0</v>
      </c>
      <c r="J1062" s="28">
        <f t="shared" ca="1" si="159"/>
        <v>0</v>
      </c>
      <c r="K1062" s="35">
        <f t="shared" ca="1" si="160"/>
        <v>0</v>
      </c>
      <c r="L1062" s="37"/>
    </row>
    <row r="1063" spans="1:12" x14ac:dyDescent="0.2">
      <c r="A1063" s="21">
        <v>69215</v>
      </c>
      <c r="B1063" s="28">
        <f t="shared" ca="1" si="161"/>
        <v>0</v>
      </c>
      <c r="C1063" s="24">
        <f t="shared" si="155"/>
        <v>0.05</v>
      </c>
      <c r="D1063" s="26">
        <f t="shared" ca="1" si="156"/>
        <v>2.4847407148689341E-2</v>
      </c>
      <c r="E1063" s="28">
        <f t="shared" si="163"/>
        <v>5000</v>
      </c>
      <c r="F1063" s="28">
        <f t="shared" si="164"/>
        <v>0</v>
      </c>
      <c r="G1063" s="23">
        <f t="shared" ca="1" si="157"/>
        <v>0</v>
      </c>
      <c r="H1063" s="35">
        <f t="shared" ca="1" si="158"/>
        <v>0</v>
      </c>
      <c r="I1063" s="28">
        <f t="shared" ca="1" si="162"/>
        <v>0</v>
      </c>
      <c r="J1063" s="28">
        <f t="shared" ca="1" si="159"/>
        <v>0</v>
      </c>
      <c r="K1063" s="35">
        <f t="shared" ca="1" si="160"/>
        <v>0</v>
      </c>
      <c r="L1063" s="37"/>
    </row>
    <row r="1064" spans="1:12" x14ac:dyDescent="0.2">
      <c r="A1064" s="21">
        <v>69246</v>
      </c>
      <c r="B1064" s="28">
        <f t="shared" ca="1" si="161"/>
        <v>0</v>
      </c>
      <c r="C1064" s="24">
        <f t="shared" si="155"/>
        <v>0.05</v>
      </c>
      <c r="D1064" s="26">
        <f t="shared" ca="1" si="156"/>
        <v>2.4743477434914233E-2</v>
      </c>
      <c r="E1064" s="28">
        <f t="shared" si="163"/>
        <v>5000</v>
      </c>
      <c r="F1064" s="28">
        <f t="shared" si="164"/>
        <v>0</v>
      </c>
      <c r="G1064" s="23">
        <f t="shared" ca="1" si="157"/>
        <v>0</v>
      </c>
      <c r="H1064" s="35">
        <f t="shared" ca="1" si="158"/>
        <v>0</v>
      </c>
      <c r="I1064" s="28">
        <f t="shared" ca="1" si="162"/>
        <v>0</v>
      </c>
      <c r="J1064" s="28">
        <f t="shared" ca="1" si="159"/>
        <v>0</v>
      </c>
      <c r="K1064" s="35">
        <f t="shared" ca="1" si="160"/>
        <v>0</v>
      </c>
      <c r="L1064" s="37"/>
    </row>
    <row r="1065" spans="1:12" x14ac:dyDescent="0.2">
      <c r="A1065" s="21">
        <v>69277</v>
      </c>
      <c r="B1065" s="28">
        <f t="shared" ca="1" si="161"/>
        <v>0</v>
      </c>
      <c r="C1065" s="24">
        <f t="shared" si="155"/>
        <v>0.05</v>
      </c>
      <c r="D1065" s="26">
        <f t="shared" ca="1" si="156"/>
        <v>2.4639982429893275E-2</v>
      </c>
      <c r="E1065" s="28">
        <f t="shared" si="163"/>
        <v>5000</v>
      </c>
      <c r="F1065" s="28">
        <f t="shared" si="164"/>
        <v>0</v>
      </c>
      <c r="G1065" s="23">
        <f t="shared" ca="1" si="157"/>
        <v>0</v>
      </c>
      <c r="H1065" s="35">
        <f t="shared" ca="1" si="158"/>
        <v>0</v>
      </c>
      <c r="I1065" s="28">
        <f t="shared" ca="1" si="162"/>
        <v>0</v>
      </c>
      <c r="J1065" s="28">
        <f t="shared" ca="1" si="159"/>
        <v>0</v>
      </c>
      <c r="K1065" s="35">
        <f t="shared" ca="1" si="160"/>
        <v>0</v>
      </c>
      <c r="L1065" s="37"/>
    </row>
    <row r="1066" spans="1:12" x14ac:dyDescent="0.2">
      <c r="A1066" s="21">
        <v>69307</v>
      </c>
      <c r="B1066" s="28">
        <f t="shared" ca="1" si="161"/>
        <v>0</v>
      </c>
      <c r="C1066" s="24">
        <f t="shared" si="155"/>
        <v>0.05</v>
      </c>
      <c r="D1066" s="26">
        <f t="shared" ca="1" si="156"/>
        <v>2.4540238161383832E-2</v>
      </c>
      <c r="E1066" s="28">
        <f t="shared" si="163"/>
        <v>5000</v>
      </c>
      <c r="F1066" s="28">
        <f t="shared" si="164"/>
        <v>0</v>
      </c>
      <c r="G1066" s="23">
        <f t="shared" ca="1" si="157"/>
        <v>0</v>
      </c>
      <c r="H1066" s="35">
        <f t="shared" ca="1" si="158"/>
        <v>0</v>
      </c>
      <c r="I1066" s="28">
        <f t="shared" ca="1" si="162"/>
        <v>0</v>
      </c>
      <c r="J1066" s="28">
        <f t="shared" ca="1" si="159"/>
        <v>0</v>
      </c>
      <c r="K1066" s="35">
        <f t="shared" ca="1" si="160"/>
        <v>0</v>
      </c>
      <c r="L1066" s="37"/>
    </row>
    <row r="1067" spans="1:12" x14ac:dyDescent="0.2">
      <c r="A1067" s="21">
        <v>69338</v>
      </c>
      <c r="B1067" s="28">
        <f t="shared" ca="1" si="161"/>
        <v>0</v>
      </c>
      <c r="C1067" s="24">
        <f t="shared" si="155"/>
        <v>0.05</v>
      </c>
      <c r="D1067" s="26">
        <f t="shared" ca="1" si="156"/>
        <v>2.4437593249066698E-2</v>
      </c>
      <c r="E1067" s="28">
        <f t="shared" si="163"/>
        <v>5000</v>
      </c>
      <c r="F1067" s="28">
        <f t="shared" si="164"/>
        <v>0</v>
      </c>
      <c r="G1067" s="23">
        <f t="shared" ca="1" si="157"/>
        <v>0</v>
      </c>
      <c r="H1067" s="35">
        <f t="shared" ca="1" si="158"/>
        <v>0</v>
      </c>
      <c r="I1067" s="28">
        <f t="shared" ca="1" si="162"/>
        <v>0</v>
      </c>
      <c r="J1067" s="28">
        <f t="shared" ca="1" si="159"/>
        <v>0</v>
      </c>
      <c r="K1067" s="35">
        <f t="shared" ca="1" si="160"/>
        <v>0</v>
      </c>
      <c r="L1067" s="37"/>
    </row>
    <row r="1068" spans="1:12" x14ac:dyDescent="0.2">
      <c r="A1068" s="21">
        <v>69368</v>
      </c>
      <c r="B1068" s="28">
        <f t="shared" ca="1" si="161"/>
        <v>0</v>
      </c>
      <c r="C1068" s="24">
        <f t="shared" si="155"/>
        <v>0.05</v>
      </c>
      <c r="D1068" s="26">
        <f t="shared" ca="1" si="156"/>
        <v>2.4338668265264669E-2</v>
      </c>
      <c r="E1068" s="28">
        <f t="shared" si="163"/>
        <v>5000</v>
      </c>
      <c r="F1068" s="28">
        <f t="shared" si="164"/>
        <v>0</v>
      </c>
      <c r="G1068" s="23">
        <f t="shared" ca="1" si="157"/>
        <v>0</v>
      </c>
      <c r="H1068" s="35">
        <f t="shared" ca="1" si="158"/>
        <v>0</v>
      </c>
      <c r="I1068" s="28">
        <f t="shared" ca="1" si="162"/>
        <v>0</v>
      </c>
      <c r="J1068" s="28">
        <f t="shared" ca="1" si="159"/>
        <v>0</v>
      </c>
      <c r="K1068" s="35">
        <f t="shared" ca="1" si="160"/>
        <v>0</v>
      </c>
      <c r="L1068" s="37"/>
    </row>
    <row r="1069" spans="1:12" x14ac:dyDescent="0.2">
      <c r="A1069" s="21">
        <v>69399</v>
      </c>
      <c r="B1069" s="28">
        <f t="shared" ca="1" si="161"/>
        <v>0</v>
      </c>
      <c r="C1069" s="24">
        <f t="shared" si="155"/>
        <v>0.05</v>
      </c>
      <c r="D1069" s="26">
        <f t="shared" ca="1" si="156"/>
        <v>2.4236866463115282E-2</v>
      </c>
      <c r="E1069" s="28">
        <f t="shared" si="163"/>
        <v>5000</v>
      </c>
      <c r="F1069" s="28">
        <f t="shared" si="164"/>
        <v>0</v>
      </c>
      <c r="G1069" s="23">
        <f t="shared" ca="1" si="157"/>
        <v>0</v>
      </c>
      <c r="H1069" s="35">
        <f t="shared" ca="1" si="158"/>
        <v>0</v>
      </c>
      <c r="I1069" s="28">
        <f t="shared" ca="1" si="162"/>
        <v>0</v>
      </c>
      <c r="J1069" s="28">
        <f t="shared" ca="1" si="159"/>
        <v>0</v>
      </c>
      <c r="K1069" s="35">
        <f t="shared" ca="1" si="160"/>
        <v>0</v>
      </c>
      <c r="L1069" s="37"/>
    </row>
    <row r="1070" spans="1:12" x14ac:dyDescent="0.2">
      <c r="A1070" s="21">
        <v>69430</v>
      </c>
      <c r="B1070" s="28">
        <f t="shared" ca="1" si="161"/>
        <v>0</v>
      </c>
      <c r="C1070" s="24">
        <f t="shared" si="155"/>
        <v>0.05</v>
      </c>
      <c r="D1070" s="26">
        <f t="shared" ca="1" si="156"/>
        <v>2.4135490469264356E-2</v>
      </c>
      <c r="E1070" s="28">
        <f t="shared" si="163"/>
        <v>5000</v>
      </c>
      <c r="F1070" s="28">
        <f t="shared" si="164"/>
        <v>0</v>
      </c>
      <c r="G1070" s="23">
        <f t="shared" ca="1" si="157"/>
        <v>0</v>
      </c>
      <c r="H1070" s="35">
        <f t="shared" ca="1" si="158"/>
        <v>0</v>
      </c>
      <c r="I1070" s="28">
        <f t="shared" ca="1" si="162"/>
        <v>0</v>
      </c>
      <c r="J1070" s="28">
        <f t="shared" ca="1" si="159"/>
        <v>0</v>
      </c>
      <c r="K1070" s="35">
        <f t="shared" ca="1" si="160"/>
        <v>0</v>
      </c>
      <c r="L1070" s="37"/>
    </row>
    <row r="1071" spans="1:12" x14ac:dyDescent="0.2">
      <c r="A1071" s="21">
        <v>69458</v>
      </c>
      <c r="B1071" s="28">
        <f t="shared" ca="1" si="161"/>
        <v>0</v>
      </c>
      <c r="C1071" s="24">
        <f t="shared" si="155"/>
        <v>0.05</v>
      </c>
      <c r="D1071" s="26">
        <f t="shared" ca="1" si="156"/>
        <v>2.4044289565172499E-2</v>
      </c>
      <c r="E1071" s="28">
        <f t="shared" si="163"/>
        <v>5000</v>
      </c>
      <c r="F1071" s="28">
        <f t="shared" si="164"/>
        <v>50</v>
      </c>
      <c r="G1071" s="23">
        <f t="shared" ca="1" si="157"/>
        <v>1.202214478258625</v>
      </c>
      <c r="H1071" s="35">
        <f t="shared" ca="1" si="158"/>
        <v>-6011.0723912931253</v>
      </c>
      <c r="I1071" s="28">
        <f t="shared" ca="1" si="162"/>
        <v>0</v>
      </c>
      <c r="J1071" s="28">
        <f t="shared" ca="1" si="159"/>
        <v>0</v>
      </c>
      <c r="K1071" s="35">
        <f t="shared" ca="1" si="160"/>
        <v>-6011.0723912931253</v>
      </c>
      <c r="L1071" s="37"/>
    </row>
    <row r="1072" spans="1:12" x14ac:dyDescent="0.2">
      <c r="A1072" s="21">
        <v>69489</v>
      </c>
      <c r="B1072" s="28">
        <f t="shared" ca="1" si="161"/>
        <v>0</v>
      </c>
      <c r="C1072" s="24">
        <f t="shared" si="155"/>
        <v>0.05</v>
      </c>
      <c r="D1072" s="26">
        <f t="shared" ca="1" si="156"/>
        <v>2.3943719066307961E-2</v>
      </c>
      <c r="E1072" s="28">
        <f t="shared" si="163"/>
        <v>5000</v>
      </c>
      <c r="F1072" s="28">
        <f t="shared" si="164"/>
        <v>0</v>
      </c>
      <c r="G1072" s="23">
        <f t="shared" ca="1" si="157"/>
        <v>0</v>
      </c>
      <c r="H1072" s="35">
        <f t="shared" ca="1" si="158"/>
        <v>0</v>
      </c>
      <c r="I1072" s="28">
        <f t="shared" ca="1" si="162"/>
        <v>0</v>
      </c>
      <c r="J1072" s="28">
        <f t="shared" ca="1" si="159"/>
        <v>0</v>
      </c>
      <c r="K1072" s="35">
        <f t="shared" ca="1" si="160"/>
        <v>0</v>
      </c>
      <c r="L1072" s="37"/>
    </row>
    <row r="1073" spans="1:12" x14ac:dyDescent="0.2">
      <c r="A1073" s="21">
        <v>69519</v>
      </c>
      <c r="B1073" s="28">
        <f t="shared" ca="1" si="161"/>
        <v>0</v>
      </c>
      <c r="C1073" s="24">
        <f t="shared" si="155"/>
        <v>0.05</v>
      </c>
      <c r="D1073" s="26">
        <f t="shared" ca="1" si="156"/>
        <v>2.3846793317661038E-2</v>
      </c>
      <c r="E1073" s="28">
        <f t="shared" si="163"/>
        <v>5000</v>
      </c>
      <c r="F1073" s="28">
        <f t="shared" si="164"/>
        <v>0</v>
      </c>
      <c r="G1073" s="23">
        <f t="shared" ca="1" si="157"/>
        <v>0</v>
      </c>
      <c r="H1073" s="35">
        <f t="shared" ca="1" si="158"/>
        <v>0</v>
      </c>
      <c r="I1073" s="28">
        <f t="shared" ca="1" si="162"/>
        <v>0</v>
      </c>
      <c r="J1073" s="28">
        <f t="shared" ca="1" si="159"/>
        <v>0</v>
      </c>
      <c r="K1073" s="35">
        <f t="shared" ca="1" si="160"/>
        <v>0</v>
      </c>
      <c r="L1073" s="37"/>
    </row>
    <row r="1074" spans="1:12" x14ac:dyDescent="0.2">
      <c r="A1074" s="21">
        <v>69550</v>
      </c>
      <c r="B1074" s="28">
        <f t="shared" ca="1" si="161"/>
        <v>0</v>
      </c>
      <c r="C1074" s="24">
        <f t="shared" ref="C1074:C1137" si="165">IF(OR($C$4="",$C$4=0),C1073,$C$4)</f>
        <v>0.05</v>
      </c>
      <c r="D1074" s="26">
        <f t="shared" ca="1" si="156"/>
        <v>2.3747048890038161E-2</v>
      </c>
      <c r="E1074" s="28">
        <f t="shared" si="163"/>
        <v>5000</v>
      </c>
      <c r="F1074" s="28">
        <f t="shared" si="164"/>
        <v>0</v>
      </c>
      <c r="G1074" s="23">
        <f t="shared" ca="1" si="157"/>
        <v>0</v>
      </c>
      <c r="H1074" s="35">
        <f t="shared" ca="1" si="158"/>
        <v>0</v>
      </c>
      <c r="I1074" s="28">
        <f t="shared" ca="1" si="162"/>
        <v>0</v>
      </c>
      <c r="J1074" s="28">
        <f t="shared" ca="1" si="159"/>
        <v>0</v>
      </c>
      <c r="K1074" s="35">
        <f t="shared" ca="1" si="160"/>
        <v>0</v>
      </c>
      <c r="L1074" s="37"/>
    </row>
    <row r="1075" spans="1:12" x14ac:dyDescent="0.2">
      <c r="A1075" s="21">
        <v>69580</v>
      </c>
      <c r="B1075" s="28">
        <f t="shared" ca="1" si="161"/>
        <v>0</v>
      </c>
      <c r="C1075" s="24">
        <f t="shared" si="165"/>
        <v>0.05</v>
      </c>
      <c r="D1075" s="26">
        <f t="shared" ca="1" si="156"/>
        <v>2.3650919275192292E-2</v>
      </c>
      <c r="E1075" s="28">
        <f t="shared" si="163"/>
        <v>5000</v>
      </c>
      <c r="F1075" s="28">
        <f t="shared" si="164"/>
        <v>0</v>
      </c>
      <c r="G1075" s="23">
        <f t="shared" ca="1" si="157"/>
        <v>0</v>
      </c>
      <c r="H1075" s="35">
        <f t="shared" ca="1" si="158"/>
        <v>0</v>
      </c>
      <c r="I1075" s="28">
        <f t="shared" ca="1" si="162"/>
        <v>0</v>
      </c>
      <c r="J1075" s="28">
        <f t="shared" ca="1" si="159"/>
        <v>0</v>
      </c>
      <c r="K1075" s="35">
        <f t="shared" ca="1" si="160"/>
        <v>0</v>
      </c>
      <c r="L1075" s="37"/>
    </row>
    <row r="1076" spans="1:12" x14ac:dyDescent="0.2">
      <c r="A1076" s="21">
        <v>69611</v>
      </c>
      <c r="B1076" s="28">
        <f t="shared" ca="1" si="161"/>
        <v>0</v>
      </c>
      <c r="C1076" s="24">
        <f t="shared" si="165"/>
        <v>0.05</v>
      </c>
      <c r="D1076" s="26">
        <f t="shared" ca="1" si="156"/>
        <v>2.3551994133583762E-2</v>
      </c>
      <c r="E1076" s="28">
        <f t="shared" si="163"/>
        <v>5000</v>
      </c>
      <c r="F1076" s="28">
        <f t="shared" si="164"/>
        <v>0</v>
      </c>
      <c r="G1076" s="23">
        <f t="shared" ca="1" si="157"/>
        <v>0</v>
      </c>
      <c r="H1076" s="35">
        <f t="shared" ca="1" si="158"/>
        <v>0</v>
      </c>
      <c r="I1076" s="28">
        <f t="shared" ca="1" si="162"/>
        <v>0</v>
      </c>
      <c r="J1076" s="28">
        <f t="shared" ca="1" si="159"/>
        <v>0</v>
      </c>
      <c r="K1076" s="35">
        <f t="shared" ca="1" si="160"/>
        <v>0</v>
      </c>
      <c r="L1076" s="37"/>
    </row>
    <row r="1077" spans="1:12" x14ac:dyDescent="0.2">
      <c r="A1077" s="21">
        <v>69642</v>
      </c>
      <c r="B1077" s="28">
        <f t="shared" ca="1" si="161"/>
        <v>0</v>
      </c>
      <c r="C1077" s="24">
        <f t="shared" si="165"/>
        <v>0.05</v>
      </c>
      <c r="D1077" s="26">
        <f t="shared" ca="1" si="156"/>
        <v>2.3453482768011947E-2</v>
      </c>
      <c r="E1077" s="28">
        <f t="shared" si="163"/>
        <v>5000</v>
      </c>
      <c r="F1077" s="28">
        <f t="shared" si="164"/>
        <v>0</v>
      </c>
      <c r="G1077" s="23">
        <f t="shared" ca="1" si="157"/>
        <v>0</v>
      </c>
      <c r="H1077" s="35">
        <f t="shared" ca="1" si="158"/>
        <v>0</v>
      </c>
      <c r="I1077" s="28">
        <f t="shared" ca="1" si="162"/>
        <v>0</v>
      </c>
      <c r="J1077" s="28">
        <f t="shared" ca="1" si="159"/>
        <v>0</v>
      </c>
      <c r="K1077" s="35">
        <f t="shared" ca="1" si="160"/>
        <v>0</v>
      </c>
      <c r="L1077" s="37"/>
    </row>
    <row r="1078" spans="1:12" x14ac:dyDescent="0.2">
      <c r="A1078" s="21">
        <v>69672</v>
      </c>
      <c r="B1078" s="28">
        <f t="shared" ca="1" si="161"/>
        <v>0</v>
      </c>
      <c r="C1078" s="24">
        <f t="shared" si="165"/>
        <v>0.05</v>
      </c>
      <c r="D1078" s="26">
        <f t="shared" ca="1" si="156"/>
        <v>2.3358541528124704E-2</v>
      </c>
      <c r="E1078" s="28">
        <f t="shared" si="163"/>
        <v>5000</v>
      </c>
      <c r="F1078" s="28">
        <f t="shared" si="164"/>
        <v>0</v>
      </c>
      <c r="G1078" s="23">
        <f t="shared" ca="1" si="157"/>
        <v>0</v>
      </c>
      <c r="H1078" s="35">
        <f t="shared" ca="1" si="158"/>
        <v>0</v>
      </c>
      <c r="I1078" s="28">
        <f t="shared" ca="1" si="162"/>
        <v>0</v>
      </c>
      <c r="J1078" s="28">
        <f t="shared" ca="1" si="159"/>
        <v>0</v>
      </c>
      <c r="K1078" s="35">
        <f t="shared" ca="1" si="160"/>
        <v>0</v>
      </c>
      <c r="L1078" s="37"/>
    </row>
    <row r="1079" spans="1:12" x14ac:dyDescent="0.2">
      <c r="A1079" s="21">
        <v>69703</v>
      </c>
      <c r="B1079" s="28">
        <f t="shared" ca="1" si="161"/>
        <v>0</v>
      </c>
      <c r="C1079" s="24">
        <f t="shared" si="165"/>
        <v>0.05</v>
      </c>
      <c r="D1079" s="26">
        <f t="shared" ca="1" si="156"/>
        <v>2.3260839320377445E-2</v>
      </c>
      <c r="E1079" s="28">
        <f t="shared" si="163"/>
        <v>5000</v>
      </c>
      <c r="F1079" s="28">
        <f t="shared" si="164"/>
        <v>0</v>
      </c>
      <c r="G1079" s="23">
        <f t="shared" ca="1" si="157"/>
        <v>0</v>
      </c>
      <c r="H1079" s="35">
        <f t="shared" ca="1" si="158"/>
        <v>0</v>
      </c>
      <c r="I1079" s="28">
        <f t="shared" ca="1" si="162"/>
        <v>0</v>
      </c>
      <c r="J1079" s="28">
        <f t="shared" ca="1" si="159"/>
        <v>0</v>
      </c>
      <c r="K1079" s="35">
        <f t="shared" ca="1" si="160"/>
        <v>0</v>
      </c>
      <c r="L1079" s="37"/>
    </row>
    <row r="1080" spans="1:12" x14ac:dyDescent="0.2">
      <c r="A1080" s="21">
        <v>69733</v>
      </c>
      <c r="B1080" s="28">
        <f t="shared" ca="1" si="161"/>
        <v>0</v>
      </c>
      <c r="C1080" s="24">
        <f t="shared" si="165"/>
        <v>0.05</v>
      </c>
      <c r="D1080" s="26">
        <f t="shared" ca="1" si="156"/>
        <v>2.316667791382904E-2</v>
      </c>
      <c r="E1080" s="28">
        <f t="shared" si="163"/>
        <v>5000</v>
      </c>
      <c r="F1080" s="28">
        <f t="shared" si="164"/>
        <v>0</v>
      </c>
      <c r="G1080" s="23">
        <f t="shared" ca="1" si="157"/>
        <v>0</v>
      </c>
      <c r="H1080" s="35">
        <f t="shared" ca="1" si="158"/>
        <v>0</v>
      </c>
      <c r="I1080" s="28">
        <f t="shared" ca="1" si="162"/>
        <v>0</v>
      </c>
      <c r="J1080" s="28">
        <f t="shared" ca="1" si="159"/>
        <v>0</v>
      </c>
      <c r="K1080" s="35">
        <f t="shared" ca="1" si="160"/>
        <v>0</v>
      </c>
      <c r="L1080" s="37"/>
    </row>
    <row r="1081" spans="1:12" x14ac:dyDescent="0.2">
      <c r="A1081" s="21">
        <v>69764</v>
      </c>
      <c r="B1081" s="28">
        <f t="shared" ca="1" si="161"/>
        <v>0</v>
      </c>
      <c r="C1081" s="24">
        <f t="shared" si="165"/>
        <v>0.05</v>
      </c>
      <c r="D1081" s="26">
        <f t="shared" ca="1" si="156"/>
        <v>2.3069778217603341E-2</v>
      </c>
      <c r="E1081" s="28">
        <f t="shared" si="163"/>
        <v>5000</v>
      </c>
      <c r="F1081" s="28">
        <f t="shared" si="164"/>
        <v>0</v>
      </c>
      <c r="G1081" s="23">
        <f t="shared" ca="1" si="157"/>
        <v>0</v>
      </c>
      <c r="H1081" s="35">
        <f t="shared" ca="1" si="158"/>
        <v>0</v>
      </c>
      <c r="I1081" s="28">
        <f t="shared" ca="1" si="162"/>
        <v>0</v>
      </c>
      <c r="J1081" s="28">
        <f t="shared" ca="1" si="159"/>
        <v>0</v>
      </c>
      <c r="K1081" s="35">
        <f t="shared" ca="1" si="160"/>
        <v>0</v>
      </c>
      <c r="L1081" s="37"/>
    </row>
    <row r="1082" spans="1:12" x14ac:dyDescent="0.2">
      <c r="A1082" s="21">
        <v>69795</v>
      </c>
      <c r="B1082" s="28">
        <f t="shared" ca="1" si="161"/>
        <v>0</v>
      </c>
      <c r="C1082" s="24">
        <f t="shared" si="165"/>
        <v>0.05</v>
      </c>
      <c r="D1082" s="26">
        <f t="shared" ca="1" si="156"/>
        <v>2.2973283825546142E-2</v>
      </c>
      <c r="E1082" s="28">
        <f t="shared" si="163"/>
        <v>5000</v>
      </c>
      <c r="F1082" s="28">
        <f t="shared" si="164"/>
        <v>0</v>
      </c>
      <c r="G1082" s="23">
        <f t="shared" ca="1" si="157"/>
        <v>0</v>
      </c>
      <c r="H1082" s="35">
        <f t="shared" ca="1" si="158"/>
        <v>0</v>
      </c>
      <c r="I1082" s="28">
        <f t="shared" ca="1" si="162"/>
        <v>0</v>
      </c>
      <c r="J1082" s="28">
        <f t="shared" ca="1" si="159"/>
        <v>0</v>
      </c>
      <c r="K1082" s="35">
        <f t="shared" ca="1" si="160"/>
        <v>0</v>
      </c>
      <c r="L1082" s="37"/>
    </row>
    <row r="1083" spans="1:12" x14ac:dyDescent="0.2">
      <c r="A1083" s="21">
        <v>69823</v>
      </c>
      <c r="B1083" s="28">
        <f t="shared" ca="1" si="161"/>
        <v>0</v>
      </c>
      <c r="C1083" s="24">
        <f t="shared" si="165"/>
        <v>0.05</v>
      </c>
      <c r="D1083" s="26">
        <f t="shared" ca="1" si="156"/>
        <v>2.2886474557778546E-2</v>
      </c>
      <c r="E1083" s="28">
        <f t="shared" si="163"/>
        <v>5000</v>
      </c>
      <c r="F1083" s="28">
        <f t="shared" si="164"/>
        <v>50</v>
      </c>
      <c r="G1083" s="23">
        <f t="shared" ca="1" si="157"/>
        <v>1.1443237278889273</v>
      </c>
      <c r="H1083" s="35">
        <f t="shared" ca="1" si="158"/>
        <v>-5721.6186394446368</v>
      </c>
      <c r="I1083" s="28">
        <f t="shared" ca="1" si="162"/>
        <v>0</v>
      </c>
      <c r="J1083" s="28">
        <f t="shared" ca="1" si="159"/>
        <v>0</v>
      </c>
      <c r="K1083" s="35">
        <f t="shared" ca="1" si="160"/>
        <v>-5721.6186394446368</v>
      </c>
      <c r="L1083" s="37"/>
    </row>
    <row r="1084" spans="1:12" x14ac:dyDescent="0.2">
      <c r="A1084" s="21">
        <v>69854</v>
      </c>
      <c r="B1084" s="28">
        <f t="shared" ca="1" si="161"/>
        <v>0</v>
      </c>
      <c r="C1084" s="24">
        <f t="shared" si="165"/>
        <v>0.05</v>
      </c>
      <c r="D1084" s="26">
        <f t="shared" ca="1" si="156"/>
        <v>2.279074687336153E-2</v>
      </c>
      <c r="E1084" s="28">
        <f t="shared" si="163"/>
        <v>5000</v>
      </c>
      <c r="F1084" s="28">
        <f t="shared" si="164"/>
        <v>0</v>
      </c>
      <c r="G1084" s="23">
        <f t="shared" ca="1" si="157"/>
        <v>0</v>
      </c>
      <c r="H1084" s="35">
        <f t="shared" ca="1" si="158"/>
        <v>0</v>
      </c>
      <c r="I1084" s="28">
        <f t="shared" ca="1" si="162"/>
        <v>0</v>
      </c>
      <c r="J1084" s="28">
        <f t="shared" ca="1" si="159"/>
        <v>0</v>
      </c>
      <c r="K1084" s="35">
        <f t="shared" ca="1" si="160"/>
        <v>0</v>
      </c>
      <c r="L1084" s="37"/>
    </row>
    <row r="1085" spans="1:12" x14ac:dyDescent="0.2">
      <c r="A1085" s="21">
        <v>69884</v>
      </c>
      <c r="B1085" s="28">
        <f t="shared" ca="1" si="161"/>
        <v>0</v>
      </c>
      <c r="C1085" s="24">
        <f t="shared" si="165"/>
        <v>0.05</v>
      </c>
      <c r="D1085" s="26">
        <f t="shared" ca="1" si="156"/>
        <v>2.2698488431938706E-2</v>
      </c>
      <c r="E1085" s="28">
        <f t="shared" si="163"/>
        <v>5000</v>
      </c>
      <c r="F1085" s="28">
        <f t="shared" si="164"/>
        <v>0</v>
      </c>
      <c r="G1085" s="23">
        <f t="shared" ca="1" si="157"/>
        <v>0</v>
      </c>
      <c r="H1085" s="35">
        <f t="shared" ca="1" si="158"/>
        <v>0</v>
      </c>
      <c r="I1085" s="28">
        <f t="shared" ca="1" si="162"/>
        <v>0</v>
      </c>
      <c r="J1085" s="28">
        <f t="shared" ca="1" si="159"/>
        <v>0</v>
      </c>
      <c r="K1085" s="35">
        <f t="shared" ca="1" si="160"/>
        <v>0</v>
      </c>
      <c r="L1085" s="37"/>
    </row>
    <row r="1086" spans="1:12" x14ac:dyDescent="0.2">
      <c r="A1086" s="21">
        <v>69915</v>
      </c>
      <c r="B1086" s="28">
        <f t="shared" ca="1" si="161"/>
        <v>0</v>
      </c>
      <c r="C1086" s="24">
        <f t="shared" si="165"/>
        <v>0.05</v>
      </c>
      <c r="D1086" s="26">
        <f t="shared" ca="1" si="156"/>
        <v>2.2603547040599879E-2</v>
      </c>
      <c r="E1086" s="28">
        <f t="shared" si="163"/>
        <v>5000</v>
      </c>
      <c r="F1086" s="28">
        <f t="shared" si="164"/>
        <v>0</v>
      </c>
      <c r="G1086" s="23">
        <f t="shared" ca="1" si="157"/>
        <v>0</v>
      </c>
      <c r="H1086" s="35">
        <f t="shared" ca="1" si="158"/>
        <v>0</v>
      </c>
      <c r="I1086" s="28">
        <f t="shared" ca="1" si="162"/>
        <v>0</v>
      </c>
      <c r="J1086" s="28">
        <f t="shared" ca="1" si="159"/>
        <v>0</v>
      </c>
      <c r="K1086" s="35">
        <f t="shared" ca="1" si="160"/>
        <v>0</v>
      </c>
      <c r="L1086" s="37"/>
    </row>
    <row r="1087" spans="1:12" x14ac:dyDescent="0.2">
      <c r="A1087" s="21">
        <v>69945</v>
      </c>
      <c r="B1087" s="28">
        <f t="shared" ca="1" si="161"/>
        <v>0</v>
      </c>
      <c r="C1087" s="24">
        <f t="shared" si="165"/>
        <v>0.05</v>
      </c>
      <c r="D1087" s="26">
        <f t="shared" ca="1" si="156"/>
        <v>2.2512046396405107E-2</v>
      </c>
      <c r="E1087" s="28">
        <f t="shared" si="163"/>
        <v>5000</v>
      </c>
      <c r="F1087" s="28">
        <f t="shared" si="164"/>
        <v>0</v>
      </c>
      <c r="G1087" s="23">
        <f t="shared" ca="1" si="157"/>
        <v>0</v>
      </c>
      <c r="H1087" s="35">
        <f t="shared" ca="1" si="158"/>
        <v>0</v>
      </c>
      <c r="I1087" s="28">
        <f t="shared" ca="1" si="162"/>
        <v>0</v>
      </c>
      <c r="J1087" s="28">
        <f t="shared" ca="1" si="159"/>
        <v>0</v>
      </c>
      <c r="K1087" s="35">
        <f t="shared" ca="1" si="160"/>
        <v>0</v>
      </c>
      <c r="L1087" s="37"/>
    </row>
    <row r="1088" spans="1:12" x14ac:dyDescent="0.2">
      <c r="A1088" s="21">
        <v>69976</v>
      </c>
      <c r="B1088" s="28">
        <f t="shared" ca="1" si="161"/>
        <v>0</v>
      </c>
      <c r="C1088" s="24">
        <f t="shared" si="165"/>
        <v>0.05</v>
      </c>
      <c r="D1088" s="26">
        <f t="shared" ca="1" si="156"/>
        <v>2.2417884839649124E-2</v>
      </c>
      <c r="E1088" s="28">
        <f t="shared" si="163"/>
        <v>5000</v>
      </c>
      <c r="F1088" s="28">
        <f t="shared" si="164"/>
        <v>0</v>
      </c>
      <c r="G1088" s="23">
        <f t="shared" ca="1" si="157"/>
        <v>0</v>
      </c>
      <c r="H1088" s="35">
        <f t="shared" ca="1" si="158"/>
        <v>0</v>
      </c>
      <c r="I1088" s="28">
        <f t="shared" ca="1" si="162"/>
        <v>0</v>
      </c>
      <c r="J1088" s="28">
        <f t="shared" ca="1" si="159"/>
        <v>0</v>
      </c>
      <c r="K1088" s="35">
        <f t="shared" ca="1" si="160"/>
        <v>0</v>
      </c>
      <c r="L1088" s="37"/>
    </row>
    <row r="1089" spans="1:12" x14ac:dyDescent="0.2">
      <c r="A1089" s="21">
        <v>70007</v>
      </c>
      <c r="B1089" s="28">
        <f t="shared" ca="1" si="161"/>
        <v>0</v>
      </c>
      <c r="C1089" s="24">
        <f t="shared" si="165"/>
        <v>0.05</v>
      </c>
      <c r="D1089" s="26">
        <f t="shared" ca="1" si="156"/>
        <v>2.2324117134194556E-2</v>
      </c>
      <c r="E1089" s="28">
        <f t="shared" si="163"/>
        <v>5000</v>
      </c>
      <c r="F1089" s="28">
        <f t="shared" si="164"/>
        <v>0</v>
      </c>
      <c r="G1089" s="23">
        <f t="shared" ca="1" si="157"/>
        <v>0</v>
      </c>
      <c r="H1089" s="35">
        <f t="shared" ca="1" si="158"/>
        <v>0</v>
      </c>
      <c r="I1089" s="28">
        <f t="shared" ca="1" si="162"/>
        <v>0</v>
      </c>
      <c r="J1089" s="28">
        <f t="shared" ca="1" si="159"/>
        <v>0</v>
      </c>
      <c r="K1089" s="35">
        <f t="shared" ca="1" si="160"/>
        <v>0</v>
      </c>
      <c r="L1089" s="37"/>
    </row>
    <row r="1090" spans="1:12" x14ac:dyDescent="0.2">
      <c r="A1090" s="21">
        <v>70037</v>
      </c>
      <c r="B1090" s="28">
        <f t="shared" ca="1" si="161"/>
        <v>0</v>
      </c>
      <c r="C1090" s="24">
        <f t="shared" si="165"/>
        <v>0.05</v>
      </c>
      <c r="D1090" s="26">
        <f t="shared" ca="1" si="156"/>
        <v>2.2233747640628375E-2</v>
      </c>
      <c r="E1090" s="28">
        <f t="shared" si="163"/>
        <v>5000</v>
      </c>
      <c r="F1090" s="28">
        <f t="shared" si="164"/>
        <v>0</v>
      </c>
      <c r="G1090" s="23">
        <f t="shared" ca="1" si="157"/>
        <v>0</v>
      </c>
      <c r="H1090" s="35">
        <f t="shared" ca="1" si="158"/>
        <v>0</v>
      </c>
      <c r="I1090" s="28">
        <f t="shared" ca="1" si="162"/>
        <v>0</v>
      </c>
      <c r="J1090" s="28">
        <f t="shared" ca="1" si="159"/>
        <v>0</v>
      </c>
      <c r="K1090" s="35">
        <f t="shared" ca="1" si="160"/>
        <v>0</v>
      </c>
      <c r="L1090" s="37"/>
    </row>
    <row r="1091" spans="1:12" x14ac:dyDescent="0.2">
      <c r="A1091" s="21">
        <v>70068</v>
      </c>
      <c r="B1091" s="28">
        <f t="shared" ca="1" si="161"/>
        <v>0</v>
      </c>
      <c r="C1091" s="24">
        <f t="shared" si="165"/>
        <v>0.05</v>
      </c>
      <c r="D1091" s="26">
        <f t="shared" ca="1" si="156"/>
        <v>2.2140750129273939E-2</v>
      </c>
      <c r="E1091" s="28">
        <f t="shared" si="163"/>
        <v>5000</v>
      </c>
      <c r="F1091" s="28">
        <f t="shared" si="164"/>
        <v>0</v>
      </c>
      <c r="G1091" s="23">
        <f t="shared" ca="1" si="157"/>
        <v>0</v>
      </c>
      <c r="H1091" s="35">
        <f t="shared" ca="1" si="158"/>
        <v>0</v>
      </c>
      <c r="I1091" s="28">
        <f t="shared" ca="1" si="162"/>
        <v>0</v>
      </c>
      <c r="J1091" s="28">
        <f t="shared" ca="1" si="159"/>
        <v>0</v>
      </c>
      <c r="K1091" s="35">
        <f t="shared" ca="1" si="160"/>
        <v>0</v>
      </c>
      <c r="L1091" s="37"/>
    </row>
    <row r="1092" spans="1:12" x14ac:dyDescent="0.2">
      <c r="A1092" s="21">
        <v>70098</v>
      </c>
      <c r="B1092" s="28">
        <f t="shared" ca="1" si="161"/>
        <v>0</v>
      </c>
      <c r="C1092" s="24">
        <f t="shared" si="165"/>
        <v>0.05</v>
      </c>
      <c r="D1092" s="26">
        <f t="shared" ca="1" si="156"/>
        <v>2.2051122917396731E-2</v>
      </c>
      <c r="E1092" s="28">
        <f t="shared" si="163"/>
        <v>5000</v>
      </c>
      <c r="F1092" s="28">
        <f t="shared" si="164"/>
        <v>0</v>
      </c>
      <c r="G1092" s="23">
        <f t="shared" ca="1" si="157"/>
        <v>0</v>
      </c>
      <c r="H1092" s="35">
        <f t="shared" ca="1" si="158"/>
        <v>0</v>
      </c>
      <c r="I1092" s="28">
        <f t="shared" ca="1" si="162"/>
        <v>0</v>
      </c>
      <c r="J1092" s="28">
        <f t="shared" ca="1" si="159"/>
        <v>0</v>
      </c>
      <c r="K1092" s="35">
        <f t="shared" ca="1" si="160"/>
        <v>0</v>
      </c>
      <c r="L1092" s="37"/>
    </row>
    <row r="1093" spans="1:12" x14ac:dyDescent="0.2">
      <c r="A1093" s="21">
        <v>70129</v>
      </c>
      <c r="B1093" s="28">
        <f t="shared" ca="1" si="161"/>
        <v>0</v>
      </c>
      <c r="C1093" s="24">
        <f t="shared" si="165"/>
        <v>0.05</v>
      </c>
      <c r="D1093" s="26">
        <f t="shared" ca="1" si="156"/>
        <v>2.1958889273881725E-2</v>
      </c>
      <c r="E1093" s="28">
        <f t="shared" si="163"/>
        <v>5000</v>
      </c>
      <c r="F1093" s="28">
        <f t="shared" si="164"/>
        <v>0</v>
      </c>
      <c r="G1093" s="23">
        <f t="shared" ca="1" si="157"/>
        <v>0</v>
      </c>
      <c r="H1093" s="35">
        <f t="shared" ca="1" si="158"/>
        <v>0</v>
      </c>
      <c r="I1093" s="28">
        <f t="shared" ca="1" si="162"/>
        <v>0</v>
      </c>
      <c r="J1093" s="28">
        <f t="shared" ca="1" si="159"/>
        <v>0</v>
      </c>
      <c r="K1093" s="35">
        <f t="shared" ca="1" si="160"/>
        <v>0</v>
      </c>
      <c r="L1093" s="37"/>
    </row>
    <row r="1094" spans="1:12" x14ac:dyDescent="0.2">
      <c r="A1094" s="21">
        <v>70160</v>
      </c>
      <c r="B1094" s="28">
        <f t="shared" ca="1" si="161"/>
        <v>0</v>
      </c>
      <c r="C1094" s="24">
        <f t="shared" si="165"/>
        <v>0.05</v>
      </c>
      <c r="D1094" s="26">
        <f t="shared" ca="1" si="156"/>
        <v>2.1867041417749412E-2</v>
      </c>
      <c r="E1094" s="28">
        <f t="shared" si="163"/>
        <v>5000</v>
      </c>
      <c r="F1094" s="28">
        <f t="shared" si="164"/>
        <v>0</v>
      </c>
      <c r="G1094" s="23">
        <f t="shared" ca="1" si="157"/>
        <v>0</v>
      </c>
      <c r="H1094" s="35">
        <f t="shared" ca="1" si="158"/>
        <v>0</v>
      </c>
      <c r="I1094" s="28">
        <f t="shared" ca="1" si="162"/>
        <v>0</v>
      </c>
      <c r="J1094" s="28">
        <f t="shared" ca="1" si="159"/>
        <v>0</v>
      </c>
      <c r="K1094" s="35">
        <f t="shared" ca="1" si="160"/>
        <v>0</v>
      </c>
      <c r="L1094" s="37"/>
    </row>
    <row r="1095" spans="1:12" x14ac:dyDescent="0.2">
      <c r="A1095" s="21">
        <v>70189</v>
      </c>
      <c r="B1095" s="28">
        <f t="shared" ca="1" si="161"/>
        <v>0</v>
      </c>
      <c r="C1095" s="24">
        <f t="shared" si="165"/>
        <v>0.05</v>
      </c>
      <c r="D1095" s="26">
        <f t="shared" ca="1" si="156"/>
        <v>2.1781467056241677E-2</v>
      </c>
      <c r="E1095" s="28">
        <f t="shared" si="163"/>
        <v>5000</v>
      </c>
      <c r="F1095" s="28">
        <f t="shared" si="164"/>
        <v>50</v>
      </c>
      <c r="G1095" s="23">
        <f t="shared" ca="1" si="157"/>
        <v>1.089073352812084</v>
      </c>
      <c r="H1095" s="35">
        <f t="shared" ca="1" si="158"/>
        <v>-5445.3667640604199</v>
      </c>
      <c r="I1095" s="28">
        <f t="shared" ca="1" si="162"/>
        <v>0</v>
      </c>
      <c r="J1095" s="28">
        <f t="shared" ca="1" si="159"/>
        <v>0</v>
      </c>
      <c r="K1095" s="35">
        <f t="shared" ca="1" si="160"/>
        <v>-5445.3667640604199</v>
      </c>
      <c r="L1095" s="37"/>
    </row>
    <row r="1096" spans="1:12" x14ac:dyDescent="0.2">
      <c r="A1096" s="21">
        <v>70220</v>
      </c>
      <c r="B1096" s="28">
        <f t="shared" ca="1" si="161"/>
        <v>0</v>
      </c>
      <c r="C1096" s="24">
        <f t="shared" si="165"/>
        <v>0.05</v>
      </c>
      <c r="D1096" s="26">
        <f t="shared" ca="1" si="156"/>
        <v>2.1690361307331513E-2</v>
      </c>
      <c r="E1096" s="28">
        <f t="shared" si="163"/>
        <v>5000</v>
      </c>
      <c r="F1096" s="28">
        <f t="shared" si="164"/>
        <v>0</v>
      </c>
      <c r="G1096" s="23">
        <f t="shared" ca="1" si="157"/>
        <v>0</v>
      </c>
      <c r="H1096" s="35">
        <f t="shared" ca="1" si="158"/>
        <v>0</v>
      </c>
      <c r="I1096" s="28">
        <f t="shared" ca="1" si="162"/>
        <v>0</v>
      </c>
      <c r="J1096" s="28">
        <f t="shared" ca="1" si="159"/>
        <v>0</v>
      </c>
      <c r="K1096" s="35">
        <f t="shared" ca="1" si="160"/>
        <v>0</v>
      </c>
      <c r="L1096" s="37"/>
    </row>
    <row r="1097" spans="1:12" x14ac:dyDescent="0.2">
      <c r="A1097" s="21">
        <v>70250</v>
      </c>
      <c r="B1097" s="28">
        <f t="shared" ca="1" si="161"/>
        <v>0</v>
      </c>
      <c r="C1097" s="24">
        <f t="shared" si="165"/>
        <v>0.05</v>
      </c>
      <c r="D1097" s="26">
        <f t="shared" ca="1" si="156"/>
        <v>2.1602557299010453E-2</v>
      </c>
      <c r="E1097" s="28">
        <f t="shared" si="163"/>
        <v>5000</v>
      </c>
      <c r="F1097" s="28">
        <f t="shared" si="164"/>
        <v>0</v>
      </c>
      <c r="G1097" s="23">
        <f t="shared" ca="1" si="157"/>
        <v>0</v>
      </c>
      <c r="H1097" s="35">
        <f t="shared" ca="1" si="158"/>
        <v>0</v>
      </c>
      <c r="I1097" s="28">
        <f t="shared" ca="1" si="162"/>
        <v>0</v>
      </c>
      <c r="J1097" s="28">
        <f t="shared" ca="1" si="159"/>
        <v>0</v>
      </c>
      <c r="K1097" s="35">
        <f t="shared" ca="1" si="160"/>
        <v>0</v>
      </c>
      <c r="L1097" s="37"/>
    </row>
    <row r="1098" spans="1:12" x14ac:dyDescent="0.2">
      <c r="A1098" s="21">
        <v>70281</v>
      </c>
      <c r="B1098" s="28">
        <f t="shared" ca="1" si="161"/>
        <v>0</v>
      </c>
      <c r="C1098" s="24">
        <f t="shared" si="165"/>
        <v>0.05</v>
      </c>
      <c r="D1098" s="26">
        <f t="shared" ref="D1098:D1161" ca="1" si="166">+(1+C1098/2)^(-2*(A1098-$M$4)/365.25)</f>
        <v>2.151219987928206E-2</v>
      </c>
      <c r="E1098" s="28">
        <f t="shared" si="163"/>
        <v>5000</v>
      </c>
      <c r="F1098" s="28">
        <f t="shared" si="164"/>
        <v>0</v>
      </c>
      <c r="G1098" s="23">
        <f t="shared" ca="1" si="157"/>
        <v>0</v>
      </c>
      <c r="H1098" s="35">
        <f t="shared" ca="1" si="158"/>
        <v>0</v>
      </c>
      <c r="I1098" s="28">
        <f t="shared" ca="1" si="162"/>
        <v>0</v>
      </c>
      <c r="J1098" s="28">
        <f t="shared" ca="1" si="159"/>
        <v>0</v>
      </c>
      <c r="K1098" s="35">
        <f t="shared" ca="1" si="160"/>
        <v>0</v>
      </c>
      <c r="L1098" s="37"/>
    </row>
    <row r="1099" spans="1:12" x14ac:dyDescent="0.2">
      <c r="A1099" s="21">
        <v>70311</v>
      </c>
      <c r="B1099" s="28">
        <f t="shared" ca="1" si="161"/>
        <v>0</v>
      </c>
      <c r="C1099" s="24">
        <f t="shared" si="165"/>
        <v>0.05</v>
      </c>
      <c r="D1099" s="26">
        <f t="shared" ca="1" si="166"/>
        <v>2.1425117080132627E-2</v>
      </c>
      <c r="E1099" s="28">
        <f t="shared" si="163"/>
        <v>5000</v>
      </c>
      <c r="F1099" s="28">
        <f t="shared" si="164"/>
        <v>0</v>
      </c>
      <c r="G1099" s="23">
        <f t="shared" ref="G1099:G1162" ca="1" si="167">+F1099*D1099</f>
        <v>0</v>
      </c>
      <c r="H1099" s="35">
        <f t="shared" ref="H1099:H1162" ca="1" si="168">-G1099*E1099</f>
        <v>0</v>
      </c>
      <c r="I1099" s="28">
        <f t="shared" ca="1" si="162"/>
        <v>0</v>
      </c>
      <c r="J1099" s="28">
        <f t="shared" ref="J1099:J1162" ca="1" si="169">+IF(B1099=0,0,D1099*-IPMT(C1099/12,B1099,$B$8,I1098))</f>
        <v>0</v>
      </c>
      <c r="K1099" s="35">
        <f t="shared" ref="K1099:K1162" ca="1" si="170">+H1099+J1099</f>
        <v>0</v>
      </c>
      <c r="L1099" s="37"/>
    </row>
    <row r="1100" spans="1:12" x14ac:dyDescent="0.2">
      <c r="A1100" s="21">
        <v>70342</v>
      </c>
      <c r="B1100" s="28">
        <f t="shared" ref="B1100:B1163" ca="1" si="171">+IF(B1099&lt;&gt;0,B1099+1,IF(I1099=0,0,1))</f>
        <v>0</v>
      </c>
      <c r="C1100" s="24">
        <f t="shared" si="165"/>
        <v>0.05</v>
      </c>
      <c r="D1100" s="26">
        <f t="shared" ca="1" si="166"/>
        <v>2.1335501842920501E-2</v>
      </c>
      <c r="E1100" s="28">
        <f t="shared" si="163"/>
        <v>5000</v>
      </c>
      <c r="F1100" s="28">
        <f t="shared" si="164"/>
        <v>0</v>
      </c>
      <c r="G1100" s="23">
        <f t="shared" ca="1" si="167"/>
        <v>0</v>
      </c>
      <c r="H1100" s="35">
        <f t="shared" ca="1" si="168"/>
        <v>0</v>
      </c>
      <c r="I1100" s="28">
        <f t="shared" ref="I1100:I1163" ca="1" si="172">+IF(A1100=$I$4,$H$4*D1100,IF(I1099=0,0,I1099+J1100+H1100))</f>
        <v>0</v>
      </c>
      <c r="J1100" s="28">
        <f t="shared" ca="1" si="169"/>
        <v>0</v>
      </c>
      <c r="K1100" s="35">
        <f t="shared" ca="1" si="170"/>
        <v>0</v>
      </c>
      <c r="L1100" s="37"/>
    </row>
    <row r="1101" spans="1:12" x14ac:dyDescent="0.2">
      <c r="A1101" s="21">
        <v>70373</v>
      </c>
      <c r="B1101" s="28">
        <f t="shared" ca="1" si="171"/>
        <v>0</v>
      </c>
      <c r="C1101" s="24">
        <f t="shared" si="165"/>
        <v>0.05</v>
      </c>
      <c r="D1101" s="26">
        <f t="shared" ca="1" si="166"/>
        <v>2.1246261441034146E-2</v>
      </c>
      <c r="E1101" s="28">
        <f t="shared" si="163"/>
        <v>5000</v>
      </c>
      <c r="F1101" s="28">
        <f t="shared" si="164"/>
        <v>0</v>
      </c>
      <c r="G1101" s="23">
        <f t="shared" ca="1" si="167"/>
        <v>0</v>
      </c>
      <c r="H1101" s="35">
        <f t="shared" ca="1" si="168"/>
        <v>0</v>
      </c>
      <c r="I1101" s="28">
        <f t="shared" ca="1" si="172"/>
        <v>0</v>
      </c>
      <c r="J1101" s="28">
        <f t="shared" ca="1" si="169"/>
        <v>0</v>
      </c>
      <c r="K1101" s="35">
        <f t="shared" ca="1" si="170"/>
        <v>0</v>
      </c>
      <c r="L1101" s="37"/>
    </row>
    <row r="1102" spans="1:12" x14ac:dyDescent="0.2">
      <c r="A1102" s="21">
        <v>70403</v>
      </c>
      <c r="B1102" s="28">
        <f t="shared" ca="1" si="171"/>
        <v>0</v>
      </c>
      <c r="C1102" s="24">
        <f t="shared" si="165"/>
        <v>0.05</v>
      </c>
      <c r="D1102" s="26">
        <f t="shared" ca="1" si="166"/>
        <v>2.1160255178163383E-2</v>
      </c>
      <c r="E1102" s="28">
        <f t="shared" si="163"/>
        <v>5000</v>
      </c>
      <c r="F1102" s="28">
        <f t="shared" si="164"/>
        <v>0</v>
      </c>
      <c r="G1102" s="23">
        <f t="shared" ca="1" si="167"/>
        <v>0</v>
      </c>
      <c r="H1102" s="35">
        <f t="shared" ca="1" si="168"/>
        <v>0</v>
      </c>
      <c r="I1102" s="28">
        <f t="shared" ca="1" si="172"/>
        <v>0</v>
      </c>
      <c r="J1102" s="28">
        <f t="shared" ca="1" si="169"/>
        <v>0</v>
      </c>
      <c r="K1102" s="35">
        <f t="shared" ca="1" si="170"/>
        <v>0</v>
      </c>
      <c r="L1102" s="37"/>
    </row>
    <row r="1103" spans="1:12" x14ac:dyDescent="0.2">
      <c r="A1103" s="21">
        <v>70434</v>
      </c>
      <c r="B1103" s="28">
        <f t="shared" ca="1" si="171"/>
        <v>0</v>
      </c>
      <c r="C1103" s="24">
        <f t="shared" si="165"/>
        <v>0.05</v>
      </c>
      <c r="D1103" s="26">
        <f t="shared" ca="1" si="166"/>
        <v>2.1071747783773513E-2</v>
      </c>
      <c r="E1103" s="28">
        <f t="shared" si="163"/>
        <v>5000</v>
      </c>
      <c r="F1103" s="28">
        <f t="shared" si="164"/>
        <v>0</v>
      </c>
      <c r="G1103" s="23">
        <f t="shared" ca="1" si="167"/>
        <v>0</v>
      </c>
      <c r="H1103" s="35">
        <f t="shared" ca="1" si="168"/>
        <v>0</v>
      </c>
      <c r="I1103" s="28">
        <f t="shared" ca="1" si="172"/>
        <v>0</v>
      </c>
      <c r="J1103" s="28">
        <f t="shared" ca="1" si="169"/>
        <v>0</v>
      </c>
      <c r="K1103" s="35">
        <f t="shared" ca="1" si="170"/>
        <v>0</v>
      </c>
      <c r="L1103" s="37"/>
    </row>
    <row r="1104" spans="1:12" x14ac:dyDescent="0.2">
      <c r="A1104" s="21">
        <v>70464</v>
      </c>
      <c r="B1104" s="28">
        <f t="shared" ca="1" si="171"/>
        <v>0</v>
      </c>
      <c r="C1104" s="24">
        <f t="shared" si="165"/>
        <v>0.05</v>
      </c>
      <c r="D1104" s="26">
        <f t="shared" ca="1" si="166"/>
        <v>2.098644796365845E-2</v>
      </c>
      <c r="E1104" s="28">
        <f t="shared" si="163"/>
        <v>5000</v>
      </c>
      <c r="F1104" s="28">
        <f t="shared" si="164"/>
        <v>0</v>
      </c>
      <c r="G1104" s="23">
        <f t="shared" ca="1" si="167"/>
        <v>0</v>
      </c>
      <c r="H1104" s="35">
        <f t="shared" ca="1" si="168"/>
        <v>0</v>
      </c>
      <c r="I1104" s="28">
        <f t="shared" ca="1" si="172"/>
        <v>0</v>
      </c>
      <c r="J1104" s="28">
        <f t="shared" ca="1" si="169"/>
        <v>0</v>
      </c>
      <c r="K1104" s="35">
        <f t="shared" ca="1" si="170"/>
        <v>0</v>
      </c>
      <c r="L1104" s="37"/>
    </row>
    <row r="1105" spans="1:12" x14ac:dyDescent="0.2">
      <c r="A1105" s="21">
        <v>70495</v>
      </c>
      <c r="B1105" s="28">
        <f t="shared" ca="1" si="171"/>
        <v>0</v>
      </c>
      <c r="C1105" s="24">
        <f t="shared" si="165"/>
        <v>0.05</v>
      </c>
      <c r="D1105" s="26">
        <f t="shared" ca="1" si="166"/>
        <v>2.0898667555949643E-2</v>
      </c>
      <c r="E1105" s="28">
        <f t="shared" si="163"/>
        <v>5000</v>
      </c>
      <c r="F1105" s="28">
        <f t="shared" si="164"/>
        <v>0</v>
      </c>
      <c r="G1105" s="23">
        <f t="shared" ca="1" si="167"/>
        <v>0</v>
      </c>
      <c r="H1105" s="35">
        <f t="shared" ca="1" si="168"/>
        <v>0</v>
      </c>
      <c r="I1105" s="28">
        <f t="shared" ca="1" si="172"/>
        <v>0</v>
      </c>
      <c r="J1105" s="28">
        <f t="shared" ca="1" si="169"/>
        <v>0</v>
      </c>
      <c r="K1105" s="35">
        <f t="shared" ca="1" si="170"/>
        <v>0</v>
      </c>
      <c r="L1105" s="37"/>
    </row>
    <row r="1106" spans="1:12" x14ac:dyDescent="0.2">
      <c r="A1106" s="21">
        <v>70526</v>
      </c>
      <c r="B1106" s="28">
        <f t="shared" ca="1" si="171"/>
        <v>0</v>
      </c>
      <c r="C1106" s="24">
        <f t="shared" si="165"/>
        <v>0.05</v>
      </c>
      <c r="D1106" s="26">
        <f t="shared" ca="1" si="166"/>
        <v>2.0811254308990973E-2</v>
      </c>
      <c r="E1106" s="28">
        <f t="shared" si="163"/>
        <v>5000</v>
      </c>
      <c r="F1106" s="28">
        <f t="shared" si="164"/>
        <v>0</v>
      </c>
      <c r="G1106" s="23">
        <f t="shared" ca="1" si="167"/>
        <v>0</v>
      </c>
      <c r="H1106" s="35">
        <f t="shared" ca="1" si="168"/>
        <v>0</v>
      </c>
      <c r="I1106" s="28">
        <f t="shared" ca="1" si="172"/>
        <v>0</v>
      </c>
      <c r="J1106" s="28">
        <f t="shared" ca="1" si="169"/>
        <v>0</v>
      </c>
      <c r="K1106" s="35">
        <f t="shared" ca="1" si="170"/>
        <v>0</v>
      </c>
      <c r="L1106" s="37"/>
    </row>
    <row r="1107" spans="1:12" x14ac:dyDescent="0.2">
      <c r="A1107" s="21">
        <v>70554</v>
      </c>
      <c r="B1107" s="28">
        <f t="shared" ca="1" si="171"/>
        <v>0</v>
      </c>
      <c r="C1107" s="24">
        <f t="shared" si="165"/>
        <v>0.05</v>
      </c>
      <c r="D1107" s="26">
        <f t="shared" ca="1" si="166"/>
        <v>2.073261471346742E-2</v>
      </c>
      <c r="E1107" s="28">
        <f t="shared" si="163"/>
        <v>5000</v>
      </c>
      <c r="F1107" s="28">
        <f t="shared" si="164"/>
        <v>50</v>
      </c>
      <c r="G1107" s="23">
        <f t="shared" ca="1" si="167"/>
        <v>1.0366307356733711</v>
      </c>
      <c r="H1107" s="35">
        <f t="shared" ca="1" si="168"/>
        <v>-5183.1536783668553</v>
      </c>
      <c r="I1107" s="28">
        <f t="shared" ca="1" si="172"/>
        <v>0</v>
      </c>
      <c r="J1107" s="28">
        <f t="shared" ca="1" si="169"/>
        <v>0</v>
      </c>
      <c r="K1107" s="35">
        <f t="shared" ca="1" si="170"/>
        <v>-5183.1536783668553</v>
      </c>
      <c r="L1107" s="37"/>
    </row>
    <row r="1108" spans="1:12" x14ac:dyDescent="0.2">
      <c r="A1108" s="21">
        <v>70585</v>
      </c>
      <c r="B1108" s="28">
        <f t="shared" ca="1" si="171"/>
        <v>0</v>
      </c>
      <c r="C1108" s="24">
        <f t="shared" si="165"/>
        <v>0.05</v>
      </c>
      <c r="D1108" s="26">
        <f t="shared" ca="1" si="166"/>
        <v>2.0645896018833165E-2</v>
      </c>
      <c r="E1108" s="28">
        <f t="shared" si="163"/>
        <v>5000</v>
      </c>
      <c r="F1108" s="28">
        <f t="shared" si="164"/>
        <v>0</v>
      </c>
      <c r="G1108" s="23">
        <f t="shared" ca="1" si="167"/>
        <v>0</v>
      </c>
      <c r="H1108" s="35">
        <f t="shared" ca="1" si="168"/>
        <v>0</v>
      </c>
      <c r="I1108" s="28">
        <f t="shared" ca="1" si="172"/>
        <v>0</v>
      </c>
      <c r="J1108" s="28">
        <f t="shared" ca="1" si="169"/>
        <v>0</v>
      </c>
      <c r="K1108" s="35">
        <f t="shared" ca="1" si="170"/>
        <v>0</v>
      </c>
      <c r="L1108" s="37"/>
    </row>
    <row r="1109" spans="1:12" x14ac:dyDescent="0.2">
      <c r="A1109" s="21">
        <v>70615</v>
      </c>
      <c r="B1109" s="28">
        <f t="shared" ca="1" si="171"/>
        <v>0</v>
      </c>
      <c r="C1109" s="24">
        <f t="shared" si="165"/>
        <v>0.05</v>
      </c>
      <c r="D1109" s="26">
        <f t="shared" ca="1" si="166"/>
        <v>2.0562320074654649E-2</v>
      </c>
      <c r="E1109" s="28">
        <f t="shared" si="163"/>
        <v>5000</v>
      </c>
      <c r="F1109" s="28">
        <f t="shared" si="164"/>
        <v>0</v>
      </c>
      <c r="G1109" s="23">
        <f t="shared" ca="1" si="167"/>
        <v>0</v>
      </c>
      <c r="H1109" s="35">
        <f t="shared" ca="1" si="168"/>
        <v>0</v>
      </c>
      <c r="I1109" s="28">
        <f t="shared" ca="1" si="172"/>
        <v>0</v>
      </c>
      <c r="J1109" s="28">
        <f t="shared" ca="1" si="169"/>
        <v>0</v>
      </c>
      <c r="K1109" s="35">
        <f t="shared" ca="1" si="170"/>
        <v>0</v>
      </c>
      <c r="L1109" s="37"/>
    </row>
    <row r="1110" spans="1:12" x14ac:dyDescent="0.2">
      <c r="A1110" s="21">
        <v>70646</v>
      </c>
      <c r="B1110" s="28">
        <f t="shared" ca="1" si="171"/>
        <v>0</v>
      </c>
      <c r="C1110" s="24">
        <f t="shared" si="165"/>
        <v>0.05</v>
      </c>
      <c r="D1110" s="26">
        <f t="shared" ca="1" si="166"/>
        <v>2.0476313674585512E-2</v>
      </c>
      <c r="E1110" s="28">
        <f t="shared" si="163"/>
        <v>5000</v>
      </c>
      <c r="F1110" s="28">
        <f t="shared" si="164"/>
        <v>0</v>
      </c>
      <c r="G1110" s="23">
        <f t="shared" ca="1" si="167"/>
        <v>0</v>
      </c>
      <c r="H1110" s="35">
        <f t="shared" ca="1" si="168"/>
        <v>0</v>
      </c>
      <c r="I1110" s="28">
        <f t="shared" ca="1" si="172"/>
        <v>0</v>
      </c>
      <c r="J1110" s="28">
        <f t="shared" ca="1" si="169"/>
        <v>0</v>
      </c>
      <c r="K1110" s="35">
        <f t="shared" ca="1" si="170"/>
        <v>0</v>
      </c>
      <c r="L1110" s="37"/>
    </row>
    <row r="1111" spans="1:12" x14ac:dyDescent="0.2">
      <c r="A1111" s="21">
        <v>70676</v>
      </c>
      <c r="B1111" s="28">
        <f t="shared" ca="1" si="171"/>
        <v>0</v>
      </c>
      <c r="C1111" s="24">
        <f t="shared" si="165"/>
        <v>0.05</v>
      </c>
      <c r="D1111" s="26">
        <f t="shared" ca="1" si="166"/>
        <v>2.0393424210883485E-2</v>
      </c>
      <c r="E1111" s="28">
        <f t="shared" si="163"/>
        <v>5000</v>
      </c>
      <c r="F1111" s="28">
        <f t="shared" si="164"/>
        <v>0</v>
      </c>
      <c r="G1111" s="23">
        <f t="shared" ca="1" si="167"/>
        <v>0</v>
      </c>
      <c r="H1111" s="35">
        <f t="shared" ca="1" si="168"/>
        <v>0</v>
      </c>
      <c r="I1111" s="28">
        <f t="shared" ca="1" si="172"/>
        <v>0</v>
      </c>
      <c r="J1111" s="28">
        <f t="shared" ca="1" si="169"/>
        <v>0</v>
      </c>
      <c r="K1111" s="35">
        <f t="shared" ca="1" si="170"/>
        <v>0</v>
      </c>
      <c r="L1111" s="37"/>
    </row>
    <row r="1112" spans="1:12" x14ac:dyDescent="0.2">
      <c r="A1112" s="21">
        <v>70707</v>
      </c>
      <c r="B1112" s="28">
        <f t="shared" ca="1" si="171"/>
        <v>0</v>
      </c>
      <c r="C1112" s="24">
        <f t="shared" si="165"/>
        <v>0.05</v>
      </c>
      <c r="D1112" s="26">
        <f t="shared" ca="1" si="166"/>
        <v>2.0308124254696983E-2</v>
      </c>
      <c r="E1112" s="28">
        <f t="shared" si="163"/>
        <v>5000</v>
      </c>
      <c r="F1112" s="28">
        <f t="shared" si="164"/>
        <v>0</v>
      </c>
      <c r="G1112" s="23">
        <f t="shared" ca="1" si="167"/>
        <v>0</v>
      </c>
      <c r="H1112" s="35">
        <f t="shared" ca="1" si="168"/>
        <v>0</v>
      </c>
      <c r="I1112" s="28">
        <f t="shared" ca="1" si="172"/>
        <v>0</v>
      </c>
      <c r="J1112" s="28">
        <f t="shared" ca="1" si="169"/>
        <v>0</v>
      </c>
      <c r="K1112" s="35">
        <f t="shared" ca="1" si="170"/>
        <v>0</v>
      </c>
      <c r="L1112" s="37"/>
    </row>
    <row r="1113" spans="1:12" x14ac:dyDescent="0.2">
      <c r="A1113" s="21">
        <v>70738</v>
      </c>
      <c r="B1113" s="28">
        <f t="shared" ca="1" si="171"/>
        <v>0</v>
      </c>
      <c r="C1113" s="24">
        <f t="shared" si="165"/>
        <v>0.05</v>
      </c>
      <c r="D1113" s="26">
        <f t="shared" ca="1" si="166"/>
        <v>2.0223181084229745E-2</v>
      </c>
      <c r="E1113" s="28">
        <f t="shared" ref="E1113:E1176" si="173">+IF(OR($E$4="",$E$4=0),IF(YEAR(A1113)&gt;$M$38,$N$39,VLOOKUP(YEAR(A1113),Curve,2,FALSE)),$E$4)</f>
        <v>5000</v>
      </c>
      <c r="F1113" s="28">
        <f t="shared" ref="F1113:F1176" si="174">+IF(MONTH(A1113)=$G$4,$F$4,0)</f>
        <v>0</v>
      </c>
      <c r="G1113" s="23">
        <f t="shared" ca="1" si="167"/>
        <v>0</v>
      </c>
      <c r="H1113" s="35">
        <f t="shared" ca="1" si="168"/>
        <v>0</v>
      </c>
      <c r="I1113" s="28">
        <f t="shared" ca="1" si="172"/>
        <v>0</v>
      </c>
      <c r="J1113" s="28">
        <f t="shared" ca="1" si="169"/>
        <v>0</v>
      </c>
      <c r="K1113" s="35">
        <f t="shared" ca="1" si="170"/>
        <v>0</v>
      </c>
      <c r="L1113" s="37"/>
    </row>
    <row r="1114" spans="1:12" x14ac:dyDescent="0.2">
      <c r="A1114" s="21">
        <v>70768</v>
      </c>
      <c r="B1114" s="28">
        <f t="shared" ca="1" si="171"/>
        <v>0</v>
      </c>
      <c r="C1114" s="24">
        <f t="shared" si="165"/>
        <v>0.05</v>
      </c>
      <c r="D1114" s="26">
        <f t="shared" ca="1" si="166"/>
        <v>2.0141316317892358E-2</v>
      </c>
      <c r="E1114" s="28">
        <f t="shared" si="173"/>
        <v>5000</v>
      </c>
      <c r="F1114" s="28">
        <f t="shared" si="174"/>
        <v>0</v>
      </c>
      <c r="G1114" s="23">
        <f t="shared" ca="1" si="167"/>
        <v>0</v>
      </c>
      <c r="H1114" s="35">
        <f t="shared" ca="1" si="168"/>
        <v>0</v>
      </c>
      <c r="I1114" s="28">
        <f t="shared" ca="1" si="172"/>
        <v>0</v>
      </c>
      <c r="J1114" s="28">
        <f t="shared" ca="1" si="169"/>
        <v>0</v>
      </c>
      <c r="K1114" s="35">
        <f t="shared" ca="1" si="170"/>
        <v>0</v>
      </c>
      <c r="L1114" s="37"/>
    </row>
    <row r="1115" spans="1:12" x14ac:dyDescent="0.2">
      <c r="A1115" s="21">
        <v>70799</v>
      </c>
      <c r="B1115" s="28">
        <f t="shared" ca="1" si="171"/>
        <v>0</v>
      </c>
      <c r="C1115" s="24">
        <f t="shared" si="165"/>
        <v>0.05</v>
      </c>
      <c r="D1115" s="26">
        <f t="shared" ca="1" si="166"/>
        <v>2.0057070858096663E-2</v>
      </c>
      <c r="E1115" s="28">
        <f t="shared" si="173"/>
        <v>5000</v>
      </c>
      <c r="F1115" s="28">
        <f t="shared" si="174"/>
        <v>0</v>
      </c>
      <c r="G1115" s="23">
        <f t="shared" ca="1" si="167"/>
        <v>0</v>
      </c>
      <c r="H1115" s="35">
        <f t="shared" ca="1" si="168"/>
        <v>0</v>
      </c>
      <c r="I1115" s="28">
        <f t="shared" ca="1" si="172"/>
        <v>0</v>
      </c>
      <c r="J1115" s="28">
        <f t="shared" ca="1" si="169"/>
        <v>0</v>
      </c>
      <c r="K1115" s="35">
        <f t="shared" ca="1" si="170"/>
        <v>0</v>
      </c>
      <c r="L1115" s="37"/>
    </row>
    <row r="1116" spans="1:12" x14ac:dyDescent="0.2">
      <c r="A1116" s="21">
        <v>70829</v>
      </c>
      <c r="B1116" s="28">
        <f t="shared" ca="1" si="171"/>
        <v>0</v>
      </c>
      <c r="C1116" s="24">
        <f t="shared" si="165"/>
        <v>0.05</v>
      </c>
      <c r="D1116" s="26">
        <f t="shared" ca="1" si="166"/>
        <v>1.9975878516873408E-2</v>
      </c>
      <c r="E1116" s="28">
        <f t="shared" si="173"/>
        <v>5000</v>
      </c>
      <c r="F1116" s="28">
        <f t="shared" si="174"/>
        <v>0</v>
      </c>
      <c r="G1116" s="23">
        <f t="shared" ca="1" si="167"/>
        <v>0</v>
      </c>
      <c r="H1116" s="35">
        <f t="shared" ca="1" si="168"/>
        <v>0</v>
      </c>
      <c r="I1116" s="28">
        <f t="shared" ca="1" si="172"/>
        <v>0</v>
      </c>
      <c r="J1116" s="28">
        <f t="shared" ca="1" si="169"/>
        <v>0</v>
      </c>
      <c r="K1116" s="35">
        <f t="shared" ca="1" si="170"/>
        <v>0</v>
      </c>
      <c r="L1116" s="37"/>
    </row>
    <row r="1117" spans="1:12" x14ac:dyDescent="0.2">
      <c r="A1117" s="21">
        <v>70860</v>
      </c>
      <c r="B1117" s="28">
        <f t="shared" ca="1" si="171"/>
        <v>0</v>
      </c>
      <c r="C1117" s="24">
        <f t="shared" si="165"/>
        <v>0.05</v>
      </c>
      <c r="D1117" s="26">
        <f t="shared" ca="1" si="166"/>
        <v>1.9892325036856704E-2</v>
      </c>
      <c r="E1117" s="28">
        <f t="shared" si="173"/>
        <v>5000</v>
      </c>
      <c r="F1117" s="28">
        <f t="shared" si="174"/>
        <v>0</v>
      </c>
      <c r="G1117" s="23">
        <f t="shared" ca="1" si="167"/>
        <v>0</v>
      </c>
      <c r="H1117" s="35">
        <f t="shared" ca="1" si="168"/>
        <v>0</v>
      </c>
      <c r="I1117" s="28">
        <f t="shared" ca="1" si="172"/>
        <v>0</v>
      </c>
      <c r="J1117" s="28">
        <f t="shared" ca="1" si="169"/>
        <v>0</v>
      </c>
      <c r="K1117" s="35">
        <f t="shared" ca="1" si="170"/>
        <v>0</v>
      </c>
      <c r="L1117" s="37"/>
    </row>
    <row r="1118" spans="1:12" x14ac:dyDescent="0.2">
      <c r="A1118" s="21">
        <v>70891</v>
      </c>
      <c r="B1118" s="28">
        <f t="shared" ca="1" si="171"/>
        <v>0</v>
      </c>
      <c r="C1118" s="24">
        <f t="shared" si="165"/>
        <v>0.05</v>
      </c>
      <c r="D1118" s="26">
        <f t="shared" ca="1" si="166"/>
        <v>1.9809121037540785E-2</v>
      </c>
      <c r="E1118" s="28">
        <f t="shared" si="173"/>
        <v>5000</v>
      </c>
      <c r="F1118" s="28">
        <f t="shared" si="174"/>
        <v>0</v>
      </c>
      <c r="G1118" s="23">
        <f t="shared" ca="1" si="167"/>
        <v>0</v>
      </c>
      <c r="H1118" s="35">
        <f t="shared" ca="1" si="168"/>
        <v>0</v>
      </c>
      <c r="I1118" s="28">
        <f t="shared" ca="1" si="172"/>
        <v>0</v>
      </c>
      <c r="J1118" s="28">
        <f t="shared" ca="1" si="169"/>
        <v>0</v>
      </c>
      <c r="K1118" s="35">
        <f t="shared" ca="1" si="170"/>
        <v>0</v>
      </c>
      <c r="L1118" s="37"/>
    </row>
    <row r="1119" spans="1:12" x14ac:dyDescent="0.2">
      <c r="A1119" s="21">
        <v>70919</v>
      </c>
      <c r="B1119" s="28">
        <f t="shared" ca="1" si="171"/>
        <v>0</v>
      </c>
      <c r="C1119" s="24">
        <f t="shared" si="165"/>
        <v>0.05</v>
      </c>
      <c r="D1119" s="26">
        <f t="shared" ca="1" si="166"/>
        <v>1.9734268208252349E-2</v>
      </c>
      <c r="E1119" s="28">
        <f t="shared" si="173"/>
        <v>5000</v>
      </c>
      <c r="F1119" s="28">
        <f t="shared" si="174"/>
        <v>50</v>
      </c>
      <c r="G1119" s="23">
        <f t="shared" ca="1" si="167"/>
        <v>0.9867134104126174</v>
      </c>
      <c r="H1119" s="35">
        <f t="shared" ca="1" si="168"/>
        <v>-4933.5670520630874</v>
      </c>
      <c r="I1119" s="28">
        <f t="shared" ca="1" si="172"/>
        <v>0</v>
      </c>
      <c r="J1119" s="28">
        <f t="shared" ca="1" si="169"/>
        <v>0</v>
      </c>
      <c r="K1119" s="35">
        <f t="shared" ca="1" si="170"/>
        <v>-4933.5670520630874</v>
      </c>
      <c r="L1119" s="37"/>
    </row>
    <row r="1120" spans="1:12" x14ac:dyDescent="0.2">
      <c r="A1120" s="21">
        <v>70950</v>
      </c>
      <c r="B1120" s="28">
        <f t="shared" ca="1" si="171"/>
        <v>0</v>
      </c>
      <c r="C1120" s="24">
        <f t="shared" si="165"/>
        <v>0.05</v>
      </c>
      <c r="D1120" s="26">
        <f t="shared" ca="1" si="166"/>
        <v>1.965172531618431E-2</v>
      </c>
      <c r="E1120" s="28">
        <f t="shared" si="173"/>
        <v>5000</v>
      </c>
      <c r="F1120" s="28">
        <f t="shared" si="174"/>
        <v>0</v>
      </c>
      <c r="G1120" s="23">
        <f t="shared" ca="1" si="167"/>
        <v>0</v>
      </c>
      <c r="H1120" s="35">
        <f t="shared" ca="1" si="168"/>
        <v>0</v>
      </c>
      <c r="I1120" s="28">
        <f t="shared" ca="1" si="172"/>
        <v>0</v>
      </c>
      <c r="J1120" s="28">
        <f t="shared" ca="1" si="169"/>
        <v>0</v>
      </c>
      <c r="K1120" s="35">
        <f t="shared" ca="1" si="170"/>
        <v>0</v>
      </c>
      <c r="L1120" s="37"/>
    </row>
    <row r="1121" spans="1:12" x14ac:dyDescent="0.2">
      <c r="A1121" s="21">
        <v>70980</v>
      </c>
      <c r="B1121" s="28">
        <f t="shared" ca="1" si="171"/>
        <v>0</v>
      </c>
      <c r="C1121" s="24">
        <f t="shared" si="165"/>
        <v>0.05</v>
      </c>
      <c r="D1121" s="26">
        <f t="shared" ca="1" si="166"/>
        <v>1.9572173840358854E-2</v>
      </c>
      <c r="E1121" s="28">
        <f t="shared" si="173"/>
        <v>5000</v>
      </c>
      <c r="F1121" s="28">
        <f t="shared" si="174"/>
        <v>0</v>
      </c>
      <c r="G1121" s="23">
        <f t="shared" ca="1" si="167"/>
        <v>0</v>
      </c>
      <c r="H1121" s="35">
        <f t="shared" ca="1" si="168"/>
        <v>0</v>
      </c>
      <c r="I1121" s="28">
        <f t="shared" ca="1" si="172"/>
        <v>0</v>
      </c>
      <c r="J1121" s="28">
        <f t="shared" ca="1" si="169"/>
        <v>0</v>
      </c>
      <c r="K1121" s="35">
        <f t="shared" ca="1" si="170"/>
        <v>0</v>
      </c>
      <c r="L1121" s="37"/>
    </row>
    <row r="1122" spans="1:12" x14ac:dyDescent="0.2">
      <c r="A1122" s="21">
        <v>71011</v>
      </c>
      <c r="B1122" s="28">
        <f t="shared" ca="1" si="171"/>
        <v>0</v>
      </c>
      <c r="C1122" s="24">
        <f t="shared" si="165"/>
        <v>0.05</v>
      </c>
      <c r="D1122" s="26">
        <f t="shared" ca="1" si="166"/>
        <v>1.9490308943429662E-2</v>
      </c>
      <c r="E1122" s="28">
        <f t="shared" si="173"/>
        <v>5000</v>
      </c>
      <c r="F1122" s="28">
        <f t="shared" si="174"/>
        <v>0</v>
      </c>
      <c r="G1122" s="23">
        <f t="shared" ca="1" si="167"/>
        <v>0</v>
      </c>
      <c r="H1122" s="35">
        <f t="shared" ca="1" si="168"/>
        <v>0</v>
      </c>
      <c r="I1122" s="28">
        <f t="shared" ca="1" si="172"/>
        <v>0</v>
      </c>
      <c r="J1122" s="28">
        <f t="shared" ca="1" si="169"/>
        <v>0</v>
      </c>
      <c r="K1122" s="35">
        <f t="shared" ca="1" si="170"/>
        <v>0</v>
      </c>
      <c r="L1122" s="37"/>
    </row>
    <row r="1123" spans="1:12" x14ac:dyDescent="0.2">
      <c r="A1123" s="21">
        <v>71041</v>
      </c>
      <c r="B1123" s="28">
        <f t="shared" ca="1" si="171"/>
        <v>0</v>
      </c>
      <c r="C1123" s="24">
        <f t="shared" si="165"/>
        <v>0.05</v>
      </c>
      <c r="D1123" s="26">
        <f t="shared" ca="1" si="166"/>
        <v>1.9411410891691332E-2</v>
      </c>
      <c r="E1123" s="28">
        <f t="shared" si="173"/>
        <v>5000</v>
      </c>
      <c r="F1123" s="28">
        <f t="shared" si="174"/>
        <v>0</v>
      </c>
      <c r="G1123" s="23">
        <f t="shared" ca="1" si="167"/>
        <v>0</v>
      </c>
      <c r="H1123" s="35">
        <f t="shared" ca="1" si="168"/>
        <v>0</v>
      </c>
      <c r="I1123" s="28">
        <f t="shared" ca="1" si="172"/>
        <v>0</v>
      </c>
      <c r="J1123" s="28">
        <f t="shared" ca="1" si="169"/>
        <v>0</v>
      </c>
      <c r="K1123" s="35">
        <f t="shared" ca="1" si="170"/>
        <v>0</v>
      </c>
      <c r="L1123" s="37"/>
    </row>
    <row r="1124" spans="1:12" x14ac:dyDescent="0.2">
      <c r="A1124" s="21">
        <v>71072</v>
      </c>
      <c r="B1124" s="28">
        <f t="shared" ca="1" si="171"/>
        <v>0</v>
      </c>
      <c r="C1124" s="24">
        <f t="shared" si="165"/>
        <v>0.05</v>
      </c>
      <c r="D1124" s="26">
        <f t="shared" ca="1" si="166"/>
        <v>1.9330218420948935E-2</v>
      </c>
      <c r="E1124" s="28">
        <f t="shared" si="173"/>
        <v>5000</v>
      </c>
      <c r="F1124" s="28">
        <f t="shared" si="174"/>
        <v>0</v>
      </c>
      <c r="G1124" s="23">
        <f t="shared" ca="1" si="167"/>
        <v>0</v>
      </c>
      <c r="H1124" s="35">
        <f t="shared" ca="1" si="168"/>
        <v>0</v>
      </c>
      <c r="I1124" s="28">
        <f t="shared" ca="1" si="172"/>
        <v>0</v>
      </c>
      <c r="J1124" s="28">
        <f t="shared" ca="1" si="169"/>
        <v>0</v>
      </c>
      <c r="K1124" s="35">
        <f t="shared" ca="1" si="170"/>
        <v>0</v>
      </c>
      <c r="L1124" s="37"/>
    </row>
    <row r="1125" spans="1:12" x14ac:dyDescent="0.2">
      <c r="A1125" s="21">
        <v>71103</v>
      </c>
      <c r="B1125" s="28">
        <f t="shared" ca="1" si="171"/>
        <v>0</v>
      </c>
      <c r="C1125" s="24">
        <f t="shared" si="165"/>
        <v>0.05</v>
      </c>
      <c r="D1125" s="26">
        <f t="shared" ca="1" si="166"/>
        <v>1.9249365555469751E-2</v>
      </c>
      <c r="E1125" s="28">
        <f t="shared" si="173"/>
        <v>5000</v>
      </c>
      <c r="F1125" s="28">
        <f t="shared" si="174"/>
        <v>0</v>
      </c>
      <c r="G1125" s="23">
        <f t="shared" ca="1" si="167"/>
        <v>0</v>
      </c>
      <c r="H1125" s="35">
        <f t="shared" ca="1" si="168"/>
        <v>0</v>
      </c>
      <c r="I1125" s="28">
        <f t="shared" ca="1" si="172"/>
        <v>0</v>
      </c>
      <c r="J1125" s="28">
        <f t="shared" ca="1" si="169"/>
        <v>0</v>
      </c>
      <c r="K1125" s="35">
        <f t="shared" ca="1" si="170"/>
        <v>0</v>
      </c>
      <c r="L1125" s="37"/>
    </row>
    <row r="1126" spans="1:12" x14ac:dyDescent="0.2">
      <c r="A1126" s="21">
        <v>71133</v>
      </c>
      <c r="B1126" s="28">
        <f t="shared" ca="1" si="171"/>
        <v>0</v>
      </c>
      <c r="C1126" s="24">
        <f t="shared" si="165"/>
        <v>0.05</v>
      </c>
      <c r="D1126" s="26">
        <f t="shared" ca="1" si="166"/>
        <v>1.9171442858403553E-2</v>
      </c>
      <c r="E1126" s="28">
        <f t="shared" si="173"/>
        <v>5000</v>
      </c>
      <c r="F1126" s="28">
        <f t="shared" si="174"/>
        <v>0</v>
      </c>
      <c r="G1126" s="23">
        <f t="shared" ca="1" si="167"/>
        <v>0</v>
      </c>
      <c r="H1126" s="35">
        <f t="shared" ca="1" si="168"/>
        <v>0</v>
      </c>
      <c r="I1126" s="28">
        <f t="shared" ca="1" si="172"/>
        <v>0</v>
      </c>
      <c r="J1126" s="28">
        <f t="shared" ca="1" si="169"/>
        <v>0</v>
      </c>
      <c r="K1126" s="35">
        <f t="shared" ca="1" si="170"/>
        <v>0</v>
      </c>
      <c r="L1126" s="37"/>
    </row>
    <row r="1127" spans="1:12" x14ac:dyDescent="0.2">
      <c r="A1127" s="21">
        <v>71164</v>
      </c>
      <c r="B1127" s="28">
        <f t="shared" ca="1" si="171"/>
        <v>0</v>
      </c>
      <c r="C1127" s="24">
        <f t="shared" si="165"/>
        <v>0.05</v>
      </c>
      <c r="D1127" s="26">
        <f t="shared" ca="1" si="166"/>
        <v>1.9091254106434124E-2</v>
      </c>
      <c r="E1127" s="28">
        <f t="shared" si="173"/>
        <v>5000</v>
      </c>
      <c r="F1127" s="28">
        <f t="shared" si="174"/>
        <v>0</v>
      </c>
      <c r="G1127" s="23">
        <f t="shared" ca="1" si="167"/>
        <v>0</v>
      </c>
      <c r="H1127" s="35">
        <f t="shared" ca="1" si="168"/>
        <v>0</v>
      </c>
      <c r="I1127" s="28">
        <f t="shared" ca="1" si="172"/>
        <v>0</v>
      </c>
      <c r="J1127" s="28">
        <f t="shared" ca="1" si="169"/>
        <v>0</v>
      </c>
      <c r="K1127" s="35">
        <f t="shared" ca="1" si="170"/>
        <v>0</v>
      </c>
      <c r="L1127" s="37"/>
    </row>
    <row r="1128" spans="1:12" x14ac:dyDescent="0.2">
      <c r="A1128" s="21">
        <v>71194</v>
      </c>
      <c r="B1128" s="28">
        <f t="shared" ca="1" si="171"/>
        <v>0</v>
      </c>
      <c r="C1128" s="24">
        <f t="shared" si="165"/>
        <v>0.05</v>
      </c>
      <c r="D1128" s="26">
        <f t="shared" ca="1" si="166"/>
        <v>1.9013971454906582E-2</v>
      </c>
      <c r="E1128" s="28">
        <f t="shared" si="173"/>
        <v>5000</v>
      </c>
      <c r="F1128" s="28">
        <f t="shared" si="174"/>
        <v>0</v>
      </c>
      <c r="G1128" s="23">
        <f t="shared" ca="1" si="167"/>
        <v>0</v>
      </c>
      <c r="H1128" s="35">
        <f t="shared" ca="1" si="168"/>
        <v>0</v>
      </c>
      <c r="I1128" s="28">
        <f t="shared" ca="1" si="172"/>
        <v>0</v>
      </c>
      <c r="J1128" s="28">
        <f t="shared" ca="1" si="169"/>
        <v>0</v>
      </c>
      <c r="K1128" s="35">
        <f t="shared" ca="1" si="170"/>
        <v>0</v>
      </c>
      <c r="L1128" s="37"/>
    </row>
    <row r="1129" spans="1:12" x14ac:dyDescent="0.2">
      <c r="A1129" s="21">
        <v>71225</v>
      </c>
      <c r="B1129" s="28">
        <f t="shared" ca="1" si="171"/>
        <v>0</v>
      </c>
      <c r="C1129" s="24">
        <f t="shared" si="165"/>
        <v>0.05</v>
      </c>
      <c r="D1129" s="26">
        <f t="shared" ca="1" si="166"/>
        <v>1.8934441361516518E-2</v>
      </c>
      <c r="E1129" s="28">
        <f t="shared" si="173"/>
        <v>5000</v>
      </c>
      <c r="F1129" s="28">
        <f t="shared" si="174"/>
        <v>0</v>
      </c>
      <c r="G1129" s="23">
        <f t="shared" ca="1" si="167"/>
        <v>0</v>
      </c>
      <c r="H1129" s="35">
        <f t="shared" ca="1" si="168"/>
        <v>0</v>
      </c>
      <c r="I1129" s="28">
        <f t="shared" ca="1" si="172"/>
        <v>0</v>
      </c>
      <c r="J1129" s="28">
        <f t="shared" ca="1" si="169"/>
        <v>0</v>
      </c>
      <c r="K1129" s="35">
        <f t="shared" ca="1" si="170"/>
        <v>0</v>
      </c>
      <c r="L1129" s="37"/>
    </row>
    <row r="1130" spans="1:12" x14ac:dyDescent="0.2">
      <c r="A1130" s="21">
        <v>71256</v>
      </c>
      <c r="B1130" s="28">
        <f t="shared" ca="1" si="171"/>
        <v>0</v>
      </c>
      <c r="C1130" s="24">
        <f t="shared" si="165"/>
        <v>0.05</v>
      </c>
      <c r="D1130" s="26">
        <f t="shared" ca="1" si="166"/>
        <v>1.8855243920132873E-2</v>
      </c>
      <c r="E1130" s="28">
        <f t="shared" si="173"/>
        <v>5000</v>
      </c>
      <c r="F1130" s="28">
        <f t="shared" si="174"/>
        <v>0</v>
      </c>
      <c r="G1130" s="23">
        <f t="shared" ca="1" si="167"/>
        <v>0</v>
      </c>
      <c r="H1130" s="35">
        <f t="shared" ca="1" si="168"/>
        <v>0</v>
      </c>
      <c r="I1130" s="28">
        <f t="shared" ca="1" si="172"/>
        <v>0</v>
      </c>
      <c r="J1130" s="28">
        <f t="shared" ca="1" si="169"/>
        <v>0</v>
      </c>
      <c r="K1130" s="35">
        <f t="shared" ca="1" si="170"/>
        <v>0</v>
      </c>
      <c r="L1130" s="37"/>
    </row>
    <row r="1131" spans="1:12" x14ac:dyDescent="0.2">
      <c r="A1131" s="21">
        <v>71284</v>
      </c>
      <c r="B1131" s="28">
        <f t="shared" ca="1" si="171"/>
        <v>0</v>
      </c>
      <c r="C1131" s="24">
        <f t="shared" si="165"/>
        <v>0.05</v>
      </c>
      <c r="D1131" s="26">
        <f t="shared" ca="1" si="166"/>
        <v>1.8783995511297818E-2</v>
      </c>
      <c r="E1131" s="28">
        <f t="shared" si="173"/>
        <v>5000</v>
      </c>
      <c r="F1131" s="28">
        <f t="shared" si="174"/>
        <v>50</v>
      </c>
      <c r="G1131" s="23">
        <f t="shared" ca="1" si="167"/>
        <v>0.93919977556489087</v>
      </c>
      <c r="H1131" s="35">
        <f t="shared" ca="1" si="168"/>
        <v>-4695.9988778244542</v>
      </c>
      <c r="I1131" s="28">
        <f t="shared" ca="1" si="172"/>
        <v>0</v>
      </c>
      <c r="J1131" s="28">
        <f t="shared" ca="1" si="169"/>
        <v>0</v>
      </c>
      <c r="K1131" s="35">
        <f t="shared" ca="1" si="170"/>
        <v>-4695.9988778244542</v>
      </c>
      <c r="L1131" s="37"/>
    </row>
    <row r="1132" spans="1:12" x14ac:dyDescent="0.2">
      <c r="A1132" s="21">
        <v>71315</v>
      </c>
      <c r="B1132" s="28">
        <f t="shared" ca="1" si="171"/>
        <v>0</v>
      </c>
      <c r="C1132" s="24">
        <f t="shared" si="165"/>
        <v>0.05</v>
      </c>
      <c r="D1132" s="26">
        <f t="shared" ca="1" si="166"/>
        <v>1.8705427342580672E-2</v>
      </c>
      <c r="E1132" s="28">
        <f t="shared" si="173"/>
        <v>5000</v>
      </c>
      <c r="F1132" s="28">
        <f t="shared" si="174"/>
        <v>0</v>
      </c>
      <c r="G1132" s="23">
        <f t="shared" ca="1" si="167"/>
        <v>0</v>
      </c>
      <c r="H1132" s="35">
        <f t="shared" ca="1" si="168"/>
        <v>0</v>
      </c>
      <c r="I1132" s="28">
        <f t="shared" ca="1" si="172"/>
        <v>0</v>
      </c>
      <c r="J1132" s="28">
        <f t="shared" ca="1" si="169"/>
        <v>0</v>
      </c>
      <c r="K1132" s="35">
        <f t="shared" ca="1" si="170"/>
        <v>0</v>
      </c>
      <c r="L1132" s="37"/>
    </row>
    <row r="1133" spans="1:12" x14ac:dyDescent="0.2">
      <c r="A1133" s="21">
        <v>71345</v>
      </c>
      <c r="B1133" s="28">
        <f t="shared" ca="1" si="171"/>
        <v>0</v>
      </c>
      <c r="C1133" s="24">
        <f t="shared" si="165"/>
        <v>0.05</v>
      </c>
      <c r="D1133" s="26">
        <f t="shared" ca="1" si="166"/>
        <v>1.8629706543154337E-2</v>
      </c>
      <c r="E1133" s="28">
        <f t="shared" si="173"/>
        <v>5000</v>
      </c>
      <c r="F1133" s="28">
        <f t="shared" si="174"/>
        <v>0</v>
      </c>
      <c r="G1133" s="23">
        <f t="shared" ca="1" si="167"/>
        <v>0</v>
      </c>
      <c r="H1133" s="35">
        <f t="shared" ca="1" si="168"/>
        <v>0</v>
      </c>
      <c r="I1133" s="28">
        <f t="shared" ca="1" si="172"/>
        <v>0</v>
      </c>
      <c r="J1133" s="28">
        <f t="shared" ca="1" si="169"/>
        <v>0</v>
      </c>
      <c r="K1133" s="35">
        <f t="shared" ca="1" si="170"/>
        <v>0</v>
      </c>
      <c r="L1133" s="37"/>
    </row>
    <row r="1134" spans="1:12" x14ac:dyDescent="0.2">
      <c r="A1134" s="21">
        <v>71376</v>
      </c>
      <c r="B1134" s="28">
        <f t="shared" ca="1" si="171"/>
        <v>0</v>
      </c>
      <c r="C1134" s="24">
        <f t="shared" si="165"/>
        <v>0.05</v>
      </c>
      <c r="D1134" s="26">
        <f t="shared" ca="1" si="166"/>
        <v>1.8551783721784777E-2</v>
      </c>
      <c r="E1134" s="28">
        <f t="shared" si="173"/>
        <v>5000</v>
      </c>
      <c r="F1134" s="28">
        <f t="shared" si="174"/>
        <v>0</v>
      </c>
      <c r="G1134" s="23">
        <f t="shared" ca="1" si="167"/>
        <v>0</v>
      </c>
      <c r="H1134" s="35">
        <f t="shared" ca="1" si="168"/>
        <v>0</v>
      </c>
      <c r="I1134" s="28">
        <f t="shared" ca="1" si="172"/>
        <v>0</v>
      </c>
      <c r="J1134" s="28">
        <f t="shared" ca="1" si="169"/>
        <v>0</v>
      </c>
      <c r="K1134" s="35">
        <f t="shared" ca="1" si="170"/>
        <v>0</v>
      </c>
      <c r="L1134" s="37"/>
    </row>
    <row r="1135" spans="1:12" x14ac:dyDescent="0.2">
      <c r="A1135" s="21">
        <v>71406</v>
      </c>
      <c r="B1135" s="28">
        <f t="shared" ca="1" si="171"/>
        <v>0</v>
      </c>
      <c r="C1135" s="24">
        <f t="shared" si="165"/>
        <v>0.05</v>
      </c>
      <c r="D1135" s="26">
        <f t="shared" ca="1" si="166"/>
        <v>1.8476684881834717E-2</v>
      </c>
      <c r="E1135" s="28">
        <f t="shared" si="173"/>
        <v>5000</v>
      </c>
      <c r="F1135" s="28">
        <f t="shared" si="174"/>
        <v>0</v>
      </c>
      <c r="G1135" s="23">
        <f t="shared" ca="1" si="167"/>
        <v>0</v>
      </c>
      <c r="H1135" s="35">
        <f t="shared" ca="1" si="168"/>
        <v>0</v>
      </c>
      <c r="I1135" s="28">
        <f t="shared" ca="1" si="172"/>
        <v>0</v>
      </c>
      <c r="J1135" s="28">
        <f t="shared" ca="1" si="169"/>
        <v>0</v>
      </c>
      <c r="K1135" s="35">
        <f t="shared" ca="1" si="170"/>
        <v>0</v>
      </c>
      <c r="L1135" s="37"/>
    </row>
    <row r="1136" spans="1:12" x14ac:dyDescent="0.2">
      <c r="A1136" s="21">
        <v>71437</v>
      </c>
      <c r="B1136" s="28">
        <f t="shared" ca="1" si="171"/>
        <v>0</v>
      </c>
      <c r="C1136" s="24">
        <f t="shared" si="165"/>
        <v>0.05</v>
      </c>
      <c r="D1136" s="26">
        <f t="shared" ca="1" si="166"/>
        <v>1.8399402107024822E-2</v>
      </c>
      <c r="E1136" s="28">
        <f t="shared" si="173"/>
        <v>5000</v>
      </c>
      <c r="F1136" s="28">
        <f t="shared" si="174"/>
        <v>0</v>
      </c>
      <c r="G1136" s="23">
        <f t="shared" ca="1" si="167"/>
        <v>0</v>
      </c>
      <c r="H1136" s="35">
        <f t="shared" ca="1" si="168"/>
        <v>0</v>
      </c>
      <c r="I1136" s="28">
        <f t="shared" ca="1" si="172"/>
        <v>0</v>
      </c>
      <c r="J1136" s="28">
        <f t="shared" ca="1" si="169"/>
        <v>0</v>
      </c>
      <c r="K1136" s="35">
        <f t="shared" ca="1" si="170"/>
        <v>0</v>
      </c>
      <c r="L1136" s="37"/>
    </row>
    <row r="1137" spans="1:12" x14ac:dyDescent="0.2">
      <c r="A1137" s="21">
        <v>71468</v>
      </c>
      <c r="B1137" s="28">
        <f t="shared" ca="1" si="171"/>
        <v>0</v>
      </c>
      <c r="C1137" s="24">
        <f t="shared" si="165"/>
        <v>0.05</v>
      </c>
      <c r="D1137" s="26">
        <f t="shared" ca="1" si="166"/>
        <v>1.8322442584319976E-2</v>
      </c>
      <c r="E1137" s="28">
        <f t="shared" si="173"/>
        <v>5000</v>
      </c>
      <c r="F1137" s="28">
        <f t="shared" si="174"/>
        <v>0</v>
      </c>
      <c r="G1137" s="23">
        <f t="shared" ca="1" si="167"/>
        <v>0</v>
      </c>
      <c r="H1137" s="35">
        <f t="shared" ca="1" si="168"/>
        <v>0</v>
      </c>
      <c r="I1137" s="28">
        <f t="shared" ca="1" si="172"/>
        <v>0</v>
      </c>
      <c r="J1137" s="28">
        <f t="shared" ca="1" si="169"/>
        <v>0</v>
      </c>
      <c r="K1137" s="35">
        <f t="shared" ca="1" si="170"/>
        <v>0</v>
      </c>
      <c r="L1137" s="37"/>
    </row>
    <row r="1138" spans="1:12" x14ac:dyDescent="0.2">
      <c r="A1138" s="21">
        <v>71498</v>
      </c>
      <c r="B1138" s="28">
        <f t="shared" ca="1" si="171"/>
        <v>0</v>
      </c>
      <c r="C1138" s="24">
        <f t="shared" ref="C1138:C1201" si="175">IF(OR($C$4="",$C$4=0),C1137,$C$4)</f>
        <v>0.05</v>
      </c>
      <c r="D1138" s="26">
        <f t="shared" ca="1" si="166"/>
        <v>1.8248272132369413E-2</v>
      </c>
      <c r="E1138" s="28">
        <f t="shared" si="173"/>
        <v>5000</v>
      </c>
      <c r="F1138" s="28">
        <f t="shared" si="174"/>
        <v>0</v>
      </c>
      <c r="G1138" s="23">
        <f t="shared" ca="1" si="167"/>
        <v>0</v>
      </c>
      <c r="H1138" s="35">
        <f t="shared" ca="1" si="168"/>
        <v>0</v>
      </c>
      <c r="I1138" s="28">
        <f t="shared" ca="1" si="172"/>
        <v>0</v>
      </c>
      <c r="J1138" s="28">
        <f t="shared" ca="1" si="169"/>
        <v>0</v>
      </c>
      <c r="K1138" s="35">
        <f t="shared" ca="1" si="170"/>
        <v>0</v>
      </c>
      <c r="L1138" s="37"/>
    </row>
    <row r="1139" spans="1:12" x14ac:dyDescent="0.2">
      <c r="A1139" s="21">
        <v>71529</v>
      </c>
      <c r="B1139" s="28">
        <f t="shared" ca="1" si="171"/>
        <v>0</v>
      </c>
      <c r="C1139" s="24">
        <f t="shared" si="175"/>
        <v>0.05</v>
      </c>
      <c r="D1139" s="26">
        <f t="shared" ca="1" si="166"/>
        <v>1.8171944743831121E-2</v>
      </c>
      <c r="E1139" s="28">
        <f t="shared" si="173"/>
        <v>5000</v>
      </c>
      <c r="F1139" s="28">
        <f t="shared" si="174"/>
        <v>0</v>
      </c>
      <c r="G1139" s="23">
        <f t="shared" ca="1" si="167"/>
        <v>0</v>
      </c>
      <c r="H1139" s="35">
        <f t="shared" ca="1" si="168"/>
        <v>0</v>
      </c>
      <c r="I1139" s="28">
        <f t="shared" ca="1" si="172"/>
        <v>0</v>
      </c>
      <c r="J1139" s="28">
        <f t="shared" ca="1" si="169"/>
        <v>0</v>
      </c>
      <c r="K1139" s="35">
        <f t="shared" ca="1" si="170"/>
        <v>0</v>
      </c>
      <c r="L1139" s="37"/>
    </row>
    <row r="1140" spans="1:12" x14ac:dyDescent="0.2">
      <c r="A1140" s="21">
        <v>71559</v>
      </c>
      <c r="B1140" s="28">
        <f t="shared" ca="1" si="171"/>
        <v>0</v>
      </c>
      <c r="C1140" s="24">
        <f t="shared" si="175"/>
        <v>0.05</v>
      </c>
      <c r="D1140" s="26">
        <f t="shared" ca="1" si="166"/>
        <v>1.8098383517031361E-2</v>
      </c>
      <c r="E1140" s="28">
        <f t="shared" si="173"/>
        <v>5000</v>
      </c>
      <c r="F1140" s="28">
        <f t="shared" si="174"/>
        <v>0</v>
      </c>
      <c r="G1140" s="23">
        <f t="shared" ca="1" si="167"/>
        <v>0</v>
      </c>
      <c r="H1140" s="35">
        <f t="shared" ca="1" si="168"/>
        <v>0</v>
      </c>
      <c r="I1140" s="28">
        <f t="shared" ca="1" si="172"/>
        <v>0</v>
      </c>
      <c r="J1140" s="28">
        <f t="shared" ca="1" si="169"/>
        <v>0</v>
      </c>
      <c r="K1140" s="35">
        <f t="shared" ca="1" si="170"/>
        <v>0</v>
      </c>
      <c r="L1140" s="37"/>
    </row>
    <row r="1141" spans="1:12" x14ac:dyDescent="0.2">
      <c r="A1141" s="21">
        <v>71590</v>
      </c>
      <c r="B1141" s="28">
        <f t="shared" ca="1" si="171"/>
        <v>0</v>
      </c>
      <c r="C1141" s="24">
        <f t="shared" si="175"/>
        <v>0.05</v>
      </c>
      <c r="D1141" s="26">
        <f t="shared" ca="1" si="166"/>
        <v>1.8022683070402806E-2</v>
      </c>
      <c r="E1141" s="28">
        <f t="shared" si="173"/>
        <v>5000</v>
      </c>
      <c r="F1141" s="28">
        <f t="shared" si="174"/>
        <v>0</v>
      </c>
      <c r="G1141" s="23">
        <f t="shared" ca="1" si="167"/>
        <v>0</v>
      </c>
      <c r="H1141" s="35">
        <f t="shared" ca="1" si="168"/>
        <v>0</v>
      </c>
      <c r="I1141" s="28">
        <f t="shared" ca="1" si="172"/>
        <v>0</v>
      </c>
      <c r="J1141" s="28">
        <f t="shared" ca="1" si="169"/>
        <v>0</v>
      </c>
      <c r="K1141" s="35">
        <f t="shared" ca="1" si="170"/>
        <v>0</v>
      </c>
      <c r="L1141" s="37"/>
    </row>
    <row r="1142" spans="1:12" x14ac:dyDescent="0.2">
      <c r="A1142" s="21">
        <v>71621</v>
      </c>
      <c r="B1142" s="28">
        <f t="shared" ca="1" si="171"/>
        <v>0</v>
      </c>
      <c r="C1142" s="24">
        <f t="shared" si="175"/>
        <v>0.05</v>
      </c>
      <c r="D1142" s="26">
        <f t="shared" ca="1" si="166"/>
        <v>1.7947299257445686E-2</v>
      </c>
      <c r="E1142" s="28">
        <f t="shared" si="173"/>
        <v>5000</v>
      </c>
      <c r="F1142" s="28">
        <f t="shared" si="174"/>
        <v>0</v>
      </c>
      <c r="G1142" s="23">
        <f t="shared" ca="1" si="167"/>
        <v>0</v>
      </c>
      <c r="H1142" s="35">
        <f t="shared" ca="1" si="168"/>
        <v>0</v>
      </c>
      <c r="I1142" s="28">
        <f t="shared" ca="1" si="172"/>
        <v>0</v>
      </c>
      <c r="J1142" s="28">
        <f t="shared" ca="1" si="169"/>
        <v>0</v>
      </c>
      <c r="K1142" s="35">
        <f t="shared" ca="1" si="170"/>
        <v>0</v>
      </c>
      <c r="L1142" s="37"/>
    </row>
    <row r="1143" spans="1:12" x14ac:dyDescent="0.2">
      <c r="A1143" s="21">
        <v>71650</v>
      </c>
      <c r="B1143" s="28">
        <f t="shared" ca="1" si="171"/>
        <v>0</v>
      </c>
      <c r="C1143" s="24">
        <f t="shared" si="175"/>
        <v>0.05</v>
      </c>
      <c r="D1143" s="26">
        <f t="shared" ca="1" si="166"/>
        <v>1.7877064393688691E-2</v>
      </c>
      <c r="E1143" s="28">
        <f t="shared" si="173"/>
        <v>5000</v>
      </c>
      <c r="F1143" s="28">
        <f t="shared" si="174"/>
        <v>50</v>
      </c>
      <c r="G1143" s="23">
        <f t="shared" ca="1" si="167"/>
        <v>0.89385321968443454</v>
      </c>
      <c r="H1143" s="35">
        <f t="shared" ca="1" si="168"/>
        <v>-4469.2660984221729</v>
      </c>
      <c r="I1143" s="28">
        <f t="shared" ca="1" si="172"/>
        <v>0</v>
      </c>
      <c r="J1143" s="28">
        <f t="shared" ca="1" si="169"/>
        <v>0</v>
      </c>
      <c r="K1143" s="35">
        <f t="shared" ca="1" si="170"/>
        <v>-4469.2660984221729</v>
      </c>
      <c r="L1143" s="37"/>
    </row>
    <row r="1144" spans="1:12" x14ac:dyDescent="0.2">
      <c r="A1144" s="21">
        <v>71681</v>
      </c>
      <c r="B1144" s="28">
        <f t="shared" ca="1" si="171"/>
        <v>0</v>
      </c>
      <c r="C1144" s="24">
        <f t="shared" si="175"/>
        <v>0.05</v>
      </c>
      <c r="D1144" s="26">
        <f t="shared" ca="1" si="166"/>
        <v>1.7802289662689322E-2</v>
      </c>
      <c r="E1144" s="28">
        <f t="shared" si="173"/>
        <v>5000</v>
      </c>
      <c r="F1144" s="28">
        <f t="shared" si="174"/>
        <v>0</v>
      </c>
      <c r="G1144" s="23">
        <f t="shared" ca="1" si="167"/>
        <v>0</v>
      </c>
      <c r="H1144" s="35">
        <f t="shared" ca="1" si="168"/>
        <v>0</v>
      </c>
      <c r="I1144" s="28">
        <f t="shared" ca="1" si="172"/>
        <v>0</v>
      </c>
      <c r="J1144" s="28">
        <f t="shared" ca="1" si="169"/>
        <v>0</v>
      </c>
      <c r="K1144" s="35">
        <f t="shared" ca="1" si="170"/>
        <v>0</v>
      </c>
      <c r="L1144" s="37"/>
    </row>
    <row r="1145" spans="1:12" x14ac:dyDescent="0.2">
      <c r="A1145" s="21">
        <v>71711</v>
      </c>
      <c r="B1145" s="28">
        <f t="shared" ca="1" si="171"/>
        <v>0</v>
      </c>
      <c r="C1145" s="24">
        <f t="shared" si="175"/>
        <v>0.05</v>
      </c>
      <c r="D1145" s="26">
        <f t="shared" ca="1" si="166"/>
        <v>1.7730224823956163E-2</v>
      </c>
      <c r="E1145" s="28">
        <f t="shared" si="173"/>
        <v>5000</v>
      </c>
      <c r="F1145" s="28">
        <f t="shared" si="174"/>
        <v>0</v>
      </c>
      <c r="G1145" s="23">
        <f t="shared" ca="1" si="167"/>
        <v>0</v>
      </c>
      <c r="H1145" s="35">
        <f t="shared" ca="1" si="168"/>
        <v>0</v>
      </c>
      <c r="I1145" s="28">
        <f t="shared" ca="1" si="172"/>
        <v>0</v>
      </c>
      <c r="J1145" s="28">
        <f t="shared" ca="1" si="169"/>
        <v>0</v>
      </c>
      <c r="K1145" s="35">
        <f t="shared" ca="1" si="170"/>
        <v>0</v>
      </c>
      <c r="L1145" s="37"/>
    </row>
    <row r="1146" spans="1:12" x14ac:dyDescent="0.2">
      <c r="A1146" s="21">
        <v>71742</v>
      </c>
      <c r="B1146" s="28">
        <f t="shared" ca="1" si="171"/>
        <v>0</v>
      </c>
      <c r="C1146" s="24">
        <f t="shared" si="175"/>
        <v>0.05</v>
      </c>
      <c r="D1146" s="26">
        <f t="shared" ca="1" si="166"/>
        <v>1.7656064281566571E-2</v>
      </c>
      <c r="E1146" s="28">
        <f t="shared" si="173"/>
        <v>5000</v>
      </c>
      <c r="F1146" s="28">
        <f t="shared" si="174"/>
        <v>0</v>
      </c>
      <c r="G1146" s="23">
        <f t="shared" ca="1" si="167"/>
        <v>0</v>
      </c>
      <c r="H1146" s="35">
        <f t="shared" ca="1" si="168"/>
        <v>0</v>
      </c>
      <c r="I1146" s="28">
        <f t="shared" ca="1" si="172"/>
        <v>0</v>
      </c>
      <c r="J1146" s="28">
        <f t="shared" ca="1" si="169"/>
        <v>0</v>
      </c>
      <c r="K1146" s="35">
        <f t="shared" ca="1" si="170"/>
        <v>0</v>
      </c>
      <c r="L1146" s="37"/>
    </row>
    <row r="1147" spans="1:12" x14ac:dyDescent="0.2">
      <c r="A1147" s="21">
        <v>71772</v>
      </c>
      <c r="B1147" s="28">
        <f t="shared" ca="1" si="171"/>
        <v>0</v>
      </c>
      <c r="C1147" s="24">
        <f t="shared" si="175"/>
        <v>0.05</v>
      </c>
      <c r="D1147" s="26">
        <f t="shared" ca="1" si="166"/>
        <v>1.7584591372787867E-2</v>
      </c>
      <c r="E1147" s="28">
        <f t="shared" si="173"/>
        <v>5000</v>
      </c>
      <c r="F1147" s="28">
        <f t="shared" si="174"/>
        <v>0</v>
      </c>
      <c r="G1147" s="23">
        <f t="shared" ca="1" si="167"/>
        <v>0</v>
      </c>
      <c r="H1147" s="35">
        <f t="shared" ca="1" si="168"/>
        <v>0</v>
      </c>
      <c r="I1147" s="28">
        <f t="shared" ca="1" si="172"/>
        <v>0</v>
      </c>
      <c r="J1147" s="28">
        <f t="shared" ca="1" si="169"/>
        <v>0</v>
      </c>
      <c r="K1147" s="35">
        <f t="shared" ca="1" si="170"/>
        <v>0</v>
      </c>
      <c r="L1147" s="37"/>
    </row>
    <row r="1148" spans="1:12" x14ac:dyDescent="0.2">
      <c r="A1148" s="21">
        <v>71803</v>
      </c>
      <c r="B1148" s="28">
        <f t="shared" ca="1" si="171"/>
        <v>0</v>
      </c>
      <c r="C1148" s="24">
        <f t="shared" si="175"/>
        <v>0.05</v>
      </c>
      <c r="D1148" s="26">
        <f t="shared" ca="1" si="166"/>
        <v>1.7511039974153399E-2</v>
      </c>
      <c r="E1148" s="28">
        <f t="shared" si="173"/>
        <v>5000</v>
      </c>
      <c r="F1148" s="28">
        <f t="shared" si="174"/>
        <v>0</v>
      </c>
      <c r="G1148" s="23">
        <f t="shared" ca="1" si="167"/>
        <v>0</v>
      </c>
      <c r="H1148" s="35">
        <f t="shared" ca="1" si="168"/>
        <v>0</v>
      </c>
      <c r="I1148" s="28">
        <f t="shared" ca="1" si="172"/>
        <v>0</v>
      </c>
      <c r="J1148" s="28">
        <f t="shared" ca="1" si="169"/>
        <v>0</v>
      </c>
      <c r="K1148" s="35">
        <f t="shared" ca="1" si="170"/>
        <v>0</v>
      </c>
      <c r="L1148" s="37"/>
    </row>
    <row r="1149" spans="1:12" x14ac:dyDescent="0.2">
      <c r="A1149" s="21">
        <v>71834</v>
      </c>
      <c r="B1149" s="28">
        <f t="shared" ca="1" si="171"/>
        <v>0</v>
      </c>
      <c r="C1149" s="24">
        <f t="shared" si="175"/>
        <v>0.05</v>
      </c>
      <c r="D1149" s="26">
        <f t="shared" ca="1" si="166"/>
        <v>1.7437796220327199E-2</v>
      </c>
      <c r="E1149" s="28">
        <f t="shared" si="173"/>
        <v>5000</v>
      </c>
      <c r="F1149" s="28">
        <f t="shared" si="174"/>
        <v>0</v>
      </c>
      <c r="G1149" s="23">
        <f t="shared" ca="1" si="167"/>
        <v>0</v>
      </c>
      <c r="H1149" s="35">
        <f t="shared" ca="1" si="168"/>
        <v>0</v>
      </c>
      <c r="I1149" s="28">
        <f t="shared" ca="1" si="172"/>
        <v>0</v>
      </c>
      <c r="J1149" s="28">
        <f t="shared" ca="1" si="169"/>
        <v>0</v>
      </c>
      <c r="K1149" s="35">
        <f t="shared" ca="1" si="170"/>
        <v>0</v>
      </c>
      <c r="L1149" s="37"/>
    </row>
    <row r="1150" spans="1:12" x14ac:dyDescent="0.2">
      <c r="A1150" s="21">
        <v>71864</v>
      </c>
      <c r="B1150" s="28">
        <f t="shared" ca="1" si="171"/>
        <v>0</v>
      </c>
      <c r="C1150" s="24">
        <f t="shared" si="175"/>
        <v>0.05</v>
      </c>
      <c r="D1150" s="26">
        <f t="shared" ca="1" si="166"/>
        <v>1.7367206875007569E-2</v>
      </c>
      <c r="E1150" s="28">
        <f t="shared" si="173"/>
        <v>5000</v>
      </c>
      <c r="F1150" s="28">
        <f t="shared" si="174"/>
        <v>0</v>
      </c>
      <c r="G1150" s="23">
        <f t="shared" ca="1" si="167"/>
        <v>0</v>
      </c>
      <c r="H1150" s="35">
        <f t="shared" ca="1" si="168"/>
        <v>0</v>
      </c>
      <c r="I1150" s="28">
        <f t="shared" ca="1" si="172"/>
        <v>0</v>
      </c>
      <c r="J1150" s="28">
        <f t="shared" ca="1" si="169"/>
        <v>0</v>
      </c>
      <c r="K1150" s="35">
        <f t="shared" ca="1" si="170"/>
        <v>0</v>
      </c>
      <c r="L1150" s="37"/>
    </row>
    <row r="1151" spans="1:12" x14ac:dyDescent="0.2">
      <c r="A1151" s="21">
        <v>71895</v>
      </c>
      <c r="B1151" s="28">
        <f t="shared" ca="1" si="171"/>
        <v>0</v>
      </c>
      <c r="C1151" s="24">
        <f t="shared" si="175"/>
        <v>0.05</v>
      </c>
      <c r="D1151" s="26">
        <f t="shared" ca="1" si="166"/>
        <v>1.7294564734570493E-2</v>
      </c>
      <c r="E1151" s="28">
        <f t="shared" si="173"/>
        <v>5000</v>
      </c>
      <c r="F1151" s="28">
        <f t="shared" si="174"/>
        <v>0</v>
      </c>
      <c r="G1151" s="23">
        <f t="shared" ca="1" si="167"/>
        <v>0</v>
      </c>
      <c r="H1151" s="35">
        <f t="shared" ca="1" si="168"/>
        <v>0</v>
      </c>
      <c r="I1151" s="28">
        <f t="shared" ca="1" si="172"/>
        <v>0</v>
      </c>
      <c r="J1151" s="28">
        <f t="shared" ca="1" si="169"/>
        <v>0</v>
      </c>
      <c r="K1151" s="35">
        <f t="shared" ca="1" si="170"/>
        <v>0</v>
      </c>
      <c r="L1151" s="37"/>
    </row>
    <row r="1152" spans="1:12" x14ac:dyDescent="0.2">
      <c r="A1152" s="21">
        <v>71925</v>
      </c>
      <c r="B1152" s="28">
        <f t="shared" ca="1" si="171"/>
        <v>0</v>
      </c>
      <c r="C1152" s="24">
        <f t="shared" si="175"/>
        <v>0.05</v>
      </c>
      <c r="D1152" s="26">
        <f t="shared" ca="1" si="166"/>
        <v>1.7224555199720073E-2</v>
      </c>
      <c r="E1152" s="28">
        <f t="shared" si="173"/>
        <v>5000</v>
      </c>
      <c r="F1152" s="28">
        <f t="shared" si="174"/>
        <v>0</v>
      </c>
      <c r="G1152" s="23">
        <f t="shared" ca="1" si="167"/>
        <v>0</v>
      </c>
      <c r="H1152" s="35">
        <f t="shared" ca="1" si="168"/>
        <v>0</v>
      </c>
      <c r="I1152" s="28">
        <f t="shared" ca="1" si="172"/>
        <v>0</v>
      </c>
      <c r="J1152" s="28">
        <f t="shared" ca="1" si="169"/>
        <v>0</v>
      </c>
      <c r="K1152" s="35">
        <f t="shared" ca="1" si="170"/>
        <v>0</v>
      </c>
      <c r="L1152" s="37"/>
    </row>
    <row r="1153" spans="1:12" x14ac:dyDescent="0.2">
      <c r="A1153" s="21">
        <v>71956</v>
      </c>
      <c r="B1153" s="28">
        <f t="shared" ca="1" si="171"/>
        <v>0</v>
      </c>
      <c r="C1153" s="24">
        <f t="shared" si="175"/>
        <v>0.05</v>
      </c>
      <c r="D1153" s="26">
        <f t="shared" ca="1" si="166"/>
        <v>1.71525097311085E-2</v>
      </c>
      <c r="E1153" s="28">
        <f t="shared" si="173"/>
        <v>5000</v>
      </c>
      <c r="F1153" s="28">
        <f t="shared" si="174"/>
        <v>0</v>
      </c>
      <c r="G1153" s="23">
        <f t="shared" ca="1" si="167"/>
        <v>0</v>
      </c>
      <c r="H1153" s="35">
        <f t="shared" ca="1" si="168"/>
        <v>0</v>
      </c>
      <c r="I1153" s="28">
        <f t="shared" ca="1" si="172"/>
        <v>0</v>
      </c>
      <c r="J1153" s="28">
        <f t="shared" ca="1" si="169"/>
        <v>0</v>
      </c>
      <c r="K1153" s="35">
        <f t="shared" ca="1" si="170"/>
        <v>0</v>
      </c>
      <c r="L1153" s="37"/>
    </row>
    <row r="1154" spans="1:12" x14ac:dyDescent="0.2">
      <c r="A1154" s="21">
        <v>71987</v>
      </c>
      <c r="B1154" s="28">
        <f t="shared" ca="1" si="171"/>
        <v>0</v>
      </c>
      <c r="C1154" s="24">
        <f t="shared" si="175"/>
        <v>0.05</v>
      </c>
      <c r="D1154" s="26">
        <f t="shared" ca="1" si="166"/>
        <v>1.7080765608423528E-2</v>
      </c>
      <c r="E1154" s="28">
        <f t="shared" si="173"/>
        <v>5000</v>
      </c>
      <c r="F1154" s="28">
        <f t="shared" si="174"/>
        <v>0</v>
      </c>
      <c r="G1154" s="23">
        <f t="shared" ca="1" si="167"/>
        <v>0</v>
      </c>
      <c r="H1154" s="35">
        <f t="shared" ca="1" si="168"/>
        <v>0</v>
      </c>
      <c r="I1154" s="28">
        <f t="shared" ca="1" si="172"/>
        <v>0</v>
      </c>
      <c r="J1154" s="28">
        <f t="shared" ca="1" si="169"/>
        <v>0</v>
      </c>
      <c r="K1154" s="35">
        <f t="shared" ca="1" si="170"/>
        <v>0</v>
      </c>
      <c r="L1154" s="37"/>
    </row>
    <row r="1155" spans="1:12" x14ac:dyDescent="0.2">
      <c r="A1155" s="21">
        <v>72015</v>
      </c>
      <c r="B1155" s="28">
        <f t="shared" ca="1" si="171"/>
        <v>0</v>
      </c>
      <c r="C1155" s="24">
        <f t="shared" si="175"/>
        <v>0.05</v>
      </c>
      <c r="D1155" s="26">
        <f t="shared" ca="1" si="166"/>
        <v>1.7016222430067441E-2</v>
      </c>
      <c r="E1155" s="28">
        <f t="shared" si="173"/>
        <v>5000</v>
      </c>
      <c r="F1155" s="28">
        <f t="shared" si="174"/>
        <v>50</v>
      </c>
      <c r="G1155" s="23">
        <f t="shared" ca="1" si="167"/>
        <v>0.85081112150337201</v>
      </c>
      <c r="H1155" s="35">
        <f t="shared" ca="1" si="168"/>
        <v>-4254.0556075168597</v>
      </c>
      <c r="I1155" s="28">
        <f t="shared" ca="1" si="172"/>
        <v>0</v>
      </c>
      <c r="J1155" s="28">
        <f t="shared" ca="1" si="169"/>
        <v>0</v>
      </c>
      <c r="K1155" s="35">
        <f t="shared" ca="1" si="170"/>
        <v>-4254.0556075168597</v>
      </c>
      <c r="L1155" s="37"/>
    </row>
    <row r="1156" spans="1:12" x14ac:dyDescent="0.2">
      <c r="A1156" s="21">
        <v>72046</v>
      </c>
      <c r="B1156" s="28">
        <f t="shared" ca="1" si="171"/>
        <v>0</v>
      </c>
      <c r="C1156" s="24">
        <f t="shared" si="175"/>
        <v>0.05</v>
      </c>
      <c r="D1156" s="26">
        <f t="shared" ca="1" si="166"/>
        <v>1.6945048358820994E-2</v>
      </c>
      <c r="E1156" s="28">
        <f t="shared" si="173"/>
        <v>5000</v>
      </c>
      <c r="F1156" s="28">
        <f t="shared" si="174"/>
        <v>0</v>
      </c>
      <c r="G1156" s="23">
        <f t="shared" ca="1" si="167"/>
        <v>0</v>
      </c>
      <c r="H1156" s="35">
        <f t="shared" ca="1" si="168"/>
        <v>0</v>
      </c>
      <c r="I1156" s="28">
        <f t="shared" ca="1" si="172"/>
        <v>0</v>
      </c>
      <c r="J1156" s="28">
        <f t="shared" ca="1" si="169"/>
        <v>0</v>
      </c>
      <c r="K1156" s="35">
        <f t="shared" ca="1" si="170"/>
        <v>0</v>
      </c>
      <c r="L1156" s="37"/>
    </row>
    <row r="1157" spans="1:12" x14ac:dyDescent="0.2">
      <c r="A1157" s="21">
        <v>72076</v>
      </c>
      <c r="B1157" s="28">
        <f t="shared" ca="1" si="171"/>
        <v>0</v>
      </c>
      <c r="C1157" s="24">
        <f t="shared" si="175"/>
        <v>0.05</v>
      </c>
      <c r="D1157" s="26">
        <f t="shared" ca="1" si="166"/>
        <v>1.6876453689234006E-2</v>
      </c>
      <c r="E1157" s="28">
        <f t="shared" si="173"/>
        <v>5000</v>
      </c>
      <c r="F1157" s="28">
        <f t="shared" si="174"/>
        <v>0</v>
      </c>
      <c r="G1157" s="23">
        <f t="shared" ca="1" si="167"/>
        <v>0</v>
      </c>
      <c r="H1157" s="35">
        <f t="shared" ca="1" si="168"/>
        <v>0</v>
      </c>
      <c r="I1157" s="28">
        <f t="shared" ca="1" si="172"/>
        <v>0</v>
      </c>
      <c r="J1157" s="28">
        <f t="shared" ca="1" si="169"/>
        <v>0</v>
      </c>
      <c r="K1157" s="35">
        <f t="shared" ca="1" si="170"/>
        <v>0</v>
      </c>
      <c r="L1157" s="37"/>
    </row>
    <row r="1158" spans="1:12" x14ac:dyDescent="0.2">
      <c r="A1158" s="21">
        <v>72107</v>
      </c>
      <c r="B1158" s="28">
        <f t="shared" ca="1" si="171"/>
        <v>0</v>
      </c>
      <c r="C1158" s="24">
        <f t="shared" si="175"/>
        <v>0.05</v>
      </c>
      <c r="D1158" s="26">
        <f t="shared" ca="1" si="166"/>
        <v>1.6805864231309291E-2</v>
      </c>
      <c r="E1158" s="28">
        <f t="shared" si="173"/>
        <v>5000</v>
      </c>
      <c r="F1158" s="28">
        <f t="shared" si="174"/>
        <v>0</v>
      </c>
      <c r="G1158" s="23">
        <f t="shared" ca="1" si="167"/>
        <v>0</v>
      </c>
      <c r="H1158" s="35">
        <f t="shared" ca="1" si="168"/>
        <v>0</v>
      </c>
      <c r="I1158" s="28">
        <f t="shared" ca="1" si="172"/>
        <v>0</v>
      </c>
      <c r="J1158" s="28">
        <f t="shared" ca="1" si="169"/>
        <v>0</v>
      </c>
      <c r="K1158" s="35">
        <f t="shared" ca="1" si="170"/>
        <v>0</v>
      </c>
      <c r="L1158" s="37"/>
    </row>
    <row r="1159" spans="1:12" x14ac:dyDescent="0.2">
      <c r="A1159" s="21">
        <v>72137</v>
      </c>
      <c r="B1159" s="28">
        <f t="shared" ca="1" si="171"/>
        <v>0</v>
      </c>
      <c r="C1159" s="24">
        <f t="shared" si="175"/>
        <v>0.05</v>
      </c>
      <c r="D1159" s="26">
        <f t="shared" ca="1" si="166"/>
        <v>1.673783298821931E-2</v>
      </c>
      <c r="E1159" s="28">
        <f t="shared" si="173"/>
        <v>5000</v>
      </c>
      <c r="F1159" s="28">
        <f t="shared" si="174"/>
        <v>0</v>
      </c>
      <c r="G1159" s="23">
        <f t="shared" ca="1" si="167"/>
        <v>0</v>
      </c>
      <c r="H1159" s="35">
        <f t="shared" ca="1" si="168"/>
        <v>0</v>
      </c>
      <c r="I1159" s="28">
        <f t="shared" ca="1" si="172"/>
        <v>0</v>
      </c>
      <c r="J1159" s="28">
        <f t="shared" ca="1" si="169"/>
        <v>0</v>
      </c>
      <c r="K1159" s="35">
        <f t="shared" ca="1" si="170"/>
        <v>0</v>
      </c>
      <c r="L1159" s="37"/>
    </row>
    <row r="1160" spans="1:12" x14ac:dyDescent="0.2">
      <c r="A1160" s="21">
        <v>72168</v>
      </c>
      <c r="B1160" s="28">
        <f t="shared" ca="1" si="171"/>
        <v>0</v>
      </c>
      <c r="C1160" s="24">
        <f t="shared" si="175"/>
        <v>0.05</v>
      </c>
      <c r="D1160" s="26">
        <f t="shared" ca="1" si="166"/>
        <v>1.6667823341688721E-2</v>
      </c>
      <c r="E1160" s="28">
        <f t="shared" si="173"/>
        <v>5000</v>
      </c>
      <c r="F1160" s="28">
        <f t="shared" si="174"/>
        <v>0</v>
      </c>
      <c r="G1160" s="23">
        <f t="shared" ca="1" si="167"/>
        <v>0</v>
      </c>
      <c r="H1160" s="35">
        <f t="shared" ca="1" si="168"/>
        <v>0</v>
      </c>
      <c r="I1160" s="28">
        <f t="shared" ca="1" si="172"/>
        <v>0</v>
      </c>
      <c r="J1160" s="28">
        <f t="shared" ca="1" si="169"/>
        <v>0</v>
      </c>
      <c r="K1160" s="35">
        <f t="shared" ca="1" si="170"/>
        <v>0</v>
      </c>
      <c r="L1160" s="37"/>
    </row>
    <row r="1161" spans="1:12" x14ac:dyDescent="0.2">
      <c r="A1161" s="21">
        <v>72199</v>
      </c>
      <c r="B1161" s="28">
        <f t="shared" ca="1" si="171"/>
        <v>0</v>
      </c>
      <c r="C1161" s="24">
        <f t="shared" si="175"/>
        <v>0.05</v>
      </c>
      <c r="D1161" s="26">
        <f t="shared" ca="1" si="166"/>
        <v>1.6598106525813752E-2</v>
      </c>
      <c r="E1161" s="28">
        <f t="shared" si="173"/>
        <v>5000</v>
      </c>
      <c r="F1161" s="28">
        <f t="shared" si="174"/>
        <v>0</v>
      </c>
      <c r="G1161" s="23">
        <f t="shared" ca="1" si="167"/>
        <v>0</v>
      </c>
      <c r="H1161" s="35">
        <f t="shared" ca="1" si="168"/>
        <v>0</v>
      </c>
      <c r="I1161" s="28">
        <f t="shared" ca="1" si="172"/>
        <v>0</v>
      </c>
      <c r="J1161" s="28">
        <f t="shared" ca="1" si="169"/>
        <v>0</v>
      </c>
      <c r="K1161" s="35">
        <f t="shared" ca="1" si="170"/>
        <v>0</v>
      </c>
      <c r="L1161" s="37"/>
    </row>
    <row r="1162" spans="1:12" x14ac:dyDescent="0.2">
      <c r="A1162" s="21">
        <v>72229</v>
      </c>
      <c r="B1162" s="28">
        <f t="shared" ca="1" si="171"/>
        <v>0</v>
      </c>
      <c r="C1162" s="24">
        <f t="shared" si="175"/>
        <v>0.05</v>
      </c>
      <c r="D1162" s="26">
        <f t="shared" ref="D1162:D1225" ca="1" si="176">+(1+C1162/2)^(-2*(A1162-$M$4)/365.25)</f>
        <v>1.6530916299571926E-2</v>
      </c>
      <c r="E1162" s="28">
        <f t="shared" si="173"/>
        <v>5000</v>
      </c>
      <c r="F1162" s="28">
        <f t="shared" si="174"/>
        <v>0</v>
      </c>
      <c r="G1162" s="23">
        <f t="shared" ca="1" si="167"/>
        <v>0</v>
      </c>
      <c r="H1162" s="35">
        <f t="shared" ca="1" si="168"/>
        <v>0</v>
      </c>
      <c r="I1162" s="28">
        <f t="shared" ca="1" si="172"/>
        <v>0</v>
      </c>
      <c r="J1162" s="28">
        <f t="shared" ca="1" si="169"/>
        <v>0</v>
      </c>
      <c r="K1162" s="35">
        <f t="shared" ca="1" si="170"/>
        <v>0</v>
      </c>
      <c r="L1162" s="37"/>
    </row>
    <row r="1163" spans="1:12" x14ac:dyDescent="0.2">
      <c r="A1163" s="21">
        <v>72260</v>
      </c>
      <c r="B1163" s="28">
        <f t="shared" ca="1" si="171"/>
        <v>0</v>
      </c>
      <c r="C1163" s="24">
        <f t="shared" si="175"/>
        <v>0.05</v>
      </c>
      <c r="D1163" s="26">
        <f t="shared" ca="1" si="176"/>
        <v>1.6461772127338039E-2</v>
      </c>
      <c r="E1163" s="28">
        <f t="shared" si="173"/>
        <v>5000</v>
      </c>
      <c r="F1163" s="28">
        <f t="shared" si="174"/>
        <v>0</v>
      </c>
      <c r="G1163" s="23">
        <f t="shared" ref="G1163:G1215" ca="1" si="177">+F1163*D1163</f>
        <v>0</v>
      </c>
      <c r="H1163" s="35">
        <f t="shared" ref="H1163:H1215" ca="1" si="178">-G1163*E1163</f>
        <v>0</v>
      </c>
      <c r="I1163" s="28">
        <f t="shared" ca="1" si="172"/>
        <v>0</v>
      </c>
      <c r="J1163" s="28">
        <f t="shared" ref="J1163:J1215" ca="1" si="179">+IF(B1163=0,0,D1163*-IPMT(C1163/12,B1163,$B$8,I1162))</f>
        <v>0</v>
      </c>
      <c r="K1163" s="35">
        <f t="shared" ref="K1163:K1215" ca="1" si="180">+H1163+J1163</f>
        <v>0</v>
      </c>
      <c r="L1163" s="37"/>
    </row>
    <row r="1164" spans="1:12" x14ac:dyDescent="0.2">
      <c r="A1164" s="21">
        <v>72290</v>
      </c>
      <c r="B1164" s="28">
        <f t="shared" ref="B1164:B1215" ca="1" si="181">+IF(B1163&lt;&gt;0,B1163+1,IF(I1163=0,0,1))</f>
        <v>0</v>
      </c>
      <c r="C1164" s="24">
        <f t="shared" si="175"/>
        <v>0.05</v>
      </c>
      <c r="D1164" s="26">
        <f t="shared" ca="1" si="176"/>
        <v>1.6395133791702765E-2</v>
      </c>
      <c r="E1164" s="28">
        <f t="shared" si="173"/>
        <v>5000</v>
      </c>
      <c r="F1164" s="28">
        <f t="shared" si="174"/>
        <v>0</v>
      </c>
      <c r="G1164" s="23">
        <f t="shared" ca="1" si="177"/>
        <v>0</v>
      </c>
      <c r="H1164" s="35">
        <f t="shared" ca="1" si="178"/>
        <v>0</v>
      </c>
      <c r="I1164" s="28">
        <f t="shared" ref="I1164:I1215" ca="1" si="182">+IF(A1164=$I$4,$H$4*D1164,IF(I1163=0,0,I1163+J1164+H1164))</f>
        <v>0</v>
      </c>
      <c r="J1164" s="28">
        <f t="shared" ca="1" si="179"/>
        <v>0</v>
      </c>
      <c r="K1164" s="35">
        <f t="shared" ca="1" si="180"/>
        <v>0</v>
      </c>
      <c r="L1164" s="37"/>
    </row>
    <row r="1165" spans="1:12" x14ac:dyDescent="0.2">
      <c r="A1165" s="21">
        <v>72321</v>
      </c>
      <c r="B1165" s="28">
        <f t="shared" ca="1" si="181"/>
        <v>0</v>
      </c>
      <c r="C1165" s="24">
        <f t="shared" si="175"/>
        <v>0.05</v>
      </c>
      <c r="D1165" s="26">
        <f t="shared" ca="1" si="176"/>
        <v>1.6326557559499563E-2</v>
      </c>
      <c r="E1165" s="28">
        <f t="shared" si="173"/>
        <v>5000</v>
      </c>
      <c r="F1165" s="28">
        <f t="shared" si="174"/>
        <v>0</v>
      </c>
      <c r="G1165" s="23">
        <f t="shared" ca="1" si="177"/>
        <v>0</v>
      </c>
      <c r="H1165" s="35">
        <f t="shared" ca="1" si="178"/>
        <v>0</v>
      </c>
      <c r="I1165" s="28">
        <f t="shared" ca="1" si="182"/>
        <v>0</v>
      </c>
      <c r="J1165" s="28">
        <f t="shared" ca="1" si="179"/>
        <v>0</v>
      </c>
      <c r="K1165" s="35">
        <f t="shared" ca="1" si="180"/>
        <v>0</v>
      </c>
      <c r="L1165" s="37"/>
    </row>
    <row r="1166" spans="1:12" x14ac:dyDescent="0.2">
      <c r="A1166" s="21">
        <v>72352</v>
      </c>
      <c r="B1166" s="28">
        <f t="shared" ca="1" si="181"/>
        <v>0</v>
      </c>
      <c r="C1166" s="24">
        <f t="shared" si="175"/>
        <v>0.05</v>
      </c>
      <c r="D1166" s="26">
        <f t="shared" ca="1" si="176"/>
        <v>1.6258268162383079E-2</v>
      </c>
      <c r="E1166" s="28">
        <f t="shared" si="173"/>
        <v>5000</v>
      </c>
      <c r="F1166" s="28">
        <f t="shared" si="174"/>
        <v>0</v>
      </c>
      <c r="G1166" s="23">
        <f t="shared" ca="1" si="177"/>
        <v>0</v>
      </c>
      <c r="H1166" s="35">
        <f t="shared" ca="1" si="178"/>
        <v>0</v>
      </c>
      <c r="I1166" s="28">
        <f t="shared" ca="1" si="182"/>
        <v>0</v>
      </c>
      <c r="J1166" s="28">
        <f t="shared" ca="1" si="179"/>
        <v>0</v>
      </c>
      <c r="K1166" s="35">
        <f t="shared" ca="1" si="180"/>
        <v>0</v>
      </c>
      <c r="L1166" s="37"/>
    </row>
    <row r="1167" spans="1:12" x14ac:dyDescent="0.2">
      <c r="A1167" s="21">
        <v>72380</v>
      </c>
      <c r="B1167" s="28">
        <f t="shared" ca="1" si="181"/>
        <v>0</v>
      </c>
      <c r="C1167" s="24">
        <f t="shared" si="175"/>
        <v>0.05</v>
      </c>
      <c r="D1167" s="26">
        <f t="shared" ca="1" si="176"/>
        <v>1.619683295942893E-2</v>
      </c>
      <c r="E1167" s="28">
        <f t="shared" si="173"/>
        <v>5000</v>
      </c>
      <c r="F1167" s="28">
        <f t="shared" si="174"/>
        <v>50</v>
      </c>
      <c r="G1167" s="23">
        <f t="shared" ca="1" si="177"/>
        <v>0.80984164797144653</v>
      </c>
      <c r="H1167" s="35">
        <f t="shared" ca="1" si="178"/>
        <v>-4049.2082398572325</v>
      </c>
      <c r="I1167" s="28">
        <f t="shared" ca="1" si="182"/>
        <v>0</v>
      </c>
      <c r="J1167" s="28">
        <f t="shared" ca="1" si="179"/>
        <v>0</v>
      </c>
      <c r="K1167" s="35">
        <f t="shared" ca="1" si="180"/>
        <v>-4049.2082398572325</v>
      </c>
      <c r="L1167" s="37"/>
    </row>
    <row r="1168" spans="1:12" x14ac:dyDescent="0.2">
      <c r="A1168" s="21">
        <v>72411</v>
      </c>
      <c r="B1168" s="28">
        <f t="shared" ca="1" si="181"/>
        <v>0</v>
      </c>
      <c r="C1168" s="24">
        <f t="shared" si="175"/>
        <v>0.05</v>
      </c>
      <c r="D1168" s="26">
        <f t="shared" ca="1" si="176"/>
        <v>1.6129086163819101E-2</v>
      </c>
      <c r="E1168" s="28">
        <f t="shared" si="173"/>
        <v>5000</v>
      </c>
      <c r="F1168" s="28">
        <f t="shared" si="174"/>
        <v>0</v>
      </c>
      <c r="G1168" s="23">
        <f t="shared" ca="1" si="177"/>
        <v>0</v>
      </c>
      <c r="H1168" s="35">
        <f t="shared" ca="1" si="178"/>
        <v>0</v>
      </c>
      <c r="I1168" s="28">
        <f t="shared" ca="1" si="182"/>
        <v>0</v>
      </c>
      <c r="J1168" s="28">
        <f t="shared" ca="1" si="179"/>
        <v>0</v>
      </c>
      <c r="K1168" s="35">
        <f t="shared" ca="1" si="180"/>
        <v>0</v>
      </c>
      <c r="L1168" s="37"/>
    </row>
    <row r="1169" spans="1:12" x14ac:dyDescent="0.2">
      <c r="A1169" s="21">
        <v>72441</v>
      </c>
      <c r="B1169" s="28">
        <f t="shared" ca="1" si="181"/>
        <v>0</v>
      </c>
      <c r="C1169" s="24">
        <f t="shared" si="175"/>
        <v>0.05</v>
      </c>
      <c r="D1169" s="26">
        <f t="shared" ca="1" si="176"/>
        <v>1.6063794562832235E-2</v>
      </c>
      <c r="E1169" s="28">
        <f t="shared" si="173"/>
        <v>5000</v>
      </c>
      <c r="F1169" s="28">
        <f t="shared" si="174"/>
        <v>0</v>
      </c>
      <c r="G1169" s="23">
        <f t="shared" ca="1" si="177"/>
        <v>0</v>
      </c>
      <c r="H1169" s="35">
        <f t="shared" ca="1" si="178"/>
        <v>0</v>
      </c>
      <c r="I1169" s="28">
        <f t="shared" ca="1" si="182"/>
        <v>0</v>
      </c>
      <c r="J1169" s="28">
        <f t="shared" ca="1" si="179"/>
        <v>0</v>
      </c>
      <c r="K1169" s="35">
        <f t="shared" ca="1" si="180"/>
        <v>0</v>
      </c>
      <c r="L1169" s="37"/>
    </row>
    <row r="1170" spans="1:12" x14ac:dyDescent="0.2">
      <c r="A1170" s="21">
        <v>72472</v>
      </c>
      <c r="B1170" s="28">
        <f t="shared" ca="1" si="181"/>
        <v>0</v>
      </c>
      <c r="C1170" s="24">
        <f t="shared" si="175"/>
        <v>0.05</v>
      </c>
      <c r="D1170" s="26">
        <f t="shared" ca="1" si="176"/>
        <v>1.5996604229407643E-2</v>
      </c>
      <c r="E1170" s="28">
        <f t="shared" si="173"/>
        <v>5000</v>
      </c>
      <c r="F1170" s="28">
        <f t="shared" si="174"/>
        <v>0</v>
      </c>
      <c r="G1170" s="23">
        <f t="shared" ca="1" si="177"/>
        <v>0</v>
      </c>
      <c r="H1170" s="35">
        <f t="shared" ca="1" si="178"/>
        <v>0</v>
      </c>
      <c r="I1170" s="28">
        <f t="shared" ca="1" si="182"/>
        <v>0</v>
      </c>
      <c r="J1170" s="28">
        <f t="shared" ca="1" si="179"/>
        <v>0</v>
      </c>
      <c r="K1170" s="35">
        <f t="shared" ca="1" si="180"/>
        <v>0</v>
      </c>
      <c r="L1170" s="37"/>
    </row>
    <row r="1171" spans="1:12" x14ac:dyDescent="0.2">
      <c r="A1171" s="21">
        <v>72502</v>
      </c>
      <c r="B1171" s="28">
        <f t="shared" ca="1" si="181"/>
        <v>0</v>
      </c>
      <c r="C1171" s="24">
        <f t="shared" si="175"/>
        <v>0.05</v>
      </c>
      <c r="D1171" s="26">
        <f t="shared" ca="1" si="176"/>
        <v>1.593184892399957E-2</v>
      </c>
      <c r="E1171" s="28">
        <f t="shared" si="173"/>
        <v>5000</v>
      </c>
      <c r="F1171" s="28">
        <f t="shared" si="174"/>
        <v>0</v>
      </c>
      <c r="G1171" s="23">
        <f t="shared" ca="1" si="177"/>
        <v>0</v>
      </c>
      <c r="H1171" s="35">
        <f t="shared" ca="1" si="178"/>
        <v>0</v>
      </c>
      <c r="I1171" s="28">
        <f t="shared" ca="1" si="182"/>
        <v>0</v>
      </c>
      <c r="J1171" s="28">
        <f t="shared" ca="1" si="179"/>
        <v>0</v>
      </c>
      <c r="K1171" s="35">
        <f t="shared" ca="1" si="180"/>
        <v>0</v>
      </c>
      <c r="L1171" s="37"/>
    </row>
    <row r="1172" spans="1:12" x14ac:dyDescent="0.2">
      <c r="A1172" s="21">
        <v>72533</v>
      </c>
      <c r="B1172" s="28">
        <f t="shared" ca="1" si="181"/>
        <v>0</v>
      </c>
      <c r="C1172" s="24">
        <f t="shared" si="175"/>
        <v>0.05</v>
      </c>
      <c r="D1172" s="26">
        <f t="shared" ca="1" si="176"/>
        <v>1.5865210482061909E-2</v>
      </c>
      <c r="E1172" s="28">
        <f t="shared" si="173"/>
        <v>5000</v>
      </c>
      <c r="F1172" s="28">
        <f t="shared" si="174"/>
        <v>0</v>
      </c>
      <c r="G1172" s="23">
        <f t="shared" ca="1" si="177"/>
        <v>0</v>
      </c>
      <c r="H1172" s="35">
        <f t="shared" ca="1" si="178"/>
        <v>0</v>
      </c>
      <c r="I1172" s="28">
        <f t="shared" ca="1" si="182"/>
        <v>0</v>
      </c>
      <c r="J1172" s="28">
        <f t="shared" ca="1" si="179"/>
        <v>0</v>
      </c>
      <c r="K1172" s="35">
        <f t="shared" ca="1" si="180"/>
        <v>0</v>
      </c>
      <c r="L1172" s="37"/>
    </row>
    <row r="1173" spans="1:12" x14ac:dyDescent="0.2">
      <c r="A1173" s="21">
        <v>72564</v>
      </c>
      <c r="B1173" s="28">
        <f t="shared" ca="1" si="181"/>
        <v>0</v>
      </c>
      <c r="C1173" s="24">
        <f t="shared" si="175"/>
        <v>0.05</v>
      </c>
      <c r="D1173" s="26">
        <f t="shared" ca="1" si="176"/>
        <v>1.5798850769979451E-2</v>
      </c>
      <c r="E1173" s="28">
        <f t="shared" si="173"/>
        <v>5000</v>
      </c>
      <c r="F1173" s="28">
        <f t="shared" si="174"/>
        <v>0</v>
      </c>
      <c r="G1173" s="23">
        <f t="shared" ca="1" si="177"/>
        <v>0</v>
      </c>
      <c r="H1173" s="35">
        <f t="shared" ca="1" si="178"/>
        <v>0</v>
      </c>
      <c r="I1173" s="28">
        <f t="shared" ca="1" si="182"/>
        <v>0</v>
      </c>
      <c r="J1173" s="28">
        <f t="shared" ca="1" si="179"/>
        <v>0</v>
      </c>
      <c r="K1173" s="35">
        <f t="shared" ca="1" si="180"/>
        <v>0</v>
      </c>
      <c r="L1173" s="37"/>
    </row>
    <row r="1174" spans="1:12" x14ac:dyDescent="0.2">
      <c r="A1174" s="21">
        <v>72594</v>
      </c>
      <c r="B1174" s="28">
        <f t="shared" ca="1" si="181"/>
        <v>0</v>
      </c>
      <c r="C1174" s="24">
        <f t="shared" si="175"/>
        <v>0.05</v>
      </c>
      <c r="D1174" s="26">
        <f t="shared" ca="1" si="176"/>
        <v>1.5734895983573853E-2</v>
      </c>
      <c r="E1174" s="28">
        <f t="shared" si="173"/>
        <v>5000</v>
      </c>
      <c r="F1174" s="28">
        <f t="shared" si="174"/>
        <v>0</v>
      </c>
      <c r="G1174" s="23">
        <f t="shared" ca="1" si="177"/>
        <v>0</v>
      </c>
      <c r="H1174" s="35">
        <f t="shared" ca="1" si="178"/>
        <v>0</v>
      </c>
      <c r="I1174" s="28">
        <f t="shared" ca="1" si="182"/>
        <v>0</v>
      </c>
      <c r="J1174" s="28">
        <f t="shared" ca="1" si="179"/>
        <v>0</v>
      </c>
      <c r="K1174" s="35">
        <f t="shared" ca="1" si="180"/>
        <v>0</v>
      </c>
      <c r="L1174" s="37"/>
    </row>
    <row r="1175" spans="1:12" x14ac:dyDescent="0.2">
      <c r="A1175" s="21">
        <v>72625</v>
      </c>
      <c r="B1175" s="28">
        <f t="shared" ca="1" si="181"/>
        <v>0</v>
      </c>
      <c r="C1175" s="24">
        <f t="shared" si="175"/>
        <v>0.05</v>
      </c>
      <c r="D1175" s="26">
        <f t="shared" ca="1" si="176"/>
        <v>1.5669081340377169E-2</v>
      </c>
      <c r="E1175" s="28">
        <f t="shared" si="173"/>
        <v>5000</v>
      </c>
      <c r="F1175" s="28">
        <f t="shared" si="174"/>
        <v>0</v>
      </c>
      <c r="G1175" s="23">
        <f t="shared" ca="1" si="177"/>
        <v>0</v>
      </c>
      <c r="H1175" s="35">
        <f t="shared" ca="1" si="178"/>
        <v>0</v>
      </c>
      <c r="I1175" s="28">
        <f t="shared" ca="1" si="182"/>
        <v>0</v>
      </c>
      <c r="J1175" s="28">
        <f t="shared" ca="1" si="179"/>
        <v>0</v>
      </c>
      <c r="K1175" s="35">
        <f t="shared" ca="1" si="180"/>
        <v>0</v>
      </c>
      <c r="L1175" s="37"/>
    </row>
    <row r="1176" spans="1:12" x14ac:dyDescent="0.2">
      <c r="A1176" s="21">
        <v>72655</v>
      </c>
      <c r="B1176" s="28">
        <f t="shared" ca="1" si="181"/>
        <v>0</v>
      </c>
      <c r="C1176" s="24">
        <f t="shared" si="175"/>
        <v>0.05</v>
      </c>
      <c r="D1176" s="26">
        <f t="shared" ca="1" si="176"/>
        <v>1.5605651869152597E-2</v>
      </c>
      <c r="E1176" s="28">
        <f t="shared" si="173"/>
        <v>5000</v>
      </c>
      <c r="F1176" s="28">
        <f t="shared" si="174"/>
        <v>0</v>
      </c>
      <c r="G1176" s="23">
        <f t="shared" ca="1" si="177"/>
        <v>0</v>
      </c>
      <c r="H1176" s="35">
        <f t="shared" ca="1" si="178"/>
        <v>0</v>
      </c>
      <c r="I1176" s="28">
        <f t="shared" ca="1" si="182"/>
        <v>0</v>
      </c>
      <c r="J1176" s="28">
        <f t="shared" ca="1" si="179"/>
        <v>0</v>
      </c>
      <c r="K1176" s="35">
        <f t="shared" ca="1" si="180"/>
        <v>0</v>
      </c>
      <c r="L1176" s="37"/>
    </row>
    <row r="1177" spans="1:12" x14ac:dyDescent="0.2">
      <c r="A1177" s="21">
        <v>72686</v>
      </c>
      <c r="B1177" s="28">
        <f t="shared" ca="1" si="181"/>
        <v>0</v>
      </c>
      <c r="C1177" s="24">
        <f t="shared" si="175"/>
        <v>0.05</v>
      </c>
      <c r="D1177" s="26">
        <f t="shared" ca="1" si="176"/>
        <v>1.5540377817726254E-2</v>
      </c>
      <c r="E1177" s="28">
        <f t="shared" ref="E1177:E1215" si="183">+IF(OR($E$4="",$E$4=0),IF(YEAR(A1177)&gt;$M$38,$N$39,VLOOKUP(YEAR(A1177),Curve,2,FALSE)),$E$4)</f>
        <v>5000</v>
      </c>
      <c r="F1177" s="28">
        <f t="shared" ref="F1177:F1215" si="184">+IF(MONTH(A1177)=$G$4,$F$4,0)</f>
        <v>0</v>
      </c>
      <c r="G1177" s="23">
        <f t="shared" ca="1" si="177"/>
        <v>0</v>
      </c>
      <c r="H1177" s="35">
        <f t="shared" ca="1" si="178"/>
        <v>0</v>
      </c>
      <c r="I1177" s="28">
        <f t="shared" ca="1" si="182"/>
        <v>0</v>
      </c>
      <c r="J1177" s="28">
        <f t="shared" ca="1" si="179"/>
        <v>0</v>
      </c>
      <c r="K1177" s="35">
        <f t="shared" ca="1" si="180"/>
        <v>0</v>
      </c>
      <c r="L1177" s="37"/>
    </row>
    <row r="1178" spans="1:12" x14ac:dyDescent="0.2">
      <c r="A1178" s="21">
        <v>72717</v>
      </c>
      <c r="B1178" s="28">
        <f t="shared" ca="1" si="181"/>
        <v>0</v>
      </c>
      <c r="C1178" s="24">
        <f t="shared" si="175"/>
        <v>0.05</v>
      </c>
      <c r="D1178" s="26">
        <f t="shared" ca="1" si="176"/>
        <v>1.5475376789293451E-2</v>
      </c>
      <c r="E1178" s="28">
        <f t="shared" si="183"/>
        <v>5000</v>
      </c>
      <c r="F1178" s="28">
        <f t="shared" si="184"/>
        <v>0</v>
      </c>
      <c r="G1178" s="23">
        <f t="shared" ca="1" si="177"/>
        <v>0</v>
      </c>
      <c r="H1178" s="35">
        <f t="shared" ca="1" si="178"/>
        <v>0</v>
      </c>
      <c r="I1178" s="28">
        <f t="shared" ca="1" si="182"/>
        <v>0</v>
      </c>
      <c r="J1178" s="28">
        <f t="shared" ca="1" si="179"/>
        <v>0</v>
      </c>
      <c r="K1178" s="35">
        <f t="shared" ca="1" si="180"/>
        <v>0</v>
      </c>
      <c r="L1178" s="37"/>
    </row>
    <row r="1179" spans="1:12" x14ac:dyDescent="0.2">
      <c r="A1179" s="21">
        <v>72745</v>
      </c>
      <c r="B1179" s="28">
        <f t="shared" ca="1" si="181"/>
        <v>0</v>
      </c>
      <c r="C1179" s="24">
        <f t="shared" si="175"/>
        <v>0.05</v>
      </c>
      <c r="D1179" s="26">
        <f t="shared" ca="1" si="176"/>
        <v>1.5416899902066192E-2</v>
      </c>
      <c r="E1179" s="28">
        <f t="shared" si="183"/>
        <v>5000</v>
      </c>
      <c r="F1179" s="28">
        <f t="shared" si="184"/>
        <v>50</v>
      </c>
      <c r="G1179" s="23">
        <f t="shared" ca="1" si="177"/>
        <v>0.77084499510330962</v>
      </c>
      <c r="H1179" s="35">
        <f t="shared" ca="1" si="178"/>
        <v>-3854.2249755165481</v>
      </c>
      <c r="I1179" s="28">
        <f t="shared" ca="1" si="182"/>
        <v>0</v>
      </c>
      <c r="J1179" s="28">
        <f t="shared" ca="1" si="179"/>
        <v>0</v>
      </c>
      <c r="K1179" s="35">
        <f t="shared" ca="1" si="180"/>
        <v>-3854.2249755165481</v>
      </c>
      <c r="L1179" s="37"/>
    </row>
    <row r="1180" spans="1:12" x14ac:dyDescent="0.2">
      <c r="A1180" s="21">
        <v>72776</v>
      </c>
      <c r="B1180" s="28">
        <f t="shared" ca="1" si="181"/>
        <v>0</v>
      </c>
      <c r="C1180" s="24">
        <f t="shared" si="175"/>
        <v>0.05</v>
      </c>
      <c r="D1180" s="26">
        <f t="shared" ca="1" si="176"/>
        <v>1.5352415347016543E-2</v>
      </c>
      <c r="E1180" s="28">
        <f t="shared" si="183"/>
        <v>5000</v>
      </c>
      <c r="F1180" s="28">
        <f t="shared" si="184"/>
        <v>0</v>
      </c>
      <c r="G1180" s="23">
        <f t="shared" ca="1" si="177"/>
        <v>0</v>
      </c>
      <c r="H1180" s="35">
        <f t="shared" ca="1" si="178"/>
        <v>0</v>
      </c>
      <c r="I1180" s="28">
        <f t="shared" ca="1" si="182"/>
        <v>0</v>
      </c>
      <c r="J1180" s="28">
        <f t="shared" ca="1" si="179"/>
        <v>0</v>
      </c>
      <c r="K1180" s="35">
        <f t="shared" ca="1" si="180"/>
        <v>0</v>
      </c>
      <c r="L1180" s="37"/>
    </row>
    <row r="1181" spans="1:12" x14ac:dyDescent="0.2">
      <c r="A1181" s="21">
        <v>72806</v>
      </c>
      <c r="B1181" s="28">
        <f t="shared" ca="1" si="181"/>
        <v>0</v>
      </c>
      <c r="C1181" s="24">
        <f t="shared" si="175"/>
        <v>0.05</v>
      </c>
      <c r="D1181" s="26">
        <f t="shared" ca="1" si="176"/>
        <v>1.5290267760548143E-2</v>
      </c>
      <c r="E1181" s="28">
        <f t="shared" si="183"/>
        <v>5000</v>
      </c>
      <c r="F1181" s="28">
        <f t="shared" si="184"/>
        <v>0</v>
      </c>
      <c r="G1181" s="23">
        <f t="shared" ca="1" si="177"/>
        <v>0</v>
      </c>
      <c r="H1181" s="35">
        <f t="shared" ca="1" si="178"/>
        <v>0</v>
      </c>
      <c r="I1181" s="28">
        <f t="shared" ca="1" si="182"/>
        <v>0</v>
      </c>
      <c r="J1181" s="28">
        <f t="shared" ca="1" si="179"/>
        <v>0</v>
      </c>
      <c r="K1181" s="35">
        <f t="shared" ca="1" si="180"/>
        <v>0</v>
      </c>
      <c r="L1181" s="37"/>
    </row>
    <row r="1182" spans="1:12" x14ac:dyDescent="0.2">
      <c r="A1182" s="21">
        <v>72837</v>
      </c>
      <c r="B1182" s="28">
        <f t="shared" ca="1" si="181"/>
        <v>0</v>
      </c>
      <c r="C1182" s="24">
        <f t="shared" si="175"/>
        <v>0.05</v>
      </c>
      <c r="D1182" s="26">
        <f t="shared" ca="1" si="176"/>
        <v>1.5226312872120996E-2</v>
      </c>
      <c r="E1182" s="28">
        <f t="shared" si="183"/>
        <v>5000</v>
      </c>
      <c r="F1182" s="28">
        <f t="shared" si="184"/>
        <v>0</v>
      </c>
      <c r="G1182" s="23">
        <f t="shared" ca="1" si="177"/>
        <v>0</v>
      </c>
      <c r="H1182" s="35">
        <f t="shared" ca="1" si="178"/>
        <v>0</v>
      </c>
      <c r="I1182" s="28">
        <f t="shared" ca="1" si="182"/>
        <v>0</v>
      </c>
      <c r="J1182" s="28">
        <f t="shared" ca="1" si="179"/>
        <v>0</v>
      </c>
      <c r="K1182" s="35">
        <f t="shared" ca="1" si="180"/>
        <v>0</v>
      </c>
      <c r="L1182" s="37"/>
    </row>
    <row r="1183" spans="1:12" x14ac:dyDescent="0.2">
      <c r="A1183" s="21">
        <v>72867</v>
      </c>
      <c r="B1183" s="28">
        <f t="shared" ca="1" si="181"/>
        <v>0</v>
      </c>
      <c r="C1183" s="24">
        <f t="shared" si="175"/>
        <v>0.05</v>
      </c>
      <c r="D1183" s="26">
        <f t="shared" ca="1" si="176"/>
        <v>1.5164675756759945E-2</v>
      </c>
      <c r="E1183" s="28">
        <f t="shared" si="183"/>
        <v>5000</v>
      </c>
      <c r="F1183" s="28">
        <f t="shared" si="184"/>
        <v>0</v>
      </c>
      <c r="G1183" s="23">
        <f t="shared" ca="1" si="177"/>
        <v>0</v>
      </c>
      <c r="H1183" s="35">
        <f t="shared" ca="1" si="178"/>
        <v>0</v>
      </c>
      <c r="I1183" s="28">
        <f t="shared" ca="1" si="182"/>
        <v>0</v>
      </c>
      <c r="J1183" s="28">
        <f t="shared" ca="1" si="179"/>
        <v>0</v>
      </c>
      <c r="K1183" s="35">
        <f t="shared" ca="1" si="180"/>
        <v>0</v>
      </c>
      <c r="L1183" s="37"/>
    </row>
    <row r="1184" spans="1:12" x14ac:dyDescent="0.2">
      <c r="A1184" s="21">
        <v>72898</v>
      </c>
      <c r="B1184" s="28">
        <f t="shared" ca="1" si="181"/>
        <v>0</v>
      </c>
      <c r="C1184" s="24">
        <f t="shared" si="175"/>
        <v>0.05</v>
      </c>
      <c r="D1184" s="26">
        <f t="shared" ca="1" si="176"/>
        <v>1.510124618435181E-2</v>
      </c>
      <c r="E1184" s="28">
        <f t="shared" si="183"/>
        <v>5000</v>
      </c>
      <c r="F1184" s="28">
        <f t="shared" si="184"/>
        <v>0</v>
      </c>
      <c r="G1184" s="23">
        <f t="shared" ca="1" si="177"/>
        <v>0</v>
      </c>
      <c r="H1184" s="35">
        <f t="shared" ca="1" si="178"/>
        <v>0</v>
      </c>
      <c r="I1184" s="28">
        <f t="shared" ca="1" si="182"/>
        <v>0</v>
      </c>
      <c r="J1184" s="28">
        <f t="shared" ca="1" si="179"/>
        <v>0</v>
      </c>
      <c r="K1184" s="35">
        <f t="shared" ca="1" si="180"/>
        <v>0</v>
      </c>
      <c r="L1184" s="37"/>
    </row>
    <row r="1185" spans="1:12" x14ac:dyDescent="0.2">
      <c r="A1185" s="21">
        <v>72929</v>
      </c>
      <c r="B1185" s="28">
        <f t="shared" ca="1" si="181"/>
        <v>0</v>
      </c>
      <c r="C1185" s="24">
        <f t="shared" si="175"/>
        <v>0.05</v>
      </c>
      <c r="D1185" s="26">
        <f t="shared" ca="1" si="176"/>
        <v>1.5038081920000388E-2</v>
      </c>
      <c r="E1185" s="28">
        <f t="shared" si="183"/>
        <v>5000</v>
      </c>
      <c r="F1185" s="28">
        <f t="shared" si="184"/>
        <v>0</v>
      </c>
      <c r="G1185" s="23">
        <f t="shared" ca="1" si="177"/>
        <v>0</v>
      </c>
      <c r="H1185" s="35">
        <f t="shared" ca="1" si="178"/>
        <v>0</v>
      </c>
      <c r="I1185" s="28">
        <f t="shared" ca="1" si="182"/>
        <v>0</v>
      </c>
      <c r="J1185" s="28">
        <f t="shared" ca="1" si="179"/>
        <v>0</v>
      </c>
      <c r="K1185" s="35">
        <f t="shared" ca="1" si="180"/>
        <v>0</v>
      </c>
      <c r="L1185" s="37"/>
    </row>
    <row r="1186" spans="1:12" x14ac:dyDescent="0.2">
      <c r="A1186" s="21">
        <v>72959</v>
      </c>
      <c r="B1186" s="28">
        <f t="shared" ca="1" si="181"/>
        <v>0</v>
      </c>
      <c r="C1186" s="24">
        <f t="shared" si="175"/>
        <v>0.05</v>
      </c>
      <c r="D1186" s="26">
        <f t="shared" ca="1" si="176"/>
        <v>1.4977206775906313E-2</v>
      </c>
      <c r="E1186" s="28">
        <f t="shared" si="183"/>
        <v>5000</v>
      </c>
      <c r="F1186" s="28">
        <f t="shared" si="184"/>
        <v>0</v>
      </c>
      <c r="G1186" s="23">
        <f t="shared" ca="1" si="177"/>
        <v>0</v>
      </c>
      <c r="H1186" s="35">
        <f t="shared" ca="1" si="178"/>
        <v>0</v>
      </c>
      <c r="I1186" s="28">
        <f t="shared" ca="1" si="182"/>
        <v>0</v>
      </c>
      <c r="J1186" s="28">
        <f t="shared" ca="1" si="179"/>
        <v>0</v>
      </c>
      <c r="K1186" s="35">
        <f t="shared" ca="1" si="180"/>
        <v>0</v>
      </c>
      <c r="L1186" s="37"/>
    </row>
    <row r="1187" spans="1:12" x14ac:dyDescent="0.2">
      <c r="A1187" s="21">
        <v>72990</v>
      </c>
      <c r="B1187" s="28">
        <f t="shared" ca="1" si="181"/>
        <v>0</v>
      </c>
      <c r="C1187" s="24">
        <f t="shared" si="175"/>
        <v>0.05</v>
      </c>
      <c r="D1187" s="26">
        <f t="shared" ca="1" si="176"/>
        <v>1.4914561333504378E-2</v>
      </c>
      <c r="E1187" s="28">
        <f t="shared" si="183"/>
        <v>5000</v>
      </c>
      <c r="F1187" s="28">
        <f t="shared" si="184"/>
        <v>0</v>
      </c>
      <c r="G1187" s="23">
        <f t="shared" ca="1" si="177"/>
        <v>0</v>
      </c>
      <c r="H1187" s="35">
        <f t="shared" ca="1" si="178"/>
        <v>0</v>
      </c>
      <c r="I1187" s="28">
        <f t="shared" ca="1" si="182"/>
        <v>0</v>
      </c>
      <c r="J1187" s="28">
        <f t="shared" ca="1" si="179"/>
        <v>0</v>
      </c>
      <c r="K1187" s="35">
        <f t="shared" ca="1" si="180"/>
        <v>0</v>
      </c>
      <c r="L1187" s="37"/>
    </row>
    <row r="1188" spans="1:12" x14ac:dyDescent="0.2">
      <c r="A1188" s="21">
        <v>73020</v>
      </c>
      <c r="B1188" s="28">
        <f t="shared" ca="1" si="181"/>
        <v>0</v>
      </c>
      <c r="C1188" s="24">
        <f t="shared" si="175"/>
        <v>0.05</v>
      </c>
      <c r="D1188" s="26">
        <f t="shared" ca="1" si="176"/>
        <v>1.485418620886367E-2</v>
      </c>
      <c r="E1188" s="28">
        <f t="shared" si="183"/>
        <v>5000</v>
      </c>
      <c r="F1188" s="28">
        <f t="shared" si="184"/>
        <v>0</v>
      </c>
      <c r="G1188" s="23">
        <f t="shared" ca="1" si="177"/>
        <v>0</v>
      </c>
      <c r="H1188" s="35">
        <f t="shared" ca="1" si="178"/>
        <v>0</v>
      </c>
      <c r="I1188" s="28">
        <f t="shared" ca="1" si="182"/>
        <v>0</v>
      </c>
      <c r="J1188" s="28">
        <f t="shared" ca="1" si="179"/>
        <v>0</v>
      </c>
      <c r="K1188" s="35">
        <f t="shared" ca="1" si="180"/>
        <v>0</v>
      </c>
      <c r="L1188" s="37"/>
    </row>
    <row r="1189" spans="1:12" x14ac:dyDescent="0.2">
      <c r="A1189" s="21">
        <v>73051</v>
      </c>
      <c r="B1189" s="28">
        <f t="shared" ca="1" si="181"/>
        <v>0</v>
      </c>
      <c r="C1189" s="24">
        <f t="shared" si="175"/>
        <v>0.05</v>
      </c>
      <c r="D1189" s="26">
        <f t="shared" ca="1" si="176"/>
        <v>1.4792055326884277E-2</v>
      </c>
      <c r="E1189" s="28">
        <f t="shared" si="183"/>
        <v>5000</v>
      </c>
      <c r="F1189" s="28">
        <f t="shared" si="184"/>
        <v>0</v>
      </c>
      <c r="G1189" s="23">
        <f t="shared" ca="1" si="177"/>
        <v>0</v>
      </c>
      <c r="H1189" s="35">
        <f t="shared" ca="1" si="178"/>
        <v>0</v>
      </c>
      <c r="I1189" s="28">
        <f t="shared" ca="1" si="182"/>
        <v>0</v>
      </c>
      <c r="J1189" s="28">
        <f t="shared" ca="1" si="179"/>
        <v>0</v>
      </c>
      <c r="K1189" s="35">
        <f t="shared" ca="1" si="180"/>
        <v>0</v>
      </c>
      <c r="L1189" s="37"/>
    </row>
    <row r="1190" spans="1:12" x14ac:dyDescent="0.2">
      <c r="A1190" s="21">
        <v>73082</v>
      </c>
      <c r="B1190" s="28">
        <f t="shared" ca="1" si="181"/>
        <v>0</v>
      </c>
      <c r="C1190" s="24">
        <f t="shared" si="175"/>
        <v>0.05</v>
      </c>
      <c r="D1190" s="26">
        <f t="shared" ca="1" si="176"/>
        <v>1.4730184320904907E-2</v>
      </c>
      <c r="E1190" s="28">
        <f t="shared" si="183"/>
        <v>5000</v>
      </c>
      <c r="F1190" s="28">
        <f t="shared" si="184"/>
        <v>0</v>
      </c>
      <c r="G1190" s="23">
        <f t="shared" ca="1" si="177"/>
        <v>0</v>
      </c>
      <c r="H1190" s="35">
        <f t="shared" ca="1" si="178"/>
        <v>0</v>
      </c>
      <c r="I1190" s="28">
        <f t="shared" ca="1" si="182"/>
        <v>0</v>
      </c>
      <c r="J1190" s="28">
        <f t="shared" ca="1" si="179"/>
        <v>0</v>
      </c>
      <c r="K1190" s="35">
        <f t="shared" ca="1" si="180"/>
        <v>0</v>
      </c>
      <c r="L1190" s="37"/>
    </row>
    <row r="1191" spans="1:12" x14ac:dyDescent="0.2">
      <c r="A1191" s="21">
        <v>73110</v>
      </c>
      <c r="B1191" s="28">
        <f t="shared" ca="1" si="181"/>
        <v>0</v>
      </c>
      <c r="C1191" s="24">
        <f t="shared" si="175"/>
        <v>0.05</v>
      </c>
      <c r="D1191" s="26">
        <f t="shared" ca="1" si="176"/>
        <v>1.4674523296356139E-2</v>
      </c>
      <c r="E1191" s="28">
        <f t="shared" si="183"/>
        <v>5000</v>
      </c>
      <c r="F1191" s="28">
        <f t="shared" si="184"/>
        <v>50</v>
      </c>
      <c r="G1191" s="23">
        <f t="shared" ca="1" si="177"/>
        <v>0.73372616481780695</v>
      </c>
      <c r="H1191" s="35">
        <f t="shared" ca="1" si="178"/>
        <v>-3668.6308240890348</v>
      </c>
      <c r="I1191" s="28">
        <f t="shared" ca="1" si="182"/>
        <v>0</v>
      </c>
      <c r="J1191" s="28">
        <f t="shared" ca="1" si="179"/>
        <v>0</v>
      </c>
      <c r="K1191" s="35">
        <f t="shared" ca="1" si="180"/>
        <v>-3668.6308240890348</v>
      </c>
      <c r="L1191" s="37"/>
    </row>
    <row r="1192" spans="1:12" x14ac:dyDescent="0.2">
      <c r="A1192" s="21">
        <v>73141</v>
      </c>
      <c r="B1192" s="28">
        <f t="shared" ca="1" si="181"/>
        <v>0</v>
      </c>
      <c r="C1192" s="24">
        <f t="shared" si="175"/>
        <v>0.05</v>
      </c>
      <c r="D1192" s="26">
        <f t="shared" ca="1" si="176"/>
        <v>1.4613143893795148E-2</v>
      </c>
      <c r="E1192" s="28">
        <f t="shared" si="183"/>
        <v>5000</v>
      </c>
      <c r="F1192" s="28">
        <f t="shared" si="184"/>
        <v>0</v>
      </c>
      <c r="G1192" s="23">
        <f t="shared" ca="1" si="177"/>
        <v>0</v>
      </c>
      <c r="H1192" s="35">
        <f t="shared" ca="1" si="178"/>
        <v>0</v>
      </c>
      <c r="I1192" s="28">
        <f t="shared" ca="1" si="182"/>
        <v>0</v>
      </c>
      <c r="J1192" s="28">
        <f t="shared" ca="1" si="179"/>
        <v>0</v>
      </c>
      <c r="K1192" s="35">
        <f t="shared" ca="1" si="180"/>
        <v>0</v>
      </c>
      <c r="L1192" s="37"/>
    </row>
    <row r="1193" spans="1:12" x14ac:dyDescent="0.2">
      <c r="A1193" s="21">
        <v>73171</v>
      </c>
      <c r="B1193" s="28">
        <f t="shared" ca="1" si="181"/>
        <v>0</v>
      </c>
      <c r="C1193" s="24">
        <f t="shared" si="175"/>
        <v>0.05</v>
      </c>
      <c r="D1193" s="26">
        <f t="shared" ca="1" si="176"/>
        <v>1.455398892676312E-2</v>
      </c>
      <c r="E1193" s="28">
        <f t="shared" si="183"/>
        <v>5000</v>
      </c>
      <c r="F1193" s="28">
        <f t="shared" si="184"/>
        <v>0</v>
      </c>
      <c r="G1193" s="23">
        <f t="shared" ca="1" si="177"/>
        <v>0</v>
      </c>
      <c r="H1193" s="35">
        <f t="shared" ca="1" si="178"/>
        <v>0</v>
      </c>
      <c r="I1193" s="28">
        <f t="shared" ca="1" si="182"/>
        <v>0</v>
      </c>
      <c r="J1193" s="28">
        <f t="shared" ca="1" si="179"/>
        <v>0</v>
      </c>
      <c r="K1193" s="35">
        <f t="shared" ca="1" si="180"/>
        <v>0</v>
      </c>
      <c r="L1193" s="37"/>
    </row>
    <row r="1194" spans="1:12" x14ac:dyDescent="0.2">
      <c r="A1194" s="21">
        <v>73202</v>
      </c>
      <c r="B1194" s="28">
        <f t="shared" ca="1" si="181"/>
        <v>0</v>
      </c>
      <c r="C1194" s="24">
        <f t="shared" si="175"/>
        <v>0.05</v>
      </c>
      <c r="D1194" s="26">
        <f t="shared" ca="1" si="176"/>
        <v>1.4493113685560166E-2</v>
      </c>
      <c r="E1194" s="28">
        <f t="shared" si="183"/>
        <v>5000</v>
      </c>
      <c r="F1194" s="28">
        <f t="shared" si="184"/>
        <v>0</v>
      </c>
      <c r="G1194" s="23">
        <f t="shared" ca="1" si="177"/>
        <v>0</v>
      </c>
      <c r="H1194" s="35">
        <f t="shared" ca="1" si="178"/>
        <v>0</v>
      </c>
      <c r="I1194" s="28">
        <f t="shared" ca="1" si="182"/>
        <v>0</v>
      </c>
      <c r="J1194" s="28">
        <f t="shared" ca="1" si="179"/>
        <v>0</v>
      </c>
      <c r="K1194" s="35">
        <f t="shared" ca="1" si="180"/>
        <v>0</v>
      </c>
      <c r="L1194" s="37"/>
    </row>
    <row r="1195" spans="1:12" x14ac:dyDescent="0.2">
      <c r="A1195" s="21">
        <v>73232</v>
      </c>
      <c r="B1195" s="28">
        <f t="shared" ca="1" si="181"/>
        <v>0</v>
      </c>
      <c r="C1195" s="24">
        <f t="shared" si="175"/>
        <v>0.05</v>
      </c>
      <c r="D1195" s="26">
        <f t="shared" ca="1" si="176"/>
        <v>1.44344446087009E-2</v>
      </c>
      <c r="E1195" s="28">
        <f t="shared" si="183"/>
        <v>5000</v>
      </c>
      <c r="F1195" s="28">
        <f t="shared" si="184"/>
        <v>0</v>
      </c>
      <c r="G1195" s="23">
        <f t="shared" ca="1" si="177"/>
        <v>0</v>
      </c>
      <c r="H1195" s="35">
        <f t="shared" ca="1" si="178"/>
        <v>0</v>
      </c>
      <c r="I1195" s="28">
        <f t="shared" ca="1" si="182"/>
        <v>0</v>
      </c>
      <c r="J1195" s="28">
        <f t="shared" ca="1" si="179"/>
        <v>0</v>
      </c>
      <c r="K1195" s="35">
        <f t="shared" ca="1" si="180"/>
        <v>0</v>
      </c>
      <c r="L1195" s="37"/>
    </row>
    <row r="1196" spans="1:12" x14ac:dyDescent="0.2">
      <c r="A1196" s="21">
        <v>73263</v>
      </c>
      <c r="B1196" s="28">
        <f t="shared" ca="1" si="181"/>
        <v>0</v>
      </c>
      <c r="C1196" s="24">
        <f t="shared" si="175"/>
        <v>0.05</v>
      </c>
      <c r="D1196" s="26">
        <f t="shared" ca="1" si="176"/>
        <v>1.4374069387748968E-2</v>
      </c>
      <c r="E1196" s="28">
        <f t="shared" si="183"/>
        <v>5000</v>
      </c>
      <c r="F1196" s="28">
        <f t="shared" si="184"/>
        <v>0</v>
      </c>
      <c r="G1196" s="23">
        <f t="shared" ca="1" si="177"/>
        <v>0</v>
      </c>
      <c r="H1196" s="35">
        <f t="shared" ca="1" si="178"/>
        <v>0</v>
      </c>
      <c r="I1196" s="28">
        <f t="shared" ca="1" si="182"/>
        <v>0</v>
      </c>
      <c r="J1196" s="28">
        <f t="shared" ca="1" si="179"/>
        <v>0</v>
      </c>
      <c r="K1196" s="35">
        <f t="shared" ca="1" si="180"/>
        <v>0</v>
      </c>
      <c r="L1196" s="37"/>
    </row>
    <row r="1197" spans="1:12" x14ac:dyDescent="0.2">
      <c r="A1197" s="21">
        <v>73294</v>
      </c>
      <c r="B1197" s="28">
        <f t="shared" ca="1" si="181"/>
        <v>0</v>
      </c>
      <c r="C1197" s="24">
        <f t="shared" si="175"/>
        <v>0.05</v>
      </c>
      <c r="D1197" s="26">
        <f t="shared" ca="1" si="176"/>
        <v>1.4313946699360888E-2</v>
      </c>
      <c r="E1197" s="28">
        <f t="shared" si="183"/>
        <v>5000</v>
      </c>
      <c r="F1197" s="28">
        <f t="shared" si="184"/>
        <v>0</v>
      </c>
      <c r="G1197" s="23">
        <f t="shared" ca="1" si="177"/>
        <v>0</v>
      </c>
      <c r="H1197" s="35">
        <f t="shared" ca="1" si="178"/>
        <v>0</v>
      </c>
      <c r="I1197" s="28">
        <f t="shared" ca="1" si="182"/>
        <v>0</v>
      </c>
      <c r="J1197" s="28">
        <f t="shared" ca="1" si="179"/>
        <v>0</v>
      </c>
      <c r="K1197" s="35">
        <f t="shared" ca="1" si="180"/>
        <v>0</v>
      </c>
      <c r="L1197" s="37"/>
    </row>
    <row r="1198" spans="1:12" x14ac:dyDescent="0.2">
      <c r="A1198" s="21">
        <v>73324</v>
      </c>
      <c r="B1198" s="28">
        <f t="shared" ca="1" si="181"/>
        <v>0</v>
      </c>
      <c r="C1198" s="24">
        <f t="shared" si="175"/>
        <v>0.05</v>
      </c>
      <c r="D1198" s="26">
        <f t="shared" ca="1" si="176"/>
        <v>1.4256002902238756E-2</v>
      </c>
      <c r="E1198" s="28">
        <f t="shared" si="183"/>
        <v>5000</v>
      </c>
      <c r="F1198" s="28">
        <f t="shared" si="184"/>
        <v>0</v>
      </c>
      <c r="G1198" s="23">
        <f t="shared" ca="1" si="177"/>
        <v>0</v>
      </c>
      <c r="H1198" s="35">
        <f t="shared" ca="1" si="178"/>
        <v>0</v>
      </c>
      <c r="I1198" s="28">
        <f t="shared" ca="1" si="182"/>
        <v>0</v>
      </c>
      <c r="J1198" s="28">
        <f t="shared" ca="1" si="179"/>
        <v>0</v>
      </c>
      <c r="K1198" s="35">
        <f t="shared" ca="1" si="180"/>
        <v>0</v>
      </c>
      <c r="L1198" s="37"/>
    </row>
    <row r="1199" spans="1:12" x14ac:dyDescent="0.2">
      <c r="A1199" s="21">
        <v>73355</v>
      </c>
      <c r="B1199" s="28">
        <f t="shared" ca="1" si="181"/>
        <v>0</v>
      </c>
      <c r="C1199" s="24">
        <f t="shared" si="175"/>
        <v>0.05</v>
      </c>
      <c r="D1199" s="26">
        <f t="shared" ca="1" si="176"/>
        <v>1.4196374052743887E-2</v>
      </c>
      <c r="E1199" s="28">
        <f t="shared" si="183"/>
        <v>5000</v>
      </c>
      <c r="F1199" s="28">
        <f t="shared" si="184"/>
        <v>0</v>
      </c>
      <c r="G1199" s="23">
        <f t="shared" ca="1" si="177"/>
        <v>0</v>
      </c>
      <c r="H1199" s="35">
        <f t="shared" ca="1" si="178"/>
        <v>0</v>
      </c>
      <c r="I1199" s="28">
        <f t="shared" ca="1" si="182"/>
        <v>0</v>
      </c>
      <c r="J1199" s="28">
        <f t="shared" ca="1" si="179"/>
        <v>0</v>
      </c>
      <c r="K1199" s="35">
        <f t="shared" ca="1" si="180"/>
        <v>0</v>
      </c>
      <c r="L1199" s="37"/>
    </row>
    <row r="1200" spans="1:12" x14ac:dyDescent="0.2">
      <c r="A1200" s="21">
        <v>73385</v>
      </c>
      <c r="B1200" s="28">
        <f t="shared" ca="1" si="181"/>
        <v>0</v>
      </c>
      <c r="C1200" s="24">
        <f t="shared" si="175"/>
        <v>0.05</v>
      </c>
      <c r="D1200" s="26">
        <f t="shared" ca="1" si="176"/>
        <v>1.4138906197423525E-2</v>
      </c>
      <c r="E1200" s="28">
        <f t="shared" si="183"/>
        <v>5000</v>
      </c>
      <c r="F1200" s="28">
        <f t="shared" si="184"/>
        <v>0</v>
      </c>
      <c r="G1200" s="23">
        <f t="shared" ca="1" si="177"/>
        <v>0</v>
      </c>
      <c r="H1200" s="35">
        <f t="shared" ca="1" si="178"/>
        <v>0</v>
      </c>
      <c r="I1200" s="28">
        <f t="shared" ca="1" si="182"/>
        <v>0</v>
      </c>
      <c r="J1200" s="28">
        <f t="shared" ca="1" si="179"/>
        <v>0</v>
      </c>
      <c r="K1200" s="35">
        <f t="shared" ca="1" si="180"/>
        <v>0</v>
      </c>
      <c r="L1200" s="37"/>
    </row>
    <row r="1201" spans="1:12" x14ac:dyDescent="0.2">
      <c r="A1201" s="21">
        <v>73416</v>
      </c>
      <c r="B1201" s="28">
        <f t="shared" ca="1" si="181"/>
        <v>0</v>
      </c>
      <c r="C1201" s="24">
        <f t="shared" si="175"/>
        <v>0.05</v>
      </c>
      <c r="D1201" s="26">
        <f t="shared" ca="1" si="176"/>
        <v>1.4079767130502062E-2</v>
      </c>
      <c r="E1201" s="28">
        <f t="shared" si="183"/>
        <v>5000</v>
      </c>
      <c r="F1201" s="28">
        <f t="shared" si="184"/>
        <v>0</v>
      </c>
      <c r="G1201" s="23">
        <f t="shared" ca="1" si="177"/>
        <v>0</v>
      </c>
      <c r="H1201" s="35">
        <f t="shared" ca="1" si="178"/>
        <v>0</v>
      </c>
      <c r="I1201" s="28">
        <f t="shared" ca="1" si="182"/>
        <v>0</v>
      </c>
      <c r="J1201" s="28">
        <f t="shared" ca="1" si="179"/>
        <v>0</v>
      </c>
      <c r="K1201" s="35">
        <f t="shared" ca="1" si="180"/>
        <v>0</v>
      </c>
      <c r="L1201" s="37"/>
    </row>
    <row r="1202" spans="1:12" x14ac:dyDescent="0.2">
      <c r="A1202" s="21">
        <v>73447</v>
      </c>
      <c r="B1202" s="28">
        <f t="shared" ca="1" si="181"/>
        <v>0</v>
      </c>
      <c r="C1202" s="24">
        <f t="shared" ref="C1202:C1215" si="185">IF(OR($C$4="",$C$4=0),C1201,$C$4)</f>
        <v>0.05</v>
      </c>
      <c r="D1202" s="26">
        <f t="shared" ca="1" si="176"/>
        <v>1.4020875425659926E-2</v>
      </c>
      <c r="E1202" s="28">
        <f t="shared" si="183"/>
        <v>5000</v>
      </c>
      <c r="F1202" s="28">
        <f t="shared" si="184"/>
        <v>0</v>
      </c>
      <c r="G1202" s="23">
        <f t="shared" ca="1" si="177"/>
        <v>0</v>
      </c>
      <c r="H1202" s="35">
        <f t="shared" ca="1" si="178"/>
        <v>0</v>
      </c>
      <c r="I1202" s="28">
        <f t="shared" ca="1" si="182"/>
        <v>0</v>
      </c>
      <c r="J1202" s="28">
        <f t="shared" ca="1" si="179"/>
        <v>0</v>
      </c>
      <c r="K1202" s="35">
        <f t="shared" ca="1" si="180"/>
        <v>0</v>
      </c>
      <c r="L1202" s="37"/>
    </row>
    <row r="1203" spans="1:12" x14ac:dyDescent="0.2">
      <c r="A1203" s="21">
        <v>73475</v>
      </c>
      <c r="B1203" s="28">
        <f t="shared" ca="1" si="181"/>
        <v>0</v>
      </c>
      <c r="C1203" s="24">
        <f t="shared" si="185"/>
        <v>0.05</v>
      </c>
      <c r="D1203" s="26">
        <f t="shared" ca="1" si="176"/>
        <v>1.3967894670344103E-2</v>
      </c>
      <c r="E1203" s="28">
        <f t="shared" si="183"/>
        <v>5000</v>
      </c>
      <c r="F1203" s="28">
        <f t="shared" si="184"/>
        <v>50</v>
      </c>
      <c r="G1203" s="23">
        <f t="shared" ca="1" si="177"/>
        <v>0.69839473351720516</v>
      </c>
      <c r="H1203" s="35">
        <f t="shared" ca="1" si="178"/>
        <v>-3491.9736675860258</v>
      </c>
      <c r="I1203" s="28">
        <f t="shared" ca="1" si="182"/>
        <v>0</v>
      </c>
      <c r="J1203" s="28">
        <f t="shared" ca="1" si="179"/>
        <v>0</v>
      </c>
      <c r="K1203" s="35">
        <f t="shared" ca="1" si="180"/>
        <v>-3491.9736675860258</v>
      </c>
      <c r="L1203" s="37"/>
    </row>
    <row r="1204" spans="1:12" x14ac:dyDescent="0.2">
      <c r="A1204" s="21">
        <v>73506</v>
      </c>
      <c r="B1204" s="28">
        <f t="shared" ca="1" si="181"/>
        <v>0</v>
      </c>
      <c r="C1204" s="24">
        <f t="shared" si="185"/>
        <v>0.05</v>
      </c>
      <c r="D1204" s="26">
        <f t="shared" ca="1" si="176"/>
        <v>1.3909470896529693E-2</v>
      </c>
      <c r="E1204" s="28">
        <f t="shared" si="183"/>
        <v>5000</v>
      </c>
      <c r="F1204" s="28">
        <f t="shared" si="184"/>
        <v>0</v>
      </c>
      <c r="G1204" s="23">
        <f t="shared" ca="1" si="177"/>
        <v>0</v>
      </c>
      <c r="H1204" s="35">
        <f t="shared" ca="1" si="178"/>
        <v>0</v>
      </c>
      <c r="I1204" s="28">
        <f t="shared" ca="1" si="182"/>
        <v>0</v>
      </c>
      <c r="J1204" s="28">
        <f t="shared" ca="1" si="179"/>
        <v>0</v>
      </c>
      <c r="K1204" s="35">
        <f t="shared" ca="1" si="180"/>
        <v>0</v>
      </c>
      <c r="L1204" s="37"/>
    </row>
    <row r="1205" spans="1:12" x14ac:dyDescent="0.2">
      <c r="A1205" s="21">
        <v>73536</v>
      </c>
      <c r="B1205" s="28">
        <f t="shared" ca="1" si="181"/>
        <v>0</v>
      </c>
      <c r="C1205" s="24">
        <f t="shared" si="185"/>
        <v>0.05</v>
      </c>
      <c r="D1205" s="26">
        <f t="shared" ca="1" si="176"/>
        <v>1.3853164444044367E-2</v>
      </c>
      <c r="E1205" s="28">
        <f t="shared" si="183"/>
        <v>5000</v>
      </c>
      <c r="F1205" s="28">
        <f t="shared" si="184"/>
        <v>0</v>
      </c>
      <c r="G1205" s="23">
        <f t="shared" ca="1" si="177"/>
        <v>0</v>
      </c>
      <c r="H1205" s="35">
        <f t="shared" ca="1" si="178"/>
        <v>0</v>
      </c>
      <c r="I1205" s="28">
        <f t="shared" ca="1" si="182"/>
        <v>0</v>
      </c>
      <c r="J1205" s="28">
        <f t="shared" ca="1" si="179"/>
        <v>0</v>
      </c>
      <c r="K1205" s="35">
        <f t="shared" ca="1" si="180"/>
        <v>0</v>
      </c>
      <c r="L1205" s="37"/>
    </row>
    <row r="1206" spans="1:12" x14ac:dyDescent="0.2">
      <c r="A1206" s="21">
        <v>73567</v>
      </c>
      <c r="B1206" s="28">
        <f t="shared" ca="1" si="181"/>
        <v>0</v>
      </c>
      <c r="C1206" s="24">
        <f t="shared" si="185"/>
        <v>0.05</v>
      </c>
      <c r="D1206" s="26">
        <f t="shared" ca="1" si="176"/>
        <v>1.3795220554489484E-2</v>
      </c>
      <c r="E1206" s="28">
        <f t="shared" si="183"/>
        <v>5000</v>
      </c>
      <c r="F1206" s="28">
        <f t="shared" si="184"/>
        <v>0</v>
      </c>
      <c r="G1206" s="23">
        <f t="shared" ca="1" si="177"/>
        <v>0</v>
      </c>
      <c r="H1206" s="35">
        <f t="shared" ca="1" si="178"/>
        <v>0</v>
      </c>
      <c r="I1206" s="28">
        <f t="shared" ca="1" si="182"/>
        <v>0</v>
      </c>
      <c r="J1206" s="28">
        <f t="shared" ca="1" si="179"/>
        <v>0</v>
      </c>
      <c r="K1206" s="35">
        <f t="shared" ca="1" si="180"/>
        <v>0</v>
      </c>
      <c r="L1206" s="37"/>
    </row>
    <row r="1207" spans="1:12" x14ac:dyDescent="0.2">
      <c r="A1207" s="21">
        <v>73597</v>
      </c>
      <c r="B1207" s="28">
        <f t="shared" ca="1" si="181"/>
        <v>0</v>
      </c>
      <c r="C1207" s="24">
        <f t="shared" si="185"/>
        <v>0.05</v>
      </c>
      <c r="D1207" s="26">
        <f t="shared" ca="1" si="176"/>
        <v>1.3739376594898645E-2</v>
      </c>
      <c r="E1207" s="28">
        <f t="shared" si="183"/>
        <v>5000</v>
      </c>
      <c r="F1207" s="28">
        <f t="shared" si="184"/>
        <v>0</v>
      </c>
      <c r="G1207" s="23">
        <f t="shared" ca="1" si="177"/>
        <v>0</v>
      </c>
      <c r="H1207" s="35">
        <f t="shared" ca="1" si="178"/>
        <v>0</v>
      </c>
      <c r="I1207" s="28">
        <f t="shared" ca="1" si="182"/>
        <v>0</v>
      </c>
      <c r="J1207" s="28">
        <f t="shared" ca="1" si="179"/>
        <v>0</v>
      </c>
      <c r="K1207" s="35">
        <f t="shared" ca="1" si="180"/>
        <v>0</v>
      </c>
      <c r="L1207" s="37"/>
    </row>
    <row r="1208" spans="1:12" x14ac:dyDescent="0.2">
      <c r="A1208" s="21">
        <v>73628</v>
      </c>
      <c r="B1208" s="28">
        <f t="shared" ca="1" si="181"/>
        <v>0</v>
      </c>
      <c r="C1208" s="24">
        <f t="shared" si="185"/>
        <v>0.05</v>
      </c>
      <c r="D1208" s="26">
        <f t="shared" ca="1" si="176"/>
        <v>1.3681908647904773E-2</v>
      </c>
      <c r="E1208" s="28">
        <f t="shared" si="183"/>
        <v>5000</v>
      </c>
      <c r="F1208" s="28">
        <f t="shared" si="184"/>
        <v>0</v>
      </c>
      <c r="G1208" s="23">
        <f t="shared" ca="1" si="177"/>
        <v>0</v>
      </c>
      <c r="H1208" s="35">
        <f t="shared" ca="1" si="178"/>
        <v>0</v>
      </c>
      <c r="I1208" s="28">
        <f t="shared" ca="1" si="182"/>
        <v>0</v>
      </c>
      <c r="J1208" s="28">
        <f t="shared" ca="1" si="179"/>
        <v>0</v>
      </c>
      <c r="K1208" s="35">
        <f t="shared" ca="1" si="180"/>
        <v>0</v>
      </c>
      <c r="L1208" s="37"/>
    </row>
    <row r="1209" spans="1:12" x14ac:dyDescent="0.2">
      <c r="A1209" s="21">
        <v>73659</v>
      </c>
      <c r="B1209" s="28">
        <f t="shared" ca="1" si="181"/>
        <v>0</v>
      </c>
      <c r="C1209" s="24">
        <f t="shared" si="185"/>
        <v>0.05</v>
      </c>
      <c r="D1209" s="26">
        <f t="shared" ca="1" si="176"/>
        <v>1.362468107316569E-2</v>
      </c>
      <c r="E1209" s="28">
        <f t="shared" si="183"/>
        <v>5000</v>
      </c>
      <c r="F1209" s="28">
        <f t="shared" si="184"/>
        <v>0</v>
      </c>
      <c r="G1209" s="23">
        <f t="shared" ca="1" si="177"/>
        <v>0</v>
      </c>
      <c r="H1209" s="35">
        <f t="shared" ca="1" si="178"/>
        <v>0</v>
      </c>
      <c r="I1209" s="28">
        <f t="shared" ca="1" si="182"/>
        <v>0</v>
      </c>
      <c r="J1209" s="28">
        <f t="shared" ca="1" si="179"/>
        <v>0</v>
      </c>
      <c r="K1209" s="35">
        <f t="shared" ca="1" si="180"/>
        <v>0</v>
      </c>
      <c r="L1209" s="37"/>
    </row>
    <row r="1210" spans="1:12" x14ac:dyDescent="0.2">
      <c r="A1210" s="21">
        <v>73689</v>
      </c>
      <c r="B1210" s="28">
        <f t="shared" ca="1" si="181"/>
        <v>0</v>
      </c>
      <c r="C1210" s="24">
        <f t="shared" si="185"/>
        <v>0.05</v>
      </c>
      <c r="D1210" s="26">
        <f t="shared" ca="1" si="176"/>
        <v>1.3569527468605146E-2</v>
      </c>
      <c r="E1210" s="28">
        <f t="shared" si="183"/>
        <v>5000</v>
      </c>
      <c r="F1210" s="28">
        <f t="shared" si="184"/>
        <v>0</v>
      </c>
      <c r="G1210" s="23">
        <f t="shared" ca="1" si="177"/>
        <v>0</v>
      </c>
      <c r="H1210" s="35">
        <f t="shared" ca="1" si="178"/>
        <v>0</v>
      </c>
      <c r="I1210" s="28">
        <f t="shared" ca="1" si="182"/>
        <v>0</v>
      </c>
      <c r="J1210" s="28">
        <f t="shared" ca="1" si="179"/>
        <v>0</v>
      </c>
      <c r="K1210" s="35">
        <f t="shared" ca="1" si="180"/>
        <v>0</v>
      </c>
      <c r="L1210" s="37"/>
    </row>
    <row r="1211" spans="1:12" x14ac:dyDescent="0.2">
      <c r="A1211" s="21">
        <v>73720</v>
      </c>
      <c r="B1211" s="28">
        <f t="shared" ca="1" si="181"/>
        <v>0</v>
      </c>
      <c r="C1211" s="24">
        <f t="shared" si="185"/>
        <v>0.05</v>
      </c>
      <c r="D1211" s="26">
        <f t="shared" ca="1" si="176"/>
        <v>1.3512769952722846E-2</v>
      </c>
      <c r="E1211" s="28">
        <f t="shared" si="183"/>
        <v>5000</v>
      </c>
      <c r="F1211" s="28">
        <f t="shared" si="184"/>
        <v>0</v>
      </c>
      <c r="G1211" s="23">
        <f t="shared" ca="1" si="177"/>
        <v>0</v>
      </c>
      <c r="H1211" s="35">
        <f t="shared" ca="1" si="178"/>
        <v>0</v>
      </c>
      <c r="I1211" s="28">
        <f t="shared" ca="1" si="182"/>
        <v>0</v>
      </c>
      <c r="J1211" s="28">
        <f t="shared" ca="1" si="179"/>
        <v>0</v>
      </c>
      <c r="K1211" s="35">
        <f t="shared" ca="1" si="180"/>
        <v>0</v>
      </c>
      <c r="L1211" s="37"/>
    </row>
    <row r="1212" spans="1:12" x14ac:dyDescent="0.2">
      <c r="A1212" s="21">
        <v>73750</v>
      </c>
      <c r="B1212" s="28">
        <f t="shared" ca="1" si="181"/>
        <v>0</v>
      </c>
      <c r="C1212" s="24">
        <f t="shared" si="185"/>
        <v>0.05</v>
      </c>
      <c r="D1212" s="26">
        <f t="shared" ca="1" si="176"/>
        <v>1.3458069371733987E-2</v>
      </c>
      <c r="E1212" s="28">
        <f t="shared" si="183"/>
        <v>5000</v>
      </c>
      <c r="F1212" s="28">
        <f t="shared" si="184"/>
        <v>0</v>
      </c>
      <c r="G1212" s="23">
        <f t="shared" ca="1" si="177"/>
        <v>0</v>
      </c>
      <c r="H1212" s="35">
        <f t="shared" ca="1" si="178"/>
        <v>0</v>
      </c>
      <c r="I1212" s="28">
        <f t="shared" ca="1" si="182"/>
        <v>0</v>
      </c>
      <c r="J1212" s="28">
        <f t="shared" ca="1" si="179"/>
        <v>0</v>
      </c>
      <c r="K1212" s="35">
        <f t="shared" ca="1" si="180"/>
        <v>0</v>
      </c>
      <c r="L1212" s="37"/>
    </row>
    <row r="1213" spans="1:12" x14ac:dyDescent="0.2">
      <c r="A1213" s="21">
        <v>73781</v>
      </c>
      <c r="B1213" s="28">
        <f t="shared" ca="1" si="181"/>
        <v>0</v>
      </c>
      <c r="C1213" s="24">
        <f t="shared" si="185"/>
        <v>0.05</v>
      </c>
      <c r="D1213" s="26">
        <f t="shared" ca="1" si="176"/>
        <v>1.3401778053714362E-2</v>
      </c>
      <c r="E1213" s="28">
        <f t="shared" si="183"/>
        <v>5000</v>
      </c>
      <c r="F1213" s="28">
        <f t="shared" si="184"/>
        <v>0</v>
      </c>
      <c r="G1213" s="23">
        <f t="shared" ca="1" si="177"/>
        <v>0</v>
      </c>
      <c r="H1213" s="35">
        <f t="shared" ca="1" si="178"/>
        <v>0</v>
      </c>
      <c r="I1213" s="28">
        <f t="shared" ca="1" si="182"/>
        <v>0</v>
      </c>
      <c r="J1213" s="28">
        <f t="shared" ca="1" si="179"/>
        <v>0</v>
      </c>
      <c r="K1213" s="35">
        <f t="shared" ca="1" si="180"/>
        <v>0</v>
      </c>
      <c r="L1213" s="37"/>
    </row>
    <row r="1214" spans="1:12" x14ac:dyDescent="0.2">
      <c r="A1214" s="21">
        <v>73812</v>
      </c>
      <c r="B1214" s="28">
        <f t="shared" ca="1" si="181"/>
        <v>0</v>
      </c>
      <c r="C1214" s="24">
        <f t="shared" si="185"/>
        <v>0.05</v>
      </c>
      <c r="D1214" s="26">
        <f t="shared" ca="1" si="176"/>
        <v>1.3345722186441575E-2</v>
      </c>
      <c r="E1214" s="28">
        <f t="shared" si="183"/>
        <v>5000</v>
      </c>
      <c r="F1214" s="28">
        <f t="shared" si="184"/>
        <v>0</v>
      </c>
      <c r="G1214" s="23">
        <f t="shared" ca="1" si="177"/>
        <v>0</v>
      </c>
      <c r="H1214" s="35">
        <f t="shared" ca="1" si="178"/>
        <v>0</v>
      </c>
      <c r="I1214" s="28">
        <f t="shared" ca="1" si="182"/>
        <v>0</v>
      </c>
      <c r="J1214" s="28">
        <f t="shared" ca="1" si="179"/>
        <v>0</v>
      </c>
      <c r="K1214" s="35">
        <f t="shared" ca="1" si="180"/>
        <v>0</v>
      </c>
      <c r="L1214" s="37"/>
    </row>
    <row r="1215" spans="1:12" x14ac:dyDescent="0.2">
      <c r="A1215" s="21">
        <v>73840</v>
      </c>
      <c r="B1215" s="28">
        <f t="shared" ca="1" si="181"/>
        <v>0</v>
      </c>
      <c r="C1215" s="24">
        <f t="shared" si="185"/>
        <v>0.05</v>
      </c>
      <c r="D1215" s="26">
        <f t="shared" ca="1" si="176"/>
        <v>1.3295292636202603E-2</v>
      </c>
      <c r="E1215" s="28">
        <f t="shared" si="183"/>
        <v>5000</v>
      </c>
      <c r="F1215" s="28">
        <f t="shared" si="184"/>
        <v>50</v>
      </c>
      <c r="G1215" s="23">
        <f t="shared" ca="1" si="177"/>
        <v>0.66476463181013012</v>
      </c>
      <c r="H1215" s="35">
        <f t="shared" ca="1" si="178"/>
        <v>-3323.8231590506507</v>
      </c>
      <c r="I1215" s="28">
        <f t="shared" ca="1" si="182"/>
        <v>0</v>
      </c>
      <c r="J1215" s="28">
        <f t="shared" ca="1" si="179"/>
        <v>0</v>
      </c>
      <c r="K1215" s="35">
        <f t="shared" ca="1" si="180"/>
        <v>-3323.8231590506507</v>
      </c>
      <c r="L1215" s="37"/>
    </row>
    <row r="1216" spans="1:12" x14ac:dyDescent="0.2">
      <c r="A1216" s="21"/>
      <c r="B1216" s="33"/>
    </row>
    <row r="1217" spans="1:2" x14ac:dyDescent="0.2">
      <c r="A1217" s="21"/>
      <c r="B1217" s="33"/>
    </row>
    <row r="1218" spans="1:2" x14ac:dyDescent="0.2">
      <c r="A1218" s="21"/>
      <c r="B1218" s="33"/>
    </row>
    <row r="1219" spans="1:2" x14ac:dyDescent="0.2">
      <c r="A1219" s="21"/>
      <c r="B1219" s="33"/>
    </row>
    <row r="1220" spans="1:2" x14ac:dyDescent="0.2">
      <c r="A1220" s="21"/>
      <c r="B1220" s="33"/>
    </row>
    <row r="1221" spans="1:2" x14ac:dyDescent="0.2">
      <c r="A1221" s="21"/>
      <c r="B1221" s="33"/>
    </row>
    <row r="1222" spans="1:2" x14ac:dyDescent="0.2">
      <c r="A1222" s="21"/>
      <c r="B1222" s="33"/>
    </row>
    <row r="1223" spans="1:2" x14ac:dyDescent="0.2">
      <c r="A1223" s="21"/>
      <c r="B1223" s="33"/>
    </row>
    <row r="1224" spans="1:2" x14ac:dyDescent="0.2">
      <c r="A1224" s="21"/>
      <c r="B1224" s="33"/>
    </row>
    <row r="1225" spans="1:2" x14ac:dyDescent="0.2">
      <c r="A1225" s="21"/>
      <c r="B1225" s="33"/>
    </row>
    <row r="1226" spans="1:2" x14ac:dyDescent="0.2">
      <c r="A1226" s="21"/>
      <c r="B1226" s="33"/>
    </row>
    <row r="1227" spans="1:2" x14ac:dyDescent="0.2">
      <c r="A1227" s="21"/>
      <c r="B1227" s="3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A2:AM369"/>
  <sheetViews>
    <sheetView showGridLines="0" zoomScale="80" workbookViewId="0">
      <selection activeCell="C355" sqref="C355:C369"/>
    </sheetView>
  </sheetViews>
  <sheetFormatPr defaultRowHeight="12.75" x14ac:dyDescent="0.2"/>
  <cols>
    <col min="1" max="2" width="3.7109375" style="3" customWidth="1"/>
    <col min="3" max="3" width="13.7109375" style="15" customWidth="1"/>
    <col min="4" max="62" width="13.7109375" style="3" customWidth="1"/>
    <col min="63" max="16384" width="9.140625" style="3"/>
  </cols>
  <sheetData>
    <row r="2" spans="1:39" ht="20.25" x14ac:dyDescent="0.3">
      <c r="C2" s="74" t="s">
        <v>1</v>
      </c>
      <c r="D2" s="75"/>
      <c r="E2" s="76"/>
      <c r="M2" s="16"/>
    </row>
    <row r="3" spans="1:39" x14ac:dyDescent="0.2">
      <c r="C3" s="10" t="s">
        <v>2</v>
      </c>
      <c r="D3" s="4"/>
      <c r="E3" s="1">
        <f ca="1">WORKDAY(TODAY(),-1)</f>
        <v>41886</v>
      </c>
    </row>
    <row r="5" spans="1:39" s="6" customFormat="1" x14ac:dyDescent="0.2">
      <c r="A5" s="5"/>
      <c r="B5" s="5"/>
      <c r="C5" s="2">
        <f>ROW(D10)-ROW(CurveStart)</f>
        <v>4</v>
      </c>
    </row>
    <row r="6" spans="1:39" s="7" customFormat="1" x14ac:dyDescent="0.2">
      <c r="A6" s="3"/>
      <c r="B6" s="3"/>
      <c r="C6" s="11" t="s">
        <v>3</v>
      </c>
      <c r="D6" s="7" t="s">
        <v>8</v>
      </c>
      <c r="E6" s="7" t="s">
        <v>9</v>
      </c>
      <c r="F6" s="7" t="s">
        <v>10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7" t="s">
        <v>18</v>
      </c>
      <c r="Q6" s="7" t="s">
        <v>19</v>
      </c>
      <c r="R6" s="7" t="s">
        <v>20</v>
      </c>
      <c r="S6" s="7" t="s">
        <v>21</v>
      </c>
      <c r="T6" s="7" t="s">
        <v>22</v>
      </c>
      <c r="U6" s="7" t="s">
        <v>10</v>
      </c>
      <c r="V6" s="7" t="s">
        <v>23</v>
      </c>
      <c r="W6" s="7" t="s">
        <v>24</v>
      </c>
      <c r="X6" s="7" t="s">
        <v>25</v>
      </c>
      <c r="Y6" s="7" t="s">
        <v>26</v>
      </c>
      <c r="Z6" s="7" t="s">
        <v>27</v>
      </c>
      <c r="AA6" s="7" t="s">
        <v>28</v>
      </c>
      <c r="AB6" s="7" t="s">
        <v>29</v>
      </c>
      <c r="AC6" s="7" t="s">
        <v>30</v>
      </c>
      <c r="AD6" s="7" t="s">
        <v>31</v>
      </c>
      <c r="AE6" s="7" t="s">
        <v>32</v>
      </c>
      <c r="AF6" s="7" t="s">
        <v>33</v>
      </c>
      <c r="AG6" s="7" t="s">
        <v>9</v>
      </c>
      <c r="AH6" s="7" t="s">
        <v>34</v>
      </c>
      <c r="AI6" s="7" t="s">
        <v>35</v>
      </c>
      <c r="AJ6" s="7" t="s">
        <v>36</v>
      </c>
      <c r="AK6" s="7" t="s">
        <v>37</v>
      </c>
      <c r="AL6" s="7" t="s">
        <v>38</v>
      </c>
      <c r="AM6" s="7" t="s">
        <v>39</v>
      </c>
    </row>
    <row r="7" spans="1:39" s="8" customFormat="1" x14ac:dyDescent="0.2">
      <c r="A7" s="5"/>
      <c r="B7" s="5"/>
      <c r="C7" s="12" t="s">
        <v>4</v>
      </c>
      <c r="D7" s="8" t="s">
        <v>40</v>
      </c>
      <c r="E7" s="8" t="s">
        <v>41</v>
      </c>
      <c r="F7" s="8" t="s">
        <v>41</v>
      </c>
      <c r="G7" s="8" t="s">
        <v>5</v>
      </c>
      <c r="H7" s="8" t="s">
        <v>5</v>
      </c>
      <c r="I7" s="8" t="s">
        <v>5</v>
      </c>
      <c r="J7" s="8" t="s">
        <v>5</v>
      </c>
      <c r="K7" s="8" t="s">
        <v>5</v>
      </c>
      <c r="L7" s="8" t="s">
        <v>5</v>
      </c>
      <c r="M7" s="8" t="s">
        <v>5</v>
      </c>
      <c r="N7" s="8" t="s">
        <v>5</v>
      </c>
      <c r="O7" s="8" t="s">
        <v>5</v>
      </c>
      <c r="P7" s="8" t="s">
        <v>5</v>
      </c>
      <c r="Q7" s="8" t="s">
        <v>5</v>
      </c>
      <c r="R7" s="8" t="s">
        <v>5</v>
      </c>
      <c r="S7" s="8" t="s">
        <v>5</v>
      </c>
      <c r="T7" s="8" t="s">
        <v>5</v>
      </c>
      <c r="U7" s="8" t="s">
        <v>5</v>
      </c>
      <c r="V7" s="8" t="s">
        <v>5</v>
      </c>
      <c r="W7" s="8" t="s">
        <v>5</v>
      </c>
      <c r="X7" s="8" t="s">
        <v>5</v>
      </c>
      <c r="Y7" s="8" t="s">
        <v>5</v>
      </c>
      <c r="Z7" s="8" t="s">
        <v>5</v>
      </c>
      <c r="AA7" s="8" t="s">
        <v>5</v>
      </c>
      <c r="AB7" s="8" t="s">
        <v>5</v>
      </c>
      <c r="AC7" s="8" t="s">
        <v>5</v>
      </c>
      <c r="AD7" s="8" t="s">
        <v>5</v>
      </c>
      <c r="AE7" s="8" t="s">
        <v>5</v>
      </c>
      <c r="AF7" s="8" t="s">
        <v>5</v>
      </c>
      <c r="AG7" s="8" t="s">
        <v>5</v>
      </c>
      <c r="AH7" s="8" t="s">
        <v>5</v>
      </c>
      <c r="AI7" s="8" t="s">
        <v>5</v>
      </c>
      <c r="AJ7" s="8" t="s">
        <v>5</v>
      </c>
      <c r="AK7" s="8" t="s">
        <v>5</v>
      </c>
      <c r="AL7" s="8" t="s">
        <v>5</v>
      </c>
      <c r="AM7" s="8" t="s">
        <v>5</v>
      </c>
    </row>
    <row r="8" spans="1:39" s="9" customFormat="1" x14ac:dyDescent="0.2">
      <c r="A8" s="5"/>
      <c r="B8" s="5"/>
      <c r="C8" s="13" t="s">
        <v>6</v>
      </c>
      <c r="D8" s="9" t="s">
        <v>42</v>
      </c>
      <c r="E8" s="9" t="s">
        <v>0</v>
      </c>
      <c r="F8" s="9" t="s">
        <v>0</v>
      </c>
      <c r="G8" s="9" t="s">
        <v>0</v>
      </c>
      <c r="H8" s="9" t="s">
        <v>0</v>
      </c>
      <c r="I8" s="9" t="s">
        <v>0</v>
      </c>
      <c r="J8" s="9" t="s">
        <v>0</v>
      </c>
      <c r="K8" s="9" t="s">
        <v>0</v>
      </c>
      <c r="L8" s="9" t="s">
        <v>0</v>
      </c>
      <c r="M8" s="9" t="s">
        <v>0</v>
      </c>
      <c r="N8" s="9" t="s">
        <v>0</v>
      </c>
      <c r="O8" s="9" t="s">
        <v>0</v>
      </c>
      <c r="P8" s="9" t="s">
        <v>0</v>
      </c>
      <c r="Q8" s="9" t="s">
        <v>0</v>
      </c>
      <c r="R8" s="9" t="s">
        <v>0</v>
      </c>
      <c r="S8" s="9" t="s">
        <v>0</v>
      </c>
      <c r="T8" s="9" t="s">
        <v>0</v>
      </c>
      <c r="U8" s="9" t="s">
        <v>0</v>
      </c>
      <c r="V8" s="9" t="s">
        <v>0</v>
      </c>
      <c r="W8" s="9" t="s">
        <v>0</v>
      </c>
      <c r="X8" s="9" t="s">
        <v>0</v>
      </c>
      <c r="Y8" s="9" t="s">
        <v>0</v>
      </c>
      <c r="Z8" s="9" t="s">
        <v>0</v>
      </c>
      <c r="AA8" s="9" t="s">
        <v>0</v>
      </c>
      <c r="AB8" s="9" t="s">
        <v>0</v>
      </c>
      <c r="AC8" s="9" t="s">
        <v>0</v>
      </c>
      <c r="AD8" s="9" t="s">
        <v>0</v>
      </c>
      <c r="AE8" s="9" t="s">
        <v>0</v>
      </c>
      <c r="AF8" s="9" t="s">
        <v>0</v>
      </c>
      <c r="AG8" s="9" t="s">
        <v>0</v>
      </c>
      <c r="AH8" s="9" t="s">
        <v>0</v>
      </c>
      <c r="AI8" s="9" t="s">
        <v>0</v>
      </c>
      <c r="AJ8" s="9" t="s">
        <v>0</v>
      </c>
      <c r="AK8" s="9" t="s">
        <v>0</v>
      </c>
      <c r="AL8" s="9" t="s">
        <v>0</v>
      </c>
      <c r="AM8" s="9" t="s">
        <v>0</v>
      </c>
    </row>
    <row r="9" spans="1:39" s="5" customFormat="1" x14ac:dyDescent="0.2">
      <c r="C9" s="14" t="s">
        <v>7</v>
      </c>
    </row>
    <row r="10" spans="1:39" x14ac:dyDescent="0.2">
      <c r="C10" s="15">
        <f ca="1">EOMONTH(E3,0)+1</f>
        <v>41913</v>
      </c>
      <c r="D10" s="3">
        <v>2.4994199928996E-2</v>
      </c>
      <c r="E10" s="3">
        <v>0.09</v>
      </c>
      <c r="F10" s="3">
        <v>0.16900000000000001</v>
      </c>
      <c r="G10" s="3">
        <v>5.5</v>
      </c>
      <c r="H10" s="3">
        <v>38</v>
      </c>
      <c r="I10" s="3">
        <v>5.6512000000000002</v>
      </c>
      <c r="J10" s="3">
        <v>6.97</v>
      </c>
      <c r="K10" s="3">
        <v>43.798999999999999</v>
      </c>
      <c r="L10" s="3">
        <v>43.472000000000001</v>
      </c>
      <c r="M10" s="3">
        <v>43.295999999999999</v>
      </c>
      <c r="N10" s="3">
        <v>43.384</v>
      </c>
      <c r="O10" s="3">
        <v>45</v>
      </c>
      <c r="P10" s="3">
        <v>45.79</v>
      </c>
      <c r="Q10" s="3">
        <v>43.384</v>
      </c>
      <c r="R10" s="3">
        <v>42.084000000000003</v>
      </c>
      <c r="S10" s="3">
        <v>72.36</v>
      </c>
      <c r="T10" s="3">
        <v>43.024999999999999</v>
      </c>
      <c r="U10" s="3">
        <v>38</v>
      </c>
      <c r="V10" s="3">
        <v>35.304000000000002</v>
      </c>
      <c r="W10" s="3">
        <v>44.904000000000003</v>
      </c>
      <c r="X10" s="3">
        <v>41.95</v>
      </c>
      <c r="Y10" s="3">
        <v>52.155999999999999</v>
      </c>
      <c r="Z10" s="3">
        <v>38.051000000000002</v>
      </c>
      <c r="AA10" s="3">
        <v>43.384</v>
      </c>
      <c r="AB10" s="3">
        <v>41.768000000000001</v>
      </c>
      <c r="AC10" s="3">
        <v>45</v>
      </c>
      <c r="AD10" s="3">
        <v>36.75</v>
      </c>
      <c r="AE10" s="3">
        <v>45</v>
      </c>
      <c r="AF10" s="3">
        <v>52.953000000000003</v>
      </c>
      <c r="AG10" s="3">
        <v>5.5</v>
      </c>
      <c r="AH10" s="3">
        <v>6.399</v>
      </c>
      <c r="AI10" s="3">
        <v>6.75</v>
      </c>
      <c r="AJ10" s="3">
        <v>7.44</v>
      </c>
      <c r="AK10" s="3">
        <v>39.899000000000001</v>
      </c>
      <c r="AL10" s="3">
        <v>18.0002</v>
      </c>
      <c r="AM10" s="3">
        <v>19.057200000000002</v>
      </c>
    </row>
    <row r="11" spans="1:39" x14ac:dyDescent="0.2">
      <c r="C11" s="15">
        <f t="shared" ref="C11:C74" ca="1" si="0">EOMONTH(C10,0)+1</f>
        <v>41944</v>
      </c>
      <c r="D11" s="3">
        <v>2.5921542588396299E-2</v>
      </c>
      <c r="E11" s="3">
        <v>0.09</v>
      </c>
      <c r="F11" s="3">
        <v>0.16400000000000001</v>
      </c>
      <c r="G11" s="3">
        <v>5.5</v>
      </c>
      <c r="H11" s="3">
        <v>35</v>
      </c>
      <c r="I11" s="3">
        <v>5.6512000000000002</v>
      </c>
      <c r="J11" s="3">
        <v>6.97</v>
      </c>
      <c r="K11" s="3">
        <v>40.798999999999999</v>
      </c>
      <c r="L11" s="3">
        <v>43.472000000000001</v>
      </c>
      <c r="M11" s="3">
        <v>43.295999999999999</v>
      </c>
      <c r="N11" s="3">
        <v>43.384</v>
      </c>
      <c r="O11" s="3">
        <v>45</v>
      </c>
      <c r="P11" s="3">
        <v>45.79</v>
      </c>
      <c r="Q11" s="3">
        <v>43.384</v>
      </c>
      <c r="R11" s="3">
        <v>42.084000000000003</v>
      </c>
      <c r="S11" s="3">
        <v>72.257999999999996</v>
      </c>
      <c r="T11" s="3">
        <v>43.024999999999999</v>
      </c>
      <c r="U11" s="3">
        <v>35</v>
      </c>
      <c r="V11" s="3">
        <v>32.329000000000001</v>
      </c>
      <c r="W11" s="3">
        <v>44.904000000000003</v>
      </c>
      <c r="X11" s="3">
        <v>41.95</v>
      </c>
      <c r="Y11" s="3">
        <v>52.155999999999999</v>
      </c>
      <c r="Z11" s="3">
        <v>38.051000000000002</v>
      </c>
      <c r="AA11" s="3">
        <v>43.384</v>
      </c>
      <c r="AB11" s="3">
        <v>41.768000000000001</v>
      </c>
      <c r="AC11" s="3">
        <v>45</v>
      </c>
      <c r="AD11" s="3">
        <v>33.75</v>
      </c>
      <c r="AE11" s="3">
        <v>45</v>
      </c>
      <c r="AF11" s="3">
        <v>49.652999999999999</v>
      </c>
      <c r="AG11" s="3">
        <v>5.5</v>
      </c>
      <c r="AH11" s="3">
        <v>6.399</v>
      </c>
      <c r="AI11" s="3">
        <v>6.75</v>
      </c>
      <c r="AJ11" s="3">
        <v>7.44</v>
      </c>
      <c r="AK11" s="3">
        <v>36.899000000000001</v>
      </c>
      <c r="AL11" s="3">
        <v>18.0002</v>
      </c>
      <c r="AM11" s="3">
        <v>19.057200000000002</v>
      </c>
    </row>
    <row r="12" spans="1:39" x14ac:dyDescent="0.2">
      <c r="C12" s="15">
        <f t="shared" ca="1" si="0"/>
        <v>41974</v>
      </c>
      <c r="D12" s="3">
        <v>2.61720125269638E-2</v>
      </c>
      <c r="E12" s="3">
        <v>8.7499999999999994E-2</v>
      </c>
      <c r="F12" s="3">
        <v>0.159</v>
      </c>
      <c r="G12" s="3">
        <v>5.5</v>
      </c>
      <c r="H12" s="3">
        <v>35</v>
      </c>
      <c r="I12" s="3">
        <v>5.6512000000000002</v>
      </c>
      <c r="J12" s="3">
        <v>6.97</v>
      </c>
      <c r="K12" s="3">
        <v>40.798999999999999</v>
      </c>
      <c r="L12" s="3">
        <v>43.472000000000001</v>
      </c>
      <c r="M12" s="3">
        <v>43.295999999999999</v>
      </c>
      <c r="N12" s="3">
        <v>43.384</v>
      </c>
      <c r="O12" s="3">
        <v>45</v>
      </c>
      <c r="P12" s="3">
        <v>45.79</v>
      </c>
      <c r="Q12" s="3">
        <v>43.384</v>
      </c>
      <c r="R12" s="3">
        <v>42.084000000000003</v>
      </c>
      <c r="S12" s="3">
        <v>72.156000000000006</v>
      </c>
      <c r="T12" s="3">
        <v>43.024999999999999</v>
      </c>
      <c r="U12" s="3">
        <v>35</v>
      </c>
      <c r="V12" s="3">
        <v>32.329000000000001</v>
      </c>
      <c r="W12" s="3">
        <v>44.904000000000003</v>
      </c>
      <c r="X12" s="3">
        <v>41.95</v>
      </c>
      <c r="Y12" s="3">
        <v>52.155999999999999</v>
      </c>
      <c r="Z12" s="3">
        <v>38.051000000000002</v>
      </c>
      <c r="AA12" s="3">
        <v>43.384</v>
      </c>
      <c r="AB12" s="3">
        <v>41.768000000000001</v>
      </c>
      <c r="AC12" s="3">
        <v>45</v>
      </c>
      <c r="AD12" s="3">
        <v>33.75</v>
      </c>
      <c r="AE12" s="3">
        <v>45</v>
      </c>
      <c r="AF12" s="3">
        <v>49.652999999999999</v>
      </c>
      <c r="AG12" s="3">
        <v>5.5</v>
      </c>
      <c r="AH12" s="3">
        <v>6.399</v>
      </c>
      <c r="AI12" s="3">
        <v>6.75</v>
      </c>
      <c r="AJ12" s="3">
        <v>7.44</v>
      </c>
      <c r="AK12" s="3">
        <v>36.899000000000001</v>
      </c>
      <c r="AL12" s="3">
        <v>18.0002</v>
      </c>
      <c r="AM12" s="3">
        <v>19.057200000000002</v>
      </c>
    </row>
    <row r="13" spans="1:39" x14ac:dyDescent="0.2">
      <c r="C13" s="15">
        <f t="shared" ca="1" si="0"/>
        <v>42005</v>
      </c>
      <c r="D13" s="3">
        <v>2.6179570704138101E-2</v>
      </c>
      <c r="E13" s="3">
        <v>8.5000000000000006E-2</v>
      </c>
      <c r="F13" s="3">
        <v>0.15766659999999999</v>
      </c>
      <c r="G13" s="3">
        <v>7</v>
      </c>
      <c r="H13" s="3">
        <v>35</v>
      </c>
      <c r="I13" s="3">
        <v>7.1512000000000002</v>
      </c>
      <c r="J13" s="3">
        <v>8.7200000000000006</v>
      </c>
      <c r="K13" s="3">
        <v>40.798999999999999</v>
      </c>
      <c r="L13" s="3">
        <v>39.536000000000001</v>
      </c>
      <c r="M13" s="3">
        <v>39.231999999999999</v>
      </c>
      <c r="N13" s="3">
        <v>39.384</v>
      </c>
      <c r="O13" s="3">
        <v>41</v>
      </c>
      <c r="P13" s="3">
        <v>41.63</v>
      </c>
      <c r="Q13" s="3">
        <v>39.384</v>
      </c>
      <c r="R13" s="3">
        <v>38.020000000000003</v>
      </c>
      <c r="S13" s="3">
        <v>67.912999999999997</v>
      </c>
      <c r="T13" s="3">
        <v>39.185000000000002</v>
      </c>
      <c r="U13" s="3">
        <v>35</v>
      </c>
      <c r="V13" s="3">
        <v>32.329000000000001</v>
      </c>
      <c r="W13" s="3">
        <v>40.904000000000003</v>
      </c>
      <c r="X13" s="3">
        <v>38.11</v>
      </c>
      <c r="Y13" s="3">
        <v>52.155999999999999</v>
      </c>
      <c r="Z13" s="3">
        <v>35.170999999999999</v>
      </c>
      <c r="AA13" s="3">
        <v>40.384</v>
      </c>
      <c r="AB13" s="3">
        <v>38.768000000000001</v>
      </c>
      <c r="AC13" s="3">
        <v>42</v>
      </c>
      <c r="AD13" s="3">
        <v>33.75</v>
      </c>
      <c r="AE13" s="3">
        <v>45</v>
      </c>
      <c r="AF13" s="3">
        <v>49.652999999999999</v>
      </c>
      <c r="AG13" s="3">
        <v>7</v>
      </c>
      <c r="AH13" s="3">
        <v>8.1489999999999991</v>
      </c>
      <c r="AI13" s="3">
        <v>8.5</v>
      </c>
      <c r="AJ13" s="3">
        <v>9.1856000000000009</v>
      </c>
      <c r="AK13" s="3">
        <v>36.899000000000001</v>
      </c>
      <c r="AL13" s="3">
        <v>19.0002</v>
      </c>
      <c r="AM13" s="3">
        <v>20.057200000000002</v>
      </c>
    </row>
    <row r="14" spans="1:39" x14ac:dyDescent="0.2">
      <c r="C14" s="15">
        <f t="shared" ca="1" si="0"/>
        <v>42036</v>
      </c>
      <c r="D14" s="3">
        <v>2.6078659753147299E-2</v>
      </c>
      <c r="E14" s="3">
        <v>8.3333329999999997E-2</v>
      </c>
      <c r="F14" s="3">
        <v>0.15633330000000001</v>
      </c>
      <c r="G14" s="3">
        <v>7</v>
      </c>
      <c r="H14" s="3">
        <v>35</v>
      </c>
      <c r="I14" s="3">
        <v>7.1512000000000002</v>
      </c>
      <c r="J14" s="3">
        <v>8.7200000000000006</v>
      </c>
      <c r="K14" s="3">
        <v>40.798999999999999</v>
      </c>
      <c r="L14" s="3">
        <v>39.536000000000001</v>
      </c>
      <c r="M14" s="3">
        <v>39.231999999999999</v>
      </c>
      <c r="N14" s="3">
        <v>39.384</v>
      </c>
      <c r="O14" s="3">
        <v>41</v>
      </c>
      <c r="P14" s="3">
        <v>41.63</v>
      </c>
      <c r="Q14" s="3">
        <v>39.384</v>
      </c>
      <c r="R14" s="3">
        <v>38.020000000000003</v>
      </c>
      <c r="S14" s="3">
        <v>67.811000000000007</v>
      </c>
      <c r="T14" s="3">
        <v>39.185000000000002</v>
      </c>
      <c r="U14" s="3">
        <v>35</v>
      </c>
      <c r="V14" s="3">
        <v>32.329000000000001</v>
      </c>
      <c r="W14" s="3">
        <v>40.904000000000003</v>
      </c>
      <c r="X14" s="3">
        <v>38.11</v>
      </c>
      <c r="Y14" s="3">
        <v>52.155999999999999</v>
      </c>
      <c r="Z14" s="3">
        <v>35.170999999999999</v>
      </c>
      <c r="AA14" s="3">
        <v>40.384</v>
      </c>
      <c r="AB14" s="3">
        <v>38.768000000000001</v>
      </c>
      <c r="AC14" s="3">
        <v>42</v>
      </c>
      <c r="AD14" s="3">
        <v>33.75</v>
      </c>
      <c r="AE14" s="3">
        <v>45</v>
      </c>
      <c r="AF14" s="3">
        <v>49.652999999999999</v>
      </c>
      <c r="AG14" s="3">
        <v>7</v>
      </c>
      <c r="AH14" s="3">
        <v>8.1489999999999991</v>
      </c>
      <c r="AI14" s="3">
        <v>8.5</v>
      </c>
      <c r="AJ14" s="3">
        <v>9.1856000000000009</v>
      </c>
      <c r="AK14" s="3">
        <v>36.899000000000001</v>
      </c>
      <c r="AL14" s="3">
        <v>19.0002</v>
      </c>
      <c r="AM14" s="3">
        <v>20.057200000000002</v>
      </c>
    </row>
    <row r="15" spans="1:39" x14ac:dyDescent="0.2">
      <c r="C15" s="15">
        <f t="shared" ca="1" si="0"/>
        <v>42064</v>
      </c>
      <c r="D15" s="3">
        <v>2.5987514381015799E-2</v>
      </c>
      <c r="E15" s="3">
        <v>8.1666660000000002E-2</v>
      </c>
      <c r="F15" s="3">
        <v>0.155</v>
      </c>
      <c r="G15" s="3">
        <v>7</v>
      </c>
      <c r="H15" s="3">
        <v>35</v>
      </c>
      <c r="I15" s="3">
        <v>7.1512000000000002</v>
      </c>
      <c r="J15" s="3">
        <v>8.7200000000000006</v>
      </c>
      <c r="K15" s="3">
        <v>40.798999999999999</v>
      </c>
      <c r="L15" s="3">
        <v>39.536000000000001</v>
      </c>
      <c r="M15" s="3">
        <v>39.231999999999999</v>
      </c>
      <c r="N15" s="3">
        <v>39.384</v>
      </c>
      <c r="O15" s="3">
        <v>41</v>
      </c>
      <c r="P15" s="3">
        <v>41.63</v>
      </c>
      <c r="Q15" s="3">
        <v>39.384</v>
      </c>
      <c r="R15" s="3">
        <v>38.020000000000003</v>
      </c>
      <c r="S15" s="3">
        <v>67.709000000000003</v>
      </c>
      <c r="T15" s="3">
        <v>39.185000000000002</v>
      </c>
      <c r="U15" s="3">
        <v>35</v>
      </c>
      <c r="V15" s="3">
        <v>32.329000000000001</v>
      </c>
      <c r="W15" s="3">
        <v>40.904000000000003</v>
      </c>
      <c r="X15" s="3">
        <v>38.11</v>
      </c>
      <c r="Y15" s="3">
        <v>52.155999999999999</v>
      </c>
      <c r="Z15" s="3">
        <v>35.170999999999999</v>
      </c>
      <c r="AA15" s="3">
        <v>40.384</v>
      </c>
      <c r="AB15" s="3">
        <v>38.768000000000001</v>
      </c>
      <c r="AC15" s="3">
        <v>42</v>
      </c>
      <c r="AD15" s="3">
        <v>33.75</v>
      </c>
      <c r="AE15" s="3">
        <v>45</v>
      </c>
      <c r="AF15" s="3">
        <v>49.652999999999999</v>
      </c>
      <c r="AG15" s="3">
        <v>7</v>
      </c>
      <c r="AH15" s="3">
        <v>8.1489999999999991</v>
      </c>
      <c r="AI15" s="3">
        <v>8.5</v>
      </c>
      <c r="AJ15" s="3">
        <v>9.1856000000000009</v>
      </c>
      <c r="AK15" s="3">
        <v>36.899000000000001</v>
      </c>
      <c r="AL15" s="3">
        <v>19.0002</v>
      </c>
      <c r="AM15" s="3">
        <v>20.057200000000002</v>
      </c>
    </row>
    <row r="16" spans="1:39" x14ac:dyDescent="0.2">
      <c r="C16" s="15">
        <f t="shared" ca="1" si="0"/>
        <v>42095</v>
      </c>
      <c r="D16" s="3">
        <v>2.5976408847077099E-2</v>
      </c>
      <c r="E16" s="3">
        <v>0.08</v>
      </c>
      <c r="F16" s="3">
        <v>0.15366659999999999</v>
      </c>
      <c r="G16" s="3">
        <v>7</v>
      </c>
      <c r="H16" s="3">
        <v>35</v>
      </c>
      <c r="I16" s="3">
        <v>7.1512000000000002</v>
      </c>
      <c r="J16" s="3">
        <v>8.4700000000000006</v>
      </c>
      <c r="K16" s="3">
        <v>40.798999999999999</v>
      </c>
      <c r="L16" s="3">
        <v>38.552</v>
      </c>
      <c r="M16" s="3">
        <v>38.216000000000001</v>
      </c>
      <c r="N16" s="3">
        <v>38.384</v>
      </c>
      <c r="O16" s="3">
        <v>40</v>
      </c>
      <c r="P16" s="3">
        <v>40.590000000000003</v>
      </c>
      <c r="Q16" s="3">
        <v>38.384</v>
      </c>
      <c r="R16" s="3">
        <v>37.003999999999998</v>
      </c>
      <c r="S16" s="3">
        <v>66.572000000000003</v>
      </c>
      <c r="T16" s="3">
        <v>38.225000000000001</v>
      </c>
      <c r="U16" s="3">
        <v>35</v>
      </c>
      <c r="V16" s="3">
        <v>32.329000000000001</v>
      </c>
      <c r="W16" s="3">
        <v>39.904000000000003</v>
      </c>
      <c r="X16" s="3">
        <v>37.15</v>
      </c>
      <c r="Y16" s="3">
        <v>48.094999999999999</v>
      </c>
      <c r="Z16" s="3">
        <v>34.210999999999999</v>
      </c>
      <c r="AA16" s="3">
        <v>39.384</v>
      </c>
      <c r="AB16" s="3">
        <v>37.768000000000001</v>
      </c>
      <c r="AC16" s="3">
        <v>41</v>
      </c>
      <c r="AD16" s="3">
        <v>33.75</v>
      </c>
      <c r="AE16" s="3">
        <v>41</v>
      </c>
      <c r="AF16" s="3">
        <v>49.652999999999999</v>
      </c>
      <c r="AG16" s="3">
        <v>7</v>
      </c>
      <c r="AH16" s="3">
        <v>7.899</v>
      </c>
      <c r="AI16" s="3">
        <v>8.25</v>
      </c>
      <c r="AJ16" s="3">
        <v>8.9356000000000009</v>
      </c>
      <c r="AK16" s="3">
        <v>36.899000000000001</v>
      </c>
      <c r="AL16" s="3">
        <v>19.0002</v>
      </c>
      <c r="AM16" s="3">
        <v>20.057200000000002</v>
      </c>
    </row>
    <row r="17" spans="3:39" x14ac:dyDescent="0.2">
      <c r="C17" s="15">
        <f t="shared" ca="1" si="0"/>
        <v>42125</v>
      </c>
      <c r="D17" s="3">
        <v>2.60807516849977E-2</v>
      </c>
      <c r="E17" s="3">
        <v>7.8333330000000007E-2</v>
      </c>
      <c r="F17" s="3">
        <v>0.1523333</v>
      </c>
      <c r="G17" s="3">
        <v>7</v>
      </c>
      <c r="H17" s="3">
        <v>35</v>
      </c>
      <c r="I17" s="3">
        <v>7.1512000000000002</v>
      </c>
      <c r="J17" s="3">
        <v>8.4700000000000006</v>
      </c>
      <c r="K17" s="3">
        <v>40.798999999999999</v>
      </c>
      <c r="L17" s="3">
        <v>38.552</v>
      </c>
      <c r="M17" s="3">
        <v>38.216000000000001</v>
      </c>
      <c r="N17" s="3">
        <v>38.384</v>
      </c>
      <c r="O17" s="3">
        <v>40</v>
      </c>
      <c r="P17" s="3">
        <v>40.590000000000003</v>
      </c>
      <c r="Q17" s="3">
        <v>38.384</v>
      </c>
      <c r="R17" s="3">
        <v>37.003999999999998</v>
      </c>
      <c r="S17" s="3">
        <v>66.47</v>
      </c>
      <c r="T17" s="3">
        <v>38.225000000000001</v>
      </c>
      <c r="U17" s="3">
        <v>35</v>
      </c>
      <c r="V17" s="3">
        <v>32.329000000000001</v>
      </c>
      <c r="W17" s="3">
        <v>39.904000000000003</v>
      </c>
      <c r="X17" s="3">
        <v>37.15</v>
      </c>
      <c r="Y17" s="3">
        <v>48.094999999999999</v>
      </c>
      <c r="Z17" s="3">
        <v>34.210999999999999</v>
      </c>
      <c r="AA17" s="3">
        <v>39.384</v>
      </c>
      <c r="AB17" s="3">
        <v>37.768000000000001</v>
      </c>
      <c r="AC17" s="3">
        <v>41</v>
      </c>
      <c r="AD17" s="3">
        <v>33.75</v>
      </c>
      <c r="AE17" s="3">
        <v>41</v>
      </c>
      <c r="AF17" s="3">
        <v>49.652999999999999</v>
      </c>
      <c r="AG17" s="3">
        <v>7</v>
      </c>
      <c r="AH17" s="3">
        <v>7.899</v>
      </c>
      <c r="AI17" s="3">
        <v>8.25</v>
      </c>
      <c r="AJ17" s="3">
        <v>8.9356000000000009</v>
      </c>
      <c r="AK17" s="3">
        <v>36.899000000000001</v>
      </c>
      <c r="AL17" s="3">
        <v>19.0002</v>
      </c>
      <c r="AM17" s="3">
        <v>20.057200000000002</v>
      </c>
    </row>
    <row r="18" spans="3:39" x14ac:dyDescent="0.2">
      <c r="C18" s="15">
        <f t="shared" ca="1" si="0"/>
        <v>42156</v>
      </c>
      <c r="D18" s="3">
        <v>2.61885726213795E-2</v>
      </c>
      <c r="E18" s="3">
        <v>7.6666659999999998E-2</v>
      </c>
      <c r="F18" s="3">
        <v>0.151</v>
      </c>
      <c r="G18" s="3">
        <v>7</v>
      </c>
      <c r="H18" s="3">
        <v>35</v>
      </c>
      <c r="I18" s="3">
        <v>7.1512000000000002</v>
      </c>
      <c r="J18" s="3">
        <v>8.4700000000000006</v>
      </c>
      <c r="K18" s="3">
        <v>40.798999999999999</v>
      </c>
      <c r="L18" s="3">
        <v>38.552</v>
      </c>
      <c r="M18" s="3">
        <v>38.216000000000001</v>
      </c>
      <c r="N18" s="3">
        <v>38.384</v>
      </c>
      <c r="O18" s="3">
        <v>40</v>
      </c>
      <c r="P18" s="3">
        <v>40.590000000000003</v>
      </c>
      <c r="Q18" s="3">
        <v>38.384</v>
      </c>
      <c r="R18" s="3">
        <v>37.003999999999998</v>
      </c>
      <c r="S18" s="3">
        <v>66.367999999999995</v>
      </c>
      <c r="T18" s="3">
        <v>38.225000000000001</v>
      </c>
      <c r="U18" s="3">
        <v>35</v>
      </c>
      <c r="V18" s="3">
        <v>32.329000000000001</v>
      </c>
      <c r="W18" s="3">
        <v>39.904000000000003</v>
      </c>
      <c r="X18" s="3">
        <v>37.15</v>
      </c>
      <c r="Y18" s="3">
        <v>48.094999999999999</v>
      </c>
      <c r="Z18" s="3">
        <v>34.210999999999999</v>
      </c>
      <c r="AA18" s="3">
        <v>39.384</v>
      </c>
      <c r="AB18" s="3">
        <v>37.768000000000001</v>
      </c>
      <c r="AC18" s="3">
        <v>41</v>
      </c>
      <c r="AD18" s="3">
        <v>33.75</v>
      </c>
      <c r="AE18" s="3">
        <v>41</v>
      </c>
      <c r="AF18" s="3">
        <v>49.652999999999999</v>
      </c>
      <c r="AG18" s="3">
        <v>7</v>
      </c>
      <c r="AH18" s="3">
        <v>7.899</v>
      </c>
      <c r="AI18" s="3">
        <v>8.25</v>
      </c>
      <c r="AJ18" s="3">
        <v>8.9356000000000009</v>
      </c>
      <c r="AK18" s="3">
        <v>36.899000000000001</v>
      </c>
      <c r="AL18" s="3">
        <v>19.0002</v>
      </c>
      <c r="AM18" s="3">
        <v>20.057200000000002</v>
      </c>
    </row>
    <row r="19" spans="3:39" x14ac:dyDescent="0.2">
      <c r="C19" s="15">
        <f t="shared" ca="1" si="0"/>
        <v>42186</v>
      </c>
      <c r="D19" s="3">
        <v>2.64120711843705E-2</v>
      </c>
      <c r="E19" s="3">
        <v>7.4999999999999997E-2</v>
      </c>
      <c r="F19" s="3">
        <v>0.14866660000000001</v>
      </c>
      <c r="G19" s="3">
        <v>6.75</v>
      </c>
      <c r="H19" s="3">
        <v>35</v>
      </c>
      <c r="I19" s="3">
        <v>6.9012000000000002</v>
      </c>
      <c r="J19" s="3">
        <v>7.72</v>
      </c>
      <c r="K19" s="3">
        <v>40.798999999999999</v>
      </c>
      <c r="L19" s="3">
        <v>35.6</v>
      </c>
      <c r="M19" s="3">
        <v>35.167999999999999</v>
      </c>
      <c r="N19" s="3">
        <v>35.384</v>
      </c>
      <c r="O19" s="3">
        <v>37</v>
      </c>
      <c r="P19" s="3">
        <v>37.47</v>
      </c>
      <c r="Q19" s="3">
        <v>35.384</v>
      </c>
      <c r="R19" s="3">
        <v>33.956000000000003</v>
      </c>
      <c r="S19" s="3">
        <v>63.161000000000001</v>
      </c>
      <c r="T19" s="3">
        <v>35.344999999999999</v>
      </c>
      <c r="U19" s="3">
        <v>35</v>
      </c>
      <c r="V19" s="3">
        <v>32.329000000000001</v>
      </c>
      <c r="W19" s="3">
        <v>36.904000000000003</v>
      </c>
      <c r="X19" s="3">
        <v>34.270000000000003</v>
      </c>
      <c r="Y19" s="3">
        <v>47.079000000000001</v>
      </c>
      <c r="Z19" s="3">
        <v>31.331</v>
      </c>
      <c r="AA19" s="3">
        <v>36.384</v>
      </c>
      <c r="AB19" s="3">
        <v>34.768000000000001</v>
      </c>
      <c r="AC19" s="3">
        <v>38</v>
      </c>
      <c r="AD19" s="3">
        <v>33.75</v>
      </c>
      <c r="AE19" s="3">
        <v>40</v>
      </c>
      <c r="AF19" s="3">
        <v>49.652999999999999</v>
      </c>
      <c r="AG19" s="3">
        <v>6.75</v>
      </c>
      <c r="AH19" s="3">
        <v>7.149</v>
      </c>
      <c r="AI19" s="3">
        <v>7.5</v>
      </c>
      <c r="AJ19" s="3">
        <v>8.1856000000000009</v>
      </c>
      <c r="AK19" s="3">
        <v>36.899000000000001</v>
      </c>
      <c r="AL19" s="3">
        <v>19.0002</v>
      </c>
      <c r="AM19" s="3">
        <v>20.057200000000002</v>
      </c>
    </row>
    <row r="20" spans="3:39" x14ac:dyDescent="0.2">
      <c r="C20" s="15">
        <f t="shared" ca="1" si="0"/>
        <v>42217</v>
      </c>
      <c r="D20" s="3">
        <v>2.6836419419918201E-2</v>
      </c>
      <c r="E20" s="3">
        <v>7.3333330000000002E-2</v>
      </c>
      <c r="F20" s="3">
        <v>0.1463333</v>
      </c>
      <c r="G20" s="3">
        <v>6.75</v>
      </c>
      <c r="H20" s="3">
        <v>35</v>
      </c>
      <c r="I20" s="3">
        <v>6.9012000000000002</v>
      </c>
      <c r="J20" s="3">
        <v>7.72</v>
      </c>
      <c r="K20" s="3">
        <v>40.798999999999999</v>
      </c>
      <c r="L20" s="3">
        <v>35.6</v>
      </c>
      <c r="M20" s="3">
        <v>35.167999999999999</v>
      </c>
      <c r="N20" s="3">
        <v>35.384</v>
      </c>
      <c r="O20" s="3">
        <v>37</v>
      </c>
      <c r="P20" s="3">
        <v>37.47</v>
      </c>
      <c r="Q20" s="3">
        <v>35.384</v>
      </c>
      <c r="R20" s="3">
        <v>33.956000000000003</v>
      </c>
      <c r="S20" s="3">
        <v>63.058</v>
      </c>
      <c r="T20" s="3">
        <v>35.344999999999999</v>
      </c>
      <c r="U20" s="3">
        <v>35</v>
      </c>
      <c r="V20" s="3">
        <v>32.329000000000001</v>
      </c>
      <c r="W20" s="3">
        <v>36.904000000000003</v>
      </c>
      <c r="X20" s="3">
        <v>34.270000000000003</v>
      </c>
      <c r="Y20" s="3">
        <v>47.079000000000001</v>
      </c>
      <c r="Z20" s="3">
        <v>31.331</v>
      </c>
      <c r="AA20" s="3">
        <v>36.384</v>
      </c>
      <c r="AB20" s="3">
        <v>34.768000000000001</v>
      </c>
      <c r="AC20" s="3">
        <v>38</v>
      </c>
      <c r="AD20" s="3">
        <v>33.75</v>
      </c>
      <c r="AE20" s="3">
        <v>40</v>
      </c>
      <c r="AF20" s="3">
        <v>49.652999999999999</v>
      </c>
      <c r="AG20" s="3">
        <v>6.75</v>
      </c>
      <c r="AH20" s="3">
        <v>7.149</v>
      </c>
      <c r="AI20" s="3">
        <v>7.5</v>
      </c>
      <c r="AJ20" s="3">
        <v>8.1856000000000009</v>
      </c>
      <c r="AK20" s="3">
        <v>36.899000000000001</v>
      </c>
      <c r="AL20" s="3">
        <v>19.0002</v>
      </c>
      <c r="AM20" s="3">
        <v>20.057200000000002</v>
      </c>
    </row>
    <row r="21" spans="3:39" x14ac:dyDescent="0.2">
      <c r="C21" s="15">
        <f t="shared" ca="1" si="0"/>
        <v>42248</v>
      </c>
      <c r="D21" s="3">
        <v>2.72607677162768E-2</v>
      </c>
      <c r="E21" s="3">
        <v>7.1666659999999993E-2</v>
      </c>
      <c r="F21" s="3">
        <v>0.14399999999999999</v>
      </c>
      <c r="G21" s="3">
        <v>6.75</v>
      </c>
      <c r="H21" s="3">
        <v>35</v>
      </c>
      <c r="I21" s="3">
        <v>6.9012000000000002</v>
      </c>
      <c r="J21" s="3">
        <v>7.72</v>
      </c>
      <c r="K21" s="3">
        <v>40.798999999999999</v>
      </c>
      <c r="L21" s="3">
        <v>35.6</v>
      </c>
      <c r="M21" s="3">
        <v>35.167999999999999</v>
      </c>
      <c r="N21" s="3">
        <v>35.384</v>
      </c>
      <c r="O21" s="3">
        <v>37</v>
      </c>
      <c r="P21" s="3">
        <v>37.47</v>
      </c>
      <c r="Q21" s="3">
        <v>35.384</v>
      </c>
      <c r="R21" s="3">
        <v>33.956000000000003</v>
      </c>
      <c r="S21" s="3">
        <v>62.956000000000003</v>
      </c>
      <c r="T21" s="3">
        <v>35.344999999999999</v>
      </c>
      <c r="U21" s="3">
        <v>35</v>
      </c>
      <c r="V21" s="3">
        <v>32.329000000000001</v>
      </c>
      <c r="W21" s="3">
        <v>36.904000000000003</v>
      </c>
      <c r="X21" s="3">
        <v>34.270000000000003</v>
      </c>
      <c r="Y21" s="3">
        <v>47.079000000000001</v>
      </c>
      <c r="Z21" s="3">
        <v>31.331</v>
      </c>
      <c r="AA21" s="3">
        <v>36.384</v>
      </c>
      <c r="AB21" s="3">
        <v>34.768000000000001</v>
      </c>
      <c r="AC21" s="3">
        <v>38</v>
      </c>
      <c r="AD21" s="3">
        <v>33.75</v>
      </c>
      <c r="AE21" s="3">
        <v>40</v>
      </c>
      <c r="AF21" s="3">
        <v>49.652999999999999</v>
      </c>
      <c r="AG21" s="3">
        <v>6.75</v>
      </c>
      <c r="AH21" s="3">
        <v>7.149</v>
      </c>
      <c r="AI21" s="3">
        <v>7.5</v>
      </c>
      <c r="AJ21" s="3">
        <v>8.1856000000000009</v>
      </c>
      <c r="AK21" s="3">
        <v>36.899000000000001</v>
      </c>
      <c r="AL21" s="3">
        <v>19.0002</v>
      </c>
      <c r="AM21" s="3">
        <v>20.057200000000002</v>
      </c>
    </row>
    <row r="22" spans="3:39" x14ac:dyDescent="0.2">
      <c r="C22" s="15">
        <f t="shared" ca="1" si="0"/>
        <v>42278</v>
      </c>
      <c r="D22" s="3">
        <v>2.7734345121059899E-2</v>
      </c>
      <c r="E22" s="3">
        <v>7.0000000000000007E-2</v>
      </c>
      <c r="F22" s="3">
        <v>0.1428333</v>
      </c>
      <c r="G22" s="3">
        <v>6.5</v>
      </c>
      <c r="H22" s="3">
        <v>35</v>
      </c>
      <c r="I22" s="3">
        <v>6.6512000000000002</v>
      </c>
      <c r="J22" s="3">
        <v>7.72</v>
      </c>
      <c r="K22" s="3">
        <v>40.798999999999999</v>
      </c>
      <c r="L22" s="3">
        <v>34.616</v>
      </c>
      <c r="M22" s="3">
        <v>34.152000000000001</v>
      </c>
      <c r="N22" s="3">
        <v>34.384</v>
      </c>
      <c r="O22" s="3">
        <v>36</v>
      </c>
      <c r="P22" s="3">
        <v>36.43</v>
      </c>
      <c r="Q22" s="3">
        <v>34.384</v>
      </c>
      <c r="R22" s="3">
        <v>32.94</v>
      </c>
      <c r="S22" s="3">
        <v>61.819000000000003</v>
      </c>
      <c r="T22" s="3">
        <v>34.384999999999998</v>
      </c>
      <c r="U22" s="3">
        <v>35</v>
      </c>
      <c r="V22" s="3">
        <v>32.329000000000001</v>
      </c>
      <c r="W22" s="3">
        <v>35.904000000000003</v>
      </c>
      <c r="X22" s="3">
        <v>33.31</v>
      </c>
      <c r="Y22" s="3">
        <v>43.018000000000001</v>
      </c>
      <c r="Z22" s="3">
        <v>30.370999999999999</v>
      </c>
      <c r="AA22" s="3">
        <v>35.384</v>
      </c>
      <c r="AB22" s="3">
        <v>33.768000000000001</v>
      </c>
      <c r="AC22" s="3">
        <v>37</v>
      </c>
      <c r="AD22" s="3">
        <v>33.75</v>
      </c>
      <c r="AE22" s="3">
        <v>36</v>
      </c>
      <c r="AF22" s="3">
        <v>49.652999999999999</v>
      </c>
      <c r="AG22" s="3">
        <v>6.5</v>
      </c>
      <c r="AH22" s="3">
        <v>7.149</v>
      </c>
      <c r="AI22" s="3">
        <v>7.5</v>
      </c>
      <c r="AJ22" s="3">
        <v>8.1856000000000009</v>
      </c>
      <c r="AK22" s="3">
        <v>36.899000000000001</v>
      </c>
      <c r="AL22" s="3">
        <v>19.0002</v>
      </c>
      <c r="AM22" s="3">
        <v>20.057200000000002</v>
      </c>
    </row>
    <row r="23" spans="3:39" x14ac:dyDescent="0.2">
      <c r="C23" s="15">
        <f t="shared" ca="1" si="0"/>
        <v>42309</v>
      </c>
      <c r="D23" s="3">
        <v>2.8313198969723199E-2</v>
      </c>
      <c r="E23" s="3">
        <v>6.9583329999999999E-2</v>
      </c>
      <c r="F23" s="3">
        <v>0.1416666</v>
      </c>
      <c r="G23" s="3">
        <v>6.5</v>
      </c>
      <c r="H23" s="3">
        <v>35</v>
      </c>
      <c r="I23" s="3">
        <v>6.6512000000000002</v>
      </c>
      <c r="J23" s="3">
        <v>7.72</v>
      </c>
      <c r="K23" s="3">
        <v>40.798999999999999</v>
      </c>
      <c r="L23" s="3">
        <v>34.616</v>
      </c>
      <c r="M23" s="3">
        <v>34.152000000000001</v>
      </c>
      <c r="N23" s="3">
        <v>34.384</v>
      </c>
      <c r="O23" s="3">
        <v>36</v>
      </c>
      <c r="P23" s="3">
        <v>36.43</v>
      </c>
      <c r="Q23" s="3">
        <v>34.384</v>
      </c>
      <c r="R23" s="3">
        <v>32.94</v>
      </c>
      <c r="S23" s="3">
        <v>61.716999999999999</v>
      </c>
      <c r="T23" s="3">
        <v>34.384999999999998</v>
      </c>
      <c r="U23" s="3">
        <v>35</v>
      </c>
      <c r="V23" s="3">
        <v>32.329000000000001</v>
      </c>
      <c r="W23" s="3">
        <v>35.904000000000003</v>
      </c>
      <c r="X23" s="3">
        <v>33.31</v>
      </c>
      <c r="Y23" s="3">
        <v>43.018000000000001</v>
      </c>
      <c r="Z23" s="3">
        <v>30.370999999999999</v>
      </c>
      <c r="AA23" s="3">
        <v>35.384</v>
      </c>
      <c r="AB23" s="3">
        <v>33.768000000000001</v>
      </c>
      <c r="AC23" s="3">
        <v>37</v>
      </c>
      <c r="AD23" s="3">
        <v>33.75</v>
      </c>
      <c r="AE23" s="3">
        <v>36</v>
      </c>
      <c r="AF23" s="3">
        <v>49.652999999999999</v>
      </c>
      <c r="AG23" s="3">
        <v>6.5</v>
      </c>
      <c r="AH23" s="3">
        <v>7.149</v>
      </c>
      <c r="AI23" s="3">
        <v>7.5</v>
      </c>
      <c r="AJ23" s="3">
        <v>8.1856000000000009</v>
      </c>
      <c r="AK23" s="3">
        <v>36.899000000000001</v>
      </c>
      <c r="AL23" s="3">
        <v>19.0002</v>
      </c>
      <c r="AM23" s="3">
        <v>20.057200000000002</v>
      </c>
    </row>
    <row r="24" spans="3:39" x14ac:dyDescent="0.2">
      <c r="C24" s="15">
        <f t="shared" ca="1" si="0"/>
        <v>42339</v>
      </c>
      <c r="D24" s="3">
        <v>2.8873380221250401E-2</v>
      </c>
      <c r="E24" s="3">
        <v>6.9166660000000005E-2</v>
      </c>
      <c r="F24" s="3">
        <v>0.14050000000000001</v>
      </c>
      <c r="G24" s="3">
        <v>6.5</v>
      </c>
      <c r="H24" s="3">
        <v>35</v>
      </c>
      <c r="I24" s="3">
        <v>6.6512000000000002</v>
      </c>
      <c r="J24" s="3">
        <v>7.72</v>
      </c>
      <c r="K24" s="3">
        <v>40.798999999999999</v>
      </c>
      <c r="L24" s="3">
        <v>34.616</v>
      </c>
      <c r="M24" s="3">
        <v>34.152000000000001</v>
      </c>
      <c r="N24" s="3">
        <v>34.384</v>
      </c>
      <c r="O24" s="3">
        <v>36</v>
      </c>
      <c r="P24" s="3">
        <v>36.43</v>
      </c>
      <c r="Q24" s="3">
        <v>34.384</v>
      </c>
      <c r="R24" s="3">
        <v>32.94</v>
      </c>
      <c r="S24" s="3">
        <v>61.615000000000002</v>
      </c>
      <c r="T24" s="3">
        <v>34.384999999999998</v>
      </c>
      <c r="U24" s="3">
        <v>35</v>
      </c>
      <c r="V24" s="3">
        <v>32.329000000000001</v>
      </c>
      <c r="W24" s="3">
        <v>35.904000000000003</v>
      </c>
      <c r="X24" s="3">
        <v>33.31</v>
      </c>
      <c r="Y24" s="3">
        <v>43.018000000000001</v>
      </c>
      <c r="Z24" s="3">
        <v>30.370999999999999</v>
      </c>
      <c r="AA24" s="3">
        <v>35.384</v>
      </c>
      <c r="AB24" s="3">
        <v>33.768000000000001</v>
      </c>
      <c r="AC24" s="3">
        <v>37</v>
      </c>
      <c r="AD24" s="3">
        <v>33.75</v>
      </c>
      <c r="AE24" s="3">
        <v>36</v>
      </c>
      <c r="AF24" s="3">
        <v>49.652999999999999</v>
      </c>
      <c r="AG24" s="3">
        <v>6.5</v>
      </c>
      <c r="AH24" s="3">
        <v>7.149</v>
      </c>
      <c r="AI24" s="3">
        <v>7.5</v>
      </c>
      <c r="AJ24" s="3">
        <v>8.1856000000000009</v>
      </c>
      <c r="AK24" s="3">
        <v>36.899000000000001</v>
      </c>
      <c r="AL24" s="3">
        <v>19.0002</v>
      </c>
      <c r="AM24" s="3">
        <v>20.057200000000002</v>
      </c>
    </row>
    <row r="25" spans="3:39" x14ac:dyDescent="0.2">
      <c r="C25" s="15">
        <f t="shared" ca="1" si="0"/>
        <v>42370</v>
      </c>
      <c r="D25" s="3">
        <v>2.9493134298365802E-2</v>
      </c>
      <c r="E25" s="3">
        <v>6.8750000000000006E-2</v>
      </c>
      <c r="F25" s="3">
        <v>0.13933329999999999</v>
      </c>
      <c r="G25" s="3">
        <v>5.75</v>
      </c>
      <c r="H25" s="3">
        <v>33</v>
      </c>
      <c r="I25" s="3">
        <v>5.9012000000000002</v>
      </c>
      <c r="J25" s="3">
        <v>6.72</v>
      </c>
      <c r="K25" s="3">
        <v>38.798999999999999</v>
      </c>
      <c r="L25" s="3">
        <v>30.68</v>
      </c>
      <c r="M25" s="3">
        <v>30.088000000000001</v>
      </c>
      <c r="N25" s="3">
        <v>30.384</v>
      </c>
      <c r="O25" s="3">
        <v>32</v>
      </c>
      <c r="P25" s="3">
        <v>32.270000000000003</v>
      </c>
      <c r="Q25" s="3">
        <v>30.384</v>
      </c>
      <c r="R25" s="3">
        <v>28.876000000000001</v>
      </c>
      <c r="S25" s="3">
        <v>57.372999999999998</v>
      </c>
      <c r="T25" s="3">
        <v>30.545000000000002</v>
      </c>
      <c r="U25" s="3">
        <v>33</v>
      </c>
      <c r="V25" s="3">
        <v>30.346</v>
      </c>
      <c r="W25" s="3">
        <v>31.904</v>
      </c>
      <c r="X25" s="3">
        <v>29.47</v>
      </c>
      <c r="Y25" s="3">
        <v>37.941000000000003</v>
      </c>
      <c r="Z25" s="3">
        <v>26.530999999999999</v>
      </c>
      <c r="AA25" s="3">
        <v>31.384</v>
      </c>
      <c r="AB25" s="3">
        <v>29.768000000000001</v>
      </c>
      <c r="AC25" s="3">
        <v>33</v>
      </c>
      <c r="AD25" s="3">
        <v>31.75</v>
      </c>
      <c r="AE25" s="3">
        <v>31</v>
      </c>
      <c r="AF25" s="3">
        <v>47.453000000000003</v>
      </c>
      <c r="AG25" s="3">
        <v>5.75</v>
      </c>
      <c r="AH25" s="3">
        <v>6.149</v>
      </c>
      <c r="AI25" s="3">
        <v>6.5</v>
      </c>
      <c r="AJ25" s="3">
        <v>7.1812440000000004</v>
      </c>
      <c r="AK25" s="3">
        <v>34.899000000000001</v>
      </c>
      <c r="AL25" s="3">
        <v>13.450200000000001</v>
      </c>
      <c r="AM25" s="3">
        <v>14.507199999999999</v>
      </c>
    </row>
    <row r="26" spans="3:39" x14ac:dyDescent="0.2">
      <c r="C26" s="15">
        <f t="shared" ca="1" si="0"/>
        <v>42401</v>
      </c>
      <c r="D26" s="3">
        <v>3.0162552809142699E-2</v>
      </c>
      <c r="E26" s="3">
        <v>6.8333329999999998E-2</v>
      </c>
      <c r="F26" s="3">
        <v>0.1381666</v>
      </c>
      <c r="G26" s="3">
        <v>5.75</v>
      </c>
      <c r="H26" s="3">
        <v>33</v>
      </c>
      <c r="I26" s="3">
        <v>5.9012000000000002</v>
      </c>
      <c r="J26" s="3">
        <v>6.72</v>
      </c>
      <c r="K26" s="3">
        <v>38.798999999999999</v>
      </c>
      <c r="L26" s="3">
        <v>30.68</v>
      </c>
      <c r="M26" s="3">
        <v>30.088000000000001</v>
      </c>
      <c r="N26" s="3">
        <v>30.384</v>
      </c>
      <c r="O26" s="3">
        <v>32</v>
      </c>
      <c r="P26" s="3">
        <v>32.270000000000003</v>
      </c>
      <c r="Q26" s="3">
        <v>30.384</v>
      </c>
      <c r="R26" s="3">
        <v>28.876000000000001</v>
      </c>
      <c r="S26" s="3">
        <v>57.271000000000001</v>
      </c>
      <c r="T26" s="3">
        <v>30.545000000000002</v>
      </c>
      <c r="U26" s="3">
        <v>33</v>
      </c>
      <c r="V26" s="3">
        <v>30.346</v>
      </c>
      <c r="W26" s="3">
        <v>31.904</v>
      </c>
      <c r="X26" s="3">
        <v>29.47</v>
      </c>
      <c r="Y26" s="3">
        <v>37.941000000000003</v>
      </c>
      <c r="Z26" s="3">
        <v>26.530999999999999</v>
      </c>
      <c r="AA26" s="3">
        <v>31.384</v>
      </c>
      <c r="AB26" s="3">
        <v>29.768000000000001</v>
      </c>
      <c r="AC26" s="3">
        <v>33</v>
      </c>
      <c r="AD26" s="3">
        <v>31.75</v>
      </c>
      <c r="AE26" s="3">
        <v>31</v>
      </c>
      <c r="AF26" s="3">
        <v>47.453000000000003</v>
      </c>
      <c r="AG26" s="3">
        <v>5.75</v>
      </c>
      <c r="AH26" s="3">
        <v>6.149</v>
      </c>
      <c r="AI26" s="3">
        <v>6.5</v>
      </c>
      <c r="AJ26" s="3">
        <v>7.1812440000000004</v>
      </c>
      <c r="AK26" s="3">
        <v>34.899000000000001</v>
      </c>
      <c r="AL26" s="3">
        <v>13.450200000000001</v>
      </c>
      <c r="AM26" s="3">
        <v>14.507199999999999</v>
      </c>
    </row>
    <row r="27" spans="3:39" x14ac:dyDescent="0.2">
      <c r="C27" s="15">
        <f t="shared" ca="1" si="0"/>
        <v>42430</v>
      </c>
      <c r="D27" s="3">
        <v>3.0767189013253499E-2</v>
      </c>
      <c r="E27" s="3">
        <v>6.7916660000000004E-2</v>
      </c>
      <c r="F27" s="3">
        <v>0.13700000000000001</v>
      </c>
      <c r="G27" s="3">
        <v>5.75</v>
      </c>
      <c r="H27" s="3">
        <v>33</v>
      </c>
      <c r="I27" s="3">
        <v>5.9012000000000002</v>
      </c>
      <c r="J27" s="3">
        <v>6.72</v>
      </c>
      <c r="K27" s="3">
        <v>38.798999999999999</v>
      </c>
      <c r="L27" s="3">
        <v>30.68</v>
      </c>
      <c r="M27" s="3">
        <v>30.088000000000001</v>
      </c>
      <c r="N27" s="3">
        <v>30.384</v>
      </c>
      <c r="O27" s="3">
        <v>32</v>
      </c>
      <c r="P27" s="3">
        <v>32.270000000000003</v>
      </c>
      <c r="Q27" s="3">
        <v>30.384</v>
      </c>
      <c r="R27" s="3">
        <v>28.876000000000001</v>
      </c>
      <c r="S27" s="3">
        <v>57.167999999999999</v>
      </c>
      <c r="T27" s="3">
        <v>30.545000000000002</v>
      </c>
      <c r="U27" s="3">
        <v>33</v>
      </c>
      <c r="V27" s="3">
        <v>30.346</v>
      </c>
      <c r="W27" s="3">
        <v>31.904</v>
      </c>
      <c r="X27" s="3">
        <v>29.47</v>
      </c>
      <c r="Y27" s="3">
        <v>37.941000000000003</v>
      </c>
      <c r="Z27" s="3">
        <v>26.530999999999999</v>
      </c>
      <c r="AA27" s="3">
        <v>31.384</v>
      </c>
      <c r="AB27" s="3">
        <v>29.768000000000001</v>
      </c>
      <c r="AC27" s="3">
        <v>33</v>
      </c>
      <c r="AD27" s="3">
        <v>31.75</v>
      </c>
      <c r="AE27" s="3">
        <v>31</v>
      </c>
      <c r="AF27" s="3">
        <v>47.453000000000003</v>
      </c>
      <c r="AG27" s="3">
        <v>5.75</v>
      </c>
      <c r="AH27" s="3">
        <v>6.149</v>
      </c>
      <c r="AI27" s="3">
        <v>6.5</v>
      </c>
      <c r="AJ27" s="3">
        <v>7.1812440000000004</v>
      </c>
      <c r="AK27" s="3">
        <v>34.899000000000001</v>
      </c>
      <c r="AL27" s="3">
        <v>13.450200000000001</v>
      </c>
      <c r="AM27" s="3">
        <v>14.507199999999999</v>
      </c>
    </row>
    <row r="28" spans="3:39" x14ac:dyDescent="0.2">
      <c r="C28" s="15">
        <f t="shared" ca="1" si="0"/>
        <v>42461</v>
      </c>
      <c r="D28" s="3">
        <v>3.1417524348011497E-2</v>
      </c>
      <c r="E28" s="3">
        <v>6.7500000000000004E-2</v>
      </c>
      <c r="F28" s="3">
        <v>0.13583329999999999</v>
      </c>
      <c r="G28" s="3">
        <v>5.25</v>
      </c>
      <c r="H28" s="3">
        <v>33</v>
      </c>
      <c r="I28" s="3">
        <v>5.4012000000000002</v>
      </c>
      <c r="J28" s="3">
        <v>6.72</v>
      </c>
      <c r="K28" s="3">
        <v>38.798999999999999</v>
      </c>
      <c r="L28" s="3">
        <v>29.696000000000002</v>
      </c>
      <c r="M28" s="3">
        <v>29.071999999999999</v>
      </c>
      <c r="N28" s="3">
        <v>29.384</v>
      </c>
      <c r="O28" s="3">
        <v>31</v>
      </c>
      <c r="P28" s="3">
        <v>31.23</v>
      </c>
      <c r="Q28" s="3">
        <v>29.384</v>
      </c>
      <c r="R28" s="3">
        <v>27.86</v>
      </c>
      <c r="S28" s="3">
        <v>56.030999999999999</v>
      </c>
      <c r="T28" s="3">
        <v>29.585000000000001</v>
      </c>
      <c r="U28" s="3">
        <v>33</v>
      </c>
      <c r="V28" s="3">
        <v>30.346</v>
      </c>
      <c r="W28" s="3">
        <v>30.904</v>
      </c>
      <c r="X28" s="3">
        <v>28.51</v>
      </c>
      <c r="Y28" s="3">
        <v>37.941000000000003</v>
      </c>
      <c r="Z28" s="3">
        <v>25.571000000000002</v>
      </c>
      <c r="AA28" s="3">
        <v>30.384</v>
      </c>
      <c r="AB28" s="3">
        <v>28.768000000000001</v>
      </c>
      <c r="AC28" s="3">
        <v>32</v>
      </c>
      <c r="AD28" s="3">
        <v>31.75</v>
      </c>
      <c r="AE28" s="3">
        <v>31</v>
      </c>
      <c r="AF28" s="3">
        <v>47.453000000000003</v>
      </c>
      <c r="AG28" s="3">
        <v>5.25</v>
      </c>
      <c r="AH28" s="3">
        <v>6.149</v>
      </c>
      <c r="AI28" s="3">
        <v>6.5</v>
      </c>
      <c r="AJ28" s="3">
        <v>7.1812440000000004</v>
      </c>
      <c r="AK28" s="3">
        <v>34.899000000000001</v>
      </c>
      <c r="AL28" s="3">
        <v>13.450200000000001</v>
      </c>
      <c r="AM28" s="3">
        <v>14.507199999999999</v>
      </c>
    </row>
    <row r="29" spans="3:39" x14ac:dyDescent="0.2">
      <c r="C29" s="15">
        <f t="shared" ca="1" si="0"/>
        <v>42491</v>
      </c>
      <c r="D29" s="3">
        <v>3.2016313206991102E-2</v>
      </c>
      <c r="E29" s="3">
        <v>6.7083329999999997E-2</v>
      </c>
      <c r="F29" s="3">
        <v>0.1346666</v>
      </c>
      <c r="G29" s="3">
        <v>5.25</v>
      </c>
      <c r="H29" s="3">
        <v>33</v>
      </c>
      <c r="I29" s="3">
        <v>5.4012000000000002</v>
      </c>
      <c r="J29" s="3">
        <v>6.72</v>
      </c>
      <c r="K29" s="3">
        <v>38.798999999999999</v>
      </c>
      <c r="L29" s="3">
        <v>29.696000000000002</v>
      </c>
      <c r="M29" s="3">
        <v>29.071999999999999</v>
      </c>
      <c r="N29" s="3">
        <v>29.384</v>
      </c>
      <c r="O29" s="3">
        <v>31</v>
      </c>
      <c r="P29" s="3">
        <v>31.23</v>
      </c>
      <c r="Q29" s="3">
        <v>29.384</v>
      </c>
      <c r="R29" s="3">
        <v>27.86</v>
      </c>
      <c r="S29" s="3">
        <v>55.929000000000002</v>
      </c>
      <c r="T29" s="3">
        <v>29.585000000000001</v>
      </c>
      <c r="U29" s="3">
        <v>33</v>
      </c>
      <c r="V29" s="3">
        <v>30.346</v>
      </c>
      <c r="W29" s="3">
        <v>30.904</v>
      </c>
      <c r="X29" s="3">
        <v>28.51</v>
      </c>
      <c r="Y29" s="3">
        <v>37.941000000000003</v>
      </c>
      <c r="Z29" s="3">
        <v>25.571000000000002</v>
      </c>
      <c r="AA29" s="3">
        <v>30.384</v>
      </c>
      <c r="AB29" s="3">
        <v>28.768000000000001</v>
      </c>
      <c r="AC29" s="3">
        <v>32</v>
      </c>
      <c r="AD29" s="3">
        <v>31.75</v>
      </c>
      <c r="AE29" s="3">
        <v>31</v>
      </c>
      <c r="AF29" s="3">
        <v>47.453000000000003</v>
      </c>
      <c r="AG29" s="3">
        <v>5.25</v>
      </c>
      <c r="AH29" s="3">
        <v>6.149</v>
      </c>
      <c r="AI29" s="3">
        <v>6.5</v>
      </c>
      <c r="AJ29" s="3">
        <v>7.1812440000000004</v>
      </c>
      <c r="AK29" s="3">
        <v>34.899000000000001</v>
      </c>
      <c r="AL29" s="3">
        <v>13.450200000000001</v>
      </c>
      <c r="AM29" s="3">
        <v>14.507199999999999</v>
      </c>
    </row>
    <row r="30" spans="3:39" x14ac:dyDescent="0.2">
      <c r="C30" s="15">
        <f t="shared" ca="1" si="0"/>
        <v>42522</v>
      </c>
      <c r="D30" s="3">
        <v>3.2635061821481702E-2</v>
      </c>
      <c r="E30" s="3">
        <v>6.6666660000000003E-2</v>
      </c>
      <c r="F30" s="3">
        <v>0.13350000000000001</v>
      </c>
      <c r="G30" s="3">
        <v>5.25</v>
      </c>
      <c r="H30" s="3">
        <v>33</v>
      </c>
      <c r="I30" s="3">
        <v>5.4012000000000002</v>
      </c>
      <c r="J30" s="3">
        <v>6.72</v>
      </c>
      <c r="K30" s="3">
        <v>38.798999999999999</v>
      </c>
      <c r="L30" s="3">
        <v>29.696000000000002</v>
      </c>
      <c r="M30" s="3">
        <v>29.071999999999999</v>
      </c>
      <c r="N30" s="3">
        <v>29.384</v>
      </c>
      <c r="O30" s="3">
        <v>31</v>
      </c>
      <c r="P30" s="3">
        <v>31.23</v>
      </c>
      <c r="Q30" s="3">
        <v>29.384</v>
      </c>
      <c r="R30" s="3">
        <v>27.86</v>
      </c>
      <c r="S30" s="3">
        <v>55.826999999999998</v>
      </c>
      <c r="T30" s="3">
        <v>29.585000000000001</v>
      </c>
      <c r="U30" s="3">
        <v>33</v>
      </c>
      <c r="V30" s="3">
        <v>30.346</v>
      </c>
      <c r="W30" s="3">
        <v>30.904</v>
      </c>
      <c r="X30" s="3">
        <v>28.51</v>
      </c>
      <c r="Y30" s="3">
        <v>37.941000000000003</v>
      </c>
      <c r="Z30" s="3">
        <v>25.571000000000002</v>
      </c>
      <c r="AA30" s="3">
        <v>30.384</v>
      </c>
      <c r="AB30" s="3">
        <v>28.768000000000001</v>
      </c>
      <c r="AC30" s="3">
        <v>32</v>
      </c>
      <c r="AD30" s="3">
        <v>31.75</v>
      </c>
      <c r="AE30" s="3">
        <v>31</v>
      </c>
      <c r="AF30" s="3">
        <v>47.453000000000003</v>
      </c>
      <c r="AG30" s="3">
        <v>5.25</v>
      </c>
      <c r="AH30" s="3">
        <v>6.149</v>
      </c>
      <c r="AI30" s="3">
        <v>6.5</v>
      </c>
      <c r="AJ30" s="3">
        <v>7.1812440000000004</v>
      </c>
      <c r="AK30" s="3">
        <v>34.899000000000001</v>
      </c>
      <c r="AL30" s="3">
        <v>13.450200000000001</v>
      </c>
      <c r="AM30" s="3">
        <v>14.507199999999999</v>
      </c>
    </row>
    <row r="31" spans="3:39" x14ac:dyDescent="0.2">
      <c r="C31" s="15">
        <f t="shared" ca="1" si="0"/>
        <v>42552</v>
      </c>
      <c r="D31" s="3">
        <v>3.3226991682261599E-2</v>
      </c>
      <c r="E31" s="3">
        <v>6.6250000000000003E-2</v>
      </c>
      <c r="F31" s="3">
        <v>0.13233329999999999</v>
      </c>
      <c r="G31" s="3">
        <v>5.25</v>
      </c>
      <c r="H31" s="3">
        <v>33</v>
      </c>
      <c r="I31" s="3">
        <v>5.4012000000000002</v>
      </c>
      <c r="J31" s="3">
        <v>6.72</v>
      </c>
      <c r="K31" s="3">
        <v>38.798999999999999</v>
      </c>
      <c r="L31" s="3">
        <v>28.712</v>
      </c>
      <c r="M31" s="3">
        <v>28.056000000000001</v>
      </c>
      <c r="N31" s="3">
        <v>28.384</v>
      </c>
      <c r="O31" s="3">
        <v>30</v>
      </c>
      <c r="P31" s="3">
        <v>30.19</v>
      </c>
      <c r="Q31" s="3">
        <v>28.384</v>
      </c>
      <c r="R31" s="3">
        <v>26.844000000000001</v>
      </c>
      <c r="S31" s="3">
        <v>54.69</v>
      </c>
      <c r="T31" s="3">
        <v>28.625</v>
      </c>
      <c r="U31" s="3">
        <v>33</v>
      </c>
      <c r="V31" s="3">
        <v>30.346</v>
      </c>
      <c r="W31" s="3">
        <v>29.904</v>
      </c>
      <c r="X31" s="3">
        <v>27.55</v>
      </c>
      <c r="Y31" s="3">
        <v>37.941000000000003</v>
      </c>
      <c r="Z31" s="3">
        <v>24.611000000000001</v>
      </c>
      <c r="AA31" s="3">
        <v>29.384</v>
      </c>
      <c r="AB31" s="3">
        <v>27.768000000000001</v>
      </c>
      <c r="AC31" s="3">
        <v>31</v>
      </c>
      <c r="AD31" s="3">
        <v>31.75</v>
      </c>
      <c r="AE31" s="3">
        <v>31</v>
      </c>
      <c r="AF31" s="3">
        <v>47.453000000000003</v>
      </c>
      <c r="AG31" s="3">
        <v>5.25</v>
      </c>
      <c r="AH31" s="3">
        <v>6.149</v>
      </c>
      <c r="AI31" s="3">
        <v>6.5</v>
      </c>
      <c r="AJ31" s="3">
        <v>7.1812440000000004</v>
      </c>
      <c r="AK31" s="3">
        <v>34.899000000000001</v>
      </c>
      <c r="AL31" s="3">
        <v>13.450200000000001</v>
      </c>
      <c r="AM31" s="3">
        <v>14.507199999999999</v>
      </c>
    </row>
    <row r="32" spans="3:39" x14ac:dyDescent="0.2">
      <c r="C32" s="15">
        <f t="shared" ca="1" si="0"/>
        <v>42583</v>
      </c>
      <c r="D32" s="3">
        <v>3.38288423190529E-2</v>
      </c>
      <c r="E32" s="3">
        <v>6.5833329999999995E-2</v>
      </c>
      <c r="F32" s="3">
        <v>0.13116659999999999</v>
      </c>
      <c r="G32" s="3">
        <v>5.25</v>
      </c>
      <c r="H32" s="3">
        <v>33</v>
      </c>
      <c r="I32" s="3">
        <v>5.4012000000000002</v>
      </c>
      <c r="J32" s="3">
        <v>6.72</v>
      </c>
      <c r="K32" s="3">
        <v>38.798999999999999</v>
      </c>
      <c r="L32" s="3">
        <v>28.712</v>
      </c>
      <c r="M32" s="3">
        <v>28.056000000000001</v>
      </c>
      <c r="N32" s="3">
        <v>28.384</v>
      </c>
      <c r="O32" s="3">
        <v>30</v>
      </c>
      <c r="P32" s="3">
        <v>30.19</v>
      </c>
      <c r="Q32" s="3">
        <v>28.384</v>
      </c>
      <c r="R32" s="3">
        <v>26.844000000000001</v>
      </c>
      <c r="S32" s="3">
        <v>54.588000000000001</v>
      </c>
      <c r="T32" s="3">
        <v>28.625</v>
      </c>
      <c r="U32" s="3">
        <v>33</v>
      </c>
      <c r="V32" s="3">
        <v>30.346</v>
      </c>
      <c r="W32" s="3">
        <v>29.904</v>
      </c>
      <c r="X32" s="3">
        <v>27.55</v>
      </c>
      <c r="Y32" s="3">
        <v>37.941000000000003</v>
      </c>
      <c r="Z32" s="3">
        <v>24.611000000000001</v>
      </c>
      <c r="AA32" s="3">
        <v>29.384</v>
      </c>
      <c r="AB32" s="3">
        <v>27.768000000000001</v>
      </c>
      <c r="AC32" s="3">
        <v>31</v>
      </c>
      <c r="AD32" s="3">
        <v>31.75</v>
      </c>
      <c r="AE32" s="3">
        <v>31</v>
      </c>
      <c r="AF32" s="3">
        <v>47.453000000000003</v>
      </c>
      <c r="AG32" s="3">
        <v>5.25</v>
      </c>
      <c r="AH32" s="3">
        <v>6.149</v>
      </c>
      <c r="AI32" s="3">
        <v>6.5</v>
      </c>
      <c r="AJ32" s="3">
        <v>7.1812440000000004</v>
      </c>
      <c r="AK32" s="3">
        <v>34.899000000000001</v>
      </c>
      <c r="AL32" s="3">
        <v>13.450200000000001</v>
      </c>
      <c r="AM32" s="3">
        <v>14.507199999999999</v>
      </c>
    </row>
    <row r="33" spans="3:39" x14ac:dyDescent="0.2">
      <c r="C33" s="15">
        <f t="shared" ca="1" si="0"/>
        <v>42614</v>
      </c>
      <c r="D33" s="3">
        <v>3.4430693077746703E-2</v>
      </c>
      <c r="E33" s="3">
        <v>6.5416660000000001E-2</v>
      </c>
      <c r="F33" s="3">
        <v>0.13</v>
      </c>
      <c r="G33" s="3">
        <v>5.25</v>
      </c>
      <c r="H33" s="3">
        <v>33</v>
      </c>
      <c r="I33" s="3">
        <v>5.4012000000000002</v>
      </c>
      <c r="J33" s="3">
        <v>6.72</v>
      </c>
      <c r="K33" s="3">
        <v>38.798999999999999</v>
      </c>
      <c r="L33" s="3">
        <v>28.712</v>
      </c>
      <c r="M33" s="3">
        <v>28.056000000000001</v>
      </c>
      <c r="N33" s="3">
        <v>28.384</v>
      </c>
      <c r="O33" s="3">
        <v>30</v>
      </c>
      <c r="P33" s="3">
        <v>30.19</v>
      </c>
      <c r="Q33" s="3">
        <v>28.384</v>
      </c>
      <c r="R33" s="3">
        <v>26.844000000000001</v>
      </c>
      <c r="S33" s="3">
        <v>54.484999999999999</v>
      </c>
      <c r="T33" s="3">
        <v>28.625</v>
      </c>
      <c r="U33" s="3">
        <v>33</v>
      </c>
      <c r="V33" s="3">
        <v>30.346</v>
      </c>
      <c r="W33" s="3">
        <v>29.904</v>
      </c>
      <c r="X33" s="3">
        <v>27.55</v>
      </c>
      <c r="Y33" s="3">
        <v>37.941000000000003</v>
      </c>
      <c r="Z33" s="3">
        <v>24.611000000000001</v>
      </c>
      <c r="AA33" s="3">
        <v>29.384</v>
      </c>
      <c r="AB33" s="3">
        <v>27.768000000000001</v>
      </c>
      <c r="AC33" s="3">
        <v>31</v>
      </c>
      <c r="AD33" s="3">
        <v>31.75</v>
      </c>
      <c r="AE33" s="3">
        <v>31</v>
      </c>
      <c r="AF33" s="3">
        <v>47.453000000000003</v>
      </c>
      <c r="AG33" s="3">
        <v>5.25</v>
      </c>
      <c r="AH33" s="3">
        <v>6.149</v>
      </c>
      <c r="AI33" s="3">
        <v>6.5</v>
      </c>
      <c r="AJ33" s="3">
        <v>7.1812440000000004</v>
      </c>
      <c r="AK33" s="3">
        <v>34.899000000000001</v>
      </c>
      <c r="AL33" s="3">
        <v>13.450200000000001</v>
      </c>
      <c r="AM33" s="3">
        <v>14.507199999999999</v>
      </c>
    </row>
    <row r="34" spans="3:39" x14ac:dyDescent="0.2">
      <c r="C34" s="15">
        <f t="shared" ca="1" si="0"/>
        <v>42644</v>
      </c>
      <c r="D34" s="3">
        <v>3.4992972803446203E-2</v>
      </c>
      <c r="E34" s="3">
        <v>6.5000000000000002E-2</v>
      </c>
      <c r="F34" s="3">
        <v>0.12983330000000001</v>
      </c>
      <c r="G34" s="3">
        <v>5.25</v>
      </c>
      <c r="H34" s="3">
        <v>33</v>
      </c>
      <c r="I34" s="3">
        <v>5.4012000000000002</v>
      </c>
      <c r="J34" s="3">
        <v>6.72</v>
      </c>
      <c r="K34" s="3">
        <v>38.798999999999999</v>
      </c>
      <c r="L34" s="3">
        <v>27.728000000000002</v>
      </c>
      <c r="M34" s="3">
        <v>27.04</v>
      </c>
      <c r="N34" s="3">
        <v>27.384</v>
      </c>
      <c r="O34" s="3">
        <v>29</v>
      </c>
      <c r="P34" s="3">
        <v>29.15</v>
      </c>
      <c r="Q34" s="3">
        <v>27.384</v>
      </c>
      <c r="R34" s="3">
        <v>25.827999999999999</v>
      </c>
      <c r="S34" s="3">
        <v>53.347999999999999</v>
      </c>
      <c r="T34" s="3">
        <v>27.664999999999999</v>
      </c>
      <c r="U34" s="3">
        <v>33</v>
      </c>
      <c r="V34" s="3">
        <v>30.346</v>
      </c>
      <c r="W34" s="3">
        <v>28.904</v>
      </c>
      <c r="X34" s="3">
        <v>26.59</v>
      </c>
      <c r="Y34" s="3">
        <v>37.941000000000003</v>
      </c>
      <c r="Z34" s="3">
        <v>23.651</v>
      </c>
      <c r="AA34" s="3">
        <v>28.384</v>
      </c>
      <c r="AB34" s="3">
        <v>26.768000000000001</v>
      </c>
      <c r="AC34" s="3">
        <v>30</v>
      </c>
      <c r="AD34" s="3">
        <v>31.75</v>
      </c>
      <c r="AE34" s="3">
        <v>31</v>
      </c>
      <c r="AF34" s="3">
        <v>47.453000000000003</v>
      </c>
      <c r="AG34" s="3">
        <v>5.25</v>
      </c>
      <c r="AH34" s="3">
        <v>6.149</v>
      </c>
      <c r="AI34" s="3">
        <v>6.5</v>
      </c>
      <c r="AJ34" s="3">
        <v>7.1812440000000004</v>
      </c>
      <c r="AK34" s="3">
        <v>34.899000000000001</v>
      </c>
      <c r="AL34" s="3">
        <v>13.450200000000001</v>
      </c>
      <c r="AM34" s="3">
        <v>14.507199999999999</v>
      </c>
    </row>
    <row r="35" spans="3:39" x14ac:dyDescent="0.2">
      <c r="C35" s="15">
        <f t="shared" ca="1" si="0"/>
        <v>42675</v>
      </c>
      <c r="D35" s="3">
        <v>3.5548751318908299E-2</v>
      </c>
      <c r="E35" s="3">
        <v>6.4583329999999994E-2</v>
      </c>
      <c r="F35" s="3">
        <v>0.12966659999999999</v>
      </c>
      <c r="G35" s="3">
        <v>5.25</v>
      </c>
      <c r="H35" s="3">
        <v>33</v>
      </c>
      <c r="I35" s="3">
        <v>5.4012000000000002</v>
      </c>
      <c r="J35" s="3">
        <v>6.72</v>
      </c>
      <c r="K35" s="3">
        <v>38.798999999999999</v>
      </c>
      <c r="L35" s="3">
        <v>27.728000000000002</v>
      </c>
      <c r="M35" s="3">
        <v>27.04</v>
      </c>
      <c r="N35" s="3">
        <v>27.384</v>
      </c>
      <c r="O35" s="3">
        <v>29</v>
      </c>
      <c r="P35" s="3">
        <v>29.15</v>
      </c>
      <c r="Q35" s="3">
        <v>27.384</v>
      </c>
      <c r="R35" s="3">
        <v>25.827999999999999</v>
      </c>
      <c r="S35" s="3">
        <v>53.246000000000002</v>
      </c>
      <c r="T35" s="3">
        <v>27.664999999999999</v>
      </c>
      <c r="U35" s="3">
        <v>33</v>
      </c>
      <c r="V35" s="3">
        <v>30.346</v>
      </c>
      <c r="W35" s="3">
        <v>28.904</v>
      </c>
      <c r="X35" s="3">
        <v>26.59</v>
      </c>
      <c r="Y35" s="3">
        <v>37.941000000000003</v>
      </c>
      <c r="Z35" s="3">
        <v>23.651</v>
      </c>
      <c r="AA35" s="3">
        <v>28.384</v>
      </c>
      <c r="AB35" s="3">
        <v>26.768000000000001</v>
      </c>
      <c r="AC35" s="3">
        <v>30</v>
      </c>
      <c r="AD35" s="3">
        <v>31.75</v>
      </c>
      <c r="AE35" s="3">
        <v>31</v>
      </c>
      <c r="AF35" s="3">
        <v>47.453000000000003</v>
      </c>
      <c r="AG35" s="3">
        <v>5.25</v>
      </c>
      <c r="AH35" s="3">
        <v>6.149</v>
      </c>
      <c r="AI35" s="3">
        <v>6.5</v>
      </c>
      <c r="AJ35" s="3">
        <v>7.1812440000000004</v>
      </c>
      <c r="AK35" s="3">
        <v>34.899000000000001</v>
      </c>
      <c r="AL35" s="3">
        <v>13.450200000000001</v>
      </c>
      <c r="AM35" s="3">
        <v>14.507199999999999</v>
      </c>
    </row>
    <row r="36" spans="3:39" x14ac:dyDescent="0.2">
      <c r="C36" s="15">
        <f t="shared" ca="1" si="0"/>
        <v>42705</v>
      </c>
      <c r="D36" s="3">
        <v>3.6086601594056397E-2</v>
      </c>
      <c r="E36" s="3">
        <v>6.416666E-2</v>
      </c>
      <c r="F36" s="3">
        <v>0.1295</v>
      </c>
      <c r="G36" s="3">
        <v>5.25</v>
      </c>
      <c r="H36" s="3">
        <v>33</v>
      </c>
      <c r="I36" s="3">
        <v>5.4012000000000002</v>
      </c>
      <c r="J36" s="3">
        <v>6.72</v>
      </c>
      <c r="K36" s="3">
        <v>38.798999999999999</v>
      </c>
      <c r="L36" s="3">
        <v>27.728000000000002</v>
      </c>
      <c r="M36" s="3">
        <v>27.04</v>
      </c>
      <c r="N36" s="3">
        <v>27.384</v>
      </c>
      <c r="O36" s="3">
        <v>29</v>
      </c>
      <c r="P36" s="3">
        <v>29.15</v>
      </c>
      <c r="Q36" s="3">
        <v>27.384</v>
      </c>
      <c r="R36" s="3">
        <v>25.827999999999999</v>
      </c>
      <c r="S36" s="3">
        <v>53.143999999999998</v>
      </c>
      <c r="T36" s="3">
        <v>27.664999999999999</v>
      </c>
      <c r="U36" s="3">
        <v>33</v>
      </c>
      <c r="V36" s="3">
        <v>30.346</v>
      </c>
      <c r="W36" s="3">
        <v>28.904</v>
      </c>
      <c r="X36" s="3">
        <v>26.59</v>
      </c>
      <c r="Y36" s="3">
        <v>37.941000000000003</v>
      </c>
      <c r="Z36" s="3">
        <v>23.651</v>
      </c>
      <c r="AA36" s="3">
        <v>28.384</v>
      </c>
      <c r="AB36" s="3">
        <v>26.768000000000001</v>
      </c>
      <c r="AC36" s="3">
        <v>30</v>
      </c>
      <c r="AD36" s="3">
        <v>31.75</v>
      </c>
      <c r="AE36" s="3">
        <v>31</v>
      </c>
      <c r="AF36" s="3">
        <v>47.453000000000003</v>
      </c>
      <c r="AG36" s="3">
        <v>5.25</v>
      </c>
      <c r="AH36" s="3">
        <v>6.149</v>
      </c>
      <c r="AI36" s="3">
        <v>6.5</v>
      </c>
      <c r="AJ36" s="3">
        <v>7.1812440000000004</v>
      </c>
      <c r="AK36" s="3">
        <v>34.899000000000001</v>
      </c>
      <c r="AL36" s="3">
        <v>13.450200000000001</v>
      </c>
      <c r="AM36" s="3">
        <v>14.507199999999999</v>
      </c>
    </row>
    <row r="37" spans="3:39" x14ac:dyDescent="0.2">
      <c r="C37" s="15">
        <f t="shared" ca="1" si="0"/>
        <v>42736</v>
      </c>
      <c r="D37" s="3">
        <v>3.6627526214034797E-2</v>
      </c>
      <c r="E37" s="3">
        <v>6.3750000000000001E-2</v>
      </c>
      <c r="F37" s="3">
        <v>0.12933330000000001</v>
      </c>
      <c r="G37" s="3">
        <v>5</v>
      </c>
      <c r="H37" s="3">
        <v>28.85</v>
      </c>
      <c r="I37" s="3">
        <v>5.1512000000000002</v>
      </c>
      <c r="J37" s="3">
        <v>6.5</v>
      </c>
      <c r="K37" s="3">
        <v>34.649000000000001</v>
      </c>
      <c r="L37" s="3">
        <v>27.728000000000002</v>
      </c>
      <c r="M37" s="3">
        <v>27.04</v>
      </c>
      <c r="N37" s="3">
        <v>27.384</v>
      </c>
      <c r="O37" s="3">
        <v>29</v>
      </c>
      <c r="P37" s="3">
        <v>29.15</v>
      </c>
      <c r="Q37" s="3">
        <v>27.384</v>
      </c>
      <c r="R37" s="3">
        <v>25.827999999999999</v>
      </c>
      <c r="S37" s="3">
        <v>53.042000000000002</v>
      </c>
      <c r="T37" s="3">
        <v>27.664999999999999</v>
      </c>
      <c r="U37" s="3">
        <v>28.85</v>
      </c>
      <c r="V37" s="3">
        <v>26.23</v>
      </c>
      <c r="W37" s="3">
        <v>28.904</v>
      </c>
      <c r="X37" s="3">
        <v>26.59</v>
      </c>
      <c r="Y37" s="3">
        <v>37.738</v>
      </c>
      <c r="Z37" s="3">
        <v>23.651</v>
      </c>
      <c r="AA37" s="3">
        <v>28.384</v>
      </c>
      <c r="AB37" s="3">
        <v>26.768000000000001</v>
      </c>
      <c r="AC37" s="3">
        <v>30</v>
      </c>
      <c r="AD37" s="3">
        <v>27.6</v>
      </c>
      <c r="AE37" s="3">
        <v>30.8</v>
      </c>
      <c r="AF37" s="3">
        <v>42.887999999999998</v>
      </c>
      <c r="AG37" s="3">
        <v>5</v>
      </c>
      <c r="AH37" s="3">
        <v>6.149</v>
      </c>
      <c r="AI37" s="3">
        <v>6.5</v>
      </c>
      <c r="AJ37" s="3">
        <v>6.5</v>
      </c>
      <c r="AK37" s="3">
        <v>30.748999999999999</v>
      </c>
      <c r="AL37" s="3">
        <v>13.700200000000001</v>
      </c>
      <c r="AM37" s="3">
        <v>14.757199999999999</v>
      </c>
    </row>
    <row r="38" spans="3:39" x14ac:dyDescent="0.2">
      <c r="C38" s="15">
        <f t="shared" ca="1" si="0"/>
        <v>42767</v>
      </c>
      <c r="D38" s="3">
        <v>3.7152606556389897E-2</v>
      </c>
      <c r="E38" s="3">
        <v>6.3333329999999993E-2</v>
      </c>
      <c r="F38" s="3">
        <v>0.12916659999999999</v>
      </c>
      <c r="G38" s="3">
        <v>5</v>
      </c>
      <c r="H38" s="3">
        <v>28.85</v>
      </c>
      <c r="I38" s="3">
        <v>5.1512000000000002</v>
      </c>
      <c r="J38" s="3">
        <v>6.5</v>
      </c>
      <c r="K38" s="3">
        <v>34.649000000000001</v>
      </c>
      <c r="L38" s="3">
        <v>27.728000000000002</v>
      </c>
      <c r="M38" s="3">
        <v>27.04</v>
      </c>
      <c r="N38" s="3">
        <v>27.384</v>
      </c>
      <c r="O38" s="3">
        <v>29</v>
      </c>
      <c r="P38" s="3">
        <v>29.15</v>
      </c>
      <c r="Q38" s="3">
        <v>27.384</v>
      </c>
      <c r="R38" s="3">
        <v>25.827999999999999</v>
      </c>
      <c r="S38" s="3">
        <v>52.94</v>
      </c>
      <c r="T38" s="3">
        <v>27.664999999999999</v>
      </c>
      <c r="U38" s="3">
        <v>28.85</v>
      </c>
      <c r="V38" s="3">
        <v>26.23</v>
      </c>
      <c r="W38" s="3">
        <v>28.904</v>
      </c>
      <c r="X38" s="3">
        <v>26.59</v>
      </c>
      <c r="Y38" s="3">
        <v>37.738</v>
      </c>
      <c r="Z38" s="3">
        <v>23.651</v>
      </c>
      <c r="AA38" s="3">
        <v>28.384</v>
      </c>
      <c r="AB38" s="3">
        <v>26.768000000000001</v>
      </c>
      <c r="AC38" s="3">
        <v>30</v>
      </c>
      <c r="AD38" s="3">
        <v>27.6</v>
      </c>
      <c r="AE38" s="3">
        <v>30.8</v>
      </c>
      <c r="AF38" s="3">
        <v>42.887999999999998</v>
      </c>
      <c r="AG38" s="3">
        <v>5</v>
      </c>
      <c r="AH38" s="3">
        <v>6.149</v>
      </c>
      <c r="AI38" s="3">
        <v>6.5</v>
      </c>
      <c r="AJ38" s="3">
        <v>6.5</v>
      </c>
      <c r="AK38" s="3">
        <v>30.748999999999999</v>
      </c>
      <c r="AL38" s="3">
        <v>13.700200000000001</v>
      </c>
      <c r="AM38" s="3">
        <v>14.757199999999999</v>
      </c>
    </row>
    <row r="39" spans="3:39" x14ac:dyDescent="0.2">
      <c r="C39" s="15">
        <f t="shared" ca="1" si="0"/>
        <v>42795</v>
      </c>
      <c r="D39" s="3">
        <v>3.7643810831490002E-2</v>
      </c>
      <c r="E39" s="3">
        <v>6.2916659999999999E-2</v>
      </c>
      <c r="F39" s="3">
        <v>0.129</v>
      </c>
      <c r="G39" s="3">
        <v>5</v>
      </c>
      <c r="H39" s="3">
        <v>28.85</v>
      </c>
      <c r="I39" s="3">
        <v>5.1512000000000002</v>
      </c>
      <c r="J39" s="3">
        <v>6.5</v>
      </c>
      <c r="K39" s="3">
        <v>34.649000000000001</v>
      </c>
      <c r="L39" s="3">
        <v>27.728000000000002</v>
      </c>
      <c r="M39" s="3">
        <v>27.04</v>
      </c>
      <c r="N39" s="3">
        <v>27.384</v>
      </c>
      <c r="O39" s="3">
        <v>29</v>
      </c>
      <c r="P39" s="3">
        <v>29.15</v>
      </c>
      <c r="Q39" s="3">
        <v>27.384</v>
      </c>
      <c r="R39" s="3">
        <v>25.827999999999999</v>
      </c>
      <c r="S39" s="3">
        <v>52.838000000000001</v>
      </c>
      <c r="T39" s="3">
        <v>27.664999999999999</v>
      </c>
      <c r="U39" s="3">
        <v>28.85</v>
      </c>
      <c r="V39" s="3">
        <v>26.23</v>
      </c>
      <c r="W39" s="3">
        <v>28.904</v>
      </c>
      <c r="X39" s="3">
        <v>26.59</v>
      </c>
      <c r="Y39" s="3">
        <v>37.738</v>
      </c>
      <c r="Z39" s="3">
        <v>23.651</v>
      </c>
      <c r="AA39" s="3">
        <v>28.384</v>
      </c>
      <c r="AB39" s="3">
        <v>26.768000000000001</v>
      </c>
      <c r="AC39" s="3">
        <v>30</v>
      </c>
      <c r="AD39" s="3">
        <v>27.6</v>
      </c>
      <c r="AE39" s="3">
        <v>30.8</v>
      </c>
      <c r="AF39" s="3">
        <v>42.887999999999998</v>
      </c>
      <c r="AG39" s="3">
        <v>5</v>
      </c>
      <c r="AH39" s="3">
        <v>6.149</v>
      </c>
      <c r="AI39" s="3">
        <v>6.5</v>
      </c>
      <c r="AJ39" s="3">
        <v>6.5</v>
      </c>
      <c r="AK39" s="3">
        <v>30.748999999999999</v>
      </c>
      <c r="AL39" s="3">
        <v>13.700200000000001</v>
      </c>
      <c r="AM39" s="3">
        <v>14.757199999999999</v>
      </c>
    </row>
    <row r="40" spans="3:39" x14ac:dyDescent="0.2">
      <c r="C40" s="15">
        <f t="shared" ca="1" si="0"/>
        <v>42826</v>
      </c>
      <c r="D40" s="3">
        <v>3.8134569821624401E-2</v>
      </c>
      <c r="E40" s="3">
        <v>6.25E-2</v>
      </c>
      <c r="F40" s="3">
        <v>0.12883330000000001</v>
      </c>
      <c r="G40" s="3">
        <v>5</v>
      </c>
      <c r="H40" s="3">
        <v>28.85</v>
      </c>
      <c r="I40" s="3">
        <v>5.1512000000000002</v>
      </c>
      <c r="J40" s="3">
        <v>6.5</v>
      </c>
      <c r="K40" s="3">
        <v>34.649000000000001</v>
      </c>
      <c r="L40" s="3">
        <v>27.728000000000002</v>
      </c>
      <c r="M40" s="3">
        <v>27.04</v>
      </c>
      <c r="N40" s="3">
        <v>27.384</v>
      </c>
      <c r="O40" s="3">
        <v>29</v>
      </c>
      <c r="P40" s="3">
        <v>29.15</v>
      </c>
      <c r="Q40" s="3">
        <v>27.384</v>
      </c>
      <c r="R40" s="3">
        <v>25.827999999999999</v>
      </c>
      <c r="S40" s="3">
        <v>52.734999999999999</v>
      </c>
      <c r="T40" s="3">
        <v>27.664999999999999</v>
      </c>
      <c r="U40" s="3">
        <v>28.85</v>
      </c>
      <c r="V40" s="3">
        <v>26.23</v>
      </c>
      <c r="W40" s="3">
        <v>28.904</v>
      </c>
      <c r="X40" s="3">
        <v>26.59</v>
      </c>
      <c r="Y40" s="3">
        <v>37.738</v>
      </c>
      <c r="Z40" s="3">
        <v>23.651</v>
      </c>
      <c r="AA40" s="3">
        <v>28.384</v>
      </c>
      <c r="AB40" s="3">
        <v>26.768000000000001</v>
      </c>
      <c r="AC40" s="3">
        <v>30</v>
      </c>
      <c r="AD40" s="3">
        <v>27.6</v>
      </c>
      <c r="AE40" s="3">
        <v>30.8</v>
      </c>
      <c r="AF40" s="3">
        <v>42.887999999999998</v>
      </c>
      <c r="AG40" s="3">
        <v>5</v>
      </c>
      <c r="AH40" s="3">
        <v>6.149</v>
      </c>
      <c r="AI40" s="3">
        <v>6.5</v>
      </c>
      <c r="AJ40" s="3">
        <v>6.5</v>
      </c>
      <c r="AK40" s="3">
        <v>30.748999999999999</v>
      </c>
      <c r="AL40" s="3">
        <v>13.700200000000001</v>
      </c>
      <c r="AM40" s="3">
        <v>14.757199999999999</v>
      </c>
    </row>
    <row r="41" spans="3:39" x14ac:dyDescent="0.2">
      <c r="C41" s="15">
        <f t="shared" ca="1" si="0"/>
        <v>42856</v>
      </c>
      <c r="D41" s="3">
        <v>3.85740692706973E-2</v>
      </c>
      <c r="E41" s="3">
        <v>6.2083329999999999E-2</v>
      </c>
      <c r="F41" s="3">
        <v>0.12866659999999999</v>
      </c>
      <c r="G41" s="3">
        <v>5</v>
      </c>
      <c r="H41" s="3">
        <v>28.85</v>
      </c>
      <c r="I41" s="3">
        <v>5.1512000000000002</v>
      </c>
      <c r="J41" s="3">
        <v>6.5</v>
      </c>
      <c r="K41" s="3">
        <v>34.649000000000001</v>
      </c>
      <c r="L41" s="3">
        <v>27.728000000000002</v>
      </c>
      <c r="M41" s="3">
        <v>27.04</v>
      </c>
      <c r="N41" s="3">
        <v>27.384</v>
      </c>
      <c r="O41" s="3">
        <v>29</v>
      </c>
      <c r="P41" s="3">
        <v>29.15</v>
      </c>
      <c r="Q41" s="3">
        <v>27.384</v>
      </c>
      <c r="R41" s="3">
        <v>25.827999999999999</v>
      </c>
      <c r="S41" s="3">
        <v>52.633000000000003</v>
      </c>
      <c r="T41" s="3">
        <v>27.664999999999999</v>
      </c>
      <c r="U41" s="3">
        <v>28.85</v>
      </c>
      <c r="V41" s="3">
        <v>26.23</v>
      </c>
      <c r="W41" s="3">
        <v>28.904</v>
      </c>
      <c r="X41" s="3">
        <v>26.59</v>
      </c>
      <c r="Y41" s="3">
        <v>37.738</v>
      </c>
      <c r="Z41" s="3">
        <v>23.651</v>
      </c>
      <c r="AA41" s="3">
        <v>28.384</v>
      </c>
      <c r="AB41" s="3">
        <v>26.768000000000001</v>
      </c>
      <c r="AC41" s="3">
        <v>30</v>
      </c>
      <c r="AD41" s="3">
        <v>27.6</v>
      </c>
      <c r="AE41" s="3">
        <v>30.8</v>
      </c>
      <c r="AF41" s="3">
        <v>42.887999999999998</v>
      </c>
      <c r="AG41" s="3">
        <v>5</v>
      </c>
      <c r="AH41" s="3">
        <v>6.149</v>
      </c>
      <c r="AI41" s="3">
        <v>6.5</v>
      </c>
      <c r="AJ41" s="3">
        <v>6.5</v>
      </c>
      <c r="AK41" s="3">
        <v>30.748999999999999</v>
      </c>
      <c r="AL41" s="3">
        <v>13.700200000000001</v>
      </c>
      <c r="AM41" s="3">
        <v>14.757199999999999</v>
      </c>
    </row>
    <row r="42" spans="3:39" x14ac:dyDescent="0.2">
      <c r="C42" s="15">
        <f t="shared" ca="1" si="0"/>
        <v>42887</v>
      </c>
      <c r="D42" s="3">
        <v>3.9028218769539401E-2</v>
      </c>
      <c r="E42" s="3">
        <v>6.1666659999999998E-2</v>
      </c>
      <c r="F42" s="3">
        <v>0.1285</v>
      </c>
      <c r="G42" s="3">
        <v>5</v>
      </c>
      <c r="H42" s="3">
        <v>28.85</v>
      </c>
      <c r="I42" s="3">
        <v>5.1512000000000002</v>
      </c>
      <c r="J42" s="3">
        <v>6.5</v>
      </c>
      <c r="K42" s="3">
        <v>34.649000000000001</v>
      </c>
      <c r="L42" s="3">
        <v>27.728000000000002</v>
      </c>
      <c r="M42" s="3">
        <v>27.04</v>
      </c>
      <c r="N42" s="3">
        <v>27.384</v>
      </c>
      <c r="O42" s="3">
        <v>29</v>
      </c>
      <c r="P42" s="3">
        <v>29.15</v>
      </c>
      <c r="Q42" s="3">
        <v>27.384</v>
      </c>
      <c r="R42" s="3">
        <v>25.827999999999999</v>
      </c>
      <c r="S42" s="3">
        <v>52.530999999999999</v>
      </c>
      <c r="T42" s="3">
        <v>27.664999999999999</v>
      </c>
      <c r="U42" s="3">
        <v>28.85</v>
      </c>
      <c r="V42" s="3">
        <v>26.23</v>
      </c>
      <c r="W42" s="3">
        <v>28.904</v>
      </c>
      <c r="X42" s="3">
        <v>26.59</v>
      </c>
      <c r="Y42" s="3">
        <v>37.738</v>
      </c>
      <c r="Z42" s="3">
        <v>23.651</v>
      </c>
      <c r="AA42" s="3">
        <v>28.384</v>
      </c>
      <c r="AB42" s="3">
        <v>26.768000000000001</v>
      </c>
      <c r="AC42" s="3">
        <v>30</v>
      </c>
      <c r="AD42" s="3">
        <v>27.6</v>
      </c>
      <c r="AE42" s="3">
        <v>30.8</v>
      </c>
      <c r="AF42" s="3">
        <v>42.887999999999998</v>
      </c>
      <c r="AG42" s="3">
        <v>5</v>
      </c>
      <c r="AH42" s="3">
        <v>6.149</v>
      </c>
      <c r="AI42" s="3">
        <v>6.5</v>
      </c>
      <c r="AJ42" s="3">
        <v>6.5</v>
      </c>
      <c r="AK42" s="3">
        <v>30.748999999999999</v>
      </c>
      <c r="AL42" s="3">
        <v>13.700200000000001</v>
      </c>
      <c r="AM42" s="3">
        <v>14.757199999999999</v>
      </c>
    </row>
    <row r="43" spans="3:39" x14ac:dyDescent="0.2">
      <c r="C43" s="15">
        <f t="shared" ca="1" si="0"/>
        <v>42917</v>
      </c>
      <c r="D43" s="3">
        <v>3.94509984748024E-2</v>
      </c>
      <c r="E43" s="3">
        <v>6.1249999999999999E-2</v>
      </c>
      <c r="F43" s="3">
        <v>0.12833330000000001</v>
      </c>
      <c r="G43" s="3">
        <v>5</v>
      </c>
      <c r="H43" s="3">
        <v>28.85</v>
      </c>
      <c r="I43" s="3">
        <v>5.1512000000000002</v>
      </c>
      <c r="J43" s="3">
        <v>6.5</v>
      </c>
      <c r="K43" s="3">
        <v>34.649000000000001</v>
      </c>
      <c r="L43" s="3">
        <v>27.728000000000002</v>
      </c>
      <c r="M43" s="3">
        <v>27.04</v>
      </c>
      <c r="N43" s="3">
        <v>27.384</v>
      </c>
      <c r="O43" s="3">
        <v>29</v>
      </c>
      <c r="P43" s="3">
        <v>29.15</v>
      </c>
      <c r="Q43" s="3">
        <v>27.384</v>
      </c>
      <c r="R43" s="3">
        <v>25.827999999999999</v>
      </c>
      <c r="S43" s="3">
        <v>52.429000000000002</v>
      </c>
      <c r="T43" s="3">
        <v>27.664999999999999</v>
      </c>
      <c r="U43" s="3">
        <v>28.85</v>
      </c>
      <c r="V43" s="3">
        <v>26.23</v>
      </c>
      <c r="W43" s="3">
        <v>28.904</v>
      </c>
      <c r="X43" s="3">
        <v>26.59</v>
      </c>
      <c r="Y43" s="3">
        <v>37.738</v>
      </c>
      <c r="Z43" s="3">
        <v>23.651</v>
      </c>
      <c r="AA43" s="3">
        <v>28.384</v>
      </c>
      <c r="AB43" s="3">
        <v>26.768000000000001</v>
      </c>
      <c r="AC43" s="3">
        <v>30</v>
      </c>
      <c r="AD43" s="3">
        <v>27.6</v>
      </c>
      <c r="AE43" s="3">
        <v>30.8</v>
      </c>
      <c r="AF43" s="3">
        <v>42.887999999999998</v>
      </c>
      <c r="AG43" s="3">
        <v>5</v>
      </c>
      <c r="AH43" s="3">
        <v>6.149</v>
      </c>
      <c r="AI43" s="3">
        <v>6.5</v>
      </c>
      <c r="AJ43" s="3">
        <v>6.5</v>
      </c>
      <c r="AK43" s="3">
        <v>30.748999999999999</v>
      </c>
      <c r="AL43" s="3">
        <v>13.700200000000001</v>
      </c>
      <c r="AM43" s="3">
        <v>14.757199999999999</v>
      </c>
    </row>
    <row r="44" spans="3:39" x14ac:dyDescent="0.2">
      <c r="C44" s="15">
        <f t="shared" ca="1" si="0"/>
        <v>42948</v>
      </c>
      <c r="D44" s="3">
        <v>3.9869521909203801E-2</v>
      </c>
      <c r="E44" s="3">
        <v>6.0833329999999998E-2</v>
      </c>
      <c r="F44" s="3">
        <v>0.12816659999999999</v>
      </c>
      <c r="G44" s="3">
        <v>5</v>
      </c>
      <c r="H44" s="3">
        <v>28.85</v>
      </c>
      <c r="I44" s="3">
        <v>5.1512000000000002</v>
      </c>
      <c r="J44" s="3">
        <v>6.5</v>
      </c>
      <c r="K44" s="3">
        <v>34.649000000000001</v>
      </c>
      <c r="L44" s="3">
        <v>27.728000000000002</v>
      </c>
      <c r="M44" s="3">
        <v>27.04</v>
      </c>
      <c r="N44" s="3">
        <v>27.384</v>
      </c>
      <c r="O44" s="3">
        <v>29</v>
      </c>
      <c r="P44" s="3">
        <v>29.15</v>
      </c>
      <c r="Q44" s="3">
        <v>27.384</v>
      </c>
      <c r="R44" s="3">
        <v>25.827999999999999</v>
      </c>
      <c r="S44" s="3">
        <v>52.326999999999998</v>
      </c>
      <c r="T44" s="3">
        <v>27.664999999999999</v>
      </c>
      <c r="U44" s="3">
        <v>28.85</v>
      </c>
      <c r="V44" s="3">
        <v>26.23</v>
      </c>
      <c r="W44" s="3">
        <v>28.904</v>
      </c>
      <c r="X44" s="3">
        <v>26.59</v>
      </c>
      <c r="Y44" s="3">
        <v>37.738</v>
      </c>
      <c r="Z44" s="3">
        <v>23.651</v>
      </c>
      <c r="AA44" s="3">
        <v>28.384</v>
      </c>
      <c r="AB44" s="3">
        <v>26.768000000000001</v>
      </c>
      <c r="AC44" s="3">
        <v>30</v>
      </c>
      <c r="AD44" s="3">
        <v>27.6</v>
      </c>
      <c r="AE44" s="3">
        <v>30.8</v>
      </c>
      <c r="AF44" s="3">
        <v>42.887999999999998</v>
      </c>
      <c r="AG44" s="3">
        <v>5</v>
      </c>
      <c r="AH44" s="3">
        <v>6.149</v>
      </c>
      <c r="AI44" s="3">
        <v>6.5</v>
      </c>
      <c r="AJ44" s="3">
        <v>6.5</v>
      </c>
      <c r="AK44" s="3">
        <v>30.748999999999999</v>
      </c>
      <c r="AL44" s="3">
        <v>13.700200000000001</v>
      </c>
      <c r="AM44" s="3">
        <v>14.757199999999999</v>
      </c>
    </row>
    <row r="45" spans="3:39" x14ac:dyDescent="0.2">
      <c r="C45" s="15">
        <f t="shared" ca="1" si="0"/>
        <v>42979</v>
      </c>
      <c r="D45" s="3">
        <v>4.0288045402380401E-2</v>
      </c>
      <c r="E45" s="3">
        <v>6.0416659999999997E-2</v>
      </c>
      <c r="F45" s="3">
        <v>0.128</v>
      </c>
      <c r="G45" s="3">
        <v>5</v>
      </c>
      <c r="H45" s="3">
        <v>28.85</v>
      </c>
      <c r="I45" s="3">
        <v>5.1512000000000002</v>
      </c>
      <c r="J45" s="3">
        <v>6.5</v>
      </c>
      <c r="K45" s="3">
        <v>34.649000000000001</v>
      </c>
      <c r="L45" s="3">
        <v>27.728000000000002</v>
      </c>
      <c r="M45" s="3">
        <v>27.04</v>
      </c>
      <c r="N45" s="3">
        <v>27.384</v>
      </c>
      <c r="O45" s="3">
        <v>29</v>
      </c>
      <c r="P45" s="3">
        <v>29.15</v>
      </c>
      <c r="Q45" s="3">
        <v>27.384</v>
      </c>
      <c r="R45" s="3">
        <v>25.827999999999999</v>
      </c>
      <c r="S45" s="3">
        <v>52.225000000000001</v>
      </c>
      <c r="T45" s="3">
        <v>27.664999999999999</v>
      </c>
      <c r="U45" s="3">
        <v>28.85</v>
      </c>
      <c r="V45" s="3">
        <v>26.23</v>
      </c>
      <c r="W45" s="3">
        <v>28.904</v>
      </c>
      <c r="X45" s="3">
        <v>26.59</v>
      </c>
      <c r="Y45" s="3">
        <v>37.738</v>
      </c>
      <c r="Z45" s="3">
        <v>23.651</v>
      </c>
      <c r="AA45" s="3">
        <v>28.384</v>
      </c>
      <c r="AB45" s="3">
        <v>26.768000000000001</v>
      </c>
      <c r="AC45" s="3">
        <v>30</v>
      </c>
      <c r="AD45" s="3">
        <v>27.6</v>
      </c>
      <c r="AE45" s="3">
        <v>30.8</v>
      </c>
      <c r="AF45" s="3">
        <v>42.887999999999998</v>
      </c>
      <c r="AG45" s="3">
        <v>5</v>
      </c>
      <c r="AH45" s="3">
        <v>6.149</v>
      </c>
      <c r="AI45" s="3">
        <v>6.5</v>
      </c>
      <c r="AJ45" s="3">
        <v>6.5</v>
      </c>
      <c r="AK45" s="3">
        <v>30.748999999999999</v>
      </c>
      <c r="AL45" s="3">
        <v>13.700200000000001</v>
      </c>
      <c r="AM45" s="3">
        <v>14.757199999999999</v>
      </c>
    </row>
    <row r="46" spans="3:39" x14ac:dyDescent="0.2">
      <c r="C46" s="15">
        <f t="shared" ca="1" si="0"/>
        <v>43009</v>
      </c>
      <c r="D46" s="3">
        <v>4.0676710924697698E-2</v>
      </c>
      <c r="E46" s="3">
        <v>0.06</v>
      </c>
      <c r="F46" s="3">
        <v>0.1279583</v>
      </c>
      <c r="G46" s="3">
        <v>5</v>
      </c>
      <c r="H46" s="3">
        <v>28.85</v>
      </c>
      <c r="I46" s="3">
        <v>5.1512000000000002</v>
      </c>
      <c r="J46" s="3">
        <v>6.5</v>
      </c>
      <c r="K46" s="3">
        <v>34.649000000000001</v>
      </c>
      <c r="L46" s="3">
        <v>27.728000000000002</v>
      </c>
      <c r="M46" s="3">
        <v>27.04</v>
      </c>
      <c r="N46" s="3">
        <v>27.384</v>
      </c>
      <c r="O46" s="3">
        <v>29</v>
      </c>
      <c r="P46" s="3">
        <v>29.15</v>
      </c>
      <c r="Q46" s="3">
        <v>27.384</v>
      </c>
      <c r="R46" s="3">
        <v>25.827999999999999</v>
      </c>
      <c r="S46" s="3">
        <v>52.122999999999998</v>
      </c>
      <c r="T46" s="3">
        <v>27.664999999999999</v>
      </c>
      <c r="U46" s="3">
        <v>28.85</v>
      </c>
      <c r="V46" s="3">
        <v>26.23</v>
      </c>
      <c r="W46" s="3">
        <v>28.904</v>
      </c>
      <c r="X46" s="3">
        <v>26.59</v>
      </c>
      <c r="Y46" s="3">
        <v>37.738</v>
      </c>
      <c r="Z46" s="3">
        <v>23.651</v>
      </c>
      <c r="AA46" s="3">
        <v>28.384</v>
      </c>
      <c r="AB46" s="3">
        <v>26.768000000000001</v>
      </c>
      <c r="AC46" s="3">
        <v>30</v>
      </c>
      <c r="AD46" s="3">
        <v>27.6</v>
      </c>
      <c r="AE46" s="3">
        <v>30.8</v>
      </c>
      <c r="AF46" s="3">
        <v>42.887999999999998</v>
      </c>
      <c r="AG46" s="3">
        <v>5</v>
      </c>
      <c r="AH46" s="3">
        <v>6.149</v>
      </c>
      <c r="AI46" s="3">
        <v>6.5</v>
      </c>
      <c r="AJ46" s="3">
        <v>6.5</v>
      </c>
      <c r="AK46" s="3">
        <v>30.748999999999999</v>
      </c>
      <c r="AL46" s="3">
        <v>13.700200000000001</v>
      </c>
      <c r="AM46" s="3">
        <v>14.757199999999999</v>
      </c>
    </row>
    <row r="47" spans="3:39" x14ac:dyDescent="0.2">
      <c r="C47" s="15">
        <f t="shared" ca="1" si="0"/>
        <v>43040</v>
      </c>
      <c r="D47" s="3">
        <v>4.1062607269620098E-2</v>
      </c>
      <c r="E47" s="3">
        <v>5.9791660000000003E-2</v>
      </c>
      <c r="F47" s="3">
        <v>0.12791659999999999</v>
      </c>
      <c r="G47" s="3">
        <v>5</v>
      </c>
      <c r="H47" s="3">
        <v>28.85</v>
      </c>
      <c r="I47" s="3">
        <v>5.1512000000000002</v>
      </c>
      <c r="J47" s="3">
        <v>6.5</v>
      </c>
      <c r="K47" s="3">
        <v>34.649000000000001</v>
      </c>
      <c r="L47" s="3">
        <v>27.728000000000002</v>
      </c>
      <c r="M47" s="3">
        <v>27.04</v>
      </c>
      <c r="N47" s="3">
        <v>27.384</v>
      </c>
      <c r="O47" s="3">
        <v>29</v>
      </c>
      <c r="P47" s="3">
        <v>29.15</v>
      </c>
      <c r="Q47" s="3">
        <v>27.384</v>
      </c>
      <c r="R47" s="3">
        <v>25.827999999999999</v>
      </c>
      <c r="S47" s="3">
        <v>52.02</v>
      </c>
      <c r="T47" s="3">
        <v>27.664999999999999</v>
      </c>
      <c r="U47" s="3">
        <v>28.85</v>
      </c>
      <c r="V47" s="3">
        <v>26.23</v>
      </c>
      <c r="W47" s="3">
        <v>28.904</v>
      </c>
      <c r="X47" s="3">
        <v>26.59</v>
      </c>
      <c r="Y47" s="3">
        <v>37.738</v>
      </c>
      <c r="Z47" s="3">
        <v>23.651</v>
      </c>
      <c r="AA47" s="3">
        <v>28.384</v>
      </c>
      <c r="AB47" s="3">
        <v>26.768000000000001</v>
      </c>
      <c r="AC47" s="3">
        <v>30</v>
      </c>
      <c r="AD47" s="3">
        <v>27.6</v>
      </c>
      <c r="AE47" s="3">
        <v>30.8</v>
      </c>
      <c r="AF47" s="3">
        <v>42.887999999999998</v>
      </c>
      <c r="AG47" s="3">
        <v>5</v>
      </c>
      <c r="AH47" s="3">
        <v>6.149</v>
      </c>
      <c r="AI47" s="3">
        <v>6.5</v>
      </c>
      <c r="AJ47" s="3">
        <v>6.5</v>
      </c>
      <c r="AK47" s="3">
        <v>30.748999999999999</v>
      </c>
      <c r="AL47" s="3">
        <v>13.700200000000001</v>
      </c>
      <c r="AM47" s="3">
        <v>14.757199999999999</v>
      </c>
    </row>
    <row r="48" spans="3:39" x14ac:dyDescent="0.2">
      <c r="C48" s="15">
        <f t="shared" ca="1" si="0"/>
        <v>43070</v>
      </c>
      <c r="D48" s="3">
        <v>4.1436055392900101E-2</v>
      </c>
      <c r="E48" s="3">
        <v>5.9583329999999997E-2</v>
      </c>
      <c r="F48" s="3">
        <v>0.12787499999999999</v>
      </c>
      <c r="G48" s="3">
        <v>5</v>
      </c>
      <c r="H48" s="3">
        <v>28.85</v>
      </c>
      <c r="I48" s="3">
        <v>5.1512000000000002</v>
      </c>
      <c r="J48" s="3">
        <v>6.5</v>
      </c>
      <c r="K48" s="3">
        <v>34.649000000000001</v>
      </c>
      <c r="L48" s="3">
        <v>27.728000000000002</v>
      </c>
      <c r="M48" s="3">
        <v>27.04</v>
      </c>
      <c r="N48" s="3">
        <v>27.384</v>
      </c>
      <c r="O48" s="3">
        <v>29</v>
      </c>
      <c r="P48" s="3">
        <v>29.15</v>
      </c>
      <c r="Q48" s="3">
        <v>27.384</v>
      </c>
      <c r="R48" s="3">
        <v>25.827999999999999</v>
      </c>
      <c r="S48" s="3">
        <v>51.917999999999999</v>
      </c>
      <c r="T48" s="3">
        <v>27.664999999999999</v>
      </c>
      <c r="U48" s="3">
        <v>28.85</v>
      </c>
      <c r="V48" s="3">
        <v>26.23</v>
      </c>
      <c r="W48" s="3">
        <v>28.904</v>
      </c>
      <c r="X48" s="3">
        <v>26.59</v>
      </c>
      <c r="Y48" s="3">
        <v>37.738</v>
      </c>
      <c r="Z48" s="3">
        <v>23.651</v>
      </c>
      <c r="AA48" s="3">
        <v>28.384</v>
      </c>
      <c r="AB48" s="3">
        <v>26.768000000000001</v>
      </c>
      <c r="AC48" s="3">
        <v>30</v>
      </c>
      <c r="AD48" s="3">
        <v>27.6</v>
      </c>
      <c r="AE48" s="3">
        <v>30.8</v>
      </c>
      <c r="AF48" s="3">
        <v>42.887999999999998</v>
      </c>
      <c r="AG48" s="3">
        <v>5</v>
      </c>
      <c r="AH48" s="3">
        <v>6.149</v>
      </c>
      <c r="AI48" s="3">
        <v>6.5</v>
      </c>
      <c r="AJ48" s="3">
        <v>6.5</v>
      </c>
      <c r="AK48" s="3">
        <v>30.748999999999999</v>
      </c>
      <c r="AL48" s="3">
        <v>13.700200000000001</v>
      </c>
      <c r="AM48" s="3">
        <v>14.757199999999999</v>
      </c>
    </row>
    <row r="49" spans="3:39" x14ac:dyDescent="0.2">
      <c r="C49" s="15">
        <f t="shared" ca="1" si="0"/>
        <v>43101</v>
      </c>
      <c r="D49" s="3">
        <v>4.1814196077035098E-2</v>
      </c>
      <c r="E49" s="3">
        <v>5.9374999999999997E-2</v>
      </c>
      <c r="F49" s="3">
        <v>0.12783330000000001</v>
      </c>
      <c r="G49" s="3">
        <v>5</v>
      </c>
      <c r="H49" s="3">
        <v>28.75</v>
      </c>
      <c r="I49" s="3">
        <v>5.1512000000000002</v>
      </c>
      <c r="J49" s="3">
        <v>6.5</v>
      </c>
      <c r="K49" s="3">
        <v>34.548999999999999</v>
      </c>
      <c r="L49" s="3">
        <v>27.63</v>
      </c>
      <c r="M49" s="3">
        <v>26.937999999999999</v>
      </c>
      <c r="N49" s="3">
        <v>27.283999999999999</v>
      </c>
      <c r="O49" s="3">
        <v>28.9</v>
      </c>
      <c r="P49" s="3">
        <v>29.045999999999999</v>
      </c>
      <c r="Q49" s="3">
        <v>27.283999999999999</v>
      </c>
      <c r="R49" s="3">
        <v>25.725999999999999</v>
      </c>
      <c r="S49" s="3">
        <v>51.713000000000001</v>
      </c>
      <c r="T49" s="3">
        <v>27.568999999999999</v>
      </c>
      <c r="U49" s="3">
        <v>28.75</v>
      </c>
      <c r="V49" s="3">
        <v>26.131</v>
      </c>
      <c r="W49" s="3">
        <v>28.803999999999998</v>
      </c>
      <c r="X49" s="3">
        <v>26.494</v>
      </c>
      <c r="Y49" s="3">
        <v>37.636000000000003</v>
      </c>
      <c r="Z49" s="3">
        <v>23.555</v>
      </c>
      <c r="AA49" s="3">
        <v>28.783999999999999</v>
      </c>
      <c r="AB49" s="3">
        <v>26.667999999999999</v>
      </c>
      <c r="AC49" s="3">
        <v>29.9</v>
      </c>
      <c r="AD49" s="3">
        <v>27.5</v>
      </c>
      <c r="AE49" s="3">
        <v>30.7</v>
      </c>
      <c r="AF49" s="3">
        <v>42.777999999999999</v>
      </c>
      <c r="AG49" s="3">
        <v>5</v>
      </c>
      <c r="AH49" s="3">
        <v>6.149</v>
      </c>
      <c r="AI49" s="3">
        <v>6.5</v>
      </c>
      <c r="AJ49" s="3">
        <v>6.5</v>
      </c>
      <c r="AK49" s="3">
        <v>30.649000000000001</v>
      </c>
      <c r="AL49" s="3">
        <v>13.950200000000001</v>
      </c>
      <c r="AM49" s="3">
        <v>15.007199999999999</v>
      </c>
    </row>
    <row r="50" spans="3:39" x14ac:dyDescent="0.2">
      <c r="C50" s="15">
        <f t="shared" ca="1" si="0"/>
        <v>43132</v>
      </c>
      <c r="D50" s="3">
        <v>4.2185949712624897E-2</v>
      </c>
      <c r="E50" s="3">
        <v>5.9166660000000003E-2</v>
      </c>
      <c r="F50" s="3">
        <v>0.12779160000000001</v>
      </c>
      <c r="G50" s="3">
        <v>5</v>
      </c>
      <c r="H50" s="3">
        <v>28.75</v>
      </c>
      <c r="I50" s="3">
        <v>5.1512000000000002</v>
      </c>
      <c r="J50" s="3">
        <v>6.5</v>
      </c>
      <c r="K50" s="3">
        <v>34.548999999999999</v>
      </c>
      <c r="L50" s="3">
        <v>27.63</v>
      </c>
      <c r="M50" s="3">
        <v>26.937999999999999</v>
      </c>
      <c r="N50" s="3">
        <v>27.283999999999999</v>
      </c>
      <c r="O50" s="3">
        <v>28.9</v>
      </c>
      <c r="P50" s="3">
        <v>29.045999999999999</v>
      </c>
      <c r="Q50" s="3">
        <v>27.283999999999999</v>
      </c>
      <c r="R50" s="3">
        <v>25.725999999999999</v>
      </c>
      <c r="S50" s="3">
        <v>51.61</v>
      </c>
      <c r="T50" s="3">
        <v>27.568999999999999</v>
      </c>
      <c r="U50" s="3">
        <v>28.75</v>
      </c>
      <c r="V50" s="3">
        <v>26.131</v>
      </c>
      <c r="W50" s="3">
        <v>28.803999999999998</v>
      </c>
      <c r="X50" s="3">
        <v>26.494</v>
      </c>
      <c r="Y50" s="3">
        <v>37.636000000000003</v>
      </c>
      <c r="Z50" s="3">
        <v>23.555</v>
      </c>
      <c r="AA50" s="3">
        <v>28.783999999999999</v>
      </c>
      <c r="AB50" s="3">
        <v>26.667999999999999</v>
      </c>
      <c r="AC50" s="3">
        <v>29.9</v>
      </c>
      <c r="AD50" s="3">
        <v>27.5</v>
      </c>
      <c r="AE50" s="3">
        <v>30.7</v>
      </c>
      <c r="AF50" s="3">
        <v>42.777999999999999</v>
      </c>
      <c r="AG50" s="3">
        <v>5</v>
      </c>
      <c r="AH50" s="3">
        <v>6.149</v>
      </c>
      <c r="AI50" s="3">
        <v>6.5</v>
      </c>
      <c r="AJ50" s="3">
        <v>6.5</v>
      </c>
      <c r="AK50" s="3">
        <v>30.649000000000001</v>
      </c>
      <c r="AL50" s="3">
        <v>13.950200000000001</v>
      </c>
      <c r="AM50" s="3">
        <v>15.007199999999999</v>
      </c>
    </row>
    <row r="51" spans="3:39" x14ac:dyDescent="0.2">
      <c r="C51" s="15">
        <f t="shared" ca="1" si="0"/>
        <v>43160</v>
      </c>
      <c r="D51" s="3">
        <v>4.2521727229744698E-2</v>
      </c>
      <c r="E51" s="3">
        <v>5.8958330000000003E-2</v>
      </c>
      <c r="F51" s="3">
        <v>0.12775</v>
      </c>
      <c r="G51" s="3">
        <v>5</v>
      </c>
      <c r="H51" s="3">
        <v>28.75</v>
      </c>
      <c r="I51" s="3">
        <v>5.1512000000000002</v>
      </c>
      <c r="J51" s="3">
        <v>6.5</v>
      </c>
      <c r="K51" s="3">
        <v>34.548999999999999</v>
      </c>
      <c r="L51" s="3">
        <v>27.63</v>
      </c>
      <c r="M51" s="3">
        <v>26.937999999999999</v>
      </c>
      <c r="N51" s="3">
        <v>27.283999999999999</v>
      </c>
      <c r="O51" s="3">
        <v>28.9</v>
      </c>
      <c r="P51" s="3">
        <v>29.045999999999999</v>
      </c>
      <c r="Q51" s="3">
        <v>27.283999999999999</v>
      </c>
      <c r="R51" s="3">
        <v>25.725999999999999</v>
      </c>
      <c r="S51" s="3">
        <v>51.508000000000003</v>
      </c>
      <c r="T51" s="3">
        <v>27.568999999999999</v>
      </c>
      <c r="U51" s="3">
        <v>28.75</v>
      </c>
      <c r="V51" s="3">
        <v>26.131</v>
      </c>
      <c r="W51" s="3">
        <v>28.803999999999998</v>
      </c>
      <c r="X51" s="3">
        <v>26.494</v>
      </c>
      <c r="Y51" s="3">
        <v>37.636000000000003</v>
      </c>
      <c r="Z51" s="3">
        <v>23.555</v>
      </c>
      <c r="AA51" s="3">
        <v>28.783999999999999</v>
      </c>
      <c r="AB51" s="3">
        <v>26.667999999999999</v>
      </c>
      <c r="AC51" s="3">
        <v>29.9</v>
      </c>
      <c r="AD51" s="3">
        <v>27.5</v>
      </c>
      <c r="AE51" s="3">
        <v>30.7</v>
      </c>
      <c r="AF51" s="3">
        <v>42.777999999999999</v>
      </c>
      <c r="AG51" s="3">
        <v>5</v>
      </c>
      <c r="AH51" s="3">
        <v>6.149</v>
      </c>
      <c r="AI51" s="3">
        <v>6.5</v>
      </c>
      <c r="AJ51" s="3">
        <v>6.5</v>
      </c>
      <c r="AK51" s="3">
        <v>30.649000000000001</v>
      </c>
      <c r="AL51" s="3">
        <v>13.950200000000001</v>
      </c>
      <c r="AM51" s="3">
        <v>15.007199999999999</v>
      </c>
    </row>
    <row r="52" spans="3:39" x14ac:dyDescent="0.2">
      <c r="C52" s="15">
        <f t="shared" ca="1" si="0"/>
        <v>43191</v>
      </c>
      <c r="D52" s="3">
        <v>4.2869803178319503E-2</v>
      </c>
      <c r="E52" s="3">
        <v>5.8749999999999997E-2</v>
      </c>
      <c r="F52" s="3">
        <v>0.1277083</v>
      </c>
      <c r="G52" s="3">
        <v>5</v>
      </c>
      <c r="H52" s="3">
        <v>28.75</v>
      </c>
      <c r="I52" s="3">
        <v>5.1512000000000002</v>
      </c>
      <c r="J52" s="3">
        <v>6.5</v>
      </c>
      <c r="K52" s="3">
        <v>34.548999999999999</v>
      </c>
      <c r="L52" s="3">
        <v>27.63</v>
      </c>
      <c r="M52" s="3">
        <v>26.937999999999999</v>
      </c>
      <c r="N52" s="3">
        <v>27.283999999999999</v>
      </c>
      <c r="O52" s="3">
        <v>28.9</v>
      </c>
      <c r="P52" s="3">
        <v>29.045999999999999</v>
      </c>
      <c r="Q52" s="3">
        <v>27.283999999999999</v>
      </c>
      <c r="R52" s="3">
        <v>25.725999999999999</v>
      </c>
      <c r="S52" s="3">
        <v>51.405999999999999</v>
      </c>
      <c r="T52" s="3">
        <v>27.568999999999999</v>
      </c>
      <c r="U52" s="3">
        <v>28.75</v>
      </c>
      <c r="V52" s="3">
        <v>26.131</v>
      </c>
      <c r="W52" s="3">
        <v>28.803999999999998</v>
      </c>
      <c r="X52" s="3">
        <v>26.494</v>
      </c>
      <c r="Y52" s="3">
        <v>37.636000000000003</v>
      </c>
      <c r="Z52" s="3">
        <v>23.555</v>
      </c>
      <c r="AA52" s="3">
        <v>28.783999999999999</v>
      </c>
      <c r="AB52" s="3">
        <v>26.667999999999999</v>
      </c>
      <c r="AC52" s="3">
        <v>29.9</v>
      </c>
      <c r="AD52" s="3">
        <v>27.5</v>
      </c>
      <c r="AE52" s="3">
        <v>30.7</v>
      </c>
      <c r="AF52" s="3">
        <v>42.777999999999999</v>
      </c>
      <c r="AG52" s="3">
        <v>5</v>
      </c>
      <c r="AH52" s="3">
        <v>6.149</v>
      </c>
      <c r="AI52" s="3">
        <v>6.5</v>
      </c>
      <c r="AJ52" s="3">
        <v>6.5</v>
      </c>
      <c r="AK52" s="3">
        <v>30.649000000000001</v>
      </c>
      <c r="AL52" s="3">
        <v>13.950200000000001</v>
      </c>
      <c r="AM52" s="3">
        <v>15.007199999999999</v>
      </c>
    </row>
    <row r="53" spans="3:39" x14ac:dyDescent="0.2">
      <c r="C53" s="15">
        <f t="shared" ca="1" si="0"/>
        <v>43221</v>
      </c>
      <c r="D53" s="3">
        <v>4.3185884261394102E-2</v>
      </c>
      <c r="E53" s="3">
        <v>5.8541660000000002E-2</v>
      </c>
      <c r="F53" s="3">
        <v>0.12766659999999999</v>
      </c>
      <c r="G53" s="3">
        <v>5</v>
      </c>
      <c r="H53" s="3">
        <v>28.75</v>
      </c>
      <c r="I53" s="3">
        <v>5.1512000000000002</v>
      </c>
      <c r="J53" s="3">
        <v>6.5</v>
      </c>
      <c r="K53" s="3">
        <v>34.548999999999999</v>
      </c>
      <c r="L53" s="3">
        <v>27.63</v>
      </c>
      <c r="M53" s="3">
        <v>26.937999999999999</v>
      </c>
      <c r="N53" s="3">
        <v>27.283999999999999</v>
      </c>
      <c r="O53" s="3">
        <v>28.9</v>
      </c>
      <c r="P53" s="3">
        <v>29.045999999999999</v>
      </c>
      <c r="Q53" s="3">
        <v>27.283999999999999</v>
      </c>
      <c r="R53" s="3">
        <v>25.725999999999999</v>
      </c>
      <c r="S53" s="3">
        <v>51.304000000000002</v>
      </c>
      <c r="T53" s="3">
        <v>27.568999999999999</v>
      </c>
      <c r="U53" s="3">
        <v>28.75</v>
      </c>
      <c r="V53" s="3">
        <v>26.131</v>
      </c>
      <c r="W53" s="3">
        <v>28.803999999999998</v>
      </c>
      <c r="X53" s="3">
        <v>26.494</v>
      </c>
      <c r="Y53" s="3">
        <v>37.636000000000003</v>
      </c>
      <c r="Z53" s="3">
        <v>23.555</v>
      </c>
      <c r="AA53" s="3">
        <v>28.783999999999999</v>
      </c>
      <c r="AB53" s="3">
        <v>26.667999999999999</v>
      </c>
      <c r="AC53" s="3">
        <v>29.9</v>
      </c>
      <c r="AD53" s="3">
        <v>27.5</v>
      </c>
      <c r="AE53" s="3">
        <v>30.7</v>
      </c>
      <c r="AF53" s="3">
        <v>42.777999999999999</v>
      </c>
      <c r="AG53" s="3">
        <v>5</v>
      </c>
      <c r="AH53" s="3">
        <v>6.149</v>
      </c>
      <c r="AI53" s="3">
        <v>6.5</v>
      </c>
      <c r="AJ53" s="3">
        <v>6.5</v>
      </c>
      <c r="AK53" s="3">
        <v>30.649000000000001</v>
      </c>
      <c r="AL53" s="3">
        <v>13.950200000000001</v>
      </c>
      <c r="AM53" s="3">
        <v>15.007199999999999</v>
      </c>
    </row>
    <row r="54" spans="3:39" x14ac:dyDescent="0.2">
      <c r="C54" s="15">
        <f t="shared" ca="1" si="0"/>
        <v>43252</v>
      </c>
      <c r="D54" s="3">
        <v>4.3512501415731798E-2</v>
      </c>
      <c r="E54" s="3">
        <v>5.8333330000000003E-2</v>
      </c>
      <c r="F54" s="3">
        <v>0.12762499999999999</v>
      </c>
      <c r="G54" s="3">
        <v>5</v>
      </c>
      <c r="H54" s="3">
        <v>28.75</v>
      </c>
      <c r="I54" s="3">
        <v>5.1512000000000002</v>
      </c>
      <c r="J54" s="3">
        <v>6.5</v>
      </c>
      <c r="K54" s="3">
        <v>34.548999999999999</v>
      </c>
      <c r="L54" s="3">
        <v>27.63</v>
      </c>
      <c r="M54" s="3">
        <v>26.937999999999999</v>
      </c>
      <c r="N54" s="3">
        <v>27.283999999999999</v>
      </c>
      <c r="O54" s="3">
        <v>28.9</v>
      </c>
      <c r="P54" s="3">
        <v>29.045999999999999</v>
      </c>
      <c r="Q54" s="3">
        <v>27.283999999999999</v>
      </c>
      <c r="R54" s="3">
        <v>25.725999999999999</v>
      </c>
      <c r="S54" s="3">
        <v>51.201999999999998</v>
      </c>
      <c r="T54" s="3">
        <v>27.568999999999999</v>
      </c>
      <c r="U54" s="3">
        <v>28.75</v>
      </c>
      <c r="V54" s="3">
        <v>26.131</v>
      </c>
      <c r="W54" s="3">
        <v>28.803999999999998</v>
      </c>
      <c r="X54" s="3">
        <v>26.494</v>
      </c>
      <c r="Y54" s="3">
        <v>37.636000000000003</v>
      </c>
      <c r="Z54" s="3">
        <v>23.555</v>
      </c>
      <c r="AA54" s="3">
        <v>28.783999999999999</v>
      </c>
      <c r="AB54" s="3">
        <v>26.667999999999999</v>
      </c>
      <c r="AC54" s="3">
        <v>29.9</v>
      </c>
      <c r="AD54" s="3">
        <v>27.5</v>
      </c>
      <c r="AE54" s="3">
        <v>30.7</v>
      </c>
      <c r="AF54" s="3">
        <v>42.777999999999999</v>
      </c>
      <c r="AG54" s="3">
        <v>5</v>
      </c>
      <c r="AH54" s="3">
        <v>6.149</v>
      </c>
      <c r="AI54" s="3">
        <v>6.5</v>
      </c>
      <c r="AJ54" s="3">
        <v>6.5</v>
      </c>
      <c r="AK54" s="3">
        <v>30.649000000000001</v>
      </c>
      <c r="AL54" s="3">
        <v>13.950200000000001</v>
      </c>
      <c r="AM54" s="3">
        <v>15.007199999999999</v>
      </c>
    </row>
    <row r="55" spans="3:39" x14ac:dyDescent="0.2">
      <c r="C55" s="15">
        <f t="shared" ca="1" si="0"/>
        <v>43282</v>
      </c>
      <c r="D55" s="3">
        <v>4.3817451806363199E-2</v>
      </c>
      <c r="E55" s="3">
        <v>5.8125000000000003E-2</v>
      </c>
      <c r="F55" s="3">
        <v>0.12758330000000001</v>
      </c>
      <c r="G55" s="3">
        <v>5</v>
      </c>
      <c r="H55" s="3">
        <v>28.75</v>
      </c>
      <c r="I55" s="3">
        <v>5.1512000000000002</v>
      </c>
      <c r="J55" s="3">
        <v>6.5</v>
      </c>
      <c r="K55" s="3">
        <v>34.548999999999999</v>
      </c>
      <c r="L55" s="3">
        <v>27.63</v>
      </c>
      <c r="M55" s="3">
        <v>26.937999999999999</v>
      </c>
      <c r="N55" s="3">
        <v>27.283999999999999</v>
      </c>
      <c r="O55" s="3">
        <v>28.9</v>
      </c>
      <c r="P55" s="3">
        <v>29.045999999999999</v>
      </c>
      <c r="Q55" s="3">
        <v>27.283999999999999</v>
      </c>
      <c r="R55" s="3">
        <v>25.725999999999999</v>
      </c>
      <c r="S55" s="3">
        <v>51.1</v>
      </c>
      <c r="T55" s="3">
        <v>27.568999999999999</v>
      </c>
      <c r="U55" s="3">
        <v>28.75</v>
      </c>
      <c r="V55" s="3">
        <v>26.131</v>
      </c>
      <c r="W55" s="3">
        <v>28.803999999999998</v>
      </c>
      <c r="X55" s="3">
        <v>26.494</v>
      </c>
      <c r="Y55" s="3">
        <v>37.636000000000003</v>
      </c>
      <c r="Z55" s="3">
        <v>23.555</v>
      </c>
      <c r="AA55" s="3">
        <v>28.783999999999999</v>
      </c>
      <c r="AB55" s="3">
        <v>26.667999999999999</v>
      </c>
      <c r="AC55" s="3">
        <v>29.9</v>
      </c>
      <c r="AD55" s="3">
        <v>27.5</v>
      </c>
      <c r="AE55" s="3">
        <v>30.7</v>
      </c>
      <c r="AF55" s="3">
        <v>42.777999999999999</v>
      </c>
      <c r="AG55" s="3">
        <v>5</v>
      </c>
      <c r="AH55" s="3">
        <v>6.149</v>
      </c>
      <c r="AI55" s="3">
        <v>6.5</v>
      </c>
      <c r="AJ55" s="3">
        <v>6.5</v>
      </c>
      <c r="AK55" s="3">
        <v>30.649000000000001</v>
      </c>
      <c r="AL55" s="3">
        <v>13.950200000000001</v>
      </c>
      <c r="AM55" s="3">
        <v>15.007199999999999</v>
      </c>
    </row>
    <row r="56" spans="3:39" x14ac:dyDescent="0.2">
      <c r="C56" s="15">
        <f t="shared" ca="1" si="0"/>
        <v>43313</v>
      </c>
      <c r="D56" s="3">
        <v>4.41218555426688E-2</v>
      </c>
      <c r="E56" s="3">
        <v>5.7916660000000002E-2</v>
      </c>
      <c r="F56" s="3">
        <v>0.1275416</v>
      </c>
      <c r="G56" s="3">
        <v>5</v>
      </c>
      <c r="H56" s="3">
        <v>28.75</v>
      </c>
      <c r="I56" s="3">
        <v>5.1512000000000002</v>
      </c>
      <c r="J56" s="3">
        <v>6.5</v>
      </c>
      <c r="K56" s="3">
        <v>34.548999999999999</v>
      </c>
      <c r="L56" s="3">
        <v>27.63</v>
      </c>
      <c r="M56" s="3">
        <v>26.937999999999999</v>
      </c>
      <c r="N56" s="3">
        <v>27.283999999999999</v>
      </c>
      <c r="O56" s="3">
        <v>28.9</v>
      </c>
      <c r="P56" s="3">
        <v>29.045999999999999</v>
      </c>
      <c r="Q56" s="3">
        <v>27.283999999999999</v>
      </c>
      <c r="R56" s="3">
        <v>25.725999999999999</v>
      </c>
      <c r="S56" s="3">
        <v>50.997999999999998</v>
      </c>
      <c r="T56" s="3">
        <v>27.568999999999999</v>
      </c>
      <c r="U56" s="3">
        <v>28.75</v>
      </c>
      <c r="V56" s="3">
        <v>26.131</v>
      </c>
      <c r="W56" s="3">
        <v>28.803999999999998</v>
      </c>
      <c r="X56" s="3">
        <v>26.494</v>
      </c>
      <c r="Y56" s="3">
        <v>37.636000000000003</v>
      </c>
      <c r="Z56" s="3">
        <v>23.555</v>
      </c>
      <c r="AA56" s="3">
        <v>28.783999999999999</v>
      </c>
      <c r="AB56" s="3">
        <v>26.667999999999999</v>
      </c>
      <c r="AC56" s="3">
        <v>29.9</v>
      </c>
      <c r="AD56" s="3">
        <v>27.5</v>
      </c>
      <c r="AE56" s="3">
        <v>30.7</v>
      </c>
      <c r="AF56" s="3">
        <v>42.777999999999999</v>
      </c>
      <c r="AG56" s="3">
        <v>5</v>
      </c>
      <c r="AH56" s="3">
        <v>6.149</v>
      </c>
      <c r="AI56" s="3">
        <v>6.5</v>
      </c>
      <c r="AJ56" s="3">
        <v>6.5</v>
      </c>
      <c r="AK56" s="3">
        <v>30.649000000000001</v>
      </c>
      <c r="AL56" s="3">
        <v>13.950200000000001</v>
      </c>
      <c r="AM56" s="3">
        <v>15.007199999999999</v>
      </c>
    </row>
    <row r="57" spans="3:39" x14ac:dyDescent="0.2">
      <c r="C57" s="15">
        <f t="shared" ca="1" si="0"/>
        <v>43344</v>
      </c>
      <c r="D57" s="3">
        <v>4.4426259310001999E-2</v>
      </c>
      <c r="E57" s="3">
        <v>5.7708330000000002E-2</v>
      </c>
      <c r="F57" s="3">
        <v>0.1275</v>
      </c>
      <c r="G57" s="3">
        <v>5</v>
      </c>
      <c r="H57" s="3">
        <v>28.75</v>
      </c>
      <c r="I57" s="3">
        <v>5.1512000000000002</v>
      </c>
      <c r="J57" s="3">
        <v>6.5</v>
      </c>
      <c r="K57" s="3">
        <v>34.548999999999999</v>
      </c>
      <c r="L57" s="3">
        <v>27.63</v>
      </c>
      <c r="M57" s="3">
        <v>26.937999999999999</v>
      </c>
      <c r="N57" s="3">
        <v>27.283999999999999</v>
      </c>
      <c r="O57" s="3">
        <v>28.9</v>
      </c>
      <c r="P57" s="3">
        <v>29.045999999999999</v>
      </c>
      <c r="Q57" s="3">
        <v>27.283999999999999</v>
      </c>
      <c r="R57" s="3">
        <v>25.725999999999999</v>
      </c>
      <c r="S57" s="3">
        <v>50.895000000000003</v>
      </c>
      <c r="T57" s="3">
        <v>27.568999999999999</v>
      </c>
      <c r="U57" s="3">
        <v>28.75</v>
      </c>
      <c r="V57" s="3">
        <v>26.131</v>
      </c>
      <c r="W57" s="3">
        <v>28.803999999999998</v>
      </c>
      <c r="X57" s="3">
        <v>26.494</v>
      </c>
      <c r="Y57" s="3">
        <v>37.636000000000003</v>
      </c>
      <c r="Z57" s="3">
        <v>23.555</v>
      </c>
      <c r="AA57" s="3">
        <v>28.783999999999999</v>
      </c>
      <c r="AB57" s="3">
        <v>26.667999999999999</v>
      </c>
      <c r="AC57" s="3">
        <v>29.9</v>
      </c>
      <c r="AD57" s="3">
        <v>27.5</v>
      </c>
      <c r="AE57" s="3">
        <v>30.7</v>
      </c>
      <c r="AF57" s="3">
        <v>42.777999999999999</v>
      </c>
      <c r="AG57" s="3">
        <v>5</v>
      </c>
      <c r="AH57" s="3">
        <v>6.149</v>
      </c>
      <c r="AI57" s="3">
        <v>6.5</v>
      </c>
      <c r="AJ57" s="3">
        <v>6.5</v>
      </c>
      <c r="AK57" s="3">
        <v>30.649000000000001</v>
      </c>
      <c r="AL57" s="3">
        <v>13.950200000000001</v>
      </c>
      <c r="AM57" s="3">
        <v>15.007199999999999</v>
      </c>
    </row>
    <row r="58" spans="3:39" x14ac:dyDescent="0.2">
      <c r="C58" s="15">
        <f t="shared" ca="1" si="0"/>
        <v>43374</v>
      </c>
      <c r="D58" s="3">
        <v>4.46746741993733E-2</v>
      </c>
      <c r="E58" s="3">
        <v>5.7500000000000002E-2</v>
      </c>
      <c r="F58" s="3">
        <v>0.1274583</v>
      </c>
      <c r="G58" s="3">
        <v>5</v>
      </c>
      <c r="H58" s="3">
        <v>28.75</v>
      </c>
      <c r="I58" s="3">
        <v>5.1512000000000002</v>
      </c>
      <c r="J58" s="3">
        <v>6.5</v>
      </c>
      <c r="K58" s="3">
        <v>34.548999999999999</v>
      </c>
      <c r="L58" s="3">
        <v>27.63</v>
      </c>
      <c r="M58" s="3">
        <v>26.937999999999999</v>
      </c>
      <c r="N58" s="3">
        <v>27.283999999999999</v>
      </c>
      <c r="O58" s="3">
        <v>28.9</v>
      </c>
      <c r="P58" s="3">
        <v>29.045999999999999</v>
      </c>
      <c r="Q58" s="3">
        <v>27.283999999999999</v>
      </c>
      <c r="R58" s="3">
        <v>25.725999999999999</v>
      </c>
      <c r="S58" s="3">
        <v>50.792999999999999</v>
      </c>
      <c r="T58" s="3">
        <v>27.568999999999999</v>
      </c>
      <c r="U58" s="3">
        <v>28.75</v>
      </c>
      <c r="V58" s="3">
        <v>26.131</v>
      </c>
      <c r="W58" s="3">
        <v>28.803999999999998</v>
      </c>
      <c r="X58" s="3">
        <v>26.494</v>
      </c>
      <c r="Y58" s="3">
        <v>37.636000000000003</v>
      </c>
      <c r="Z58" s="3">
        <v>23.555</v>
      </c>
      <c r="AA58" s="3">
        <v>28.783999999999999</v>
      </c>
      <c r="AB58" s="3">
        <v>26.667999999999999</v>
      </c>
      <c r="AC58" s="3">
        <v>29.9</v>
      </c>
      <c r="AD58" s="3">
        <v>27.5</v>
      </c>
      <c r="AE58" s="3">
        <v>30.7</v>
      </c>
      <c r="AF58" s="3">
        <v>42.777999999999999</v>
      </c>
      <c r="AG58" s="3">
        <v>5</v>
      </c>
      <c r="AH58" s="3">
        <v>6.149</v>
      </c>
      <c r="AI58" s="3">
        <v>6.5</v>
      </c>
      <c r="AJ58" s="3">
        <v>6.5</v>
      </c>
      <c r="AK58" s="3">
        <v>30.649000000000001</v>
      </c>
      <c r="AL58" s="3">
        <v>13.950200000000001</v>
      </c>
      <c r="AM58" s="3">
        <v>15.007199999999999</v>
      </c>
    </row>
    <row r="59" spans="3:39" x14ac:dyDescent="0.2">
      <c r="C59" s="15">
        <f t="shared" ca="1" si="0"/>
        <v>43405</v>
      </c>
      <c r="D59" s="3">
        <v>4.4889624743135799E-2</v>
      </c>
      <c r="E59" s="3">
        <v>5.7291660000000001E-2</v>
      </c>
      <c r="F59" s="3">
        <v>0.12741659999999999</v>
      </c>
      <c r="G59" s="3">
        <v>5</v>
      </c>
      <c r="H59" s="3">
        <v>28.75</v>
      </c>
      <c r="I59" s="3">
        <v>5.1512000000000002</v>
      </c>
      <c r="J59" s="3">
        <v>6.5</v>
      </c>
      <c r="K59" s="3">
        <v>34.548999999999999</v>
      </c>
      <c r="L59" s="3">
        <v>27.63</v>
      </c>
      <c r="M59" s="3">
        <v>26.937999999999999</v>
      </c>
      <c r="N59" s="3">
        <v>27.283999999999999</v>
      </c>
      <c r="O59" s="3">
        <v>28.9</v>
      </c>
      <c r="P59" s="3">
        <v>29.045999999999999</v>
      </c>
      <c r="Q59" s="3">
        <v>27.283999999999999</v>
      </c>
      <c r="R59" s="3">
        <v>25.725999999999999</v>
      </c>
      <c r="S59" s="3">
        <v>50.691000000000003</v>
      </c>
      <c r="T59" s="3">
        <v>27.568999999999999</v>
      </c>
      <c r="U59" s="3">
        <v>28.75</v>
      </c>
      <c r="V59" s="3">
        <v>26.131</v>
      </c>
      <c r="W59" s="3">
        <v>28.803999999999998</v>
      </c>
      <c r="X59" s="3">
        <v>26.494</v>
      </c>
      <c r="Y59" s="3">
        <v>37.636000000000003</v>
      </c>
      <c r="Z59" s="3">
        <v>23.555</v>
      </c>
      <c r="AA59" s="3">
        <v>28.783999999999999</v>
      </c>
      <c r="AB59" s="3">
        <v>26.667999999999999</v>
      </c>
      <c r="AC59" s="3">
        <v>29.9</v>
      </c>
      <c r="AD59" s="3">
        <v>27.5</v>
      </c>
      <c r="AE59" s="3">
        <v>30.7</v>
      </c>
      <c r="AF59" s="3">
        <v>42.777999999999999</v>
      </c>
      <c r="AG59" s="3">
        <v>5</v>
      </c>
      <c r="AH59" s="3">
        <v>6.149</v>
      </c>
      <c r="AI59" s="3">
        <v>6.5</v>
      </c>
      <c r="AJ59" s="3">
        <v>6.5</v>
      </c>
      <c r="AK59" s="3">
        <v>30.649000000000001</v>
      </c>
      <c r="AL59" s="3">
        <v>13.950200000000001</v>
      </c>
      <c r="AM59" s="3">
        <v>15.007199999999999</v>
      </c>
    </row>
    <row r="60" spans="3:39" x14ac:dyDescent="0.2">
      <c r="C60" s="15">
        <f t="shared" ca="1" si="0"/>
        <v>43435</v>
      </c>
      <c r="D60" s="3">
        <v>4.50976414131148E-2</v>
      </c>
      <c r="E60" s="3">
        <v>5.7083330000000002E-2</v>
      </c>
      <c r="F60" s="3">
        <v>0.12737499999999999</v>
      </c>
      <c r="G60" s="3">
        <v>5</v>
      </c>
      <c r="H60" s="3">
        <v>28.75</v>
      </c>
      <c r="I60" s="3">
        <v>5.1512000000000002</v>
      </c>
      <c r="J60" s="3">
        <v>6.5</v>
      </c>
      <c r="K60" s="3">
        <v>34.548999999999999</v>
      </c>
      <c r="L60" s="3">
        <v>27.63</v>
      </c>
      <c r="M60" s="3">
        <v>26.937999999999999</v>
      </c>
      <c r="N60" s="3">
        <v>27.283999999999999</v>
      </c>
      <c r="O60" s="3">
        <v>28.9</v>
      </c>
      <c r="P60" s="3">
        <v>29.045999999999999</v>
      </c>
      <c r="Q60" s="3">
        <v>27.283999999999999</v>
      </c>
      <c r="R60" s="3">
        <v>25.725999999999999</v>
      </c>
      <c r="S60" s="3">
        <v>50.588999999999999</v>
      </c>
      <c r="T60" s="3">
        <v>27.568999999999999</v>
      </c>
      <c r="U60" s="3">
        <v>28.75</v>
      </c>
      <c r="V60" s="3">
        <v>26.131</v>
      </c>
      <c r="W60" s="3">
        <v>28.803999999999998</v>
      </c>
      <c r="X60" s="3">
        <v>26.494</v>
      </c>
      <c r="Y60" s="3">
        <v>37.636000000000003</v>
      </c>
      <c r="Z60" s="3">
        <v>23.555</v>
      </c>
      <c r="AA60" s="3">
        <v>28.783999999999999</v>
      </c>
      <c r="AB60" s="3">
        <v>26.667999999999999</v>
      </c>
      <c r="AC60" s="3">
        <v>29.9</v>
      </c>
      <c r="AD60" s="3">
        <v>27.5</v>
      </c>
      <c r="AE60" s="3">
        <v>30.7</v>
      </c>
      <c r="AF60" s="3">
        <v>42.777999999999999</v>
      </c>
      <c r="AG60" s="3">
        <v>5</v>
      </c>
      <c r="AH60" s="3">
        <v>6.149</v>
      </c>
      <c r="AI60" s="3">
        <v>6.5</v>
      </c>
      <c r="AJ60" s="3">
        <v>6.5</v>
      </c>
      <c r="AK60" s="3">
        <v>30.649000000000001</v>
      </c>
      <c r="AL60" s="3">
        <v>13.950200000000001</v>
      </c>
      <c r="AM60" s="3">
        <v>15.007199999999999</v>
      </c>
    </row>
    <row r="61" spans="3:39" x14ac:dyDescent="0.2">
      <c r="C61" s="15">
        <f t="shared" ca="1" si="0"/>
        <v>43466</v>
      </c>
      <c r="D61" s="3">
        <v>4.5312591987307603E-2</v>
      </c>
      <c r="E61" s="3">
        <v>5.6875000000000002E-2</v>
      </c>
      <c r="F61" s="3">
        <v>0.12733330000000001</v>
      </c>
      <c r="G61" s="3">
        <v>5</v>
      </c>
      <c r="H61" s="3">
        <v>28.65</v>
      </c>
      <c r="I61" s="3">
        <v>5.1512000000000002</v>
      </c>
      <c r="J61" s="3">
        <v>6.5</v>
      </c>
      <c r="K61" s="3">
        <v>34.448999999999998</v>
      </c>
      <c r="L61" s="3">
        <v>27.530999999999999</v>
      </c>
      <c r="M61" s="3">
        <v>26.837</v>
      </c>
      <c r="N61" s="3">
        <v>27.184000000000001</v>
      </c>
      <c r="O61" s="3">
        <v>28.8</v>
      </c>
      <c r="P61" s="3">
        <v>28.942</v>
      </c>
      <c r="Q61" s="3">
        <v>27.184000000000001</v>
      </c>
      <c r="R61" s="3">
        <v>25.625</v>
      </c>
      <c r="S61" s="3">
        <v>50.383000000000003</v>
      </c>
      <c r="T61" s="3">
        <v>27.472999999999999</v>
      </c>
      <c r="U61" s="3">
        <v>28.65</v>
      </c>
      <c r="V61" s="3">
        <v>26.032</v>
      </c>
      <c r="W61" s="3">
        <v>28.704000000000001</v>
      </c>
      <c r="X61" s="3">
        <v>26.398</v>
      </c>
      <c r="Y61" s="3">
        <v>37.534999999999997</v>
      </c>
      <c r="Z61" s="3">
        <v>23.459</v>
      </c>
      <c r="AA61" s="3">
        <v>28.684000000000001</v>
      </c>
      <c r="AB61" s="3">
        <v>26.568000000000001</v>
      </c>
      <c r="AC61" s="3">
        <v>29.8</v>
      </c>
      <c r="AD61" s="3">
        <v>27.4</v>
      </c>
      <c r="AE61" s="3">
        <v>30.6</v>
      </c>
      <c r="AF61" s="3">
        <v>42.667999999999999</v>
      </c>
      <c r="AG61" s="3">
        <v>5</v>
      </c>
      <c r="AH61" s="3">
        <v>6.149</v>
      </c>
      <c r="AI61" s="3">
        <v>6.5</v>
      </c>
      <c r="AJ61" s="3">
        <v>6.5</v>
      </c>
      <c r="AK61" s="3">
        <v>30.548999999999999</v>
      </c>
      <c r="AL61" s="3">
        <v>14.200200000000001</v>
      </c>
      <c r="AM61" s="3">
        <v>15.257199999999999</v>
      </c>
    </row>
    <row r="62" spans="3:39" x14ac:dyDescent="0.2">
      <c r="C62" s="15">
        <f t="shared" ca="1" si="0"/>
        <v>43497</v>
      </c>
      <c r="D62" s="3">
        <v>4.5527542576962302E-2</v>
      </c>
      <c r="E62" s="3">
        <v>5.6666660000000001E-2</v>
      </c>
      <c r="F62" s="3">
        <v>0.1272916</v>
      </c>
      <c r="G62" s="3">
        <v>5</v>
      </c>
      <c r="H62" s="3">
        <v>28.65</v>
      </c>
      <c r="I62" s="3">
        <v>5.1512000000000002</v>
      </c>
      <c r="J62" s="3">
        <v>6.5</v>
      </c>
      <c r="K62" s="3">
        <v>34.448999999999998</v>
      </c>
      <c r="L62" s="3">
        <v>27.530999999999999</v>
      </c>
      <c r="M62" s="3">
        <v>26.837</v>
      </c>
      <c r="N62" s="3">
        <v>27.184000000000001</v>
      </c>
      <c r="O62" s="3">
        <v>28.8</v>
      </c>
      <c r="P62" s="3">
        <v>28.942</v>
      </c>
      <c r="Q62" s="3">
        <v>27.184000000000001</v>
      </c>
      <c r="R62" s="3">
        <v>25.625</v>
      </c>
      <c r="S62" s="3">
        <v>50.280999999999999</v>
      </c>
      <c r="T62" s="3">
        <v>27.472999999999999</v>
      </c>
      <c r="U62" s="3">
        <v>28.65</v>
      </c>
      <c r="V62" s="3">
        <v>26.032</v>
      </c>
      <c r="W62" s="3">
        <v>28.704000000000001</v>
      </c>
      <c r="X62" s="3">
        <v>26.398</v>
      </c>
      <c r="Y62" s="3">
        <v>37.534999999999997</v>
      </c>
      <c r="Z62" s="3">
        <v>23.459</v>
      </c>
      <c r="AA62" s="3">
        <v>28.684000000000001</v>
      </c>
      <c r="AB62" s="3">
        <v>26.568000000000001</v>
      </c>
      <c r="AC62" s="3">
        <v>29.8</v>
      </c>
      <c r="AD62" s="3">
        <v>27.4</v>
      </c>
      <c r="AE62" s="3">
        <v>30.6</v>
      </c>
      <c r="AF62" s="3">
        <v>42.667999999999999</v>
      </c>
      <c r="AG62" s="3">
        <v>5</v>
      </c>
      <c r="AH62" s="3">
        <v>6.149</v>
      </c>
      <c r="AI62" s="3">
        <v>6.5</v>
      </c>
      <c r="AJ62" s="3">
        <v>6.5</v>
      </c>
      <c r="AK62" s="3">
        <v>30.548999999999999</v>
      </c>
      <c r="AL62" s="3">
        <v>14.200200000000001</v>
      </c>
      <c r="AM62" s="3">
        <v>15.257199999999999</v>
      </c>
    </row>
    <row r="63" spans="3:39" x14ac:dyDescent="0.2">
      <c r="C63" s="15">
        <f t="shared" ca="1" si="0"/>
        <v>43525</v>
      </c>
      <c r="D63" s="3">
        <v>4.5721691509939003E-2</v>
      </c>
      <c r="E63" s="3">
        <v>5.6458330000000001E-2</v>
      </c>
      <c r="F63" s="3">
        <v>0.12725</v>
      </c>
      <c r="G63" s="3">
        <v>5</v>
      </c>
      <c r="H63" s="3">
        <v>28.65</v>
      </c>
      <c r="I63" s="3">
        <v>5.1512000000000002</v>
      </c>
      <c r="J63" s="3">
        <v>6.5</v>
      </c>
      <c r="K63" s="3">
        <v>34.448999999999998</v>
      </c>
      <c r="L63" s="3">
        <v>27.530999999999999</v>
      </c>
      <c r="M63" s="3">
        <v>26.837</v>
      </c>
      <c r="N63" s="3">
        <v>27.184000000000001</v>
      </c>
      <c r="O63" s="3">
        <v>28.8</v>
      </c>
      <c r="P63" s="3">
        <v>28.942</v>
      </c>
      <c r="Q63" s="3">
        <v>27.184000000000001</v>
      </c>
      <c r="R63" s="3">
        <v>25.625</v>
      </c>
      <c r="S63" s="3">
        <v>50.179000000000002</v>
      </c>
      <c r="T63" s="3">
        <v>27.472999999999999</v>
      </c>
      <c r="U63" s="3">
        <v>28.65</v>
      </c>
      <c r="V63" s="3">
        <v>26.032</v>
      </c>
      <c r="W63" s="3">
        <v>28.704000000000001</v>
      </c>
      <c r="X63" s="3">
        <v>26.398</v>
      </c>
      <c r="Y63" s="3">
        <v>37.534999999999997</v>
      </c>
      <c r="Z63" s="3">
        <v>23.459</v>
      </c>
      <c r="AA63" s="3">
        <v>28.684000000000001</v>
      </c>
      <c r="AB63" s="3">
        <v>26.568000000000001</v>
      </c>
      <c r="AC63" s="3">
        <v>29.8</v>
      </c>
      <c r="AD63" s="3">
        <v>27.4</v>
      </c>
      <c r="AE63" s="3">
        <v>30.6</v>
      </c>
      <c r="AF63" s="3">
        <v>42.667999999999999</v>
      </c>
      <c r="AG63" s="3">
        <v>5</v>
      </c>
      <c r="AH63" s="3">
        <v>6.149</v>
      </c>
      <c r="AI63" s="3">
        <v>6.5</v>
      </c>
      <c r="AJ63" s="3">
        <v>6.5</v>
      </c>
      <c r="AK63" s="3">
        <v>30.548999999999999</v>
      </c>
      <c r="AL63" s="3">
        <v>14.200200000000001</v>
      </c>
      <c r="AM63" s="3">
        <v>15.257199999999999</v>
      </c>
    </row>
    <row r="64" spans="3:39" x14ac:dyDescent="0.2">
      <c r="C64" s="15">
        <f t="shared" ca="1" si="0"/>
        <v>43556</v>
      </c>
      <c r="D64" s="3">
        <v>4.5936642129017297E-2</v>
      </c>
      <c r="E64" s="3">
        <v>5.6250000000000001E-2</v>
      </c>
      <c r="F64" s="3">
        <v>0.1272083</v>
      </c>
      <c r="G64" s="3">
        <v>5</v>
      </c>
      <c r="H64" s="3">
        <v>28.65</v>
      </c>
      <c r="I64" s="3">
        <v>5.1512000000000002</v>
      </c>
      <c r="J64" s="3">
        <v>6.5</v>
      </c>
      <c r="K64" s="3">
        <v>34.448999999999998</v>
      </c>
      <c r="L64" s="3">
        <v>27.530999999999999</v>
      </c>
      <c r="M64" s="3">
        <v>26.837</v>
      </c>
      <c r="N64" s="3">
        <v>27.184000000000001</v>
      </c>
      <c r="O64" s="3">
        <v>28.8</v>
      </c>
      <c r="P64" s="3">
        <v>28.942</v>
      </c>
      <c r="Q64" s="3">
        <v>27.184000000000001</v>
      </c>
      <c r="R64" s="3">
        <v>25.625</v>
      </c>
      <c r="S64" s="3">
        <v>50.076999999999998</v>
      </c>
      <c r="T64" s="3">
        <v>27.472999999999999</v>
      </c>
      <c r="U64" s="3">
        <v>28.65</v>
      </c>
      <c r="V64" s="3">
        <v>26.032</v>
      </c>
      <c r="W64" s="3">
        <v>28.704000000000001</v>
      </c>
      <c r="X64" s="3">
        <v>26.398</v>
      </c>
      <c r="Y64" s="3">
        <v>37.534999999999997</v>
      </c>
      <c r="Z64" s="3">
        <v>23.459</v>
      </c>
      <c r="AA64" s="3">
        <v>28.684000000000001</v>
      </c>
      <c r="AB64" s="3">
        <v>26.568000000000001</v>
      </c>
      <c r="AC64" s="3">
        <v>29.8</v>
      </c>
      <c r="AD64" s="3">
        <v>27.4</v>
      </c>
      <c r="AE64" s="3">
        <v>30.6</v>
      </c>
      <c r="AF64" s="3">
        <v>42.667999999999999</v>
      </c>
      <c r="AG64" s="3">
        <v>5</v>
      </c>
      <c r="AH64" s="3">
        <v>6.149</v>
      </c>
      <c r="AI64" s="3">
        <v>6.5</v>
      </c>
      <c r="AJ64" s="3">
        <v>6.5</v>
      </c>
      <c r="AK64" s="3">
        <v>30.548999999999999</v>
      </c>
      <c r="AL64" s="3">
        <v>14.200200000000001</v>
      </c>
      <c r="AM64" s="3">
        <v>15.257199999999999</v>
      </c>
    </row>
    <row r="65" spans="3:39" x14ac:dyDescent="0.2">
      <c r="C65" s="15">
        <f t="shared" ca="1" si="0"/>
        <v>43586</v>
      </c>
      <c r="D65" s="3">
        <v>4.61446588718748E-2</v>
      </c>
      <c r="E65" s="3">
        <v>5.604166E-2</v>
      </c>
      <c r="F65" s="3">
        <v>0.12716659999999999</v>
      </c>
      <c r="G65" s="3">
        <v>5</v>
      </c>
      <c r="H65" s="3">
        <v>28.65</v>
      </c>
      <c r="I65" s="3">
        <v>5.1512000000000002</v>
      </c>
      <c r="J65" s="3">
        <v>6.5</v>
      </c>
      <c r="K65" s="3">
        <v>34.448999999999998</v>
      </c>
      <c r="L65" s="3">
        <v>27.530999999999999</v>
      </c>
      <c r="M65" s="3">
        <v>26.837</v>
      </c>
      <c r="N65" s="3">
        <v>27.184000000000001</v>
      </c>
      <c r="O65" s="3">
        <v>28.8</v>
      </c>
      <c r="P65" s="3">
        <v>28.942</v>
      </c>
      <c r="Q65" s="3">
        <v>27.184000000000001</v>
      </c>
      <c r="R65" s="3">
        <v>25.625</v>
      </c>
      <c r="S65" s="3">
        <v>49.975000000000001</v>
      </c>
      <c r="T65" s="3">
        <v>27.472999999999999</v>
      </c>
      <c r="U65" s="3">
        <v>28.65</v>
      </c>
      <c r="V65" s="3">
        <v>26.032</v>
      </c>
      <c r="W65" s="3">
        <v>28.704000000000001</v>
      </c>
      <c r="X65" s="3">
        <v>26.398</v>
      </c>
      <c r="Y65" s="3">
        <v>37.534999999999997</v>
      </c>
      <c r="Z65" s="3">
        <v>23.459</v>
      </c>
      <c r="AA65" s="3">
        <v>28.684000000000001</v>
      </c>
      <c r="AB65" s="3">
        <v>26.568000000000001</v>
      </c>
      <c r="AC65" s="3">
        <v>29.8</v>
      </c>
      <c r="AD65" s="3">
        <v>27.4</v>
      </c>
      <c r="AE65" s="3">
        <v>30.6</v>
      </c>
      <c r="AF65" s="3">
        <v>42.667999999999999</v>
      </c>
      <c r="AG65" s="3">
        <v>5</v>
      </c>
      <c r="AH65" s="3">
        <v>6.149</v>
      </c>
      <c r="AI65" s="3">
        <v>6.5</v>
      </c>
      <c r="AJ65" s="3">
        <v>6.5</v>
      </c>
      <c r="AK65" s="3">
        <v>30.548999999999999</v>
      </c>
      <c r="AL65" s="3">
        <v>14.200200000000001</v>
      </c>
      <c r="AM65" s="3">
        <v>15.257199999999999</v>
      </c>
    </row>
    <row r="66" spans="3:39" x14ac:dyDescent="0.2">
      <c r="C66" s="15">
        <f t="shared" ca="1" si="0"/>
        <v>43617</v>
      </c>
      <c r="D66" s="3">
        <v>4.6359609521367903E-2</v>
      </c>
      <c r="E66" s="3">
        <v>5.583333E-2</v>
      </c>
      <c r="F66" s="3">
        <v>0.12712499999999999</v>
      </c>
      <c r="G66" s="3">
        <v>5</v>
      </c>
      <c r="H66" s="3">
        <v>28.65</v>
      </c>
      <c r="I66" s="3">
        <v>5.1512000000000002</v>
      </c>
      <c r="J66" s="3">
        <v>6.5</v>
      </c>
      <c r="K66" s="3">
        <v>34.448999999999998</v>
      </c>
      <c r="L66" s="3">
        <v>27.530999999999999</v>
      </c>
      <c r="M66" s="3">
        <v>26.837</v>
      </c>
      <c r="N66" s="3">
        <v>27.184000000000001</v>
      </c>
      <c r="O66" s="3">
        <v>28.8</v>
      </c>
      <c r="P66" s="3">
        <v>28.942</v>
      </c>
      <c r="Q66" s="3">
        <v>27.184000000000001</v>
      </c>
      <c r="R66" s="3">
        <v>25.625</v>
      </c>
      <c r="S66" s="3">
        <v>49.872999999999998</v>
      </c>
      <c r="T66" s="3">
        <v>27.472999999999999</v>
      </c>
      <c r="U66" s="3">
        <v>28.65</v>
      </c>
      <c r="V66" s="3">
        <v>26.032</v>
      </c>
      <c r="W66" s="3">
        <v>28.704000000000001</v>
      </c>
      <c r="X66" s="3">
        <v>26.398</v>
      </c>
      <c r="Y66" s="3">
        <v>37.534999999999997</v>
      </c>
      <c r="Z66" s="3">
        <v>23.459</v>
      </c>
      <c r="AA66" s="3">
        <v>28.684000000000001</v>
      </c>
      <c r="AB66" s="3">
        <v>26.568000000000001</v>
      </c>
      <c r="AC66" s="3">
        <v>29.8</v>
      </c>
      <c r="AD66" s="3">
        <v>27.4</v>
      </c>
      <c r="AE66" s="3">
        <v>30.6</v>
      </c>
      <c r="AF66" s="3">
        <v>42.667999999999999</v>
      </c>
      <c r="AG66" s="3">
        <v>5</v>
      </c>
      <c r="AH66" s="3">
        <v>6.149</v>
      </c>
      <c r="AI66" s="3">
        <v>6.5</v>
      </c>
      <c r="AJ66" s="3">
        <v>6.5</v>
      </c>
      <c r="AK66" s="3">
        <v>30.548999999999999</v>
      </c>
      <c r="AL66" s="3">
        <v>14.200200000000001</v>
      </c>
      <c r="AM66" s="3">
        <v>15.257199999999999</v>
      </c>
    </row>
    <row r="67" spans="3:39" x14ac:dyDescent="0.2">
      <c r="C67" s="15">
        <f t="shared" ca="1" si="0"/>
        <v>43647</v>
      </c>
      <c r="D67" s="3">
        <v>4.6567626293655198E-2</v>
      </c>
      <c r="E67" s="3">
        <v>5.5625000000000001E-2</v>
      </c>
      <c r="F67" s="3">
        <v>0.12708330000000001</v>
      </c>
      <c r="G67" s="3">
        <v>5</v>
      </c>
      <c r="H67" s="3">
        <v>28.65</v>
      </c>
      <c r="I67" s="3">
        <v>5.1512000000000002</v>
      </c>
      <c r="J67" s="3">
        <v>6.5</v>
      </c>
      <c r="K67" s="3">
        <v>34.448999999999998</v>
      </c>
      <c r="L67" s="3">
        <v>27.530999999999999</v>
      </c>
      <c r="M67" s="3">
        <v>26.837</v>
      </c>
      <c r="N67" s="3">
        <v>27.184000000000001</v>
      </c>
      <c r="O67" s="3">
        <v>28.8</v>
      </c>
      <c r="P67" s="3">
        <v>28.942</v>
      </c>
      <c r="Q67" s="3">
        <v>27.184000000000001</v>
      </c>
      <c r="R67" s="3">
        <v>25.625</v>
      </c>
      <c r="S67" s="3">
        <v>49.77</v>
      </c>
      <c r="T67" s="3">
        <v>27.472999999999999</v>
      </c>
      <c r="U67" s="3">
        <v>28.65</v>
      </c>
      <c r="V67" s="3">
        <v>26.032</v>
      </c>
      <c r="W67" s="3">
        <v>28.704000000000001</v>
      </c>
      <c r="X67" s="3">
        <v>26.398</v>
      </c>
      <c r="Y67" s="3">
        <v>37.534999999999997</v>
      </c>
      <c r="Z67" s="3">
        <v>23.459</v>
      </c>
      <c r="AA67" s="3">
        <v>28.684000000000001</v>
      </c>
      <c r="AB67" s="3">
        <v>26.568000000000001</v>
      </c>
      <c r="AC67" s="3">
        <v>29.8</v>
      </c>
      <c r="AD67" s="3">
        <v>27.4</v>
      </c>
      <c r="AE67" s="3">
        <v>30.6</v>
      </c>
      <c r="AF67" s="3">
        <v>42.667999999999999</v>
      </c>
      <c r="AG67" s="3">
        <v>5</v>
      </c>
      <c r="AH67" s="3">
        <v>6.149</v>
      </c>
      <c r="AI67" s="3">
        <v>6.5</v>
      </c>
      <c r="AJ67" s="3">
        <v>6.5</v>
      </c>
      <c r="AK67" s="3">
        <v>30.548999999999999</v>
      </c>
      <c r="AL67" s="3">
        <v>14.200200000000001</v>
      </c>
      <c r="AM67" s="3">
        <v>15.257199999999999</v>
      </c>
    </row>
    <row r="68" spans="3:39" x14ac:dyDescent="0.2">
      <c r="C68" s="15">
        <f t="shared" ca="1" si="0"/>
        <v>43678</v>
      </c>
      <c r="D68" s="3">
        <v>4.6782576973556401E-2</v>
      </c>
      <c r="E68" s="3">
        <v>5.541666E-2</v>
      </c>
      <c r="F68" s="3">
        <v>0.1270416</v>
      </c>
      <c r="G68" s="3">
        <v>5</v>
      </c>
      <c r="H68" s="3">
        <v>28.65</v>
      </c>
      <c r="I68" s="3">
        <v>5.1512000000000002</v>
      </c>
      <c r="J68" s="3">
        <v>6.5</v>
      </c>
      <c r="K68" s="3">
        <v>34.448999999999998</v>
      </c>
      <c r="L68" s="3">
        <v>27.530999999999999</v>
      </c>
      <c r="M68" s="3">
        <v>26.837</v>
      </c>
      <c r="N68" s="3">
        <v>27.184000000000001</v>
      </c>
      <c r="O68" s="3">
        <v>28.8</v>
      </c>
      <c r="P68" s="3">
        <v>28.942</v>
      </c>
      <c r="Q68" s="3">
        <v>27.184000000000001</v>
      </c>
      <c r="R68" s="3">
        <v>25.625</v>
      </c>
      <c r="S68" s="3">
        <v>49.667999999999999</v>
      </c>
      <c r="T68" s="3">
        <v>27.472999999999999</v>
      </c>
      <c r="U68" s="3">
        <v>28.65</v>
      </c>
      <c r="V68" s="3">
        <v>26.032</v>
      </c>
      <c r="W68" s="3">
        <v>28.704000000000001</v>
      </c>
      <c r="X68" s="3">
        <v>26.398</v>
      </c>
      <c r="Y68" s="3">
        <v>37.534999999999997</v>
      </c>
      <c r="Z68" s="3">
        <v>23.459</v>
      </c>
      <c r="AA68" s="3">
        <v>28.684000000000001</v>
      </c>
      <c r="AB68" s="3">
        <v>26.568000000000001</v>
      </c>
      <c r="AC68" s="3">
        <v>29.8</v>
      </c>
      <c r="AD68" s="3">
        <v>27.4</v>
      </c>
      <c r="AE68" s="3">
        <v>30.6</v>
      </c>
      <c r="AF68" s="3">
        <v>42.667999999999999</v>
      </c>
      <c r="AG68" s="3">
        <v>5</v>
      </c>
      <c r="AH68" s="3">
        <v>6.149</v>
      </c>
      <c r="AI68" s="3">
        <v>6.5</v>
      </c>
      <c r="AJ68" s="3">
        <v>6.5</v>
      </c>
      <c r="AK68" s="3">
        <v>30.548999999999999</v>
      </c>
      <c r="AL68" s="3">
        <v>14.200200000000001</v>
      </c>
      <c r="AM68" s="3">
        <v>15.257199999999999</v>
      </c>
    </row>
    <row r="69" spans="3:39" x14ac:dyDescent="0.2">
      <c r="C69" s="15">
        <f t="shared" ca="1" si="0"/>
        <v>43709</v>
      </c>
      <c r="D69" s="3">
        <v>4.6997527668908301E-2</v>
      </c>
      <c r="E69" s="3">
        <v>5.520833E-2</v>
      </c>
      <c r="F69" s="3">
        <v>0.127</v>
      </c>
      <c r="G69" s="3">
        <v>5</v>
      </c>
      <c r="H69" s="3">
        <v>28.65</v>
      </c>
      <c r="I69" s="3">
        <v>5.1512000000000002</v>
      </c>
      <c r="J69" s="3">
        <v>6.5</v>
      </c>
      <c r="K69" s="3">
        <v>34.448999999999998</v>
      </c>
      <c r="L69" s="3">
        <v>27.530999999999999</v>
      </c>
      <c r="M69" s="3">
        <v>26.837</v>
      </c>
      <c r="N69" s="3">
        <v>27.184000000000001</v>
      </c>
      <c r="O69" s="3">
        <v>28.8</v>
      </c>
      <c r="P69" s="3">
        <v>28.942</v>
      </c>
      <c r="Q69" s="3">
        <v>27.184000000000001</v>
      </c>
      <c r="R69" s="3">
        <v>25.625</v>
      </c>
      <c r="S69" s="3">
        <v>49.566000000000003</v>
      </c>
      <c r="T69" s="3">
        <v>27.472999999999999</v>
      </c>
      <c r="U69" s="3">
        <v>28.65</v>
      </c>
      <c r="V69" s="3">
        <v>26.032</v>
      </c>
      <c r="W69" s="3">
        <v>28.704000000000001</v>
      </c>
      <c r="X69" s="3">
        <v>26.398</v>
      </c>
      <c r="Y69" s="3">
        <v>37.534999999999997</v>
      </c>
      <c r="Z69" s="3">
        <v>23.459</v>
      </c>
      <c r="AA69" s="3">
        <v>28.684000000000001</v>
      </c>
      <c r="AB69" s="3">
        <v>26.568000000000001</v>
      </c>
      <c r="AC69" s="3">
        <v>29.8</v>
      </c>
      <c r="AD69" s="3">
        <v>27.4</v>
      </c>
      <c r="AE69" s="3">
        <v>30.6</v>
      </c>
      <c r="AF69" s="3">
        <v>42.667999999999999</v>
      </c>
      <c r="AG69" s="3">
        <v>5</v>
      </c>
      <c r="AH69" s="3">
        <v>6.149</v>
      </c>
      <c r="AI69" s="3">
        <v>6.5</v>
      </c>
      <c r="AJ69" s="3">
        <v>6.5</v>
      </c>
      <c r="AK69" s="3">
        <v>30.548999999999999</v>
      </c>
      <c r="AL69" s="3">
        <v>14.200200000000001</v>
      </c>
      <c r="AM69" s="3">
        <v>15.257199999999999</v>
      </c>
    </row>
    <row r="70" spans="3:39" x14ac:dyDescent="0.2">
      <c r="C70" s="15">
        <f t="shared" ca="1" si="0"/>
        <v>43739</v>
      </c>
      <c r="D70" s="3">
        <v>4.7202445016012902E-2</v>
      </c>
      <c r="E70" s="3">
        <v>5.5E-2</v>
      </c>
      <c r="F70" s="3">
        <v>0.12691659999999999</v>
      </c>
      <c r="G70" s="3">
        <v>5</v>
      </c>
      <c r="H70" s="3">
        <v>28.65</v>
      </c>
      <c r="I70" s="3">
        <v>5.1512000000000002</v>
      </c>
      <c r="J70" s="3">
        <v>6.5</v>
      </c>
      <c r="K70" s="3">
        <v>34.448999999999998</v>
      </c>
      <c r="L70" s="3">
        <v>27.530999999999999</v>
      </c>
      <c r="M70" s="3">
        <v>26.837</v>
      </c>
      <c r="N70" s="3">
        <v>27.184000000000001</v>
      </c>
      <c r="O70" s="3">
        <v>28.8</v>
      </c>
      <c r="P70" s="3">
        <v>28.942</v>
      </c>
      <c r="Q70" s="3">
        <v>27.184000000000001</v>
      </c>
      <c r="R70" s="3">
        <v>25.625</v>
      </c>
      <c r="S70" s="3">
        <v>49.463999999999999</v>
      </c>
      <c r="T70" s="3">
        <v>27.472999999999999</v>
      </c>
      <c r="U70" s="3">
        <v>28.65</v>
      </c>
      <c r="V70" s="3">
        <v>26.032</v>
      </c>
      <c r="W70" s="3">
        <v>28.704000000000001</v>
      </c>
      <c r="X70" s="3">
        <v>26.398</v>
      </c>
      <c r="Y70" s="3">
        <v>37.534999999999997</v>
      </c>
      <c r="Z70" s="3">
        <v>23.459</v>
      </c>
      <c r="AA70" s="3">
        <v>28.684000000000001</v>
      </c>
      <c r="AB70" s="3">
        <v>26.568000000000001</v>
      </c>
      <c r="AC70" s="3">
        <v>29.8</v>
      </c>
      <c r="AD70" s="3">
        <v>27.4</v>
      </c>
      <c r="AE70" s="3">
        <v>30.6</v>
      </c>
      <c r="AF70" s="3">
        <v>42.667999999999999</v>
      </c>
      <c r="AG70" s="3">
        <v>5</v>
      </c>
      <c r="AH70" s="3">
        <v>6.149</v>
      </c>
      <c r="AI70" s="3">
        <v>6.5</v>
      </c>
      <c r="AJ70" s="3">
        <v>6.5</v>
      </c>
      <c r="AK70" s="3">
        <v>30.548999999999999</v>
      </c>
      <c r="AL70" s="3">
        <v>14.200200000000001</v>
      </c>
      <c r="AM70" s="3">
        <v>15.257199999999999</v>
      </c>
    </row>
    <row r="71" spans="3:39" x14ac:dyDescent="0.2">
      <c r="C71" s="15">
        <f t="shared" ca="1" si="0"/>
        <v>43770</v>
      </c>
      <c r="D71" s="3">
        <v>4.7401381814387002E-2</v>
      </c>
      <c r="E71" s="3">
        <v>5.4791659999999999E-2</v>
      </c>
      <c r="F71" s="3">
        <v>0.12683330000000001</v>
      </c>
      <c r="G71" s="3">
        <v>5</v>
      </c>
      <c r="H71" s="3">
        <v>28.65</v>
      </c>
      <c r="I71" s="3">
        <v>5.1512000000000002</v>
      </c>
      <c r="J71" s="3">
        <v>6.5</v>
      </c>
      <c r="K71" s="3">
        <v>34.448999999999998</v>
      </c>
      <c r="L71" s="3">
        <v>27.530999999999999</v>
      </c>
      <c r="M71" s="3">
        <v>26.837</v>
      </c>
      <c r="N71" s="3">
        <v>27.184000000000001</v>
      </c>
      <c r="O71" s="3">
        <v>28.8</v>
      </c>
      <c r="P71" s="3">
        <v>28.942</v>
      </c>
      <c r="Q71" s="3">
        <v>27.184000000000001</v>
      </c>
      <c r="R71" s="3">
        <v>25.625</v>
      </c>
      <c r="S71" s="3">
        <v>49.362000000000002</v>
      </c>
      <c r="T71" s="3">
        <v>27.472999999999999</v>
      </c>
      <c r="U71" s="3">
        <v>28.65</v>
      </c>
      <c r="V71" s="3">
        <v>26.032</v>
      </c>
      <c r="W71" s="3">
        <v>28.704000000000001</v>
      </c>
      <c r="X71" s="3">
        <v>26.398</v>
      </c>
      <c r="Y71" s="3">
        <v>37.534999999999997</v>
      </c>
      <c r="Z71" s="3">
        <v>23.459</v>
      </c>
      <c r="AA71" s="3">
        <v>28.684000000000001</v>
      </c>
      <c r="AB71" s="3">
        <v>26.568000000000001</v>
      </c>
      <c r="AC71" s="3">
        <v>29.8</v>
      </c>
      <c r="AD71" s="3">
        <v>27.4</v>
      </c>
      <c r="AE71" s="3">
        <v>30.6</v>
      </c>
      <c r="AF71" s="3">
        <v>42.667999999999999</v>
      </c>
      <c r="AG71" s="3">
        <v>5</v>
      </c>
      <c r="AH71" s="3">
        <v>6.149</v>
      </c>
      <c r="AI71" s="3">
        <v>6.5</v>
      </c>
      <c r="AJ71" s="3">
        <v>6.5</v>
      </c>
      <c r="AK71" s="3">
        <v>30.548999999999999</v>
      </c>
      <c r="AL71" s="3">
        <v>14.200200000000001</v>
      </c>
      <c r="AM71" s="3">
        <v>15.257199999999999</v>
      </c>
    </row>
    <row r="72" spans="3:39" x14ac:dyDescent="0.2">
      <c r="C72" s="15">
        <f t="shared" ca="1" si="0"/>
        <v>43800</v>
      </c>
      <c r="D72" s="3">
        <v>4.75939013092819E-2</v>
      </c>
      <c r="E72" s="3">
        <v>5.4583329999999999E-2</v>
      </c>
      <c r="F72" s="3">
        <v>0.12675</v>
      </c>
      <c r="G72" s="3">
        <v>5</v>
      </c>
      <c r="H72" s="3">
        <v>28.65</v>
      </c>
      <c r="I72" s="3">
        <v>5.1512000000000002</v>
      </c>
      <c r="J72" s="3">
        <v>6.5</v>
      </c>
      <c r="K72" s="3">
        <v>34.448999999999998</v>
      </c>
      <c r="L72" s="3">
        <v>27.530999999999999</v>
      </c>
      <c r="M72" s="3">
        <v>26.837</v>
      </c>
      <c r="N72" s="3">
        <v>27.184000000000001</v>
      </c>
      <c r="O72" s="3">
        <v>28.8</v>
      </c>
      <c r="P72" s="3">
        <v>28.942</v>
      </c>
      <c r="Q72" s="3">
        <v>27.184000000000001</v>
      </c>
      <c r="R72" s="3">
        <v>25.625</v>
      </c>
      <c r="S72" s="3">
        <v>49.26</v>
      </c>
      <c r="T72" s="3">
        <v>27.472999999999999</v>
      </c>
      <c r="U72" s="3">
        <v>28.65</v>
      </c>
      <c r="V72" s="3">
        <v>26.032</v>
      </c>
      <c r="W72" s="3">
        <v>28.704000000000001</v>
      </c>
      <c r="X72" s="3">
        <v>26.398</v>
      </c>
      <c r="Y72" s="3">
        <v>37.534999999999997</v>
      </c>
      <c r="Z72" s="3">
        <v>23.459</v>
      </c>
      <c r="AA72" s="3">
        <v>28.684000000000001</v>
      </c>
      <c r="AB72" s="3">
        <v>26.568000000000001</v>
      </c>
      <c r="AC72" s="3">
        <v>29.8</v>
      </c>
      <c r="AD72" s="3">
        <v>27.4</v>
      </c>
      <c r="AE72" s="3">
        <v>30.6</v>
      </c>
      <c r="AF72" s="3">
        <v>42.667999999999999</v>
      </c>
      <c r="AG72" s="3">
        <v>5</v>
      </c>
      <c r="AH72" s="3">
        <v>6.149</v>
      </c>
      <c r="AI72" s="3">
        <v>6.5</v>
      </c>
      <c r="AJ72" s="3">
        <v>6.5</v>
      </c>
      <c r="AK72" s="3">
        <v>30.548999999999999</v>
      </c>
      <c r="AL72" s="3">
        <v>14.200200000000001</v>
      </c>
      <c r="AM72" s="3">
        <v>15.257199999999999</v>
      </c>
    </row>
    <row r="73" spans="3:39" x14ac:dyDescent="0.2">
      <c r="C73" s="15">
        <f t="shared" ca="1" si="0"/>
        <v>43831</v>
      </c>
      <c r="D73" s="3">
        <v>4.7792838133689397E-2</v>
      </c>
      <c r="E73" s="3">
        <v>5.4375E-2</v>
      </c>
      <c r="F73" s="3">
        <v>0.12666659999999999</v>
      </c>
      <c r="G73" s="3">
        <v>5</v>
      </c>
      <c r="H73" s="3">
        <v>28.55</v>
      </c>
      <c r="I73" s="3">
        <v>5.1512000000000002</v>
      </c>
      <c r="J73" s="3">
        <v>6.5</v>
      </c>
      <c r="K73" s="3">
        <v>34.348999999999997</v>
      </c>
      <c r="L73" s="3">
        <v>27.433</v>
      </c>
      <c r="M73" s="3">
        <v>26.734999999999999</v>
      </c>
      <c r="N73" s="3">
        <v>27.084</v>
      </c>
      <c r="O73" s="3">
        <v>28.7</v>
      </c>
      <c r="P73" s="3">
        <v>28.838000000000001</v>
      </c>
      <c r="Q73" s="3">
        <v>27.084</v>
      </c>
      <c r="R73" s="3">
        <v>25.523</v>
      </c>
      <c r="S73" s="3">
        <v>49.054000000000002</v>
      </c>
      <c r="T73" s="3">
        <v>27.376999999999999</v>
      </c>
      <c r="U73" s="3">
        <v>28.55</v>
      </c>
      <c r="V73" s="3">
        <v>25.933</v>
      </c>
      <c r="W73" s="3">
        <v>28.603999999999999</v>
      </c>
      <c r="X73" s="3">
        <v>26.302</v>
      </c>
      <c r="Y73" s="3">
        <v>37.433</v>
      </c>
      <c r="Z73" s="3">
        <v>23.363</v>
      </c>
      <c r="AA73" s="3">
        <v>28.584</v>
      </c>
      <c r="AB73" s="3">
        <v>26.468</v>
      </c>
      <c r="AC73" s="3">
        <v>29.7</v>
      </c>
      <c r="AD73" s="3">
        <v>27.3</v>
      </c>
      <c r="AE73" s="3">
        <v>30.5</v>
      </c>
      <c r="AF73" s="3">
        <v>42.558</v>
      </c>
      <c r="AG73" s="3">
        <v>5</v>
      </c>
      <c r="AH73" s="3">
        <v>6.149</v>
      </c>
      <c r="AI73" s="3">
        <v>6.5</v>
      </c>
      <c r="AJ73" s="3">
        <v>6.5</v>
      </c>
      <c r="AK73" s="3">
        <v>30.449000000000002</v>
      </c>
      <c r="AL73" s="3">
        <v>14.450200000000001</v>
      </c>
      <c r="AM73" s="3">
        <v>15.507199999999999</v>
      </c>
    </row>
    <row r="74" spans="3:39" x14ac:dyDescent="0.2">
      <c r="C74" s="15">
        <f t="shared" ca="1" si="0"/>
        <v>43862</v>
      </c>
      <c r="D74" s="3">
        <v>4.7991774971325001E-2</v>
      </c>
      <c r="E74" s="3">
        <v>5.4166659999999998E-2</v>
      </c>
      <c r="F74" s="3">
        <v>0.12658330000000001</v>
      </c>
      <c r="G74" s="3">
        <v>5</v>
      </c>
      <c r="H74" s="3">
        <v>28.55</v>
      </c>
      <c r="I74" s="3">
        <v>5.1512000000000002</v>
      </c>
      <c r="J74" s="3">
        <v>6.5</v>
      </c>
      <c r="K74" s="3">
        <v>34.348999999999997</v>
      </c>
      <c r="L74" s="3">
        <v>27.433</v>
      </c>
      <c r="M74" s="3">
        <v>26.734999999999999</v>
      </c>
      <c r="N74" s="3">
        <v>27.084</v>
      </c>
      <c r="O74" s="3">
        <v>28.7</v>
      </c>
      <c r="P74" s="3">
        <v>28.838000000000001</v>
      </c>
      <c r="Q74" s="3">
        <v>27.084</v>
      </c>
      <c r="R74" s="3">
        <v>25.523</v>
      </c>
      <c r="S74" s="3">
        <v>48.951999999999998</v>
      </c>
      <c r="T74" s="3">
        <v>27.376999999999999</v>
      </c>
      <c r="U74" s="3">
        <v>28.55</v>
      </c>
      <c r="V74" s="3">
        <v>25.933</v>
      </c>
      <c r="W74" s="3">
        <v>28.603999999999999</v>
      </c>
      <c r="X74" s="3">
        <v>26.302</v>
      </c>
      <c r="Y74" s="3">
        <v>37.433</v>
      </c>
      <c r="Z74" s="3">
        <v>23.363</v>
      </c>
      <c r="AA74" s="3">
        <v>28.584</v>
      </c>
      <c r="AB74" s="3">
        <v>26.468</v>
      </c>
      <c r="AC74" s="3">
        <v>29.7</v>
      </c>
      <c r="AD74" s="3">
        <v>27.3</v>
      </c>
      <c r="AE74" s="3">
        <v>30.5</v>
      </c>
      <c r="AF74" s="3">
        <v>42.558</v>
      </c>
      <c r="AG74" s="3">
        <v>5</v>
      </c>
      <c r="AH74" s="3">
        <v>6.149</v>
      </c>
      <c r="AI74" s="3">
        <v>6.5</v>
      </c>
      <c r="AJ74" s="3">
        <v>6.5</v>
      </c>
      <c r="AK74" s="3">
        <v>30.449000000000002</v>
      </c>
      <c r="AL74" s="3">
        <v>14.450200000000001</v>
      </c>
      <c r="AM74" s="3">
        <v>15.507199999999999</v>
      </c>
    </row>
    <row r="75" spans="3:39" x14ac:dyDescent="0.2">
      <c r="C75" s="15">
        <f t="shared" ref="C75:C138" ca="1" si="1">EOMONTH(C74,0)+1</f>
        <v>43891</v>
      </c>
      <c r="D75" s="3">
        <v>4.8171459868299397E-2</v>
      </c>
      <c r="E75" s="3">
        <v>5.3958329999999999E-2</v>
      </c>
      <c r="F75" s="3">
        <v>0.1265</v>
      </c>
      <c r="G75" s="3">
        <v>5</v>
      </c>
      <c r="H75" s="3">
        <v>28.55</v>
      </c>
      <c r="I75" s="3">
        <v>5.1512000000000002</v>
      </c>
      <c r="J75" s="3">
        <v>6.5</v>
      </c>
      <c r="K75" s="3">
        <v>34.348999999999997</v>
      </c>
      <c r="L75" s="3">
        <v>27.433</v>
      </c>
      <c r="M75" s="3">
        <v>26.734999999999999</v>
      </c>
      <c r="N75" s="3">
        <v>27.084</v>
      </c>
      <c r="O75" s="3">
        <v>28.7</v>
      </c>
      <c r="P75" s="3">
        <v>28.838000000000001</v>
      </c>
      <c r="Q75" s="3">
        <v>27.084</v>
      </c>
      <c r="R75" s="3">
        <v>25.523</v>
      </c>
      <c r="S75" s="3">
        <v>48.85</v>
      </c>
      <c r="T75" s="3">
        <v>27.376999999999999</v>
      </c>
      <c r="U75" s="3">
        <v>28.55</v>
      </c>
      <c r="V75" s="3">
        <v>25.933</v>
      </c>
      <c r="W75" s="3">
        <v>28.603999999999999</v>
      </c>
      <c r="X75" s="3">
        <v>26.302</v>
      </c>
      <c r="Y75" s="3">
        <v>37.433</v>
      </c>
      <c r="Z75" s="3">
        <v>23.363</v>
      </c>
      <c r="AA75" s="3">
        <v>28.584</v>
      </c>
      <c r="AB75" s="3">
        <v>26.468</v>
      </c>
      <c r="AC75" s="3">
        <v>29.7</v>
      </c>
      <c r="AD75" s="3">
        <v>27.3</v>
      </c>
      <c r="AE75" s="3">
        <v>30.5</v>
      </c>
      <c r="AF75" s="3">
        <v>42.558</v>
      </c>
      <c r="AG75" s="3">
        <v>5</v>
      </c>
      <c r="AH75" s="3">
        <v>6.149</v>
      </c>
      <c r="AI75" s="3">
        <v>6.5</v>
      </c>
      <c r="AJ75" s="3">
        <v>6.5</v>
      </c>
      <c r="AK75" s="3">
        <v>30.449000000000002</v>
      </c>
      <c r="AL75" s="3">
        <v>14.450200000000001</v>
      </c>
      <c r="AM75" s="3">
        <v>15.507199999999999</v>
      </c>
    </row>
    <row r="76" spans="3:39" x14ac:dyDescent="0.2">
      <c r="C76" s="15">
        <f t="shared" ca="1" si="1"/>
        <v>43922</v>
      </c>
      <c r="D76" s="3">
        <v>4.8370396731107303E-2</v>
      </c>
      <c r="E76" s="3">
        <v>5.3749999999999999E-2</v>
      </c>
      <c r="F76" s="3">
        <v>0.12641659999999999</v>
      </c>
      <c r="G76" s="3">
        <v>5</v>
      </c>
      <c r="H76" s="3">
        <v>28.55</v>
      </c>
      <c r="I76" s="3">
        <v>5.1512000000000002</v>
      </c>
      <c r="J76" s="3">
        <v>6.5</v>
      </c>
      <c r="K76" s="3">
        <v>34.348999999999997</v>
      </c>
      <c r="L76" s="3">
        <v>27.433</v>
      </c>
      <c r="M76" s="3">
        <v>26.734999999999999</v>
      </c>
      <c r="N76" s="3">
        <v>27.084</v>
      </c>
      <c r="O76" s="3">
        <v>28.7</v>
      </c>
      <c r="P76" s="3">
        <v>28.838000000000001</v>
      </c>
      <c r="Q76" s="3">
        <v>27.084</v>
      </c>
      <c r="R76" s="3">
        <v>25.523</v>
      </c>
      <c r="S76" s="3">
        <v>48.747999999999998</v>
      </c>
      <c r="T76" s="3">
        <v>27.376999999999999</v>
      </c>
      <c r="U76" s="3">
        <v>28.55</v>
      </c>
      <c r="V76" s="3">
        <v>25.933</v>
      </c>
      <c r="W76" s="3">
        <v>28.603999999999999</v>
      </c>
      <c r="X76" s="3">
        <v>26.302</v>
      </c>
      <c r="Y76" s="3">
        <v>37.433</v>
      </c>
      <c r="Z76" s="3">
        <v>23.363</v>
      </c>
      <c r="AA76" s="3">
        <v>28.584</v>
      </c>
      <c r="AB76" s="3">
        <v>26.468</v>
      </c>
      <c r="AC76" s="3">
        <v>29.7</v>
      </c>
      <c r="AD76" s="3">
        <v>27.3</v>
      </c>
      <c r="AE76" s="3">
        <v>30.5</v>
      </c>
      <c r="AF76" s="3">
        <v>42.558</v>
      </c>
      <c r="AG76" s="3">
        <v>5</v>
      </c>
      <c r="AH76" s="3">
        <v>6.149</v>
      </c>
      <c r="AI76" s="3">
        <v>6.5</v>
      </c>
      <c r="AJ76" s="3">
        <v>6.5</v>
      </c>
      <c r="AK76" s="3">
        <v>30.449000000000002</v>
      </c>
      <c r="AL76" s="3">
        <v>14.450200000000001</v>
      </c>
      <c r="AM76" s="3">
        <v>15.507199999999999</v>
      </c>
    </row>
    <row r="77" spans="3:39" x14ac:dyDescent="0.2">
      <c r="C77" s="15">
        <f t="shared" ca="1" si="1"/>
        <v>43952</v>
      </c>
      <c r="D77" s="3">
        <v>4.8562916288351403E-2</v>
      </c>
      <c r="E77" s="3">
        <v>5.3541659999999998E-2</v>
      </c>
      <c r="F77" s="3">
        <v>0.12633330000000001</v>
      </c>
      <c r="G77" s="3">
        <v>5</v>
      </c>
      <c r="H77" s="3">
        <v>28.55</v>
      </c>
      <c r="I77" s="3">
        <v>5.1512000000000002</v>
      </c>
      <c r="J77" s="3">
        <v>6.5</v>
      </c>
      <c r="K77" s="3">
        <v>34.348999999999997</v>
      </c>
      <c r="L77" s="3">
        <v>27.433</v>
      </c>
      <c r="M77" s="3">
        <v>26.734999999999999</v>
      </c>
      <c r="N77" s="3">
        <v>27.084</v>
      </c>
      <c r="O77" s="3">
        <v>28.7</v>
      </c>
      <c r="P77" s="3">
        <v>28.838000000000001</v>
      </c>
      <c r="Q77" s="3">
        <v>27.084</v>
      </c>
      <c r="R77" s="3">
        <v>25.523</v>
      </c>
      <c r="S77" s="3">
        <v>48.645000000000003</v>
      </c>
      <c r="T77" s="3">
        <v>27.376999999999999</v>
      </c>
      <c r="U77" s="3">
        <v>28.55</v>
      </c>
      <c r="V77" s="3">
        <v>25.933</v>
      </c>
      <c r="W77" s="3">
        <v>28.603999999999999</v>
      </c>
      <c r="X77" s="3">
        <v>26.302</v>
      </c>
      <c r="Y77" s="3">
        <v>37.433</v>
      </c>
      <c r="Z77" s="3">
        <v>23.363</v>
      </c>
      <c r="AA77" s="3">
        <v>28.584</v>
      </c>
      <c r="AB77" s="3">
        <v>26.468</v>
      </c>
      <c r="AC77" s="3">
        <v>29.7</v>
      </c>
      <c r="AD77" s="3">
        <v>27.3</v>
      </c>
      <c r="AE77" s="3">
        <v>30.5</v>
      </c>
      <c r="AF77" s="3">
        <v>42.558</v>
      </c>
      <c r="AG77" s="3">
        <v>5</v>
      </c>
      <c r="AH77" s="3">
        <v>6.149</v>
      </c>
      <c r="AI77" s="3">
        <v>6.5</v>
      </c>
      <c r="AJ77" s="3">
        <v>6.5</v>
      </c>
      <c r="AK77" s="3">
        <v>30.449000000000002</v>
      </c>
      <c r="AL77" s="3">
        <v>14.450200000000001</v>
      </c>
      <c r="AM77" s="3">
        <v>15.507199999999999</v>
      </c>
    </row>
    <row r="78" spans="3:39" x14ac:dyDescent="0.2">
      <c r="C78" s="15">
        <f t="shared" ca="1" si="1"/>
        <v>43983</v>
      </c>
      <c r="D78" s="3">
        <v>4.8761853177179799E-2</v>
      </c>
      <c r="E78" s="3">
        <v>5.3958329999999999E-2</v>
      </c>
      <c r="F78" s="3">
        <v>0.12625</v>
      </c>
      <c r="G78" s="3">
        <v>5</v>
      </c>
      <c r="H78" s="3">
        <v>28.55</v>
      </c>
      <c r="I78" s="3">
        <v>5.1512000000000002</v>
      </c>
      <c r="J78" s="3">
        <v>6.5</v>
      </c>
      <c r="K78" s="3">
        <v>34.348999999999997</v>
      </c>
      <c r="L78" s="3">
        <v>27.433</v>
      </c>
      <c r="M78" s="3">
        <v>26.734999999999999</v>
      </c>
      <c r="N78" s="3">
        <v>27.084</v>
      </c>
      <c r="O78" s="3">
        <v>28.7</v>
      </c>
      <c r="P78" s="3">
        <v>28.838000000000001</v>
      </c>
      <c r="Q78" s="3">
        <v>27.084</v>
      </c>
      <c r="R78" s="3">
        <v>25.523</v>
      </c>
      <c r="S78" s="3">
        <v>48.542999999999999</v>
      </c>
      <c r="T78" s="3">
        <v>27.376999999999999</v>
      </c>
      <c r="U78" s="3">
        <v>28.55</v>
      </c>
      <c r="V78" s="3">
        <v>25.933</v>
      </c>
      <c r="W78" s="3">
        <v>28.603999999999999</v>
      </c>
      <c r="X78" s="3">
        <v>26.302</v>
      </c>
      <c r="Y78" s="3">
        <v>37.433</v>
      </c>
      <c r="Z78" s="3">
        <v>23.363</v>
      </c>
      <c r="AA78" s="3">
        <v>28.584</v>
      </c>
      <c r="AB78" s="3">
        <v>26.468</v>
      </c>
      <c r="AC78" s="3">
        <v>29.7</v>
      </c>
      <c r="AD78" s="3">
        <v>27.3</v>
      </c>
      <c r="AE78" s="3">
        <v>30.5</v>
      </c>
      <c r="AF78" s="3">
        <v>42.558</v>
      </c>
      <c r="AG78" s="3">
        <v>5</v>
      </c>
      <c r="AH78" s="3">
        <v>6.149</v>
      </c>
      <c r="AI78" s="3">
        <v>6.5</v>
      </c>
      <c r="AJ78" s="3">
        <v>6.5</v>
      </c>
      <c r="AK78" s="3">
        <v>30.449000000000002</v>
      </c>
      <c r="AL78" s="3">
        <v>14.450200000000001</v>
      </c>
      <c r="AM78" s="3">
        <v>15.507199999999999</v>
      </c>
    </row>
    <row r="79" spans="3:39" x14ac:dyDescent="0.2">
      <c r="C79" s="15">
        <f t="shared" ca="1" si="1"/>
        <v>44013</v>
      </c>
      <c r="D79" s="3">
        <v>4.8954372759602502E-2</v>
      </c>
      <c r="E79" s="3">
        <v>5.3749999999999999E-2</v>
      </c>
      <c r="F79" s="3">
        <v>0.12616659999999999</v>
      </c>
      <c r="G79" s="3">
        <v>5</v>
      </c>
      <c r="H79" s="3">
        <v>28.55</v>
      </c>
      <c r="I79" s="3">
        <v>5.1512000000000002</v>
      </c>
      <c r="J79" s="3">
        <v>6.5</v>
      </c>
      <c r="K79" s="3">
        <v>34.348999999999997</v>
      </c>
      <c r="L79" s="3">
        <v>27.433</v>
      </c>
      <c r="M79" s="3">
        <v>26.734999999999999</v>
      </c>
      <c r="N79" s="3">
        <v>27.084</v>
      </c>
      <c r="O79" s="3">
        <v>28.7</v>
      </c>
      <c r="P79" s="3">
        <v>28.838000000000001</v>
      </c>
      <c r="Q79" s="3">
        <v>27.084</v>
      </c>
      <c r="R79" s="3">
        <v>25.523</v>
      </c>
      <c r="S79" s="3">
        <v>48.441000000000003</v>
      </c>
      <c r="T79" s="3">
        <v>27.376999999999999</v>
      </c>
      <c r="U79" s="3">
        <v>28.55</v>
      </c>
      <c r="V79" s="3">
        <v>25.933</v>
      </c>
      <c r="W79" s="3">
        <v>28.603999999999999</v>
      </c>
      <c r="X79" s="3">
        <v>26.302</v>
      </c>
      <c r="Y79" s="3">
        <v>37.433</v>
      </c>
      <c r="Z79" s="3">
        <v>23.363</v>
      </c>
      <c r="AA79" s="3">
        <v>28.584</v>
      </c>
      <c r="AB79" s="3">
        <v>26.468</v>
      </c>
      <c r="AC79" s="3">
        <v>29.7</v>
      </c>
      <c r="AD79" s="3">
        <v>27.3</v>
      </c>
      <c r="AE79" s="3">
        <v>30.5</v>
      </c>
      <c r="AF79" s="3">
        <v>42.558</v>
      </c>
      <c r="AG79" s="3">
        <v>5</v>
      </c>
      <c r="AH79" s="3">
        <v>6.149</v>
      </c>
      <c r="AI79" s="3">
        <v>6.5</v>
      </c>
      <c r="AJ79" s="3">
        <v>6.5</v>
      </c>
      <c r="AK79" s="3">
        <v>30.449000000000002</v>
      </c>
      <c r="AL79" s="3">
        <v>14.450200000000001</v>
      </c>
      <c r="AM79" s="3">
        <v>15.507199999999999</v>
      </c>
    </row>
    <row r="80" spans="3:39" x14ac:dyDescent="0.2">
      <c r="C80" s="15">
        <f t="shared" ca="1" si="1"/>
        <v>44044</v>
      </c>
      <c r="D80" s="3">
        <v>4.9153309674446997E-2</v>
      </c>
      <c r="E80" s="3">
        <v>5.3541659999999998E-2</v>
      </c>
      <c r="F80" s="3">
        <v>0.12608330000000001</v>
      </c>
      <c r="G80" s="3">
        <v>5</v>
      </c>
      <c r="H80" s="3">
        <v>28.55</v>
      </c>
      <c r="I80" s="3">
        <v>5.1512000000000002</v>
      </c>
      <c r="J80" s="3">
        <v>6.5</v>
      </c>
      <c r="K80" s="3">
        <v>34.348999999999997</v>
      </c>
      <c r="L80" s="3">
        <v>27.433</v>
      </c>
      <c r="M80" s="3">
        <v>26.734999999999999</v>
      </c>
      <c r="N80" s="3">
        <v>27.084</v>
      </c>
      <c r="O80" s="3">
        <v>28.7</v>
      </c>
      <c r="P80" s="3">
        <v>28.838000000000001</v>
      </c>
      <c r="Q80" s="3">
        <v>27.084</v>
      </c>
      <c r="R80" s="3">
        <v>25.523</v>
      </c>
      <c r="S80" s="3">
        <v>48.338999999999999</v>
      </c>
      <c r="T80" s="3">
        <v>27.376999999999999</v>
      </c>
      <c r="U80" s="3">
        <v>28.55</v>
      </c>
      <c r="V80" s="3">
        <v>25.933</v>
      </c>
      <c r="W80" s="3">
        <v>28.603999999999999</v>
      </c>
      <c r="X80" s="3">
        <v>26.302</v>
      </c>
      <c r="Y80" s="3">
        <v>37.433</v>
      </c>
      <c r="Z80" s="3">
        <v>23.363</v>
      </c>
      <c r="AA80" s="3">
        <v>28.584</v>
      </c>
      <c r="AB80" s="3">
        <v>26.468</v>
      </c>
      <c r="AC80" s="3">
        <v>29.7</v>
      </c>
      <c r="AD80" s="3">
        <v>27.3</v>
      </c>
      <c r="AE80" s="3">
        <v>30.5</v>
      </c>
      <c r="AF80" s="3">
        <v>42.558</v>
      </c>
      <c r="AG80" s="3">
        <v>5</v>
      </c>
      <c r="AH80" s="3">
        <v>6.149</v>
      </c>
      <c r="AI80" s="3">
        <v>6.5</v>
      </c>
      <c r="AJ80" s="3">
        <v>6.5</v>
      </c>
      <c r="AK80" s="3">
        <v>30.449000000000002</v>
      </c>
      <c r="AL80" s="3">
        <v>14.450200000000001</v>
      </c>
      <c r="AM80" s="3">
        <v>15.507199999999999</v>
      </c>
    </row>
    <row r="81" spans="3:39" x14ac:dyDescent="0.2">
      <c r="C81" s="15">
        <f t="shared" ca="1" si="1"/>
        <v>44075</v>
      </c>
      <c r="D81" s="3">
        <v>4.9352246602510197E-2</v>
      </c>
      <c r="E81" s="3">
        <v>5.3333329999999998E-2</v>
      </c>
      <c r="F81" s="3">
        <v>0.126</v>
      </c>
      <c r="G81" s="3">
        <v>5</v>
      </c>
      <c r="H81" s="3">
        <v>28.55</v>
      </c>
      <c r="I81" s="3">
        <v>5.1512000000000002</v>
      </c>
      <c r="J81" s="3">
        <v>6.5</v>
      </c>
      <c r="K81" s="3">
        <v>34.348999999999997</v>
      </c>
      <c r="L81" s="3">
        <v>27.433</v>
      </c>
      <c r="M81" s="3">
        <v>26.734999999999999</v>
      </c>
      <c r="N81" s="3">
        <v>27.084</v>
      </c>
      <c r="O81" s="3">
        <v>28.7</v>
      </c>
      <c r="P81" s="3">
        <v>28.838000000000001</v>
      </c>
      <c r="Q81" s="3">
        <v>27.084</v>
      </c>
      <c r="R81" s="3">
        <v>25.523</v>
      </c>
      <c r="S81" s="3">
        <v>48.237000000000002</v>
      </c>
      <c r="T81" s="3">
        <v>27.376999999999999</v>
      </c>
      <c r="U81" s="3">
        <v>28.55</v>
      </c>
      <c r="V81" s="3">
        <v>25.933</v>
      </c>
      <c r="W81" s="3">
        <v>28.603999999999999</v>
      </c>
      <c r="X81" s="3">
        <v>26.302</v>
      </c>
      <c r="Y81" s="3">
        <v>37.433</v>
      </c>
      <c r="Z81" s="3">
        <v>23.363</v>
      </c>
      <c r="AA81" s="3">
        <v>28.584</v>
      </c>
      <c r="AB81" s="3">
        <v>26.468</v>
      </c>
      <c r="AC81" s="3">
        <v>29.7</v>
      </c>
      <c r="AD81" s="3">
        <v>27.3</v>
      </c>
      <c r="AE81" s="3">
        <v>30.5</v>
      </c>
      <c r="AF81" s="3">
        <v>42.558</v>
      </c>
      <c r="AG81" s="3">
        <v>5</v>
      </c>
      <c r="AH81" s="3">
        <v>6.149</v>
      </c>
      <c r="AI81" s="3">
        <v>6.5</v>
      </c>
      <c r="AJ81" s="3">
        <v>6.5</v>
      </c>
      <c r="AK81" s="3">
        <v>30.449000000000002</v>
      </c>
      <c r="AL81" s="3">
        <v>14.450200000000001</v>
      </c>
      <c r="AM81" s="3">
        <v>15.507199999999999</v>
      </c>
    </row>
    <row r="82" spans="3:39" x14ac:dyDescent="0.2">
      <c r="C82" s="15">
        <f t="shared" ca="1" si="1"/>
        <v>44105</v>
      </c>
      <c r="D82" s="3">
        <v>4.9544766222898898E-2</v>
      </c>
      <c r="E82" s="3">
        <v>5.3124999999999999E-2</v>
      </c>
      <c r="F82" s="3">
        <v>0.12591659999999999</v>
      </c>
      <c r="G82" s="3">
        <v>5</v>
      </c>
      <c r="H82" s="3">
        <v>28.55</v>
      </c>
      <c r="I82" s="3">
        <v>5.1512000000000002</v>
      </c>
      <c r="J82" s="3">
        <v>6.5</v>
      </c>
      <c r="K82" s="3">
        <v>34.348999999999997</v>
      </c>
      <c r="L82" s="3">
        <v>27.433</v>
      </c>
      <c r="M82" s="3">
        <v>26.734999999999999</v>
      </c>
      <c r="N82" s="3">
        <v>27.084</v>
      </c>
      <c r="O82" s="3">
        <v>28.7</v>
      </c>
      <c r="P82" s="3">
        <v>28.838000000000001</v>
      </c>
      <c r="Q82" s="3">
        <v>27.084</v>
      </c>
      <c r="R82" s="3">
        <v>25.523</v>
      </c>
      <c r="S82" s="3">
        <v>48.134999999999998</v>
      </c>
      <c r="T82" s="3">
        <v>27.376999999999999</v>
      </c>
      <c r="U82" s="3">
        <v>28.55</v>
      </c>
      <c r="V82" s="3">
        <v>25.933</v>
      </c>
      <c r="W82" s="3">
        <v>28.603999999999999</v>
      </c>
      <c r="X82" s="3">
        <v>26.302</v>
      </c>
      <c r="Y82" s="3">
        <v>37.433</v>
      </c>
      <c r="Z82" s="3">
        <v>23.363</v>
      </c>
      <c r="AA82" s="3">
        <v>28.584</v>
      </c>
      <c r="AB82" s="3">
        <v>26.468</v>
      </c>
      <c r="AC82" s="3">
        <v>29.7</v>
      </c>
      <c r="AD82" s="3">
        <v>27.3</v>
      </c>
      <c r="AE82" s="3">
        <v>30.5</v>
      </c>
      <c r="AF82" s="3">
        <v>42.558</v>
      </c>
      <c r="AG82" s="3">
        <v>5</v>
      </c>
      <c r="AH82" s="3">
        <v>6.149</v>
      </c>
      <c r="AI82" s="3">
        <v>6.5</v>
      </c>
      <c r="AJ82" s="3">
        <v>6.5</v>
      </c>
      <c r="AK82" s="3">
        <v>30.449000000000002</v>
      </c>
      <c r="AL82" s="3">
        <v>14.450200000000001</v>
      </c>
      <c r="AM82" s="3">
        <v>15.507199999999999</v>
      </c>
    </row>
    <row r="83" spans="3:39" x14ac:dyDescent="0.2">
      <c r="C83" s="15">
        <f t="shared" ca="1" si="1"/>
        <v>44136</v>
      </c>
      <c r="D83" s="3">
        <v>4.9743703176970702E-2</v>
      </c>
      <c r="E83" s="3">
        <v>5.4166659999999998E-2</v>
      </c>
      <c r="F83" s="3">
        <v>0.12583330000000001</v>
      </c>
      <c r="G83" s="3">
        <v>5</v>
      </c>
      <c r="H83" s="3">
        <v>28.55</v>
      </c>
      <c r="I83" s="3">
        <v>5.1512000000000002</v>
      </c>
      <c r="J83" s="3">
        <v>6.5</v>
      </c>
      <c r="K83" s="3">
        <v>34.348999999999997</v>
      </c>
      <c r="L83" s="3">
        <v>27.433</v>
      </c>
      <c r="M83" s="3">
        <v>26.734999999999999</v>
      </c>
      <c r="N83" s="3">
        <v>27.084</v>
      </c>
      <c r="O83" s="3">
        <v>28.7</v>
      </c>
      <c r="P83" s="3">
        <v>28.838000000000001</v>
      </c>
      <c r="Q83" s="3">
        <v>27.084</v>
      </c>
      <c r="R83" s="3">
        <v>25.523</v>
      </c>
      <c r="S83" s="3">
        <v>48.031999999999996</v>
      </c>
      <c r="T83" s="3">
        <v>27.376999999999999</v>
      </c>
      <c r="U83" s="3">
        <v>28.55</v>
      </c>
      <c r="V83" s="3">
        <v>25.933</v>
      </c>
      <c r="W83" s="3">
        <v>28.603999999999999</v>
      </c>
      <c r="X83" s="3">
        <v>26.302</v>
      </c>
      <c r="Y83" s="3">
        <v>37.433</v>
      </c>
      <c r="Z83" s="3">
        <v>23.363</v>
      </c>
      <c r="AA83" s="3">
        <v>28.584</v>
      </c>
      <c r="AB83" s="3">
        <v>26.468</v>
      </c>
      <c r="AC83" s="3">
        <v>29.7</v>
      </c>
      <c r="AD83" s="3">
        <v>27.3</v>
      </c>
      <c r="AE83" s="3">
        <v>30.5</v>
      </c>
      <c r="AF83" s="3">
        <v>42.558</v>
      </c>
      <c r="AG83" s="3">
        <v>5</v>
      </c>
      <c r="AH83" s="3">
        <v>6.149</v>
      </c>
      <c r="AI83" s="3">
        <v>6.5</v>
      </c>
      <c r="AJ83" s="3">
        <v>6.5</v>
      </c>
      <c r="AK83" s="3">
        <v>30.449000000000002</v>
      </c>
      <c r="AL83" s="3">
        <v>14.450200000000001</v>
      </c>
      <c r="AM83" s="3">
        <v>15.507199999999999</v>
      </c>
    </row>
    <row r="84" spans="3:39" x14ac:dyDescent="0.2">
      <c r="C84" s="15">
        <f t="shared" ca="1" si="1"/>
        <v>44166</v>
      </c>
      <c r="D84" s="3">
        <v>4.9936222822526397E-2</v>
      </c>
      <c r="E84" s="3">
        <v>5.3958329999999999E-2</v>
      </c>
      <c r="F84" s="3">
        <v>0.12575</v>
      </c>
      <c r="G84" s="3">
        <v>5</v>
      </c>
      <c r="H84" s="3">
        <v>28.55</v>
      </c>
      <c r="I84" s="3">
        <v>5.1512000000000002</v>
      </c>
      <c r="J84" s="3">
        <v>6.5</v>
      </c>
      <c r="K84" s="3">
        <v>34.348999999999997</v>
      </c>
      <c r="L84" s="3">
        <v>27.433</v>
      </c>
      <c r="M84" s="3">
        <v>26.734999999999999</v>
      </c>
      <c r="N84" s="3">
        <v>27.084</v>
      </c>
      <c r="O84" s="3">
        <v>28.7</v>
      </c>
      <c r="P84" s="3">
        <v>28.838000000000001</v>
      </c>
      <c r="Q84" s="3">
        <v>27.084</v>
      </c>
      <c r="R84" s="3">
        <v>25.523</v>
      </c>
      <c r="S84" s="3">
        <v>47.93</v>
      </c>
      <c r="T84" s="3">
        <v>27.376999999999999</v>
      </c>
      <c r="U84" s="3">
        <v>28.55</v>
      </c>
      <c r="V84" s="3">
        <v>25.933</v>
      </c>
      <c r="W84" s="3">
        <v>28.603999999999999</v>
      </c>
      <c r="X84" s="3">
        <v>26.302</v>
      </c>
      <c r="Y84" s="3">
        <v>37.433</v>
      </c>
      <c r="Z84" s="3">
        <v>23.363</v>
      </c>
      <c r="AA84" s="3">
        <v>28.584</v>
      </c>
      <c r="AB84" s="3">
        <v>26.468</v>
      </c>
      <c r="AC84" s="3">
        <v>29.7</v>
      </c>
      <c r="AD84" s="3">
        <v>27.3</v>
      </c>
      <c r="AE84" s="3">
        <v>30.5</v>
      </c>
      <c r="AF84" s="3">
        <v>42.558</v>
      </c>
      <c r="AG84" s="3">
        <v>5</v>
      </c>
      <c r="AH84" s="3">
        <v>6.149</v>
      </c>
      <c r="AI84" s="3">
        <v>6.5</v>
      </c>
      <c r="AJ84" s="3">
        <v>6.5</v>
      </c>
      <c r="AK84" s="3">
        <v>30.449000000000002</v>
      </c>
      <c r="AL84" s="3">
        <v>14.450200000000001</v>
      </c>
      <c r="AM84" s="3">
        <v>15.507199999999999</v>
      </c>
    </row>
    <row r="85" spans="3:39" x14ac:dyDescent="0.2">
      <c r="C85" s="15">
        <f t="shared" ca="1" si="1"/>
        <v>44197</v>
      </c>
      <c r="D85" s="3">
        <v>5.0135159802601401E-2</v>
      </c>
      <c r="E85" s="3">
        <v>5.3749999999999999E-2</v>
      </c>
      <c r="F85" s="3">
        <v>0.12566659999999999</v>
      </c>
      <c r="G85" s="3">
        <v>5</v>
      </c>
      <c r="H85" s="3">
        <v>28.45</v>
      </c>
      <c r="I85" s="3">
        <v>5.1512000000000002</v>
      </c>
      <c r="J85" s="3">
        <v>6.5</v>
      </c>
      <c r="K85" s="3">
        <v>34.249000000000002</v>
      </c>
      <c r="L85" s="3">
        <v>27.334</v>
      </c>
      <c r="M85" s="3">
        <v>26.634</v>
      </c>
      <c r="N85" s="3">
        <v>26.984000000000002</v>
      </c>
      <c r="O85" s="3">
        <v>28.6</v>
      </c>
      <c r="P85" s="3">
        <v>28.734000000000002</v>
      </c>
      <c r="Q85" s="3">
        <v>26.984000000000002</v>
      </c>
      <c r="R85" s="3">
        <v>25.422000000000001</v>
      </c>
      <c r="S85" s="3">
        <v>47.725000000000001</v>
      </c>
      <c r="T85" s="3">
        <v>27.280999999999999</v>
      </c>
      <c r="U85" s="3">
        <v>28.45</v>
      </c>
      <c r="V85" s="3">
        <v>25.834</v>
      </c>
      <c r="W85" s="3">
        <v>28.504000000000001</v>
      </c>
      <c r="X85" s="3">
        <v>26.206</v>
      </c>
      <c r="Y85" s="3">
        <v>37.332000000000001</v>
      </c>
      <c r="Z85" s="3">
        <v>23.266999999999999</v>
      </c>
      <c r="AA85" s="3">
        <v>28.484000000000002</v>
      </c>
      <c r="AB85" s="3">
        <v>26.367999999999999</v>
      </c>
      <c r="AC85" s="3">
        <v>29.6</v>
      </c>
      <c r="AD85" s="3">
        <v>27.2</v>
      </c>
      <c r="AE85" s="3">
        <v>30.4</v>
      </c>
      <c r="AF85" s="3">
        <v>42.448</v>
      </c>
      <c r="AG85" s="3">
        <v>5</v>
      </c>
      <c r="AH85" s="3">
        <v>6.149</v>
      </c>
      <c r="AI85" s="3">
        <v>6.5</v>
      </c>
      <c r="AJ85" s="3">
        <v>6.5</v>
      </c>
      <c r="AK85" s="3">
        <v>30.349</v>
      </c>
      <c r="AL85" s="3">
        <v>14.450200000000001</v>
      </c>
      <c r="AM85" s="3">
        <v>15.507199999999999</v>
      </c>
    </row>
    <row r="86" spans="3:39" x14ac:dyDescent="0.2">
      <c r="C86" s="15">
        <f t="shared" ca="1" si="1"/>
        <v>44228</v>
      </c>
      <c r="D86" s="3">
        <v>5.0334096795889398E-2</v>
      </c>
      <c r="E86" s="3">
        <v>5.3541659999999998E-2</v>
      </c>
      <c r="F86" s="3">
        <v>0.12558330000000001</v>
      </c>
      <c r="G86" s="3">
        <v>5</v>
      </c>
      <c r="H86" s="3">
        <v>28.45</v>
      </c>
      <c r="I86" s="3">
        <v>5.1512000000000002</v>
      </c>
      <c r="J86" s="3">
        <v>6.5</v>
      </c>
      <c r="K86" s="3">
        <v>34.249000000000002</v>
      </c>
      <c r="L86" s="3">
        <v>27.334</v>
      </c>
      <c r="M86" s="3">
        <v>26.634</v>
      </c>
      <c r="N86" s="3">
        <v>26.984000000000002</v>
      </c>
      <c r="O86" s="3">
        <v>28.6</v>
      </c>
      <c r="P86" s="3">
        <v>28.734000000000002</v>
      </c>
      <c r="Q86" s="3">
        <v>26.984000000000002</v>
      </c>
      <c r="R86" s="3">
        <v>25.422000000000001</v>
      </c>
      <c r="S86" s="3">
        <v>47.622999999999998</v>
      </c>
      <c r="T86" s="3">
        <v>27.280999999999999</v>
      </c>
      <c r="U86" s="3">
        <v>28.45</v>
      </c>
      <c r="V86" s="3">
        <v>25.834</v>
      </c>
      <c r="W86" s="3">
        <v>28.504000000000001</v>
      </c>
      <c r="X86" s="3">
        <v>26.206</v>
      </c>
      <c r="Y86" s="3">
        <v>37.332000000000001</v>
      </c>
      <c r="Z86" s="3">
        <v>23.266999999999999</v>
      </c>
      <c r="AA86" s="3">
        <v>28.484000000000002</v>
      </c>
      <c r="AB86" s="3">
        <v>26.367999999999999</v>
      </c>
      <c r="AC86" s="3">
        <v>29.6</v>
      </c>
      <c r="AD86" s="3">
        <v>27.2</v>
      </c>
      <c r="AE86" s="3">
        <v>30.4</v>
      </c>
      <c r="AF86" s="3">
        <v>42.448</v>
      </c>
      <c r="AG86" s="3">
        <v>5</v>
      </c>
      <c r="AH86" s="3">
        <v>6.149</v>
      </c>
      <c r="AI86" s="3">
        <v>6.5</v>
      </c>
      <c r="AJ86" s="3">
        <v>6.5</v>
      </c>
      <c r="AK86" s="3">
        <v>30.349</v>
      </c>
      <c r="AL86" s="3">
        <v>14.450200000000001</v>
      </c>
      <c r="AM86" s="3">
        <v>15.507199999999999</v>
      </c>
    </row>
    <row r="87" spans="3:39" x14ac:dyDescent="0.2">
      <c r="C87" s="15">
        <f t="shared" ca="1" si="1"/>
        <v>44256</v>
      </c>
      <c r="D87" s="3">
        <v>5.0520199156409699E-2</v>
      </c>
      <c r="E87" s="3">
        <v>5.3958329999999999E-2</v>
      </c>
      <c r="F87" s="3">
        <v>0.1255</v>
      </c>
      <c r="G87" s="3">
        <v>5</v>
      </c>
      <c r="H87" s="3">
        <v>28.45</v>
      </c>
      <c r="I87" s="3">
        <v>5.1512000000000002</v>
      </c>
      <c r="J87" s="3">
        <v>6.5</v>
      </c>
      <c r="K87" s="3">
        <v>34.249000000000002</v>
      </c>
      <c r="L87" s="3">
        <v>27.334</v>
      </c>
      <c r="M87" s="3">
        <v>26.634</v>
      </c>
      <c r="N87" s="3">
        <v>26.984000000000002</v>
      </c>
      <c r="O87" s="3">
        <v>28.6</v>
      </c>
      <c r="P87" s="3">
        <v>28.734000000000002</v>
      </c>
      <c r="Q87" s="3">
        <v>26.984000000000002</v>
      </c>
      <c r="R87" s="3">
        <v>25.422000000000001</v>
      </c>
      <c r="S87" s="3">
        <v>47.52</v>
      </c>
      <c r="T87" s="3">
        <v>27.280999999999999</v>
      </c>
      <c r="U87" s="3">
        <v>28.45</v>
      </c>
      <c r="V87" s="3">
        <v>25.834</v>
      </c>
      <c r="W87" s="3">
        <v>28.504000000000001</v>
      </c>
      <c r="X87" s="3">
        <v>26.206</v>
      </c>
      <c r="Y87" s="3">
        <v>37.332000000000001</v>
      </c>
      <c r="Z87" s="3">
        <v>23.266999999999999</v>
      </c>
      <c r="AA87" s="3">
        <v>28.484000000000002</v>
      </c>
      <c r="AB87" s="3">
        <v>26.367999999999999</v>
      </c>
      <c r="AC87" s="3">
        <v>29.6</v>
      </c>
      <c r="AD87" s="3">
        <v>27.2</v>
      </c>
      <c r="AE87" s="3">
        <v>30.4</v>
      </c>
      <c r="AF87" s="3">
        <v>42.448</v>
      </c>
      <c r="AG87" s="3">
        <v>5</v>
      </c>
      <c r="AH87" s="3">
        <v>6.149</v>
      </c>
      <c r="AI87" s="3">
        <v>6.5</v>
      </c>
      <c r="AJ87" s="3">
        <v>6.5</v>
      </c>
      <c r="AK87" s="3">
        <v>30.349</v>
      </c>
      <c r="AL87" s="3">
        <v>14.450200000000001</v>
      </c>
      <c r="AM87" s="3">
        <v>15.507199999999999</v>
      </c>
    </row>
    <row r="88" spans="3:39" x14ac:dyDescent="0.2">
      <c r="C88" s="15">
        <f t="shared" ca="1" si="1"/>
        <v>44287</v>
      </c>
      <c r="D88" s="3">
        <v>5.07191361752675E-2</v>
      </c>
      <c r="E88" s="3">
        <v>5.3749999999999999E-2</v>
      </c>
      <c r="F88" s="3">
        <v>0.12541659999999999</v>
      </c>
      <c r="G88" s="3">
        <v>5</v>
      </c>
      <c r="H88" s="3">
        <v>28.45</v>
      </c>
      <c r="I88" s="3">
        <v>5.1512000000000002</v>
      </c>
      <c r="J88" s="3">
        <v>6.5</v>
      </c>
      <c r="K88" s="3">
        <v>34.249000000000002</v>
      </c>
      <c r="L88" s="3">
        <v>27.334</v>
      </c>
      <c r="M88" s="3">
        <v>26.634</v>
      </c>
      <c r="N88" s="3">
        <v>26.984000000000002</v>
      </c>
      <c r="O88" s="3">
        <v>28.6</v>
      </c>
      <c r="P88" s="3">
        <v>28.734000000000002</v>
      </c>
      <c r="Q88" s="3">
        <v>26.984000000000002</v>
      </c>
      <c r="R88" s="3">
        <v>25.422000000000001</v>
      </c>
      <c r="S88" s="3">
        <v>47.417999999999999</v>
      </c>
      <c r="T88" s="3">
        <v>27.280999999999999</v>
      </c>
      <c r="U88" s="3">
        <v>28.45</v>
      </c>
      <c r="V88" s="3">
        <v>25.834</v>
      </c>
      <c r="W88" s="3">
        <v>28.504000000000001</v>
      </c>
      <c r="X88" s="3">
        <v>26.206</v>
      </c>
      <c r="Y88" s="3">
        <v>37.332000000000001</v>
      </c>
      <c r="Z88" s="3">
        <v>23.266999999999999</v>
      </c>
      <c r="AA88" s="3">
        <v>28.484000000000002</v>
      </c>
      <c r="AB88" s="3">
        <v>26.367999999999999</v>
      </c>
      <c r="AC88" s="3">
        <v>29.6</v>
      </c>
      <c r="AD88" s="3">
        <v>27.2</v>
      </c>
      <c r="AE88" s="3">
        <v>30.4</v>
      </c>
      <c r="AF88" s="3">
        <v>42.448</v>
      </c>
      <c r="AG88" s="3">
        <v>5</v>
      </c>
      <c r="AH88" s="3">
        <v>6.149</v>
      </c>
      <c r="AI88" s="3">
        <v>6.5</v>
      </c>
      <c r="AJ88" s="3">
        <v>6.5</v>
      </c>
      <c r="AK88" s="3">
        <v>30.349</v>
      </c>
      <c r="AL88" s="3">
        <v>14.450200000000001</v>
      </c>
      <c r="AM88" s="3">
        <v>15.507199999999999</v>
      </c>
    </row>
    <row r="89" spans="3:39" x14ac:dyDescent="0.2">
      <c r="C89" s="15">
        <f t="shared" ca="1" si="1"/>
        <v>44317</v>
      </c>
      <c r="D89" s="3">
        <v>5.0911655883513401E-2</v>
      </c>
      <c r="E89" s="3">
        <v>5.3541659999999998E-2</v>
      </c>
      <c r="F89" s="3">
        <v>0.12533330000000001</v>
      </c>
      <c r="G89" s="3">
        <v>5</v>
      </c>
      <c r="H89" s="3">
        <v>28.45</v>
      </c>
      <c r="I89" s="3">
        <v>5.1512000000000002</v>
      </c>
      <c r="J89" s="3">
        <v>6.5</v>
      </c>
      <c r="K89" s="3">
        <v>34.249000000000002</v>
      </c>
      <c r="L89" s="3">
        <v>27.334</v>
      </c>
      <c r="M89" s="3">
        <v>26.634</v>
      </c>
      <c r="N89" s="3">
        <v>26.984000000000002</v>
      </c>
      <c r="O89" s="3">
        <v>28.6</v>
      </c>
      <c r="P89" s="3">
        <v>28.734000000000002</v>
      </c>
      <c r="Q89" s="3">
        <v>26.984000000000002</v>
      </c>
      <c r="R89" s="3">
        <v>25.422000000000001</v>
      </c>
      <c r="S89" s="3">
        <v>47.316000000000003</v>
      </c>
      <c r="T89" s="3">
        <v>27.280999999999999</v>
      </c>
      <c r="U89" s="3">
        <v>28.45</v>
      </c>
      <c r="V89" s="3">
        <v>25.834</v>
      </c>
      <c r="W89" s="3">
        <v>28.504000000000001</v>
      </c>
      <c r="X89" s="3">
        <v>26.206</v>
      </c>
      <c r="Y89" s="3">
        <v>37.332000000000001</v>
      </c>
      <c r="Z89" s="3">
        <v>23.266999999999999</v>
      </c>
      <c r="AA89" s="3">
        <v>28.484000000000002</v>
      </c>
      <c r="AB89" s="3">
        <v>26.367999999999999</v>
      </c>
      <c r="AC89" s="3">
        <v>29.6</v>
      </c>
      <c r="AD89" s="3">
        <v>27.2</v>
      </c>
      <c r="AE89" s="3">
        <v>30.4</v>
      </c>
      <c r="AF89" s="3">
        <v>42.448</v>
      </c>
      <c r="AG89" s="3">
        <v>5</v>
      </c>
      <c r="AH89" s="3">
        <v>6.149</v>
      </c>
      <c r="AI89" s="3">
        <v>6.5</v>
      </c>
      <c r="AJ89" s="3">
        <v>6.5</v>
      </c>
      <c r="AK89" s="3">
        <v>30.349</v>
      </c>
      <c r="AL89" s="3">
        <v>14.450200000000001</v>
      </c>
      <c r="AM89" s="3">
        <v>15.507199999999999</v>
      </c>
    </row>
    <row r="90" spans="3:39" x14ac:dyDescent="0.2">
      <c r="C90" s="15">
        <f t="shared" ca="1" si="1"/>
        <v>44348</v>
      </c>
      <c r="D90" s="3">
        <v>5.1110592928362002E-2</v>
      </c>
      <c r="E90" s="3">
        <v>5.3333329999999998E-2</v>
      </c>
      <c r="F90" s="3">
        <v>0.12525</v>
      </c>
      <c r="G90" s="3">
        <v>5</v>
      </c>
      <c r="H90" s="3">
        <v>28.45</v>
      </c>
      <c r="I90" s="3">
        <v>5.1512000000000002</v>
      </c>
      <c r="J90" s="3">
        <v>6.5</v>
      </c>
      <c r="K90" s="3">
        <v>34.249000000000002</v>
      </c>
      <c r="L90" s="3">
        <v>27.334</v>
      </c>
      <c r="M90" s="3">
        <v>26.634</v>
      </c>
      <c r="N90" s="3">
        <v>26.984000000000002</v>
      </c>
      <c r="O90" s="3">
        <v>28.6</v>
      </c>
      <c r="P90" s="3">
        <v>28.734000000000002</v>
      </c>
      <c r="Q90" s="3">
        <v>26.984000000000002</v>
      </c>
      <c r="R90" s="3">
        <v>25.422000000000001</v>
      </c>
      <c r="S90" s="3">
        <v>47.213999999999999</v>
      </c>
      <c r="T90" s="3">
        <v>27.280999999999999</v>
      </c>
      <c r="U90" s="3">
        <v>28.45</v>
      </c>
      <c r="V90" s="3">
        <v>25.834</v>
      </c>
      <c r="W90" s="3">
        <v>28.504000000000001</v>
      </c>
      <c r="X90" s="3">
        <v>26.206</v>
      </c>
      <c r="Y90" s="3">
        <v>37.332000000000001</v>
      </c>
      <c r="Z90" s="3">
        <v>23.266999999999999</v>
      </c>
      <c r="AA90" s="3">
        <v>28.484000000000002</v>
      </c>
      <c r="AB90" s="3">
        <v>26.367999999999999</v>
      </c>
      <c r="AC90" s="3">
        <v>29.6</v>
      </c>
      <c r="AD90" s="3">
        <v>27.2</v>
      </c>
      <c r="AE90" s="3">
        <v>30.4</v>
      </c>
      <c r="AF90" s="3">
        <v>42.448</v>
      </c>
      <c r="AG90" s="3">
        <v>5</v>
      </c>
      <c r="AH90" s="3">
        <v>6.149</v>
      </c>
      <c r="AI90" s="3">
        <v>6.5</v>
      </c>
      <c r="AJ90" s="3">
        <v>6.5</v>
      </c>
      <c r="AK90" s="3">
        <v>30.349</v>
      </c>
      <c r="AL90" s="3">
        <v>14.450200000000001</v>
      </c>
      <c r="AM90" s="3">
        <v>15.507199999999999</v>
      </c>
    </row>
    <row r="91" spans="3:39" x14ac:dyDescent="0.2">
      <c r="C91" s="15">
        <f t="shared" ca="1" si="1"/>
        <v>44378</v>
      </c>
      <c r="D91" s="3">
        <v>5.1303112661757598E-2</v>
      </c>
      <c r="E91" s="3">
        <v>5.3124999999999999E-2</v>
      </c>
      <c r="F91" s="3">
        <v>0.12516659999999999</v>
      </c>
      <c r="G91" s="3">
        <v>5</v>
      </c>
      <c r="H91" s="3">
        <v>28.45</v>
      </c>
      <c r="I91" s="3">
        <v>5.1512000000000002</v>
      </c>
      <c r="J91" s="3">
        <v>6.5</v>
      </c>
      <c r="K91" s="3">
        <v>34.249000000000002</v>
      </c>
      <c r="L91" s="3">
        <v>27.334</v>
      </c>
      <c r="M91" s="3">
        <v>26.634</v>
      </c>
      <c r="N91" s="3">
        <v>26.984000000000002</v>
      </c>
      <c r="O91" s="3">
        <v>28.6</v>
      </c>
      <c r="P91" s="3">
        <v>28.734000000000002</v>
      </c>
      <c r="Q91" s="3">
        <v>26.984000000000002</v>
      </c>
      <c r="R91" s="3">
        <v>25.422000000000001</v>
      </c>
      <c r="S91" s="3">
        <v>47.112000000000002</v>
      </c>
      <c r="T91" s="3">
        <v>27.280999999999999</v>
      </c>
      <c r="U91" s="3">
        <v>28.45</v>
      </c>
      <c r="V91" s="3">
        <v>25.834</v>
      </c>
      <c r="W91" s="3">
        <v>28.504000000000001</v>
      </c>
      <c r="X91" s="3">
        <v>26.206</v>
      </c>
      <c r="Y91" s="3">
        <v>37.332000000000001</v>
      </c>
      <c r="Z91" s="3">
        <v>23.266999999999999</v>
      </c>
      <c r="AA91" s="3">
        <v>28.484000000000002</v>
      </c>
      <c r="AB91" s="3">
        <v>26.367999999999999</v>
      </c>
      <c r="AC91" s="3">
        <v>29.6</v>
      </c>
      <c r="AD91" s="3">
        <v>27.2</v>
      </c>
      <c r="AE91" s="3">
        <v>30.4</v>
      </c>
      <c r="AF91" s="3">
        <v>42.448</v>
      </c>
      <c r="AG91" s="3">
        <v>5</v>
      </c>
      <c r="AH91" s="3">
        <v>6.149</v>
      </c>
      <c r="AI91" s="3">
        <v>6.5</v>
      </c>
      <c r="AJ91" s="3">
        <v>6.5</v>
      </c>
      <c r="AK91" s="3">
        <v>30.349</v>
      </c>
      <c r="AL91" s="3">
        <v>14.450200000000001</v>
      </c>
      <c r="AM91" s="3">
        <v>15.507199999999999</v>
      </c>
    </row>
    <row r="92" spans="3:39" x14ac:dyDescent="0.2">
      <c r="C92" s="15">
        <f t="shared" ca="1" si="1"/>
        <v>44409</v>
      </c>
      <c r="D92" s="3">
        <v>5.1502049732592398E-2</v>
      </c>
      <c r="E92" s="3">
        <v>5.2916659999999997E-2</v>
      </c>
      <c r="F92" s="3">
        <v>0.12508330000000001</v>
      </c>
      <c r="G92" s="3">
        <v>5</v>
      </c>
      <c r="H92" s="3">
        <v>28.45</v>
      </c>
      <c r="I92" s="3">
        <v>5.1512000000000002</v>
      </c>
      <c r="J92" s="3">
        <v>6.5</v>
      </c>
      <c r="K92" s="3">
        <v>34.249000000000002</v>
      </c>
      <c r="L92" s="3">
        <v>27.334</v>
      </c>
      <c r="M92" s="3">
        <v>26.634</v>
      </c>
      <c r="N92" s="3">
        <v>26.984000000000002</v>
      </c>
      <c r="O92" s="3">
        <v>28.6</v>
      </c>
      <c r="P92" s="3">
        <v>28.734000000000002</v>
      </c>
      <c r="Q92" s="3">
        <v>26.984000000000002</v>
      </c>
      <c r="R92" s="3">
        <v>25.422000000000001</v>
      </c>
      <c r="S92" s="3">
        <v>47.01</v>
      </c>
      <c r="T92" s="3">
        <v>27.280999999999999</v>
      </c>
      <c r="U92" s="3">
        <v>28.45</v>
      </c>
      <c r="V92" s="3">
        <v>25.834</v>
      </c>
      <c r="W92" s="3">
        <v>28.504000000000001</v>
      </c>
      <c r="X92" s="3">
        <v>26.206</v>
      </c>
      <c r="Y92" s="3">
        <v>37.332000000000001</v>
      </c>
      <c r="Z92" s="3">
        <v>23.266999999999999</v>
      </c>
      <c r="AA92" s="3">
        <v>28.484000000000002</v>
      </c>
      <c r="AB92" s="3">
        <v>26.367999999999999</v>
      </c>
      <c r="AC92" s="3">
        <v>29.6</v>
      </c>
      <c r="AD92" s="3">
        <v>27.2</v>
      </c>
      <c r="AE92" s="3">
        <v>30.4</v>
      </c>
      <c r="AF92" s="3">
        <v>42.448</v>
      </c>
      <c r="AG92" s="3">
        <v>5</v>
      </c>
      <c r="AH92" s="3">
        <v>6.149</v>
      </c>
      <c r="AI92" s="3">
        <v>6.5</v>
      </c>
      <c r="AJ92" s="3">
        <v>6.5</v>
      </c>
      <c r="AK92" s="3">
        <v>30.349</v>
      </c>
      <c r="AL92" s="3">
        <v>14.450200000000001</v>
      </c>
      <c r="AM92" s="3">
        <v>15.507199999999999</v>
      </c>
    </row>
    <row r="93" spans="3:39" x14ac:dyDescent="0.2">
      <c r="C93" s="15">
        <f t="shared" ca="1" si="1"/>
        <v>44440</v>
      </c>
      <c r="D93" s="3">
        <v>5.1700986816631399E-2</v>
      </c>
      <c r="E93" s="3">
        <v>5.2708329999999998E-2</v>
      </c>
      <c r="F93" s="3">
        <v>0.125</v>
      </c>
      <c r="G93" s="3">
        <v>5</v>
      </c>
      <c r="H93" s="3">
        <v>28.45</v>
      </c>
      <c r="I93" s="3">
        <v>5.1512000000000002</v>
      </c>
      <c r="J93" s="3">
        <v>6.5</v>
      </c>
      <c r="K93" s="3">
        <v>34.249000000000002</v>
      </c>
      <c r="L93" s="3">
        <v>27.334</v>
      </c>
      <c r="M93" s="3">
        <v>26.634</v>
      </c>
      <c r="N93" s="3">
        <v>26.984000000000002</v>
      </c>
      <c r="O93" s="3">
        <v>28.6</v>
      </c>
      <c r="P93" s="3">
        <v>28.734000000000002</v>
      </c>
      <c r="Q93" s="3">
        <v>26.984000000000002</v>
      </c>
      <c r="R93" s="3">
        <v>25.422000000000001</v>
      </c>
      <c r="S93" s="3">
        <v>46.906999999999996</v>
      </c>
      <c r="T93" s="3">
        <v>27.280999999999999</v>
      </c>
      <c r="U93" s="3">
        <v>28.45</v>
      </c>
      <c r="V93" s="3">
        <v>25.834</v>
      </c>
      <c r="W93" s="3">
        <v>28.504000000000001</v>
      </c>
      <c r="X93" s="3">
        <v>26.206</v>
      </c>
      <c r="Y93" s="3">
        <v>37.332000000000001</v>
      </c>
      <c r="Z93" s="3">
        <v>23.266999999999999</v>
      </c>
      <c r="AA93" s="3">
        <v>28.484000000000002</v>
      </c>
      <c r="AB93" s="3">
        <v>26.367999999999999</v>
      </c>
      <c r="AC93" s="3">
        <v>29.6</v>
      </c>
      <c r="AD93" s="3">
        <v>27.2</v>
      </c>
      <c r="AE93" s="3">
        <v>30.4</v>
      </c>
      <c r="AF93" s="3">
        <v>42.448</v>
      </c>
      <c r="AG93" s="3">
        <v>5</v>
      </c>
      <c r="AH93" s="3">
        <v>6.149</v>
      </c>
      <c r="AI93" s="3">
        <v>6.5</v>
      </c>
      <c r="AJ93" s="3">
        <v>6.5</v>
      </c>
      <c r="AK93" s="3">
        <v>30.349</v>
      </c>
      <c r="AL93" s="3">
        <v>14.450200000000001</v>
      </c>
      <c r="AM93" s="3">
        <v>15.507199999999999</v>
      </c>
    </row>
    <row r="94" spans="3:39" x14ac:dyDescent="0.2">
      <c r="C94" s="15">
        <f t="shared" ca="1" si="1"/>
        <v>44470</v>
      </c>
      <c r="D94" s="3">
        <v>5.1876762396939002E-2</v>
      </c>
      <c r="E94" s="3">
        <v>5.2499999999999998E-2</v>
      </c>
      <c r="F94" s="3">
        <v>0.1248611</v>
      </c>
      <c r="G94" s="3">
        <v>5</v>
      </c>
      <c r="H94" s="3">
        <v>28.45</v>
      </c>
      <c r="I94" s="3">
        <v>5.1512000000000002</v>
      </c>
      <c r="J94" s="3">
        <v>6.5</v>
      </c>
      <c r="K94" s="3">
        <v>34.249000000000002</v>
      </c>
      <c r="L94" s="3">
        <v>27.334</v>
      </c>
      <c r="M94" s="3">
        <v>26.634</v>
      </c>
      <c r="N94" s="3">
        <v>26.984000000000002</v>
      </c>
      <c r="O94" s="3">
        <v>28.6</v>
      </c>
      <c r="P94" s="3">
        <v>28.734000000000002</v>
      </c>
      <c r="Q94" s="3">
        <v>26.984000000000002</v>
      </c>
      <c r="R94" s="3">
        <v>25.422000000000001</v>
      </c>
      <c r="S94" s="3">
        <v>46.805</v>
      </c>
      <c r="T94" s="3">
        <v>27.280999999999999</v>
      </c>
      <c r="U94" s="3">
        <v>28.45</v>
      </c>
      <c r="V94" s="3">
        <v>25.834</v>
      </c>
      <c r="W94" s="3">
        <v>28.504000000000001</v>
      </c>
      <c r="X94" s="3">
        <v>26.206</v>
      </c>
      <c r="Y94" s="3">
        <v>37.332000000000001</v>
      </c>
      <c r="Z94" s="3">
        <v>23.266999999999999</v>
      </c>
      <c r="AA94" s="3">
        <v>28.484000000000002</v>
      </c>
      <c r="AB94" s="3">
        <v>26.367999999999999</v>
      </c>
      <c r="AC94" s="3">
        <v>29.6</v>
      </c>
      <c r="AD94" s="3">
        <v>27.2</v>
      </c>
      <c r="AE94" s="3">
        <v>30.4</v>
      </c>
      <c r="AF94" s="3">
        <v>42.448</v>
      </c>
      <c r="AG94" s="3">
        <v>5</v>
      </c>
      <c r="AH94" s="3">
        <v>6.149</v>
      </c>
      <c r="AI94" s="3">
        <v>6.5</v>
      </c>
      <c r="AJ94" s="3">
        <v>6.5</v>
      </c>
      <c r="AK94" s="3">
        <v>30.349</v>
      </c>
      <c r="AL94" s="3">
        <v>14.450200000000001</v>
      </c>
      <c r="AM94" s="3">
        <v>15.507199999999999</v>
      </c>
    </row>
    <row r="95" spans="3:39" x14ac:dyDescent="0.2">
      <c r="C95" s="15">
        <f t="shared" ca="1" si="1"/>
        <v>44501</v>
      </c>
      <c r="D95" s="3">
        <v>5.20015466561463E-2</v>
      </c>
      <c r="E95" s="3">
        <v>5.2291659999999997E-2</v>
      </c>
      <c r="F95" s="3">
        <v>0.12472220000000001</v>
      </c>
      <c r="G95" s="3">
        <v>5</v>
      </c>
      <c r="H95" s="3">
        <v>28.45</v>
      </c>
      <c r="I95" s="3">
        <v>5.1512000000000002</v>
      </c>
      <c r="J95" s="3">
        <v>6.5</v>
      </c>
      <c r="K95" s="3">
        <v>34.249000000000002</v>
      </c>
      <c r="L95" s="3">
        <v>27.334</v>
      </c>
      <c r="M95" s="3">
        <v>26.634</v>
      </c>
      <c r="N95" s="3">
        <v>26.984000000000002</v>
      </c>
      <c r="O95" s="3">
        <v>28.6</v>
      </c>
      <c r="P95" s="3">
        <v>28.734000000000002</v>
      </c>
      <c r="Q95" s="3">
        <v>26.984000000000002</v>
      </c>
      <c r="R95" s="3">
        <v>25.422000000000001</v>
      </c>
      <c r="S95" s="3">
        <v>46.703000000000003</v>
      </c>
      <c r="T95" s="3">
        <v>27.280999999999999</v>
      </c>
      <c r="U95" s="3">
        <v>28.45</v>
      </c>
      <c r="V95" s="3">
        <v>25.834</v>
      </c>
      <c r="W95" s="3">
        <v>28.504000000000001</v>
      </c>
      <c r="X95" s="3">
        <v>26.206</v>
      </c>
      <c r="Y95" s="3">
        <v>37.332000000000001</v>
      </c>
      <c r="Z95" s="3">
        <v>23.266999999999999</v>
      </c>
      <c r="AA95" s="3">
        <v>28.484000000000002</v>
      </c>
      <c r="AB95" s="3">
        <v>26.367999999999999</v>
      </c>
      <c r="AC95" s="3">
        <v>29.6</v>
      </c>
      <c r="AD95" s="3">
        <v>27.2</v>
      </c>
      <c r="AE95" s="3">
        <v>30.4</v>
      </c>
      <c r="AF95" s="3">
        <v>42.448</v>
      </c>
      <c r="AG95" s="3">
        <v>5</v>
      </c>
      <c r="AH95" s="3">
        <v>6.149</v>
      </c>
      <c r="AI95" s="3">
        <v>6.5</v>
      </c>
      <c r="AJ95" s="3">
        <v>6.5</v>
      </c>
      <c r="AK95" s="3">
        <v>30.349</v>
      </c>
      <c r="AL95" s="3">
        <v>14.450200000000001</v>
      </c>
      <c r="AM95" s="3">
        <v>15.507199999999999</v>
      </c>
    </row>
    <row r="96" spans="3:39" x14ac:dyDescent="0.2">
      <c r="C96" s="15">
        <f t="shared" ca="1" si="1"/>
        <v>44531</v>
      </c>
      <c r="D96" s="3">
        <v>5.2122305621614497E-2</v>
      </c>
      <c r="E96" s="3">
        <v>5.2083329999999997E-2</v>
      </c>
      <c r="F96" s="3">
        <v>0.12458329999999999</v>
      </c>
      <c r="G96" s="3">
        <v>5</v>
      </c>
      <c r="H96" s="3">
        <v>28.45</v>
      </c>
      <c r="I96" s="3">
        <v>5.1512000000000002</v>
      </c>
      <c r="J96" s="3">
        <v>6.5</v>
      </c>
      <c r="K96" s="3">
        <v>34.249000000000002</v>
      </c>
      <c r="L96" s="3">
        <v>27.334</v>
      </c>
      <c r="M96" s="3">
        <v>26.634</v>
      </c>
      <c r="N96" s="3">
        <v>26.984000000000002</v>
      </c>
      <c r="O96" s="3">
        <v>28.6</v>
      </c>
      <c r="P96" s="3">
        <v>28.734000000000002</v>
      </c>
      <c r="Q96" s="3">
        <v>26.984000000000002</v>
      </c>
      <c r="R96" s="3">
        <v>25.422000000000001</v>
      </c>
      <c r="S96" s="3">
        <v>46.600999999999999</v>
      </c>
      <c r="T96" s="3">
        <v>27.280999999999999</v>
      </c>
      <c r="U96" s="3">
        <v>28.45</v>
      </c>
      <c r="V96" s="3">
        <v>25.834</v>
      </c>
      <c r="W96" s="3">
        <v>28.504000000000001</v>
      </c>
      <c r="X96" s="3">
        <v>26.206</v>
      </c>
      <c r="Y96" s="3">
        <v>37.332000000000001</v>
      </c>
      <c r="Z96" s="3">
        <v>23.266999999999999</v>
      </c>
      <c r="AA96" s="3">
        <v>28.484000000000002</v>
      </c>
      <c r="AB96" s="3">
        <v>26.367999999999999</v>
      </c>
      <c r="AC96" s="3">
        <v>29.6</v>
      </c>
      <c r="AD96" s="3">
        <v>27.2</v>
      </c>
      <c r="AE96" s="3">
        <v>30.4</v>
      </c>
      <c r="AF96" s="3">
        <v>42.448</v>
      </c>
      <c r="AG96" s="3">
        <v>5</v>
      </c>
      <c r="AH96" s="3">
        <v>6.149</v>
      </c>
      <c r="AI96" s="3">
        <v>6.5</v>
      </c>
      <c r="AJ96" s="3">
        <v>6.5</v>
      </c>
      <c r="AK96" s="3">
        <v>30.349</v>
      </c>
      <c r="AL96" s="3">
        <v>14.450200000000001</v>
      </c>
      <c r="AM96" s="3">
        <v>15.507199999999999</v>
      </c>
    </row>
    <row r="97" spans="3:39" x14ac:dyDescent="0.2">
      <c r="C97" s="15">
        <f t="shared" ca="1" si="1"/>
        <v>44562</v>
      </c>
      <c r="D97" s="3">
        <v>5.2247089891041702E-2</v>
      </c>
      <c r="E97" s="3">
        <v>5.1874999999999998E-2</v>
      </c>
      <c r="F97" s="3">
        <v>0.1244444</v>
      </c>
      <c r="G97" s="3">
        <v>5</v>
      </c>
      <c r="H97" s="3">
        <v>28.35</v>
      </c>
      <c r="I97" s="3">
        <v>5.1512000000000002</v>
      </c>
      <c r="J97" s="3">
        <v>6.5</v>
      </c>
      <c r="K97" s="3">
        <v>34.149000000000001</v>
      </c>
      <c r="L97" s="3">
        <v>27.236000000000001</v>
      </c>
      <c r="M97" s="3">
        <v>26.532</v>
      </c>
      <c r="N97" s="3">
        <v>26.884</v>
      </c>
      <c r="O97" s="3">
        <v>28.5</v>
      </c>
      <c r="P97" s="3">
        <v>28.63</v>
      </c>
      <c r="Q97" s="3">
        <v>26.884</v>
      </c>
      <c r="R97" s="3">
        <v>25.32</v>
      </c>
      <c r="S97" s="3">
        <v>48.847000000000001</v>
      </c>
      <c r="T97" s="3">
        <v>27.184999999999999</v>
      </c>
      <c r="U97" s="3">
        <v>28.35</v>
      </c>
      <c r="V97" s="3">
        <v>25.734999999999999</v>
      </c>
      <c r="W97" s="3">
        <v>28.404</v>
      </c>
      <c r="X97" s="3">
        <v>26.11</v>
      </c>
      <c r="Y97" s="3">
        <v>37.229999999999997</v>
      </c>
      <c r="Z97" s="3">
        <v>23.170999999999999</v>
      </c>
      <c r="AA97" s="3">
        <v>28.384</v>
      </c>
      <c r="AB97" s="3">
        <v>26.268000000000001</v>
      </c>
      <c r="AC97" s="3">
        <v>29.5</v>
      </c>
      <c r="AD97" s="3">
        <v>27.1</v>
      </c>
      <c r="AE97" s="3">
        <v>30.3</v>
      </c>
      <c r="AF97" s="3">
        <v>42.338000000000001</v>
      </c>
      <c r="AG97" s="3">
        <v>5</v>
      </c>
      <c r="AH97" s="3">
        <v>6.149</v>
      </c>
      <c r="AI97" s="3">
        <v>6.5</v>
      </c>
      <c r="AJ97" s="3">
        <v>6.5</v>
      </c>
      <c r="AK97" s="3">
        <v>30.248999999999999</v>
      </c>
      <c r="AL97" s="3">
        <v>0</v>
      </c>
      <c r="AM97" s="3">
        <v>0</v>
      </c>
    </row>
    <row r="98" spans="3:39" x14ac:dyDescent="0.2">
      <c r="C98" s="15">
        <f t="shared" ca="1" si="1"/>
        <v>44593</v>
      </c>
      <c r="D98" s="3">
        <v>5.2371874165661997E-2</v>
      </c>
      <c r="E98" s="3">
        <v>0</v>
      </c>
      <c r="F98" s="3">
        <v>0.1243055</v>
      </c>
      <c r="G98" s="3">
        <v>0</v>
      </c>
      <c r="H98" s="3">
        <v>28.35</v>
      </c>
      <c r="I98" s="3">
        <v>0</v>
      </c>
      <c r="J98" s="3">
        <v>0</v>
      </c>
      <c r="K98" s="3">
        <v>34.149000000000001</v>
      </c>
      <c r="L98" s="3">
        <v>27.236000000000001</v>
      </c>
      <c r="M98" s="3">
        <v>26.532</v>
      </c>
      <c r="N98" s="3">
        <v>26.884</v>
      </c>
      <c r="O98" s="3">
        <v>28.5</v>
      </c>
      <c r="P98" s="3">
        <v>28.63</v>
      </c>
      <c r="Q98" s="3">
        <v>26.884</v>
      </c>
      <c r="R98" s="3">
        <v>25.32</v>
      </c>
      <c r="S98" s="3">
        <v>48.744999999999997</v>
      </c>
      <c r="T98" s="3">
        <v>27.184999999999999</v>
      </c>
      <c r="U98" s="3">
        <v>28.35</v>
      </c>
      <c r="V98" s="3">
        <v>25.734999999999999</v>
      </c>
      <c r="W98" s="3">
        <v>28.404</v>
      </c>
      <c r="X98" s="3">
        <v>26.11</v>
      </c>
      <c r="Y98" s="3">
        <v>37.229999999999997</v>
      </c>
      <c r="Z98" s="3">
        <v>23.170999999999999</v>
      </c>
      <c r="AA98" s="3">
        <v>28.384</v>
      </c>
      <c r="AB98" s="3">
        <v>26.268000000000001</v>
      </c>
      <c r="AC98" s="3">
        <v>29.5</v>
      </c>
      <c r="AD98" s="3">
        <v>27.1</v>
      </c>
      <c r="AE98" s="3">
        <v>30.3</v>
      </c>
      <c r="AF98" s="3">
        <v>42.338000000000001</v>
      </c>
      <c r="AG98" s="3">
        <v>0</v>
      </c>
      <c r="AH98" s="3">
        <v>0</v>
      </c>
      <c r="AI98" s="3">
        <v>0</v>
      </c>
      <c r="AJ98" s="3">
        <v>0</v>
      </c>
      <c r="AK98" s="3">
        <v>30.248999999999999</v>
      </c>
      <c r="AL98" s="3">
        <v>0</v>
      </c>
      <c r="AM98" s="3">
        <v>0</v>
      </c>
    </row>
    <row r="99" spans="3:39" x14ac:dyDescent="0.2">
      <c r="C99" s="15">
        <f t="shared" ca="1" si="1"/>
        <v>44621</v>
      </c>
      <c r="D99" s="3">
        <v>5.24845825472018E-2</v>
      </c>
      <c r="E99" s="3">
        <v>0</v>
      </c>
      <c r="F99" s="3">
        <v>0.1241666</v>
      </c>
      <c r="G99" s="3">
        <v>0</v>
      </c>
      <c r="H99" s="3">
        <v>28.35</v>
      </c>
      <c r="I99" s="3">
        <v>0</v>
      </c>
      <c r="J99" s="3">
        <v>0</v>
      </c>
      <c r="K99" s="3">
        <v>34.149000000000001</v>
      </c>
      <c r="L99" s="3">
        <v>27.236000000000001</v>
      </c>
      <c r="M99" s="3">
        <v>26.532</v>
      </c>
      <c r="N99" s="3">
        <v>26.884</v>
      </c>
      <c r="O99" s="3">
        <v>28.5</v>
      </c>
      <c r="P99" s="3">
        <v>28.63</v>
      </c>
      <c r="Q99" s="3">
        <v>26.884</v>
      </c>
      <c r="R99" s="3">
        <v>25.32</v>
      </c>
      <c r="S99" s="3">
        <v>48.643000000000001</v>
      </c>
      <c r="T99" s="3">
        <v>27.184999999999999</v>
      </c>
      <c r="U99" s="3">
        <v>28.35</v>
      </c>
      <c r="V99" s="3">
        <v>25.734999999999999</v>
      </c>
      <c r="W99" s="3">
        <v>28.404</v>
      </c>
      <c r="X99" s="3">
        <v>26.11</v>
      </c>
      <c r="Y99" s="3">
        <v>37.229999999999997</v>
      </c>
      <c r="Z99" s="3">
        <v>23.170999999999999</v>
      </c>
      <c r="AA99" s="3">
        <v>28.384</v>
      </c>
      <c r="AB99" s="3">
        <v>26.268000000000001</v>
      </c>
      <c r="AC99" s="3">
        <v>29.5</v>
      </c>
      <c r="AD99" s="3">
        <v>27.1</v>
      </c>
      <c r="AE99" s="3">
        <v>30.3</v>
      </c>
      <c r="AF99" s="3">
        <v>42.338000000000001</v>
      </c>
      <c r="AG99" s="3">
        <v>0</v>
      </c>
      <c r="AH99" s="3">
        <v>0</v>
      </c>
      <c r="AI99" s="3">
        <v>0</v>
      </c>
      <c r="AJ99" s="3">
        <v>0</v>
      </c>
      <c r="AK99" s="3">
        <v>30.248999999999999</v>
      </c>
      <c r="AL99" s="3">
        <v>0</v>
      </c>
      <c r="AM99" s="3">
        <v>0</v>
      </c>
    </row>
    <row r="100" spans="3:39" x14ac:dyDescent="0.2">
      <c r="C100" s="15">
        <f t="shared" ca="1" si="1"/>
        <v>44652</v>
      </c>
      <c r="D100" s="3">
        <v>5.2609366831705397E-2</v>
      </c>
      <c r="E100" s="3">
        <v>0</v>
      </c>
      <c r="F100" s="3">
        <v>0.1240277</v>
      </c>
      <c r="G100" s="3">
        <v>0</v>
      </c>
      <c r="H100" s="3">
        <v>28.35</v>
      </c>
      <c r="I100" s="3">
        <v>0</v>
      </c>
      <c r="J100" s="3">
        <v>0</v>
      </c>
      <c r="K100" s="3">
        <v>34.149000000000001</v>
      </c>
      <c r="L100" s="3">
        <v>27.236000000000001</v>
      </c>
      <c r="M100" s="3">
        <v>26.532</v>
      </c>
      <c r="N100" s="3">
        <v>26.884</v>
      </c>
      <c r="O100" s="3">
        <v>28.5</v>
      </c>
      <c r="P100" s="3">
        <v>28.63</v>
      </c>
      <c r="Q100" s="3">
        <v>26.884</v>
      </c>
      <c r="R100" s="3">
        <v>25.32</v>
      </c>
      <c r="S100" s="3">
        <v>48.540999999999997</v>
      </c>
      <c r="T100" s="3">
        <v>27.184999999999999</v>
      </c>
      <c r="U100" s="3">
        <v>28.35</v>
      </c>
      <c r="V100" s="3">
        <v>25.734999999999999</v>
      </c>
      <c r="W100" s="3">
        <v>28.404</v>
      </c>
      <c r="X100" s="3">
        <v>26.11</v>
      </c>
      <c r="Y100" s="3">
        <v>37.229999999999997</v>
      </c>
      <c r="Z100" s="3">
        <v>23.170999999999999</v>
      </c>
      <c r="AA100" s="3">
        <v>28.384</v>
      </c>
      <c r="AB100" s="3">
        <v>26.268000000000001</v>
      </c>
      <c r="AC100" s="3">
        <v>29.5</v>
      </c>
      <c r="AD100" s="3">
        <v>27.1</v>
      </c>
      <c r="AE100" s="3">
        <v>30.3</v>
      </c>
      <c r="AF100" s="3">
        <v>42.338000000000001</v>
      </c>
      <c r="AG100" s="3">
        <v>0</v>
      </c>
      <c r="AH100" s="3">
        <v>0</v>
      </c>
      <c r="AI100" s="3">
        <v>0</v>
      </c>
      <c r="AJ100" s="3">
        <v>0</v>
      </c>
      <c r="AK100" s="3">
        <v>30.248999999999999</v>
      </c>
      <c r="AL100" s="3">
        <v>0</v>
      </c>
      <c r="AM100" s="3">
        <v>0</v>
      </c>
    </row>
    <row r="101" spans="3:39" x14ac:dyDescent="0.2">
      <c r="C101" s="15">
        <f t="shared" ca="1" si="1"/>
        <v>44682</v>
      </c>
      <c r="D101" s="3">
        <v>5.2730125821652603E-2</v>
      </c>
      <c r="E101" s="3">
        <v>0</v>
      </c>
      <c r="F101" s="3">
        <v>0.12388879999999999</v>
      </c>
      <c r="G101" s="3">
        <v>0</v>
      </c>
      <c r="H101" s="3">
        <v>28.35</v>
      </c>
      <c r="I101" s="3">
        <v>0</v>
      </c>
      <c r="J101" s="3">
        <v>0</v>
      </c>
      <c r="K101" s="3">
        <v>34.149000000000001</v>
      </c>
      <c r="L101" s="3">
        <v>27.236000000000001</v>
      </c>
      <c r="M101" s="3">
        <v>26.532</v>
      </c>
      <c r="N101" s="3">
        <v>26.884</v>
      </c>
      <c r="O101" s="3">
        <v>28.5</v>
      </c>
      <c r="P101" s="3">
        <v>28.63</v>
      </c>
      <c r="Q101" s="3">
        <v>26.884</v>
      </c>
      <c r="R101" s="3">
        <v>25.32</v>
      </c>
      <c r="S101" s="3">
        <v>48.438000000000002</v>
      </c>
      <c r="T101" s="3">
        <v>27.184999999999999</v>
      </c>
      <c r="U101" s="3">
        <v>28.35</v>
      </c>
      <c r="V101" s="3">
        <v>25.734999999999999</v>
      </c>
      <c r="W101" s="3">
        <v>28.404</v>
      </c>
      <c r="X101" s="3">
        <v>26.11</v>
      </c>
      <c r="Y101" s="3">
        <v>37.229999999999997</v>
      </c>
      <c r="Z101" s="3">
        <v>23.170999999999999</v>
      </c>
      <c r="AA101" s="3">
        <v>28.384</v>
      </c>
      <c r="AB101" s="3">
        <v>26.268000000000001</v>
      </c>
      <c r="AC101" s="3">
        <v>29.5</v>
      </c>
      <c r="AD101" s="3">
        <v>27.1</v>
      </c>
      <c r="AE101" s="3">
        <v>30.3</v>
      </c>
      <c r="AF101" s="3">
        <v>42.338000000000001</v>
      </c>
      <c r="AG101" s="3">
        <v>0</v>
      </c>
      <c r="AH101" s="3">
        <v>0</v>
      </c>
      <c r="AI101" s="3">
        <v>0</v>
      </c>
      <c r="AJ101" s="3">
        <v>0</v>
      </c>
      <c r="AK101" s="3">
        <v>30.248999999999999</v>
      </c>
      <c r="AL101" s="3">
        <v>0</v>
      </c>
      <c r="AM101" s="3">
        <v>0</v>
      </c>
    </row>
    <row r="102" spans="3:39" x14ac:dyDescent="0.2">
      <c r="C102" s="15">
        <f t="shared" ca="1" si="1"/>
        <v>44713</v>
      </c>
      <c r="D102" s="3">
        <v>5.2854910116372902E-2</v>
      </c>
      <c r="E102" s="3">
        <v>0</v>
      </c>
      <c r="F102" s="3">
        <v>0.12375</v>
      </c>
      <c r="G102" s="3">
        <v>0</v>
      </c>
      <c r="H102" s="3">
        <v>28.35</v>
      </c>
      <c r="I102" s="3">
        <v>0</v>
      </c>
      <c r="J102" s="3">
        <v>0</v>
      </c>
      <c r="K102" s="3">
        <v>34.149000000000001</v>
      </c>
      <c r="L102" s="3">
        <v>27.236000000000001</v>
      </c>
      <c r="M102" s="3">
        <v>26.532</v>
      </c>
      <c r="N102" s="3">
        <v>26.884</v>
      </c>
      <c r="O102" s="3">
        <v>28.5</v>
      </c>
      <c r="P102" s="3">
        <v>28.63</v>
      </c>
      <c r="Q102" s="3">
        <v>26.884</v>
      </c>
      <c r="R102" s="3">
        <v>25.32</v>
      </c>
      <c r="S102" s="3">
        <v>48.335999999999999</v>
      </c>
      <c r="T102" s="3">
        <v>27.184999999999999</v>
      </c>
      <c r="U102" s="3">
        <v>28.35</v>
      </c>
      <c r="V102" s="3">
        <v>25.734999999999999</v>
      </c>
      <c r="W102" s="3">
        <v>28.404</v>
      </c>
      <c r="X102" s="3">
        <v>26.11</v>
      </c>
      <c r="Y102" s="3">
        <v>37.229999999999997</v>
      </c>
      <c r="Z102" s="3">
        <v>23.170999999999999</v>
      </c>
      <c r="AA102" s="3">
        <v>28.384</v>
      </c>
      <c r="AB102" s="3">
        <v>26.268000000000001</v>
      </c>
      <c r="AC102" s="3">
        <v>29.5</v>
      </c>
      <c r="AD102" s="3">
        <v>27.1</v>
      </c>
      <c r="AE102" s="3">
        <v>30.3</v>
      </c>
      <c r="AF102" s="3">
        <v>42.338000000000001</v>
      </c>
      <c r="AG102" s="3">
        <v>0</v>
      </c>
      <c r="AH102" s="3">
        <v>0</v>
      </c>
      <c r="AI102" s="3">
        <v>0</v>
      </c>
      <c r="AJ102" s="3">
        <v>0</v>
      </c>
      <c r="AK102" s="3">
        <v>30.248999999999999</v>
      </c>
      <c r="AL102" s="3">
        <v>0</v>
      </c>
      <c r="AM102" s="3">
        <v>0</v>
      </c>
    </row>
    <row r="103" spans="3:39" x14ac:dyDescent="0.2">
      <c r="C103" s="15">
        <f t="shared" ca="1" si="1"/>
        <v>44743</v>
      </c>
      <c r="D103" s="3">
        <v>5.2975669116206901E-2</v>
      </c>
      <c r="E103" s="3">
        <v>0</v>
      </c>
      <c r="F103" s="3">
        <v>0.1236111</v>
      </c>
      <c r="G103" s="3">
        <v>0</v>
      </c>
      <c r="H103" s="3">
        <v>28.35</v>
      </c>
      <c r="I103" s="3">
        <v>0</v>
      </c>
      <c r="J103" s="3">
        <v>0</v>
      </c>
      <c r="K103" s="3">
        <v>34.149000000000001</v>
      </c>
      <c r="L103" s="3">
        <v>27.236000000000001</v>
      </c>
      <c r="M103" s="3">
        <v>26.532</v>
      </c>
      <c r="N103" s="3">
        <v>26.884</v>
      </c>
      <c r="O103" s="3">
        <v>28.5</v>
      </c>
      <c r="P103" s="3">
        <v>28.63</v>
      </c>
      <c r="Q103" s="3">
        <v>26.884</v>
      </c>
      <c r="R103" s="3">
        <v>25.32</v>
      </c>
      <c r="S103" s="3">
        <v>48.234000000000002</v>
      </c>
      <c r="T103" s="3">
        <v>27.184999999999999</v>
      </c>
      <c r="U103" s="3">
        <v>28.35</v>
      </c>
      <c r="V103" s="3">
        <v>25.734999999999999</v>
      </c>
      <c r="W103" s="3">
        <v>28.404</v>
      </c>
      <c r="X103" s="3">
        <v>26.11</v>
      </c>
      <c r="Y103" s="3">
        <v>37.229999999999997</v>
      </c>
      <c r="Z103" s="3">
        <v>23.170999999999999</v>
      </c>
      <c r="AA103" s="3">
        <v>28.384</v>
      </c>
      <c r="AB103" s="3">
        <v>26.268000000000001</v>
      </c>
      <c r="AC103" s="3">
        <v>29.5</v>
      </c>
      <c r="AD103" s="3">
        <v>27.1</v>
      </c>
      <c r="AE103" s="3">
        <v>30.3</v>
      </c>
      <c r="AF103" s="3">
        <v>42.338000000000001</v>
      </c>
      <c r="AG103" s="3">
        <v>0</v>
      </c>
      <c r="AH103" s="3">
        <v>0</v>
      </c>
      <c r="AI103" s="3">
        <v>0</v>
      </c>
      <c r="AJ103" s="3">
        <v>0</v>
      </c>
      <c r="AK103" s="3">
        <v>30.248999999999999</v>
      </c>
      <c r="AL103" s="3">
        <v>0</v>
      </c>
      <c r="AM103" s="3">
        <v>0</v>
      </c>
    </row>
    <row r="104" spans="3:39" x14ac:dyDescent="0.2">
      <c r="C104" s="15">
        <f t="shared" ca="1" si="1"/>
        <v>44774</v>
      </c>
      <c r="D104" s="3">
        <v>5.3100453421142599E-2</v>
      </c>
      <c r="E104" s="3">
        <v>0</v>
      </c>
      <c r="F104" s="3">
        <v>0.1234722</v>
      </c>
      <c r="G104" s="3">
        <v>0</v>
      </c>
      <c r="H104" s="3">
        <v>28.35</v>
      </c>
      <c r="I104" s="3">
        <v>0</v>
      </c>
      <c r="J104" s="3">
        <v>0</v>
      </c>
      <c r="K104" s="3">
        <v>34.149000000000001</v>
      </c>
      <c r="L104" s="3">
        <v>27.236000000000001</v>
      </c>
      <c r="M104" s="3">
        <v>26.532</v>
      </c>
      <c r="N104" s="3">
        <v>26.884</v>
      </c>
      <c r="O104" s="3">
        <v>28.5</v>
      </c>
      <c r="P104" s="3">
        <v>28.63</v>
      </c>
      <c r="Q104" s="3">
        <v>26.884</v>
      </c>
      <c r="R104" s="3">
        <v>25.32</v>
      </c>
      <c r="S104" s="3">
        <v>48.131999999999998</v>
      </c>
      <c r="T104" s="3">
        <v>27.184999999999999</v>
      </c>
      <c r="U104" s="3">
        <v>28.35</v>
      </c>
      <c r="V104" s="3">
        <v>25.734999999999999</v>
      </c>
      <c r="W104" s="3">
        <v>28.404</v>
      </c>
      <c r="X104" s="3">
        <v>26.11</v>
      </c>
      <c r="Y104" s="3">
        <v>37.229999999999997</v>
      </c>
      <c r="Z104" s="3">
        <v>23.170999999999999</v>
      </c>
      <c r="AA104" s="3">
        <v>28.384</v>
      </c>
      <c r="AB104" s="3">
        <v>26.268000000000001</v>
      </c>
      <c r="AC104" s="3">
        <v>29.5</v>
      </c>
      <c r="AD104" s="3">
        <v>27.1</v>
      </c>
      <c r="AE104" s="3">
        <v>30.3</v>
      </c>
      <c r="AF104" s="3">
        <v>42.338000000000001</v>
      </c>
      <c r="AG104" s="3">
        <v>0</v>
      </c>
      <c r="AH104" s="3">
        <v>0</v>
      </c>
      <c r="AI104" s="3">
        <v>0</v>
      </c>
      <c r="AJ104" s="3">
        <v>0</v>
      </c>
      <c r="AK104" s="3">
        <v>30.248999999999999</v>
      </c>
      <c r="AL104" s="3">
        <v>0</v>
      </c>
      <c r="AM104" s="3">
        <v>0</v>
      </c>
    </row>
    <row r="105" spans="3:39" x14ac:dyDescent="0.2">
      <c r="C105" s="15">
        <f t="shared" ca="1" si="1"/>
        <v>44805</v>
      </c>
      <c r="D105" s="3">
        <v>5.32252377312692E-2</v>
      </c>
      <c r="E105" s="3">
        <v>0</v>
      </c>
      <c r="F105" s="3">
        <v>0.12333330000000001</v>
      </c>
      <c r="G105" s="3">
        <v>0</v>
      </c>
      <c r="H105" s="3">
        <v>28.35</v>
      </c>
      <c r="I105" s="3">
        <v>0</v>
      </c>
      <c r="J105" s="3">
        <v>0</v>
      </c>
      <c r="K105" s="3">
        <v>34.149000000000001</v>
      </c>
      <c r="L105" s="3">
        <v>27.236000000000001</v>
      </c>
      <c r="M105" s="3">
        <v>26.532</v>
      </c>
      <c r="N105" s="3">
        <v>26.884</v>
      </c>
      <c r="O105" s="3">
        <v>28.5</v>
      </c>
      <c r="P105" s="3">
        <v>28.63</v>
      </c>
      <c r="Q105" s="3">
        <v>26.884</v>
      </c>
      <c r="R105" s="3">
        <v>25.32</v>
      </c>
      <c r="S105" s="3">
        <v>48.03</v>
      </c>
      <c r="T105" s="3">
        <v>27.184999999999999</v>
      </c>
      <c r="U105" s="3">
        <v>28.35</v>
      </c>
      <c r="V105" s="3">
        <v>25.734999999999999</v>
      </c>
      <c r="W105" s="3">
        <v>28.404</v>
      </c>
      <c r="X105" s="3">
        <v>26.11</v>
      </c>
      <c r="Y105" s="3">
        <v>37.229999999999997</v>
      </c>
      <c r="Z105" s="3">
        <v>23.170999999999999</v>
      </c>
      <c r="AA105" s="3">
        <v>28.384</v>
      </c>
      <c r="AB105" s="3">
        <v>26.268000000000001</v>
      </c>
      <c r="AC105" s="3">
        <v>29.5</v>
      </c>
      <c r="AD105" s="3">
        <v>27.1</v>
      </c>
      <c r="AE105" s="3">
        <v>30.3</v>
      </c>
      <c r="AF105" s="3">
        <v>42.338000000000001</v>
      </c>
      <c r="AG105" s="3">
        <v>0</v>
      </c>
      <c r="AH105" s="3">
        <v>0</v>
      </c>
      <c r="AI105" s="3">
        <v>0</v>
      </c>
      <c r="AJ105" s="3">
        <v>0</v>
      </c>
      <c r="AK105" s="3">
        <v>30.248999999999999</v>
      </c>
      <c r="AL105" s="3">
        <v>0</v>
      </c>
      <c r="AM105" s="3">
        <v>0</v>
      </c>
    </row>
    <row r="106" spans="3:39" x14ac:dyDescent="0.2">
      <c r="C106" s="15">
        <f t="shared" ca="1" si="1"/>
        <v>44835</v>
      </c>
      <c r="D106" s="3">
        <v>5.3345996746012203E-2</v>
      </c>
      <c r="E106" s="3">
        <v>0</v>
      </c>
      <c r="F106" s="3">
        <v>0.1231944</v>
      </c>
      <c r="G106" s="3">
        <v>0</v>
      </c>
      <c r="H106" s="3">
        <v>28.35</v>
      </c>
      <c r="I106" s="3">
        <v>0</v>
      </c>
      <c r="J106" s="3">
        <v>0</v>
      </c>
      <c r="K106" s="3">
        <v>34.149000000000001</v>
      </c>
      <c r="L106" s="3">
        <v>27.236000000000001</v>
      </c>
      <c r="M106" s="3">
        <v>26.532</v>
      </c>
      <c r="N106" s="3">
        <v>26.884</v>
      </c>
      <c r="O106" s="3">
        <v>28.5</v>
      </c>
      <c r="P106" s="3">
        <v>28.63</v>
      </c>
      <c r="Q106" s="3">
        <v>26.884</v>
      </c>
      <c r="R106" s="3">
        <v>25.32</v>
      </c>
      <c r="S106" s="3">
        <v>47.927999999999997</v>
      </c>
      <c r="T106" s="3">
        <v>27.184999999999999</v>
      </c>
      <c r="U106" s="3">
        <v>28.35</v>
      </c>
      <c r="V106" s="3">
        <v>25.734999999999999</v>
      </c>
      <c r="W106" s="3">
        <v>28.404</v>
      </c>
      <c r="X106" s="3">
        <v>26.11</v>
      </c>
      <c r="Y106" s="3">
        <v>37.229999999999997</v>
      </c>
      <c r="Z106" s="3">
        <v>23.170999999999999</v>
      </c>
      <c r="AA106" s="3">
        <v>28.384</v>
      </c>
      <c r="AB106" s="3">
        <v>26.268000000000001</v>
      </c>
      <c r="AC106" s="3">
        <v>29.5</v>
      </c>
      <c r="AD106" s="3">
        <v>27.1</v>
      </c>
      <c r="AE106" s="3">
        <v>30.3</v>
      </c>
      <c r="AF106" s="3">
        <v>42.338000000000001</v>
      </c>
      <c r="AG106" s="3">
        <v>0</v>
      </c>
      <c r="AH106" s="3">
        <v>0</v>
      </c>
      <c r="AI106" s="3">
        <v>0</v>
      </c>
      <c r="AJ106" s="3">
        <v>0</v>
      </c>
      <c r="AK106" s="3">
        <v>30.248999999999999</v>
      </c>
      <c r="AL106" s="3">
        <v>0</v>
      </c>
      <c r="AM106" s="3">
        <v>0</v>
      </c>
    </row>
    <row r="107" spans="3:39" x14ac:dyDescent="0.2">
      <c r="C107" s="15">
        <f t="shared" ca="1" si="1"/>
        <v>44866</v>
      </c>
      <c r="D107" s="3">
        <v>5.34707810663533E-2</v>
      </c>
      <c r="E107" s="3">
        <v>0</v>
      </c>
      <c r="F107" s="3">
        <v>0.1230555</v>
      </c>
      <c r="G107" s="3">
        <v>0</v>
      </c>
      <c r="H107" s="3">
        <v>28.35</v>
      </c>
      <c r="I107" s="3">
        <v>0</v>
      </c>
      <c r="J107" s="3">
        <v>0</v>
      </c>
      <c r="K107" s="3">
        <v>34.149000000000001</v>
      </c>
      <c r="L107" s="3">
        <v>27.236000000000001</v>
      </c>
      <c r="M107" s="3">
        <v>26.532</v>
      </c>
      <c r="N107" s="3">
        <v>26.884</v>
      </c>
      <c r="O107" s="3">
        <v>28.5</v>
      </c>
      <c r="P107" s="3">
        <v>28.63</v>
      </c>
      <c r="Q107" s="3">
        <v>26.884</v>
      </c>
      <c r="R107" s="3">
        <v>25.32</v>
      </c>
      <c r="S107" s="3">
        <v>47.825000000000003</v>
      </c>
      <c r="T107" s="3">
        <v>27.184999999999999</v>
      </c>
      <c r="U107" s="3">
        <v>28.35</v>
      </c>
      <c r="V107" s="3">
        <v>25.734999999999999</v>
      </c>
      <c r="W107" s="3">
        <v>28.404</v>
      </c>
      <c r="X107" s="3">
        <v>26.11</v>
      </c>
      <c r="Y107" s="3">
        <v>37.229999999999997</v>
      </c>
      <c r="Z107" s="3">
        <v>23.170999999999999</v>
      </c>
      <c r="AA107" s="3">
        <v>28.384</v>
      </c>
      <c r="AB107" s="3">
        <v>26.268000000000001</v>
      </c>
      <c r="AC107" s="3">
        <v>29.5</v>
      </c>
      <c r="AD107" s="3">
        <v>27.1</v>
      </c>
      <c r="AE107" s="3">
        <v>30.3</v>
      </c>
      <c r="AF107" s="3">
        <v>42.338000000000001</v>
      </c>
      <c r="AG107" s="3">
        <v>0</v>
      </c>
      <c r="AH107" s="3">
        <v>0</v>
      </c>
      <c r="AI107" s="3">
        <v>0</v>
      </c>
      <c r="AJ107" s="3">
        <v>0</v>
      </c>
      <c r="AK107" s="3">
        <v>30.248999999999999</v>
      </c>
      <c r="AL107" s="3">
        <v>0</v>
      </c>
      <c r="AM107" s="3">
        <v>0</v>
      </c>
    </row>
    <row r="108" spans="3:39" x14ac:dyDescent="0.2">
      <c r="C108" s="15">
        <f t="shared" ca="1" si="1"/>
        <v>44896</v>
      </c>
      <c r="D108" s="3">
        <v>5.3591540090979897E-2</v>
      </c>
      <c r="E108" s="3">
        <v>0</v>
      </c>
      <c r="F108" s="3">
        <v>0.1229166</v>
      </c>
      <c r="G108" s="3">
        <v>0</v>
      </c>
      <c r="H108" s="3">
        <v>28.35</v>
      </c>
      <c r="I108" s="3">
        <v>0</v>
      </c>
      <c r="J108" s="3">
        <v>0</v>
      </c>
      <c r="K108" s="3">
        <v>34.149000000000001</v>
      </c>
      <c r="L108" s="3">
        <v>27.236000000000001</v>
      </c>
      <c r="M108" s="3">
        <v>26.532</v>
      </c>
      <c r="N108" s="3">
        <v>26.884</v>
      </c>
      <c r="O108" s="3">
        <v>28.5</v>
      </c>
      <c r="P108" s="3">
        <v>28.63</v>
      </c>
      <c r="Q108" s="3">
        <v>26.884</v>
      </c>
      <c r="R108" s="3">
        <v>25.32</v>
      </c>
      <c r="S108" s="3">
        <v>47.722999999999999</v>
      </c>
      <c r="T108" s="3">
        <v>27.184999999999999</v>
      </c>
      <c r="U108" s="3">
        <v>28.35</v>
      </c>
      <c r="V108" s="3">
        <v>25.734999999999999</v>
      </c>
      <c r="W108" s="3">
        <v>28.404</v>
      </c>
      <c r="X108" s="3">
        <v>26.11</v>
      </c>
      <c r="Y108" s="3">
        <v>37.229999999999997</v>
      </c>
      <c r="Z108" s="3">
        <v>23.170999999999999</v>
      </c>
      <c r="AA108" s="3">
        <v>28.384</v>
      </c>
      <c r="AB108" s="3">
        <v>26.268000000000001</v>
      </c>
      <c r="AC108" s="3">
        <v>29.5</v>
      </c>
      <c r="AD108" s="3">
        <v>27.1</v>
      </c>
      <c r="AE108" s="3">
        <v>30.3</v>
      </c>
      <c r="AF108" s="3">
        <v>42.338000000000001</v>
      </c>
      <c r="AG108" s="3">
        <v>0</v>
      </c>
      <c r="AH108" s="3">
        <v>0</v>
      </c>
      <c r="AI108" s="3">
        <v>0</v>
      </c>
      <c r="AJ108" s="3">
        <v>0</v>
      </c>
      <c r="AK108" s="3">
        <v>30.248999999999999</v>
      </c>
      <c r="AL108" s="3">
        <v>0</v>
      </c>
      <c r="AM108" s="3">
        <v>0</v>
      </c>
    </row>
    <row r="109" spans="3:39" x14ac:dyDescent="0.2">
      <c r="C109" s="15">
        <f t="shared" ca="1" si="1"/>
        <v>44927</v>
      </c>
      <c r="D109" s="3">
        <v>5.3716324421533297E-2</v>
      </c>
      <c r="E109" s="3">
        <v>0</v>
      </c>
      <c r="F109" s="3">
        <v>0.1227777</v>
      </c>
      <c r="G109" s="3">
        <v>0</v>
      </c>
      <c r="H109" s="3">
        <v>28.25</v>
      </c>
      <c r="I109" s="3">
        <v>0</v>
      </c>
      <c r="J109" s="3">
        <v>0</v>
      </c>
      <c r="K109" s="3">
        <v>34.048999999999999</v>
      </c>
      <c r="L109" s="3">
        <v>27.138000000000002</v>
      </c>
      <c r="M109" s="3">
        <v>26.43</v>
      </c>
      <c r="N109" s="3">
        <v>26.783999999999999</v>
      </c>
      <c r="O109" s="3">
        <v>28.4</v>
      </c>
      <c r="P109" s="3">
        <v>28.526</v>
      </c>
      <c r="Q109" s="3">
        <v>26.783999999999999</v>
      </c>
      <c r="R109" s="3">
        <v>25.218</v>
      </c>
      <c r="S109" s="3">
        <v>47.518000000000001</v>
      </c>
      <c r="T109" s="3">
        <v>27.088999999999999</v>
      </c>
      <c r="U109" s="3">
        <v>28.25</v>
      </c>
      <c r="V109" s="3">
        <v>25.635000000000002</v>
      </c>
      <c r="W109" s="3">
        <v>28.303999999999998</v>
      </c>
      <c r="X109" s="3">
        <v>26.013999999999999</v>
      </c>
      <c r="Y109" s="3">
        <v>37.128999999999998</v>
      </c>
      <c r="Z109" s="3">
        <v>23.074999999999999</v>
      </c>
      <c r="AA109" s="3">
        <v>28.283999999999999</v>
      </c>
      <c r="AB109" s="3">
        <v>26.167999999999999</v>
      </c>
      <c r="AC109" s="3">
        <v>29.4</v>
      </c>
      <c r="AD109" s="3">
        <v>27</v>
      </c>
      <c r="AE109" s="3">
        <v>30.2</v>
      </c>
      <c r="AF109" s="3">
        <v>42.228000000000002</v>
      </c>
      <c r="AG109" s="3">
        <v>0</v>
      </c>
      <c r="AH109" s="3">
        <v>0</v>
      </c>
      <c r="AI109" s="3">
        <v>0</v>
      </c>
      <c r="AJ109" s="3">
        <v>0</v>
      </c>
      <c r="AK109" s="3">
        <v>30.149000000000001</v>
      </c>
      <c r="AL109" s="3">
        <v>0</v>
      </c>
      <c r="AM109" s="3">
        <v>0</v>
      </c>
    </row>
    <row r="110" spans="3:39" x14ac:dyDescent="0.2">
      <c r="C110" s="15">
        <f t="shared" ca="1" si="1"/>
        <v>44958</v>
      </c>
      <c r="D110" s="3">
        <v>5.3841108757276303E-2</v>
      </c>
      <c r="E110" s="3">
        <v>0</v>
      </c>
      <c r="F110" s="3">
        <v>0.12263880000000001</v>
      </c>
      <c r="G110" s="3">
        <v>0</v>
      </c>
      <c r="H110" s="3">
        <v>28.25</v>
      </c>
      <c r="I110" s="3">
        <v>0</v>
      </c>
      <c r="J110" s="3">
        <v>0</v>
      </c>
      <c r="K110" s="3">
        <v>34.048999999999999</v>
      </c>
      <c r="L110" s="3">
        <v>27.138000000000002</v>
      </c>
      <c r="M110" s="3">
        <v>26.43</v>
      </c>
      <c r="N110" s="3">
        <v>26.783999999999999</v>
      </c>
      <c r="O110" s="3">
        <v>28.4</v>
      </c>
      <c r="P110" s="3">
        <v>28.526</v>
      </c>
      <c r="Q110" s="3">
        <v>26.783999999999999</v>
      </c>
      <c r="R110" s="3">
        <v>25.218</v>
      </c>
      <c r="S110" s="3">
        <v>47.415999999999997</v>
      </c>
      <c r="T110" s="3">
        <v>27.088999999999999</v>
      </c>
      <c r="U110" s="3">
        <v>28.25</v>
      </c>
      <c r="V110" s="3">
        <v>25.635000000000002</v>
      </c>
      <c r="W110" s="3">
        <v>28.303999999999998</v>
      </c>
      <c r="X110" s="3">
        <v>26.013999999999999</v>
      </c>
      <c r="Y110" s="3">
        <v>37.128999999999998</v>
      </c>
      <c r="Z110" s="3">
        <v>23.074999999999999</v>
      </c>
      <c r="AA110" s="3">
        <v>28.283999999999999</v>
      </c>
      <c r="AB110" s="3">
        <v>26.167999999999999</v>
      </c>
      <c r="AC110" s="3">
        <v>29.4</v>
      </c>
      <c r="AD110" s="3">
        <v>27</v>
      </c>
      <c r="AE110" s="3">
        <v>30.2</v>
      </c>
      <c r="AF110" s="3">
        <v>42.228000000000002</v>
      </c>
      <c r="AG110" s="3">
        <v>0</v>
      </c>
      <c r="AH110" s="3">
        <v>0</v>
      </c>
      <c r="AI110" s="3">
        <v>0</v>
      </c>
      <c r="AJ110" s="3">
        <v>0</v>
      </c>
      <c r="AK110" s="3">
        <v>30.149000000000001</v>
      </c>
      <c r="AL110" s="3">
        <v>0</v>
      </c>
      <c r="AM110" s="3">
        <v>0</v>
      </c>
    </row>
    <row r="111" spans="3:39" x14ac:dyDescent="0.2">
      <c r="C111" s="15">
        <f t="shared" ca="1" si="1"/>
        <v>44986</v>
      </c>
      <c r="D111" s="3">
        <v>5.3953817194020398E-2</v>
      </c>
      <c r="E111" s="3">
        <v>0</v>
      </c>
      <c r="F111" s="3">
        <v>0.1225</v>
      </c>
      <c r="G111" s="3">
        <v>0</v>
      </c>
      <c r="H111" s="3">
        <v>28.25</v>
      </c>
      <c r="I111" s="3">
        <v>0</v>
      </c>
      <c r="J111" s="3">
        <v>0</v>
      </c>
      <c r="K111" s="3">
        <v>34.048999999999999</v>
      </c>
      <c r="L111" s="3">
        <v>27.138000000000002</v>
      </c>
      <c r="M111" s="3">
        <v>26.43</v>
      </c>
      <c r="N111" s="3">
        <v>26.783999999999999</v>
      </c>
      <c r="O111" s="3">
        <v>28.4</v>
      </c>
      <c r="P111" s="3">
        <v>28.526</v>
      </c>
      <c r="Q111" s="3">
        <v>26.783999999999999</v>
      </c>
      <c r="R111" s="3">
        <v>25.218</v>
      </c>
      <c r="S111" s="3">
        <v>47.313000000000002</v>
      </c>
      <c r="T111" s="3">
        <v>27.088999999999999</v>
      </c>
      <c r="U111" s="3">
        <v>28.25</v>
      </c>
      <c r="V111" s="3">
        <v>25.635000000000002</v>
      </c>
      <c r="W111" s="3">
        <v>28.303999999999998</v>
      </c>
      <c r="X111" s="3">
        <v>26.013999999999999</v>
      </c>
      <c r="Y111" s="3">
        <v>37.128999999999998</v>
      </c>
      <c r="Z111" s="3">
        <v>23.074999999999999</v>
      </c>
      <c r="AA111" s="3">
        <v>28.283999999999999</v>
      </c>
      <c r="AB111" s="3">
        <v>26.167999999999999</v>
      </c>
      <c r="AC111" s="3">
        <v>29.4</v>
      </c>
      <c r="AD111" s="3">
        <v>27</v>
      </c>
      <c r="AE111" s="3">
        <v>30.2</v>
      </c>
      <c r="AF111" s="3">
        <v>42.228000000000002</v>
      </c>
      <c r="AG111" s="3">
        <v>0</v>
      </c>
      <c r="AH111" s="3">
        <v>0</v>
      </c>
      <c r="AI111" s="3">
        <v>0</v>
      </c>
      <c r="AJ111" s="3">
        <v>0</v>
      </c>
      <c r="AK111" s="3">
        <v>30.149000000000001</v>
      </c>
      <c r="AL111" s="3">
        <v>0</v>
      </c>
      <c r="AM111" s="3">
        <v>0</v>
      </c>
    </row>
    <row r="112" spans="3:39" x14ac:dyDescent="0.2">
      <c r="C112" s="15">
        <f t="shared" ca="1" si="1"/>
        <v>45017</v>
      </c>
      <c r="D112" s="3">
        <v>5.4078601539639497E-2</v>
      </c>
      <c r="E112" s="3">
        <v>0</v>
      </c>
      <c r="F112" s="3">
        <v>0.1223611</v>
      </c>
      <c r="G112" s="3">
        <v>0</v>
      </c>
      <c r="H112" s="3">
        <v>28.25</v>
      </c>
      <c r="I112" s="3">
        <v>0</v>
      </c>
      <c r="J112" s="3">
        <v>0</v>
      </c>
      <c r="K112" s="3">
        <v>34.048999999999999</v>
      </c>
      <c r="L112" s="3">
        <v>27.138000000000002</v>
      </c>
      <c r="M112" s="3">
        <v>26.43</v>
      </c>
      <c r="N112" s="3">
        <v>26.783999999999999</v>
      </c>
      <c r="O112" s="3">
        <v>28.4</v>
      </c>
      <c r="P112" s="3">
        <v>28.526</v>
      </c>
      <c r="Q112" s="3">
        <v>26.783999999999999</v>
      </c>
      <c r="R112" s="3">
        <v>25.218</v>
      </c>
      <c r="S112" s="3">
        <v>47.210999999999999</v>
      </c>
      <c r="T112" s="3">
        <v>27.088999999999999</v>
      </c>
      <c r="U112" s="3">
        <v>28.25</v>
      </c>
      <c r="V112" s="3">
        <v>25.635000000000002</v>
      </c>
      <c r="W112" s="3">
        <v>28.303999999999998</v>
      </c>
      <c r="X112" s="3">
        <v>26.013999999999999</v>
      </c>
      <c r="Y112" s="3">
        <v>37.128999999999998</v>
      </c>
      <c r="Z112" s="3">
        <v>23.074999999999999</v>
      </c>
      <c r="AA112" s="3">
        <v>28.283999999999999</v>
      </c>
      <c r="AB112" s="3">
        <v>26.167999999999999</v>
      </c>
      <c r="AC112" s="3">
        <v>29.4</v>
      </c>
      <c r="AD112" s="3">
        <v>27</v>
      </c>
      <c r="AE112" s="3">
        <v>30.2</v>
      </c>
      <c r="AF112" s="3">
        <v>42.228000000000002</v>
      </c>
      <c r="AG112" s="3">
        <v>0</v>
      </c>
      <c r="AH112" s="3">
        <v>0</v>
      </c>
      <c r="AI112" s="3">
        <v>0</v>
      </c>
      <c r="AJ112" s="3">
        <v>0</v>
      </c>
      <c r="AK112" s="3">
        <v>30.149000000000001</v>
      </c>
      <c r="AL112" s="3">
        <v>0</v>
      </c>
      <c r="AM112" s="3">
        <v>0</v>
      </c>
    </row>
    <row r="113" spans="3:39" x14ac:dyDescent="0.2">
      <c r="C113" s="15">
        <f t="shared" ca="1" si="1"/>
        <v>45047</v>
      </c>
      <c r="D113" s="3">
        <v>5.4199360588727402E-2</v>
      </c>
      <c r="E113" s="3">
        <v>0</v>
      </c>
      <c r="F113" s="3">
        <v>0.1222222</v>
      </c>
      <c r="G113" s="3">
        <v>0</v>
      </c>
      <c r="H113" s="3">
        <v>28.25</v>
      </c>
      <c r="I113" s="3">
        <v>0</v>
      </c>
      <c r="J113" s="3">
        <v>0</v>
      </c>
      <c r="K113" s="3">
        <v>34.048999999999999</v>
      </c>
      <c r="L113" s="3">
        <v>27.138000000000002</v>
      </c>
      <c r="M113" s="3">
        <v>26.43</v>
      </c>
      <c r="N113" s="3">
        <v>26.783999999999999</v>
      </c>
      <c r="O113" s="3">
        <v>28.4</v>
      </c>
      <c r="P113" s="3">
        <v>28.526</v>
      </c>
      <c r="Q113" s="3">
        <v>26.783999999999999</v>
      </c>
      <c r="R113" s="3">
        <v>25.218</v>
      </c>
      <c r="S113" s="3">
        <v>47.109000000000002</v>
      </c>
      <c r="T113" s="3">
        <v>27.088999999999999</v>
      </c>
      <c r="U113" s="3">
        <v>28.25</v>
      </c>
      <c r="V113" s="3">
        <v>25.635000000000002</v>
      </c>
      <c r="W113" s="3">
        <v>28.303999999999998</v>
      </c>
      <c r="X113" s="3">
        <v>26.013999999999999</v>
      </c>
      <c r="Y113" s="3">
        <v>37.128999999999998</v>
      </c>
      <c r="Z113" s="3">
        <v>23.074999999999999</v>
      </c>
      <c r="AA113" s="3">
        <v>28.283999999999999</v>
      </c>
      <c r="AB113" s="3">
        <v>26.167999999999999</v>
      </c>
      <c r="AC113" s="3">
        <v>29.4</v>
      </c>
      <c r="AD113" s="3">
        <v>27</v>
      </c>
      <c r="AE113" s="3">
        <v>30.2</v>
      </c>
      <c r="AF113" s="3">
        <v>42.228000000000002</v>
      </c>
      <c r="AG113" s="3">
        <v>0</v>
      </c>
      <c r="AH113" s="3">
        <v>0</v>
      </c>
      <c r="AI113" s="3">
        <v>0</v>
      </c>
      <c r="AJ113" s="3">
        <v>0</v>
      </c>
      <c r="AK113" s="3">
        <v>30.149000000000001</v>
      </c>
      <c r="AL113" s="3">
        <v>0</v>
      </c>
      <c r="AM113" s="3">
        <v>0</v>
      </c>
    </row>
    <row r="114" spans="3:39" x14ac:dyDescent="0.2">
      <c r="C114" s="15">
        <f t="shared" ca="1" si="1"/>
        <v>45078</v>
      </c>
      <c r="D114" s="3">
        <v>5.4324144944556202E-2</v>
      </c>
      <c r="E114" s="3">
        <v>0</v>
      </c>
      <c r="F114" s="3">
        <v>0.12208330000000001</v>
      </c>
      <c r="G114" s="3">
        <v>0</v>
      </c>
      <c r="H114" s="3">
        <v>28.25</v>
      </c>
      <c r="I114" s="3">
        <v>0</v>
      </c>
      <c r="J114" s="3">
        <v>0</v>
      </c>
      <c r="K114" s="3">
        <v>34.048999999999999</v>
      </c>
      <c r="L114" s="3">
        <v>27.138000000000002</v>
      </c>
      <c r="M114" s="3">
        <v>26.43</v>
      </c>
      <c r="N114" s="3">
        <v>26.783999999999999</v>
      </c>
      <c r="O114" s="3">
        <v>28.4</v>
      </c>
      <c r="P114" s="3">
        <v>28.526</v>
      </c>
      <c r="Q114" s="3">
        <v>26.783999999999999</v>
      </c>
      <c r="R114" s="3">
        <v>25.218</v>
      </c>
      <c r="S114" s="3">
        <v>47.006999999999998</v>
      </c>
      <c r="T114" s="3">
        <v>27.088999999999999</v>
      </c>
      <c r="U114" s="3">
        <v>28.25</v>
      </c>
      <c r="V114" s="3">
        <v>25.635000000000002</v>
      </c>
      <c r="W114" s="3">
        <v>28.303999999999998</v>
      </c>
      <c r="X114" s="3">
        <v>26.013999999999999</v>
      </c>
      <c r="Y114" s="3">
        <v>37.128999999999998</v>
      </c>
      <c r="Z114" s="3">
        <v>23.074999999999999</v>
      </c>
      <c r="AA114" s="3">
        <v>28.283999999999999</v>
      </c>
      <c r="AB114" s="3">
        <v>26.167999999999999</v>
      </c>
      <c r="AC114" s="3">
        <v>29.4</v>
      </c>
      <c r="AD114" s="3">
        <v>27</v>
      </c>
      <c r="AE114" s="3">
        <v>30.2</v>
      </c>
      <c r="AF114" s="3">
        <v>42.228000000000002</v>
      </c>
      <c r="AG114" s="3">
        <v>0</v>
      </c>
      <c r="AH114" s="3">
        <v>0</v>
      </c>
      <c r="AI114" s="3">
        <v>0</v>
      </c>
      <c r="AJ114" s="3">
        <v>0</v>
      </c>
      <c r="AK114" s="3">
        <v>30.149000000000001</v>
      </c>
      <c r="AL114" s="3">
        <v>0</v>
      </c>
      <c r="AM114" s="3">
        <v>0</v>
      </c>
    </row>
    <row r="115" spans="3:39" x14ac:dyDescent="0.2">
      <c r="C115" s="15">
        <f t="shared" ca="1" si="1"/>
        <v>45108</v>
      </c>
      <c r="D115" s="3">
        <v>5.4444904003523302E-2</v>
      </c>
      <c r="E115" s="3">
        <v>0</v>
      </c>
      <c r="F115" s="3">
        <v>0.12194439999999999</v>
      </c>
      <c r="G115" s="3">
        <v>0</v>
      </c>
      <c r="H115" s="3">
        <v>28.25</v>
      </c>
      <c r="I115" s="3">
        <v>0</v>
      </c>
      <c r="J115" s="3">
        <v>0</v>
      </c>
      <c r="K115" s="3">
        <v>34.048999999999999</v>
      </c>
      <c r="L115" s="3">
        <v>27.138000000000002</v>
      </c>
      <c r="M115" s="3">
        <v>26.43</v>
      </c>
      <c r="N115" s="3">
        <v>26.783999999999999</v>
      </c>
      <c r="O115" s="3">
        <v>28.4</v>
      </c>
      <c r="P115" s="3">
        <v>28.526</v>
      </c>
      <c r="Q115" s="3">
        <v>26.783999999999999</v>
      </c>
      <c r="R115" s="3">
        <v>25.218</v>
      </c>
      <c r="S115" s="3">
        <v>46.905000000000001</v>
      </c>
      <c r="T115" s="3">
        <v>27.088999999999999</v>
      </c>
      <c r="U115" s="3">
        <v>28.25</v>
      </c>
      <c r="V115" s="3">
        <v>25.635000000000002</v>
      </c>
      <c r="W115" s="3">
        <v>28.303999999999998</v>
      </c>
      <c r="X115" s="3">
        <v>26.013999999999999</v>
      </c>
      <c r="Y115" s="3">
        <v>37.128999999999998</v>
      </c>
      <c r="Z115" s="3">
        <v>23.074999999999999</v>
      </c>
      <c r="AA115" s="3">
        <v>28.283999999999999</v>
      </c>
      <c r="AB115" s="3">
        <v>26.167999999999999</v>
      </c>
      <c r="AC115" s="3">
        <v>29.4</v>
      </c>
      <c r="AD115" s="3">
        <v>27</v>
      </c>
      <c r="AE115" s="3">
        <v>30.2</v>
      </c>
      <c r="AF115" s="3">
        <v>42.228000000000002</v>
      </c>
      <c r="AG115" s="3">
        <v>0</v>
      </c>
      <c r="AH115" s="3">
        <v>0</v>
      </c>
      <c r="AI115" s="3">
        <v>0</v>
      </c>
      <c r="AJ115" s="3">
        <v>0</v>
      </c>
      <c r="AK115" s="3">
        <v>30.149000000000001</v>
      </c>
      <c r="AL115" s="3">
        <v>0</v>
      </c>
      <c r="AM115" s="3">
        <v>0</v>
      </c>
    </row>
    <row r="116" spans="3:39" x14ac:dyDescent="0.2">
      <c r="C116" s="15">
        <f t="shared" ca="1" si="1"/>
        <v>45139</v>
      </c>
      <c r="D116" s="3">
        <v>5.4569688369560297E-2</v>
      </c>
      <c r="E116" s="3">
        <v>0</v>
      </c>
      <c r="F116" s="3">
        <v>0.1218055</v>
      </c>
      <c r="G116" s="3">
        <v>0</v>
      </c>
      <c r="H116" s="3">
        <v>28.25</v>
      </c>
      <c r="I116" s="3">
        <v>0</v>
      </c>
      <c r="J116" s="3">
        <v>0</v>
      </c>
      <c r="K116" s="3">
        <v>34.048999999999999</v>
      </c>
      <c r="L116" s="3">
        <v>27.138000000000002</v>
      </c>
      <c r="M116" s="3">
        <v>26.43</v>
      </c>
      <c r="N116" s="3">
        <v>26.783999999999999</v>
      </c>
      <c r="O116" s="3">
        <v>28.4</v>
      </c>
      <c r="P116" s="3">
        <v>28.526</v>
      </c>
      <c r="Q116" s="3">
        <v>26.783999999999999</v>
      </c>
      <c r="R116" s="3">
        <v>25.218</v>
      </c>
      <c r="S116" s="3">
        <v>46.802999999999997</v>
      </c>
      <c r="T116" s="3">
        <v>27.088999999999999</v>
      </c>
      <c r="U116" s="3">
        <v>28.25</v>
      </c>
      <c r="V116" s="3">
        <v>25.635000000000002</v>
      </c>
      <c r="W116" s="3">
        <v>28.303999999999998</v>
      </c>
      <c r="X116" s="3">
        <v>26.013999999999999</v>
      </c>
      <c r="Y116" s="3">
        <v>37.128999999999998</v>
      </c>
      <c r="Z116" s="3">
        <v>23.074999999999999</v>
      </c>
      <c r="AA116" s="3">
        <v>28.283999999999999</v>
      </c>
      <c r="AB116" s="3">
        <v>26.167999999999999</v>
      </c>
      <c r="AC116" s="3">
        <v>29.4</v>
      </c>
      <c r="AD116" s="3">
        <v>27</v>
      </c>
      <c r="AE116" s="3">
        <v>30.2</v>
      </c>
      <c r="AF116" s="3">
        <v>42.228000000000002</v>
      </c>
      <c r="AG116" s="3">
        <v>0</v>
      </c>
      <c r="AH116" s="3">
        <v>0</v>
      </c>
      <c r="AI116" s="3">
        <v>0</v>
      </c>
      <c r="AJ116" s="3">
        <v>0</v>
      </c>
      <c r="AK116" s="3">
        <v>30.149000000000001</v>
      </c>
      <c r="AL116" s="3">
        <v>0</v>
      </c>
      <c r="AM116" s="3">
        <v>0</v>
      </c>
    </row>
    <row r="117" spans="3:39" x14ac:dyDescent="0.2">
      <c r="C117" s="15">
        <f t="shared" ca="1" si="1"/>
        <v>45170</v>
      </c>
      <c r="D117" s="3">
        <v>5.4694472740784802E-2</v>
      </c>
      <c r="E117" s="3">
        <v>0</v>
      </c>
      <c r="F117" s="3">
        <v>0.1216666</v>
      </c>
      <c r="G117" s="3">
        <v>0</v>
      </c>
      <c r="H117" s="3">
        <v>28.25</v>
      </c>
      <c r="I117" s="3">
        <v>0</v>
      </c>
      <c r="J117" s="3">
        <v>0</v>
      </c>
      <c r="K117" s="3">
        <v>34.048999999999999</v>
      </c>
      <c r="L117" s="3">
        <v>27.138000000000002</v>
      </c>
      <c r="M117" s="3">
        <v>26.43</v>
      </c>
      <c r="N117" s="3">
        <v>26.783999999999999</v>
      </c>
      <c r="O117" s="3">
        <v>28.4</v>
      </c>
      <c r="P117" s="3">
        <v>28.526</v>
      </c>
      <c r="Q117" s="3">
        <v>26.783999999999999</v>
      </c>
      <c r="R117" s="3">
        <v>25.218</v>
      </c>
      <c r="S117" s="3">
        <v>46.7</v>
      </c>
      <c r="T117" s="3">
        <v>27.088999999999999</v>
      </c>
      <c r="U117" s="3">
        <v>28.25</v>
      </c>
      <c r="V117" s="3">
        <v>25.635000000000002</v>
      </c>
      <c r="W117" s="3">
        <v>28.303999999999998</v>
      </c>
      <c r="X117" s="3">
        <v>26.013999999999999</v>
      </c>
      <c r="Y117" s="3">
        <v>37.128999999999998</v>
      </c>
      <c r="Z117" s="3">
        <v>23.074999999999999</v>
      </c>
      <c r="AA117" s="3">
        <v>28.283999999999999</v>
      </c>
      <c r="AB117" s="3">
        <v>26.167999999999999</v>
      </c>
      <c r="AC117" s="3">
        <v>29.4</v>
      </c>
      <c r="AD117" s="3">
        <v>27</v>
      </c>
      <c r="AE117" s="3">
        <v>30.2</v>
      </c>
      <c r="AF117" s="3">
        <v>42.228000000000002</v>
      </c>
      <c r="AG117" s="3">
        <v>0</v>
      </c>
      <c r="AH117" s="3">
        <v>0</v>
      </c>
      <c r="AI117" s="3">
        <v>0</v>
      </c>
      <c r="AJ117" s="3">
        <v>0</v>
      </c>
      <c r="AK117" s="3">
        <v>30.149000000000001</v>
      </c>
      <c r="AL117" s="3">
        <v>0</v>
      </c>
      <c r="AM117" s="3">
        <v>0</v>
      </c>
    </row>
    <row r="118" spans="3:39" x14ac:dyDescent="0.2">
      <c r="C118" s="15">
        <f t="shared" ca="1" si="1"/>
        <v>45200</v>
      </c>
      <c r="D118" s="3">
        <v>5.48152318146502E-2</v>
      </c>
      <c r="E118" s="3">
        <v>0</v>
      </c>
      <c r="F118" s="3">
        <v>0.1215277</v>
      </c>
      <c r="G118" s="3">
        <v>0</v>
      </c>
      <c r="H118" s="3">
        <v>28.25</v>
      </c>
      <c r="I118" s="3">
        <v>0</v>
      </c>
      <c r="J118" s="3">
        <v>0</v>
      </c>
      <c r="K118" s="3">
        <v>34.048999999999999</v>
      </c>
      <c r="L118" s="3">
        <v>27.138000000000002</v>
      </c>
      <c r="M118" s="3">
        <v>26.43</v>
      </c>
      <c r="N118" s="3">
        <v>26.783999999999999</v>
      </c>
      <c r="O118" s="3">
        <v>28.4</v>
      </c>
      <c r="P118" s="3">
        <v>28.526</v>
      </c>
      <c r="Q118" s="3">
        <v>26.783999999999999</v>
      </c>
      <c r="R118" s="3">
        <v>25.218</v>
      </c>
      <c r="S118" s="3">
        <v>46.597999999999999</v>
      </c>
      <c r="T118" s="3">
        <v>27.088999999999999</v>
      </c>
      <c r="U118" s="3">
        <v>28.25</v>
      </c>
      <c r="V118" s="3">
        <v>25.635000000000002</v>
      </c>
      <c r="W118" s="3">
        <v>28.303999999999998</v>
      </c>
      <c r="X118" s="3">
        <v>26.013999999999999</v>
      </c>
      <c r="Y118" s="3">
        <v>37.128999999999998</v>
      </c>
      <c r="Z118" s="3">
        <v>23.074999999999999</v>
      </c>
      <c r="AA118" s="3">
        <v>28.283999999999999</v>
      </c>
      <c r="AB118" s="3">
        <v>26.167999999999999</v>
      </c>
      <c r="AC118" s="3">
        <v>29.4</v>
      </c>
      <c r="AD118" s="3">
        <v>27</v>
      </c>
      <c r="AE118" s="3">
        <v>30.2</v>
      </c>
      <c r="AF118" s="3">
        <v>42.228000000000002</v>
      </c>
      <c r="AG118" s="3">
        <v>0</v>
      </c>
      <c r="AH118" s="3">
        <v>0</v>
      </c>
      <c r="AI118" s="3">
        <v>0</v>
      </c>
      <c r="AJ118" s="3">
        <v>0</v>
      </c>
      <c r="AK118" s="3">
        <v>30.149000000000001</v>
      </c>
      <c r="AL118" s="3">
        <v>0</v>
      </c>
      <c r="AM118" s="3">
        <v>0</v>
      </c>
    </row>
    <row r="119" spans="3:39" x14ac:dyDescent="0.2">
      <c r="C119" s="15">
        <f t="shared" ca="1" si="1"/>
        <v>45231</v>
      </c>
      <c r="D119" s="3">
        <v>5.4940016196081597E-2</v>
      </c>
      <c r="E119" s="3">
        <v>0</v>
      </c>
      <c r="F119" s="3">
        <v>0.12138880000000001</v>
      </c>
      <c r="G119" s="3">
        <v>0</v>
      </c>
      <c r="H119" s="3">
        <v>28.25</v>
      </c>
      <c r="I119" s="3">
        <v>0</v>
      </c>
      <c r="J119" s="3">
        <v>0</v>
      </c>
      <c r="K119" s="3">
        <v>34.048999999999999</v>
      </c>
      <c r="L119" s="3">
        <v>27.138000000000002</v>
      </c>
      <c r="M119" s="3">
        <v>26.43</v>
      </c>
      <c r="N119" s="3">
        <v>26.783999999999999</v>
      </c>
      <c r="O119" s="3">
        <v>28.4</v>
      </c>
      <c r="P119" s="3">
        <v>28.526</v>
      </c>
      <c r="Q119" s="3">
        <v>26.783999999999999</v>
      </c>
      <c r="R119" s="3">
        <v>25.218</v>
      </c>
      <c r="S119" s="3">
        <v>46.496000000000002</v>
      </c>
      <c r="T119" s="3">
        <v>27.088999999999999</v>
      </c>
      <c r="U119" s="3">
        <v>28.25</v>
      </c>
      <c r="V119" s="3">
        <v>25.635000000000002</v>
      </c>
      <c r="W119" s="3">
        <v>28.303999999999998</v>
      </c>
      <c r="X119" s="3">
        <v>26.013999999999999</v>
      </c>
      <c r="Y119" s="3">
        <v>37.128999999999998</v>
      </c>
      <c r="Z119" s="3">
        <v>23.074999999999999</v>
      </c>
      <c r="AA119" s="3">
        <v>28.283999999999999</v>
      </c>
      <c r="AB119" s="3">
        <v>26.167999999999999</v>
      </c>
      <c r="AC119" s="3">
        <v>29.4</v>
      </c>
      <c r="AD119" s="3">
        <v>27</v>
      </c>
      <c r="AE119" s="3">
        <v>30.2</v>
      </c>
      <c r="AF119" s="3">
        <v>42.228000000000002</v>
      </c>
      <c r="AG119" s="3">
        <v>0</v>
      </c>
      <c r="AH119" s="3">
        <v>0</v>
      </c>
      <c r="AI119" s="3">
        <v>0</v>
      </c>
      <c r="AJ119" s="3">
        <v>0</v>
      </c>
      <c r="AK119" s="3">
        <v>30.149000000000001</v>
      </c>
      <c r="AL119" s="3">
        <v>0</v>
      </c>
      <c r="AM119" s="3">
        <v>0</v>
      </c>
    </row>
    <row r="120" spans="3:39" x14ac:dyDescent="0.2">
      <c r="C120" s="15">
        <f t="shared" ca="1" si="1"/>
        <v>45261</v>
      </c>
      <c r="D120" s="3">
        <v>5.5060775279823997E-2</v>
      </c>
      <c r="E120" s="3">
        <v>0</v>
      </c>
      <c r="F120" s="3">
        <v>0.12125</v>
      </c>
      <c r="G120" s="3">
        <v>0</v>
      </c>
      <c r="H120" s="3">
        <v>28.25</v>
      </c>
      <c r="I120" s="3">
        <v>0</v>
      </c>
      <c r="J120" s="3">
        <v>0</v>
      </c>
      <c r="K120" s="3">
        <v>34.048999999999999</v>
      </c>
      <c r="L120" s="3">
        <v>27.138000000000002</v>
      </c>
      <c r="M120" s="3">
        <v>26.43</v>
      </c>
      <c r="N120" s="3">
        <v>26.783999999999999</v>
      </c>
      <c r="O120" s="3">
        <v>28.4</v>
      </c>
      <c r="P120" s="3">
        <v>28.526</v>
      </c>
      <c r="Q120" s="3">
        <v>26.783999999999999</v>
      </c>
      <c r="R120" s="3">
        <v>25.218</v>
      </c>
      <c r="S120" s="3">
        <v>46.393999999999998</v>
      </c>
      <c r="T120" s="3">
        <v>27.088999999999999</v>
      </c>
      <c r="U120" s="3">
        <v>28.25</v>
      </c>
      <c r="V120" s="3">
        <v>25.635000000000002</v>
      </c>
      <c r="W120" s="3">
        <v>28.303999999999998</v>
      </c>
      <c r="X120" s="3">
        <v>26.013999999999999</v>
      </c>
      <c r="Y120" s="3">
        <v>37.128999999999998</v>
      </c>
      <c r="Z120" s="3">
        <v>23.074999999999999</v>
      </c>
      <c r="AA120" s="3">
        <v>28.283999999999999</v>
      </c>
      <c r="AB120" s="3">
        <v>26.167999999999999</v>
      </c>
      <c r="AC120" s="3">
        <v>29.4</v>
      </c>
      <c r="AD120" s="3">
        <v>27</v>
      </c>
      <c r="AE120" s="3">
        <v>30.2</v>
      </c>
      <c r="AF120" s="3">
        <v>42.228000000000002</v>
      </c>
      <c r="AG120" s="3">
        <v>0</v>
      </c>
      <c r="AH120" s="3">
        <v>0</v>
      </c>
      <c r="AI120" s="3">
        <v>0</v>
      </c>
      <c r="AJ120" s="3">
        <v>0</v>
      </c>
      <c r="AK120" s="3">
        <v>30.149000000000001</v>
      </c>
      <c r="AL120" s="3">
        <v>0</v>
      </c>
      <c r="AM120" s="3">
        <v>0</v>
      </c>
    </row>
    <row r="121" spans="3:39" x14ac:dyDescent="0.2">
      <c r="C121" s="15">
        <f t="shared" ca="1" si="1"/>
        <v>45292</v>
      </c>
      <c r="D121" s="3">
        <v>5.5185559671460098E-2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</row>
    <row r="122" spans="3:39" x14ac:dyDescent="0.2">
      <c r="C122" s="15">
        <f t="shared" ca="1" si="1"/>
        <v>45323</v>
      </c>
      <c r="D122" s="3">
        <v>5.5310344068282301E-2</v>
      </c>
    </row>
    <row r="123" spans="3:39" x14ac:dyDescent="0.2">
      <c r="C123" s="15">
        <f t="shared" ca="1" si="1"/>
        <v>45352</v>
      </c>
      <c r="D123" s="3">
        <v>5.5423052560191498E-2</v>
      </c>
    </row>
    <row r="124" spans="3:39" x14ac:dyDescent="0.2">
      <c r="C124" s="15">
        <f t="shared" ca="1" si="1"/>
        <v>45383</v>
      </c>
      <c r="D124" s="3">
        <v>5.5547836966882702E-2</v>
      </c>
    </row>
    <row r="125" spans="3:39" x14ac:dyDescent="0.2">
      <c r="C125" s="15">
        <f t="shared" ca="1" si="1"/>
        <v>45413</v>
      </c>
      <c r="D125" s="3">
        <v>5.5668596075068702E-2</v>
      </c>
    </row>
    <row r="126" spans="3:39" x14ac:dyDescent="0.2">
      <c r="C126" s="15">
        <f t="shared" ca="1" si="1"/>
        <v>45444</v>
      </c>
      <c r="D126" s="3">
        <v>5.5793380491962398E-2</v>
      </c>
    </row>
    <row r="127" spans="3:39" x14ac:dyDescent="0.2">
      <c r="C127" s="15">
        <f t="shared" ca="1" si="1"/>
        <v>45474</v>
      </c>
      <c r="D127" s="3">
        <v>5.5914139610020903E-2</v>
      </c>
    </row>
    <row r="128" spans="3:39" x14ac:dyDescent="0.2">
      <c r="C128" s="15">
        <f t="shared" ca="1" si="1"/>
        <v>45505</v>
      </c>
      <c r="D128" s="3">
        <v>5.6038924037115301E-2</v>
      </c>
    </row>
    <row r="129" spans="3:4" x14ac:dyDescent="0.2">
      <c r="C129" s="15">
        <f t="shared" ca="1" si="1"/>
        <v>45536</v>
      </c>
      <c r="D129" s="3">
        <v>5.61637084693936E-2</v>
      </c>
    </row>
    <row r="130" spans="3:4" x14ac:dyDescent="0.2">
      <c r="C130" s="15">
        <f t="shared" ca="1" si="1"/>
        <v>45566</v>
      </c>
      <c r="D130" s="3">
        <v>5.6275078931920401E-2</v>
      </c>
    </row>
    <row r="131" spans="3:4" x14ac:dyDescent="0.2">
      <c r="C131" s="15">
        <f t="shared" ca="1" si="1"/>
        <v>45597</v>
      </c>
      <c r="D131" s="3">
        <v>5.6341653615643597E-2</v>
      </c>
    </row>
    <row r="132" spans="3:4" x14ac:dyDescent="0.2">
      <c r="C132" s="15">
        <f t="shared" ca="1" si="1"/>
        <v>45627</v>
      </c>
      <c r="D132" s="3">
        <v>5.6406080730328198E-2</v>
      </c>
    </row>
    <row r="133" spans="3:4" x14ac:dyDescent="0.2">
      <c r="C133" s="15">
        <f t="shared" ca="1" si="1"/>
        <v>45658</v>
      </c>
      <c r="D133" s="3">
        <v>5.6472655416953899E-2</v>
      </c>
    </row>
    <row r="134" spans="3:4" x14ac:dyDescent="0.2">
      <c r="C134" s="15">
        <f t="shared" ca="1" si="1"/>
        <v>45689</v>
      </c>
      <c r="D134" s="3">
        <v>5.6539230105055398E-2</v>
      </c>
    </row>
    <row r="135" spans="3:4" x14ac:dyDescent="0.2">
      <c r="C135" s="15">
        <f t="shared" ca="1" si="1"/>
        <v>45717</v>
      </c>
      <c r="D135" s="3">
        <v>5.6601509653324097E-2</v>
      </c>
    </row>
    <row r="136" spans="3:4" x14ac:dyDescent="0.2">
      <c r="C136" s="15">
        <f t="shared" ca="1" si="1"/>
        <v>45748</v>
      </c>
      <c r="D136" s="3">
        <v>5.6668084344279702E-2</v>
      </c>
    </row>
    <row r="137" spans="3:4" x14ac:dyDescent="0.2">
      <c r="C137" s="15">
        <f t="shared" ca="1" si="1"/>
        <v>45778</v>
      </c>
      <c r="D137" s="3">
        <v>5.6732511465964502E-2</v>
      </c>
    </row>
    <row r="138" spans="3:4" x14ac:dyDescent="0.2">
      <c r="C138" s="15">
        <f t="shared" ca="1" si="1"/>
        <v>45809</v>
      </c>
      <c r="D138" s="3">
        <v>5.6799086159823098E-2</v>
      </c>
    </row>
    <row r="139" spans="3:4" x14ac:dyDescent="0.2">
      <c r="C139" s="15">
        <f t="shared" ref="C139:C202" ca="1" si="2">EOMONTH(C138,0)+1</f>
        <v>45839</v>
      </c>
      <c r="D139" s="3">
        <v>5.68635132843167E-2</v>
      </c>
    </row>
    <row r="140" spans="3:4" x14ac:dyDescent="0.2">
      <c r="C140" s="15">
        <f t="shared" ca="1" si="2"/>
        <v>45870</v>
      </c>
      <c r="D140" s="3">
        <v>5.6930087981077002E-2</v>
      </c>
    </row>
    <row r="141" spans="3:4" x14ac:dyDescent="0.2">
      <c r="C141" s="15">
        <f t="shared" ca="1" si="2"/>
        <v>45901</v>
      </c>
      <c r="D141" s="3">
        <v>5.6996662679312998E-2</v>
      </c>
    </row>
    <row r="142" spans="3:4" x14ac:dyDescent="0.2">
      <c r="C142" s="15">
        <f t="shared" ca="1" si="2"/>
        <v>45931</v>
      </c>
      <c r="D142" s="3">
        <v>5.7061089808042399E-2</v>
      </c>
    </row>
    <row r="143" spans="3:4" x14ac:dyDescent="0.2">
      <c r="C143" s="15">
        <f t="shared" ca="1" si="2"/>
        <v>45962</v>
      </c>
      <c r="D143" s="3">
        <v>5.7127664509179603E-2</v>
      </c>
    </row>
    <row r="144" spans="3:4" x14ac:dyDescent="0.2">
      <c r="C144" s="15">
        <f t="shared" ca="1" si="2"/>
        <v>45992</v>
      </c>
      <c r="D144" s="3">
        <v>5.7192091640716897E-2</v>
      </c>
    </row>
    <row r="145" spans="3:4" x14ac:dyDescent="0.2">
      <c r="C145" s="15">
        <f t="shared" ca="1" si="2"/>
        <v>46023</v>
      </c>
      <c r="D145" s="3">
        <v>5.7258666344756702E-2</v>
      </c>
    </row>
    <row r="146" spans="3:4" x14ac:dyDescent="0.2">
      <c r="C146" s="15">
        <f t="shared" ca="1" si="2"/>
        <v>46054</v>
      </c>
      <c r="D146" s="3">
        <v>5.7325241050270502E-2</v>
      </c>
    </row>
    <row r="147" spans="3:4" x14ac:dyDescent="0.2">
      <c r="C147" s="15">
        <f t="shared" ca="1" si="2"/>
        <v>46082</v>
      </c>
      <c r="D147" s="3">
        <v>5.7385373043615101E-2</v>
      </c>
    </row>
    <row r="148" spans="3:4" x14ac:dyDescent="0.2">
      <c r="C148" s="15">
        <f t="shared" ca="1" si="2"/>
        <v>46113</v>
      </c>
      <c r="D148" s="3">
        <v>5.7451947751936003E-2</v>
      </c>
    </row>
    <row r="149" spans="3:4" x14ac:dyDescent="0.2">
      <c r="C149" s="15">
        <f t="shared" ca="1" si="2"/>
        <v>46143</v>
      </c>
      <c r="D149" s="3">
        <v>5.7516374890424202E-2</v>
      </c>
    </row>
    <row r="150" spans="3:4" x14ac:dyDescent="0.2">
      <c r="C150" s="15">
        <f t="shared" ca="1" si="2"/>
        <v>46174</v>
      </c>
      <c r="D150" s="3">
        <v>5.7582949601646199E-2</v>
      </c>
    </row>
    <row r="151" spans="3:4" x14ac:dyDescent="0.2">
      <c r="C151" s="15">
        <f t="shared" ca="1" si="2"/>
        <v>46204</v>
      </c>
      <c r="D151" s="3">
        <v>5.7647376742942E-2</v>
      </c>
    </row>
    <row r="152" spans="3:4" x14ac:dyDescent="0.2">
      <c r="C152" s="15">
        <f t="shared" ca="1" si="2"/>
        <v>46235</v>
      </c>
      <c r="D152" s="3">
        <v>5.7713951457065302E-2</v>
      </c>
    </row>
    <row r="153" spans="3:4" x14ac:dyDescent="0.2">
      <c r="C153" s="15">
        <f t="shared" ca="1" si="2"/>
        <v>46266</v>
      </c>
      <c r="D153" s="3">
        <v>5.7780526172662501E-2</v>
      </c>
    </row>
    <row r="154" spans="3:4" x14ac:dyDescent="0.2">
      <c r="C154" s="15">
        <f t="shared" ca="1" si="2"/>
        <v>46296</v>
      </c>
      <c r="D154" s="3">
        <v>5.7844953318192199E-2</v>
      </c>
    </row>
    <row r="155" spans="3:4" x14ac:dyDescent="0.2">
      <c r="C155" s="15">
        <f t="shared" ca="1" si="2"/>
        <v>46327</v>
      </c>
      <c r="D155" s="3">
        <v>5.7911528036690599E-2</v>
      </c>
    </row>
    <row r="156" spans="3:4" x14ac:dyDescent="0.2">
      <c r="C156" s="15">
        <f t="shared" ca="1" si="2"/>
        <v>46357</v>
      </c>
      <c r="D156" s="3">
        <v>5.7975955185028301E-2</v>
      </c>
    </row>
    <row r="157" spans="3:4" x14ac:dyDescent="0.2">
      <c r="C157" s="15">
        <f t="shared" ca="1" si="2"/>
        <v>46388</v>
      </c>
      <c r="D157" s="3">
        <v>5.80425299064267E-2</v>
      </c>
    </row>
    <row r="158" spans="3:4" x14ac:dyDescent="0.2">
      <c r="C158" s="15">
        <f t="shared" ca="1" si="2"/>
        <v>46419</v>
      </c>
      <c r="D158" s="3">
        <v>5.8109104629299899E-2</v>
      </c>
    </row>
    <row r="159" spans="3:4" x14ac:dyDescent="0.2">
      <c r="C159" s="15">
        <f t="shared" ca="1" si="2"/>
        <v>46447</v>
      </c>
      <c r="D159" s="3">
        <v>5.8169236638323102E-2</v>
      </c>
    </row>
    <row r="160" spans="3:4" x14ac:dyDescent="0.2">
      <c r="C160" s="15">
        <f t="shared" ca="1" si="2"/>
        <v>46478</v>
      </c>
      <c r="D160" s="3">
        <v>5.8235811364001598E-2</v>
      </c>
    </row>
    <row r="161" spans="3:4" x14ac:dyDescent="0.2">
      <c r="C161" s="15">
        <f t="shared" ca="1" si="2"/>
        <v>46508</v>
      </c>
      <c r="D161" s="3">
        <v>5.8300238519287E-2</v>
      </c>
    </row>
    <row r="162" spans="3:4" x14ac:dyDescent="0.2">
      <c r="C162" s="15">
        <f t="shared" ca="1" si="2"/>
        <v>46539</v>
      </c>
      <c r="D162" s="3">
        <v>5.8366813247865398E-2</v>
      </c>
    </row>
    <row r="163" spans="3:4" x14ac:dyDescent="0.2">
      <c r="C163" s="15">
        <f t="shared" ca="1" si="2"/>
        <v>46569</v>
      </c>
      <c r="D163" s="3">
        <v>5.8431240405957499E-2</v>
      </c>
    </row>
    <row r="164" spans="3:4" x14ac:dyDescent="0.2">
      <c r="C164" s="15">
        <f t="shared" ca="1" si="2"/>
        <v>46600</v>
      </c>
      <c r="D164" s="3">
        <v>5.8497815137436203E-2</v>
      </c>
    </row>
    <row r="165" spans="3:4" x14ac:dyDescent="0.2">
      <c r="C165" s="15">
        <f t="shared" ca="1" si="2"/>
        <v>46631</v>
      </c>
      <c r="D165" s="3">
        <v>5.8564389870388499E-2</v>
      </c>
    </row>
    <row r="166" spans="3:4" x14ac:dyDescent="0.2">
      <c r="C166" s="15">
        <f t="shared" ca="1" si="2"/>
        <v>46661</v>
      </c>
      <c r="D166" s="3">
        <v>5.86288170327132E-2</v>
      </c>
    </row>
    <row r="167" spans="3:4" x14ac:dyDescent="0.2">
      <c r="C167" s="15">
        <f t="shared" ca="1" si="2"/>
        <v>46692</v>
      </c>
      <c r="D167" s="3">
        <v>5.8695391768565801E-2</v>
      </c>
    </row>
    <row r="168" spans="3:4" x14ac:dyDescent="0.2">
      <c r="C168" s="15">
        <f t="shared" ca="1" si="2"/>
        <v>46722</v>
      </c>
      <c r="D168" s="3">
        <v>5.8759818933696598E-2</v>
      </c>
    </row>
    <row r="169" spans="3:4" x14ac:dyDescent="0.2">
      <c r="C169" s="15">
        <f t="shared" ca="1" si="2"/>
        <v>46753</v>
      </c>
      <c r="D169" s="3">
        <v>5.8826393672447803E-2</v>
      </c>
    </row>
    <row r="170" spans="3:4" x14ac:dyDescent="0.2">
      <c r="C170" s="15">
        <f t="shared" ca="1" si="2"/>
        <v>46784</v>
      </c>
      <c r="D170" s="3">
        <v>5.8892968412673302E-2</v>
      </c>
    </row>
    <row r="171" spans="3:4" x14ac:dyDescent="0.2">
      <c r="C171" s="15">
        <f t="shared" ca="1" si="2"/>
        <v>46813</v>
      </c>
      <c r="D171" s="3">
        <v>5.8953100437368899E-2</v>
      </c>
    </row>
    <row r="172" spans="3:4" x14ac:dyDescent="0.2">
      <c r="C172" s="15">
        <f t="shared" ca="1" si="2"/>
        <v>46844</v>
      </c>
      <c r="D172" s="3">
        <v>5.9019675180398898E-2</v>
      </c>
    </row>
    <row r="173" spans="3:4" x14ac:dyDescent="0.2">
      <c r="C173" s="15">
        <f t="shared" ca="1" si="2"/>
        <v>46874</v>
      </c>
      <c r="D173" s="3">
        <v>5.9084102352475298E-2</v>
      </c>
    </row>
    <row r="174" spans="3:4" x14ac:dyDescent="0.2">
      <c r="C174" s="15">
        <f t="shared" ca="1" si="2"/>
        <v>46905</v>
      </c>
      <c r="D174" s="3">
        <v>5.9150677098403402E-2</v>
      </c>
    </row>
    <row r="175" spans="3:4" x14ac:dyDescent="0.2">
      <c r="C175" s="15">
        <f t="shared" ca="1" si="2"/>
        <v>46935</v>
      </c>
      <c r="D175" s="3">
        <v>5.92151042732856E-2</v>
      </c>
    </row>
    <row r="176" spans="3:4" x14ac:dyDescent="0.2">
      <c r="C176" s="15">
        <f t="shared" ca="1" si="2"/>
        <v>46966</v>
      </c>
      <c r="D176" s="3">
        <v>5.9281679022113599E-2</v>
      </c>
    </row>
    <row r="177" spans="3:4" x14ac:dyDescent="0.2">
      <c r="C177" s="15">
        <f t="shared" ca="1" si="2"/>
        <v>46997</v>
      </c>
      <c r="D177" s="3">
        <v>5.9348253772414199E-2</v>
      </c>
    </row>
    <row r="178" spans="3:4" x14ac:dyDescent="0.2">
      <c r="C178" s="15">
        <f t="shared" ca="1" si="2"/>
        <v>47027</v>
      </c>
      <c r="D178" s="3">
        <v>5.94126809515272E-2</v>
      </c>
    </row>
    <row r="179" spans="3:4" x14ac:dyDescent="0.2">
      <c r="C179" s="15">
        <f t="shared" ca="1" si="2"/>
        <v>47058</v>
      </c>
      <c r="D179" s="3">
        <v>5.9479255704726799E-2</v>
      </c>
    </row>
    <row r="180" spans="3:4" x14ac:dyDescent="0.2">
      <c r="C180" s="15">
        <f t="shared" ca="1" si="2"/>
        <v>47088</v>
      </c>
      <c r="D180" s="3">
        <v>5.9543682886644203E-2</v>
      </c>
    </row>
    <row r="181" spans="3:4" x14ac:dyDescent="0.2">
      <c r="C181" s="15">
        <f t="shared" ca="1" si="2"/>
        <v>47119</v>
      </c>
      <c r="D181" s="3">
        <v>5.9610257642742401E-2</v>
      </c>
    </row>
    <row r="182" spans="3:4" x14ac:dyDescent="0.2">
      <c r="C182" s="15">
        <f t="shared" ca="1" si="2"/>
        <v>47150</v>
      </c>
      <c r="D182" s="3">
        <v>5.9676832400313601E-2</v>
      </c>
    </row>
    <row r="183" spans="3:4" x14ac:dyDescent="0.2">
      <c r="C183" s="15">
        <f t="shared" ca="1" si="2"/>
        <v>47178</v>
      </c>
      <c r="D183" s="3">
        <v>5.9739112013568199E-2</v>
      </c>
    </row>
    <row r="184" spans="3:4" x14ac:dyDescent="0.2">
      <c r="C184" s="15">
        <f t="shared" ca="1" si="2"/>
        <v>47209</v>
      </c>
      <c r="D184" s="3">
        <v>5.9805686773989598E-2</v>
      </c>
    </row>
    <row r="185" spans="3:4" x14ac:dyDescent="0.2">
      <c r="C185" s="15">
        <f t="shared" ca="1" si="2"/>
        <v>47239</v>
      </c>
      <c r="D185" s="3">
        <v>5.9870113962896501E-2</v>
      </c>
    </row>
    <row r="186" spans="3:4" x14ac:dyDescent="0.2">
      <c r="C186" s="15">
        <f t="shared" ca="1" si="2"/>
        <v>47270</v>
      </c>
      <c r="D186" s="3">
        <v>5.9936688726215999E-2</v>
      </c>
    </row>
    <row r="187" spans="3:4" x14ac:dyDescent="0.2">
      <c r="C187" s="15">
        <f t="shared" ca="1" si="2"/>
        <v>47300</v>
      </c>
      <c r="D187" s="3">
        <v>6.0001115917927901E-2</v>
      </c>
    </row>
    <row r="188" spans="3:4" x14ac:dyDescent="0.2">
      <c r="C188" s="15">
        <f t="shared" ca="1" si="2"/>
        <v>47331</v>
      </c>
      <c r="D188" s="3">
        <v>6.0067690684145102E-2</v>
      </c>
    </row>
    <row r="189" spans="3:4" x14ac:dyDescent="0.2">
      <c r="C189" s="15">
        <f t="shared" ca="1" si="2"/>
        <v>47362</v>
      </c>
      <c r="D189" s="3">
        <v>6.0134265451835298E-2</v>
      </c>
    </row>
    <row r="190" spans="3:4" x14ac:dyDescent="0.2">
      <c r="C190" s="15">
        <f t="shared" ca="1" si="2"/>
        <v>47392</v>
      </c>
      <c r="D190" s="3">
        <v>6.0198692647776199E-2</v>
      </c>
    </row>
    <row r="191" spans="3:4" x14ac:dyDescent="0.2">
      <c r="C191" s="15">
        <f t="shared" ca="1" si="2"/>
        <v>47423</v>
      </c>
      <c r="D191" s="3">
        <v>6.0265267418363702E-2</v>
      </c>
    </row>
    <row r="192" spans="3:4" x14ac:dyDescent="0.2">
      <c r="C192" s="15">
        <f t="shared" ca="1" si="2"/>
        <v>47453</v>
      </c>
      <c r="D192" s="3">
        <v>6.0329694617108597E-2</v>
      </c>
    </row>
    <row r="193" spans="3:4" x14ac:dyDescent="0.2">
      <c r="C193" s="15">
        <f t="shared" ca="1" si="2"/>
        <v>47484</v>
      </c>
      <c r="D193" s="3">
        <v>6.0396269390593699E-2</v>
      </c>
    </row>
    <row r="194" spans="3:4" x14ac:dyDescent="0.2">
      <c r="C194" s="15">
        <f t="shared" ca="1" si="2"/>
        <v>47515</v>
      </c>
      <c r="D194" s="3">
        <v>6.0462844165550998E-2</v>
      </c>
    </row>
    <row r="195" spans="3:4" x14ac:dyDescent="0.2">
      <c r="C195" s="15">
        <f t="shared" ca="1" si="2"/>
        <v>47543</v>
      </c>
      <c r="D195" s="3">
        <v>6.0522976221617099E-2</v>
      </c>
    </row>
    <row r="196" spans="3:4" x14ac:dyDescent="0.2">
      <c r="C196" s="15">
        <f t="shared" ca="1" si="2"/>
        <v>47574</v>
      </c>
      <c r="D196" s="3">
        <v>6.0589550999376102E-2</v>
      </c>
    </row>
    <row r="197" spans="3:4" x14ac:dyDescent="0.2">
      <c r="C197" s="15">
        <f t="shared" ca="1" si="2"/>
        <v>47604</v>
      </c>
      <c r="D197" s="3">
        <v>6.0653978205061701E-2</v>
      </c>
    </row>
    <row r="198" spans="3:4" x14ac:dyDescent="0.2">
      <c r="C198" s="15">
        <f t="shared" ca="1" si="2"/>
        <v>47635</v>
      </c>
      <c r="D198" s="3">
        <v>6.07205529857184E-2</v>
      </c>
    </row>
    <row r="199" spans="3:4" x14ac:dyDescent="0.2">
      <c r="C199" s="15">
        <f t="shared" ca="1" si="2"/>
        <v>47665</v>
      </c>
      <c r="D199" s="3">
        <v>6.0784980194206598E-2</v>
      </c>
    </row>
    <row r="200" spans="3:4" x14ac:dyDescent="0.2">
      <c r="C200" s="15">
        <f t="shared" ca="1" si="2"/>
        <v>47696</v>
      </c>
      <c r="D200" s="3">
        <v>6.0851554977759702E-2</v>
      </c>
    </row>
    <row r="201" spans="3:4" x14ac:dyDescent="0.2">
      <c r="C201" s="15">
        <f t="shared" ca="1" si="2"/>
        <v>47727</v>
      </c>
      <c r="D201" s="3">
        <v>6.0918129762785399E-2</v>
      </c>
    </row>
    <row r="202" spans="3:4" x14ac:dyDescent="0.2">
      <c r="C202" s="15">
        <f t="shared" ca="1" si="2"/>
        <v>47757</v>
      </c>
      <c r="D202" s="3">
        <v>6.0982556975501402E-2</v>
      </c>
    </row>
    <row r="203" spans="3:4" x14ac:dyDescent="0.2">
      <c r="C203" s="15">
        <f t="shared" ref="C203:C266" ca="1" si="3">EOMONTH(C202,0)+1</f>
        <v>47788</v>
      </c>
      <c r="D203" s="3">
        <v>6.10491317634234E-2</v>
      </c>
    </row>
    <row r="204" spans="3:4" x14ac:dyDescent="0.2">
      <c r="C204" s="15">
        <f t="shared" ca="1" si="3"/>
        <v>47818</v>
      </c>
      <c r="D204" s="3">
        <v>6.1113558978942398E-2</v>
      </c>
    </row>
    <row r="205" spans="3:4" x14ac:dyDescent="0.2">
      <c r="C205" s="15">
        <f t="shared" ca="1" si="3"/>
        <v>47849</v>
      </c>
      <c r="D205" s="3">
        <v>6.1180133769760801E-2</v>
      </c>
    </row>
    <row r="206" spans="3:4" x14ac:dyDescent="0.2">
      <c r="C206" s="15">
        <f t="shared" ca="1" si="3"/>
        <v>47880</v>
      </c>
      <c r="D206" s="3">
        <v>6.12467085620505E-2</v>
      </c>
    </row>
    <row r="207" spans="3:4" x14ac:dyDescent="0.2">
      <c r="C207" s="15">
        <f t="shared" ca="1" si="3"/>
        <v>47908</v>
      </c>
      <c r="D207" s="3">
        <v>6.1306840633770697E-2</v>
      </c>
    </row>
    <row r="208" spans="3:4" x14ac:dyDescent="0.2">
      <c r="C208" s="15">
        <f t="shared" ca="1" si="3"/>
        <v>47939</v>
      </c>
      <c r="D208" s="3">
        <v>6.1373415428862099E-2</v>
      </c>
    </row>
    <row r="209" spans="3:4" x14ac:dyDescent="0.2">
      <c r="C209" s="15">
        <f t="shared" ca="1" si="3"/>
        <v>47969</v>
      </c>
      <c r="D209" s="3">
        <v>6.1437842651319102E-2</v>
      </c>
    </row>
    <row r="210" spans="3:4" x14ac:dyDescent="0.2">
      <c r="C210" s="15">
        <f t="shared" ca="1" si="3"/>
        <v>48000</v>
      </c>
      <c r="D210" s="3">
        <v>6.1504417449305598E-2</v>
      </c>
    </row>
    <row r="211" spans="3:4" x14ac:dyDescent="0.2">
      <c r="C211" s="15">
        <f t="shared" ca="1" si="3"/>
        <v>48030</v>
      </c>
      <c r="D211" s="3">
        <v>6.1568844674564797E-2</v>
      </c>
    </row>
    <row r="212" spans="3:4" x14ac:dyDescent="0.2">
      <c r="C212" s="15">
        <f t="shared" ca="1" si="3"/>
        <v>48061</v>
      </c>
      <c r="D212" s="3">
        <v>6.1635419475447602E-2</v>
      </c>
    </row>
    <row r="213" spans="3:4" x14ac:dyDescent="0.2">
      <c r="C213" s="15">
        <f t="shared" ca="1" si="3"/>
        <v>48092</v>
      </c>
      <c r="D213" s="3">
        <v>6.1701994277801202E-2</v>
      </c>
    </row>
    <row r="214" spans="3:4" x14ac:dyDescent="0.2">
      <c r="C214" s="15">
        <f t="shared" ca="1" si="3"/>
        <v>48122</v>
      </c>
      <c r="D214" s="3">
        <v>6.1766421507286798E-2</v>
      </c>
    </row>
    <row r="215" spans="3:4" x14ac:dyDescent="0.2">
      <c r="C215" s="15">
        <f t="shared" ca="1" si="3"/>
        <v>48153</v>
      </c>
      <c r="D215" s="3">
        <v>6.1832996312535901E-2</v>
      </c>
    </row>
    <row r="216" spans="3:4" x14ac:dyDescent="0.2">
      <c r="C216" s="15">
        <f t="shared" ca="1" si="3"/>
        <v>48183</v>
      </c>
      <c r="D216" s="3">
        <v>6.1897423544823797E-2</v>
      </c>
    </row>
    <row r="217" spans="3:4" x14ac:dyDescent="0.2">
      <c r="C217" s="15">
        <f t="shared" ca="1" si="3"/>
        <v>48214</v>
      </c>
      <c r="D217" s="3">
        <v>6.19639983529678E-2</v>
      </c>
    </row>
    <row r="218" spans="3:4" x14ac:dyDescent="0.2">
      <c r="C218" s="15">
        <f t="shared" ca="1" si="3"/>
        <v>48245</v>
      </c>
      <c r="D218" s="3">
        <v>6.2030573162583598E-2</v>
      </c>
    </row>
    <row r="219" spans="3:4" x14ac:dyDescent="0.2">
      <c r="C219" s="15">
        <f t="shared" ca="1" si="3"/>
        <v>48274</v>
      </c>
      <c r="D219" s="3">
        <v>6.2090705249952603E-2</v>
      </c>
    </row>
    <row r="220" spans="3:4" x14ac:dyDescent="0.2">
      <c r="C220" s="15">
        <f t="shared" ca="1" si="3"/>
        <v>48305</v>
      </c>
      <c r="D220" s="3">
        <v>6.2157280062368397E-2</v>
      </c>
    </row>
    <row r="221" spans="3:4" x14ac:dyDescent="0.2">
      <c r="C221" s="15">
        <f t="shared" ca="1" si="3"/>
        <v>48335</v>
      </c>
      <c r="D221" s="3">
        <v>6.2221707301591198E-2</v>
      </c>
    </row>
    <row r="222" spans="3:4" x14ac:dyDescent="0.2">
      <c r="C222" s="15">
        <f t="shared" ca="1" si="3"/>
        <v>48366</v>
      </c>
      <c r="D222" s="3">
        <v>6.22882821169011E-2</v>
      </c>
    </row>
    <row r="223" spans="3:4" x14ac:dyDescent="0.2">
      <c r="C223" s="15">
        <f t="shared" ca="1" si="3"/>
        <v>48396</v>
      </c>
      <c r="D223" s="3">
        <v>6.2352709358925097E-2</v>
      </c>
    </row>
    <row r="224" spans="3:4" x14ac:dyDescent="0.2">
      <c r="C224" s="15">
        <f t="shared" ca="1" si="3"/>
        <v>48427</v>
      </c>
      <c r="D224" s="3">
        <v>6.2419284177129997E-2</v>
      </c>
    </row>
    <row r="225" spans="3:4" x14ac:dyDescent="0.2">
      <c r="C225" s="15">
        <f t="shared" ca="1" si="3"/>
        <v>48458</v>
      </c>
      <c r="D225" s="3">
        <v>6.2485858996805803E-2</v>
      </c>
    </row>
    <row r="226" spans="3:4" x14ac:dyDescent="0.2">
      <c r="C226" s="15">
        <f t="shared" ca="1" si="3"/>
        <v>48488</v>
      </c>
      <c r="D226" s="3">
        <v>6.2550286243054004E-2</v>
      </c>
    </row>
    <row r="227" spans="3:4" x14ac:dyDescent="0.2">
      <c r="C227" s="15">
        <f t="shared" ca="1" si="3"/>
        <v>48519</v>
      </c>
      <c r="D227" s="3">
        <v>6.2616861065624793E-2</v>
      </c>
    </row>
    <row r="228" spans="3:4" x14ac:dyDescent="0.2">
      <c r="C228" s="15">
        <f t="shared" ca="1" si="3"/>
        <v>48549</v>
      </c>
      <c r="D228" s="3">
        <v>6.26812883146739E-2</v>
      </c>
    </row>
    <row r="229" spans="3:4" x14ac:dyDescent="0.2">
      <c r="C229" s="15">
        <f t="shared" ca="1" si="3"/>
        <v>48580</v>
      </c>
      <c r="D229" s="3">
        <v>6.2747863140137902E-2</v>
      </c>
    </row>
    <row r="230" spans="3:4" x14ac:dyDescent="0.2">
      <c r="C230" s="15">
        <f t="shared" ca="1" si="3"/>
        <v>48611</v>
      </c>
      <c r="D230" s="3">
        <v>6.28144379670732E-2</v>
      </c>
    </row>
    <row r="231" spans="3:4" x14ac:dyDescent="0.2">
      <c r="C231" s="15">
        <f t="shared" ca="1" si="3"/>
        <v>48639</v>
      </c>
      <c r="D231" s="3">
        <v>6.2876717645214505E-2</v>
      </c>
    </row>
    <row r="232" spans="3:4" x14ac:dyDescent="0.2">
      <c r="C232" s="15">
        <f t="shared" ca="1" si="3"/>
        <v>48670</v>
      </c>
      <c r="D232" s="3">
        <v>6.2943292474995999E-2</v>
      </c>
    </row>
    <row r="233" spans="3:4" x14ac:dyDescent="0.2">
      <c r="C233" s="15">
        <f t="shared" ca="1" si="3"/>
        <v>48700</v>
      </c>
      <c r="D233" s="3">
        <v>6.3007719731023495E-2</v>
      </c>
    </row>
    <row r="234" spans="3:4" x14ac:dyDescent="0.2">
      <c r="C234" s="15">
        <f t="shared" ca="1" si="3"/>
        <v>48731</v>
      </c>
      <c r="D234" s="3">
        <v>6.3074294563698605E-2</v>
      </c>
    </row>
    <row r="235" spans="3:4" x14ac:dyDescent="0.2">
      <c r="C235" s="15">
        <f t="shared" ca="1" si="3"/>
        <v>48761</v>
      </c>
      <c r="D235" s="3">
        <v>6.3138721822526098E-2</v>
      </c>
    </row>
    <row r="236" spans="3:4" x14ac:dyDescent="0.2">
      <c r="C236" s="15">
        <f t="shared" ca="1" si="3"/>
        <v>48792</v>
      </c>
      <c r="D236" s="3">
        <v>6.3205296658094504E-2</v>
      </c>
    </row>
    <row r="237" spans="3:4" x14ac:dyDescent="0.2">
      <c r="C237" s="15">
        <f t="shared" ca="1" si="3"/>
        <v>48823</v>
      </c>
      <c r="D237" s="3">
        <v>6.3271871495133206E-2</v>
      </c>
    </row>
    <row r="238" spans="3:4" x14ac:dyDescent="0.2">
      <c r="C238" s="15">
        <f t="shared" ca="1" si="3"/>
        <v>48853</v>
      </c>
      <c r="D238" s="3">
        <v>6.3336298758184001E-2</v>
      </c>
    </row>
    <row r="239" spans="3:4" x14ac:dyDescent="0.2">
      <c r="C239" s="15">
        <f t="shared" ca="1" si="3"/>
        <v>48884</v>
      </c>
      <c r="D239" s="3">
        <v>6.3402873598116E-2</v>
      </c>
    </row>
    <row r="240" spans="3:4" x14ac:dyDescent="0.2">
      <c r="C240" s="15">
        <f t="shared" ca="1" si="3"/>
        <v>48914</v>
      </c>
      <c r="D240" s="3">
        <v>6.3467300863966403E-2</v>
      </c>
    </row>
    <row r="241" spans="3:4" x14ac:dyDescent="0.2">
      <c r="C241" s="15">
        <f t="shared" ca="1" si="3"/>
        <v>48945</v>
      </c>
      <c r="D241" s="3">
        <v>6.3533875706791601E-2</v>
      </c>
    </row>
    <row r="242" spans="3:4" x14ac:dyDescent="0.2">
      <c r="C242" s="15">
        <f t="shared" ca="1" si="3"/>
        <v>48976</v>
      </c>
      <c r="D242" s="3">
        <v>6.3600450551086304E-2</v>
      </c>
    </row>
    <row r="243" spans="3:4" x14ac:dyDescent="0.2">
      <c r="C243" s="15">
        <f t="shared" ca="1" si="3"/>
        <v>49004</v>
      </c>
      <c r="D243" s="3">
        <v>6.3660582669778198E-2</v>
      </c>
    </row>
    <row r="244" spans="3:4" x14ac:dyDescent="0.2">
      <c r="C244" s="15">
        <f t="shared" ca="1" si="3"/>
        <v>49035</v>
      </c>
      <c r="D244" s="3">
        <v>6.3727157516870803E-2</v>
      </c>
    </row>
    <row r="245" spans="3:4" x14ac:dyDescent="0.2">
      <c r="C245" s="15">
        <f t="shared" ca="1" si="3"/>
        <v>49065</v>
      </c>
      <c r="D245" s="3">
        <v>6.3791584789651107E-2</v>
      </c>
    </row>
    <row r="246" spans="3:4" x14ac:dyDescent="0.2">
      <c r="C246" s="15">
        <f t="shared" ca="1" si="3"/>
        <v>49096</v>
      </c>
      <c r="D246" s="3">
        <v>6.38581596396368E-2</v>
      </c>
    </row>
    <row r="247" spans="3:4" x14ac:dyDescent="0.2">
      <c r="C247" s="15">
        <f t="shared" ca="1" si="3"/>
        <v>49126</v>
      </c>
      <c r="D247" s="3">
        <v>6.3922586915216198E-2</v>
      </c>
    </row>
    <row r="248" spans="3:4" x14ac:dyDescent="0.2">
      <c r="C248" s="15">
        <f t="shared" ca="1" si="3"/>
        <v>49157</v>
      </c>
      <c r="D248" s="3">
        <v>6.3989161768093897E-2</v>
      </c>
    </row>
    <row r="249" spans="3:4" x14ac:dyDescent="0.2">
      <c r="C249" s="15">
        <f t="shared" ca="1" si="3"/>
        <v>49188</v>
      </c>
      <c r="D249" s="3">
        <v>6.4055736622441906E-2</v>
      </c>
    </row>
    <row r="250" spans="3:4" x14ac:dyDescent="0.2">
      <c r="C250" s="15">
        <f t="shared" ca="1" si="3"/>
        <v>49218</v>
      </c>
      <c r="D250" s="3">
        <v>6.4107517983125598E-2</v>
      </c>
    </row>
    <row r="251" spans="3:4" x14ac:dyDescent="0.2">
      <c r="C251" s="15">
        <f t="shared" ca="1" si="3"/>
        <v>49249</v>
      </c>
      <c r="D251" s="3">
        <v>6.4118089483402099E-2</v>
      </c>
    </row>
    <row r="252" spans="3:4" x14ac:dyDescent="0.2">
      <c r="C252" s="15">
        <f t="shared" ca="1" si="3"/>
        <v>49279</v>
      </c>
      <c r="D252" s="3">
        <v>6.4128319967575703E-2</v>
      </c>
    </row>
    <row r="253" spans="3:4" x14ac:dyDescent="0.2">
      <c r="C253" s="15">
        <f t="shared" ca="1" si="3"/>
        <v>49310</v>
      </c>
      <c r="D253" s="3">
        <v>6.4138891467924605E-2</v>
      </c>
    </row>
    <row r="254" spans="3:4" x14ac:dyDescent="0.2">
      <c r="C254" s="15">
        <f t="shared" ca="1" si="3"/>
        <v>49341</v>
      </c>
      <c r="D254" s="3">
        <v>6.4149462968310395E-2</v>
      </c>
    </row>
    <row r="255" spans="3:4" x14ac:dyDescent="0.2">
      <c r="C255" s="15">
        <f t="shared" ca="1" si="3"/>
        <v>49369</v>
      </c>
      <c r="D255" s="3">
        <v>6.4159011420304293E-2</v>
      </c>
    </row>
    <row r="256" spans="3:4" x14ac:dyDescent="0.2">
      <c r="C256" s="15">
        <f t="shared" ca="1" si="3"/>
        <v>49400</v>
      </c>
      <c r="D256" s="3">
        <v>6.4169582920761095E-2</v>
      </c>
    </row>
    <row r="257" spans="3:4" x14ac:dyDescent="0.2">
      <c r="C257" s="15">
        <f t="shared" ca="1" si="3"/>
        <v>49430</v>
      </c>
      <c r="D257" s="3">
        <v>6.4179813405108796E-2</v>
      </c>
    </row>
    <row r="258" spans="3:4" x14ac:dyDescent="0.2">
      <c r="C258" s="15">
        <f t="shared" ca="1" si="3"/>
        <v>49461</v>
      </c>
      <c r="D258" s="3">
        <v>6.4190384905638401E-2</v>
      </c>
    </row>
    <row r="259" spans="3:4" x14ac:dyDescent="0.2">
      <c r="C259" s="15">
        <f t="shared" ca="1" si="3"/>
        <v>49491</v>
      </c>
      <c r="D259" s="3">
        <v>6.4200615390057197E-2</v>
      </c>
    </row>
    <row r="260" spans="3:4" x14ac:dyDescent="0.2">
      <c r="C260" s="15">
        <f t="shared" ca="1" si="3"/>
        <v>49522</v>
      </c>
      <c r="D260" s="3">
        <v>6.4211186890659203E-2</v>
      </c>
    </row>
    <row r="261" spans="3:4" x14ac:dyDescent="0.2">
      <c r="C261" s="15">
        <f t="shared" ca="1" si="3"/>
        <v>49553</v>
      </c>
      <c r="D261" s="3">
        <v>6.4221758391298997E-2</v>
      </c>
    </row>
    <row r="262" spans="3:4" x14ac:dyDescent="0.2">
      <c r="C262" s="15">
        <f t="shared" ca="1" si="3"/>
        <v>49583</v>
      </c>
      <c r="D262" s="3">
        <v>6.4231988875824306E-2</v>
      </c>
    </row>
    <row r="263" spans="3:4" x14ac:dyDescent="0.2">
      <c r="C263" s="15">
        <f t="shared" ca="1" si="3"/>
        <v>49614</v>
      </c>
      <c r="D263" s="3">
        <v>6.4242560376536903E-2</v>
      </c>
    </row>
    <row r="264" spans="3:4" x14ac:dyDescent="0.2">
      <c r="C264" s="15">
        <f t="shared" ca="1" si="3"/>
        <v>49644</v>
      </c>
      <c r="D264" s="3">
        <v>6.4252790861132295E-2</v>
      </c>
    </row>
    <row r="265" spans="3:4" x14ac:dyDescent="0.2">
      <c r="C265" s="15">
        <f t="shared" ca="1" si="3"/>
        <v>49675</v>
      </c>
      <c r="D265" s="3">
        <v>6.4263362361917806E-2</v>
      </c>
    </row>
    <row r="266" spans="3:4" x14ac:dyDescent="0.2">
      <c r="C266" s="15">
        <f t="shared" ca="1" si="3"/>
        <v>49706</v>
      </c>
      <c r="D266" s="3">
        <v>6.4273933862739996E-2</v>
      </c>
    </row>
    <row r="267" spans="3:4" x14ac:dyDescent="0.2">
      <c r="C267" s="15">
        <f t="shared" ref="C267:C330" ca="1" si="4">EOMONTH(C266,0)+1</f>
        <v>49735</v>
      </c>
      <c r="D267" s="3">
        <v>6.4283482315127496E-2</v>
      </c>
    </row>
    <row r="268" spans="3:4" x14ac:dyDescent="0.2">
      <c r="C268" s="15">
        <f t="shared" ca="1" si="4"/>
        <v>49766</v>
      </c>
      <c r="D268" s="3">
        <v>6.4294053816020394E-2</v>
      </c>
    </row>
    <row r="269" spans="3:4" x14ac:dyDescent="0.2">
      <c r="C269" s="15">
        <f t="shared" ca="1" si="4"/>
        <v>49796</v>
      </c>
      <c r="D269" s="3">
        <v>6.4304284300790798E-2</v>
      </c>
    </row>
    <row r="270" spans="3:4" x14ac:dyDescent="0.2">
      <c r="C270" s="15">
        <f t="shared" ca="1" si="4"/>
        <v>49827</v>
      </c>
      <c r="D270" s="3">
        <v>6.4314855801756998E-2</v>
      </c>
    </row>
    <row r="271" spans="3:4" x14ac:dyDescent="0.2">
      <c r="C271" s="15">
        <f t="shared" ca="1" si="4"/>
        <v>49857</v>
      </c>
      <c r="D271" s="3">
        <v>6.4325086286597596E-2</v>
      </c>
    </row>
    <row r="272" spans="3:4" x14ac:dyDescent="0.2">
      <c r="C272" s="15">
        <f t="shared" ca="1" si="4"/>
        <v>49888</v>
      </c>
      <c r="D272" s="3">
        <v>6.4335657787636197E-2</v>
      </c>
    </row>
    <row r="273" spans="3:4" x14ac:dyDescent="0.2">
      <c r="C273" s="15">
        <f t="shared" ca="1" si="4"/>
        <v>49919</v>
      </c>
      <c r="D273" s="3">
        <v>6.4346229288712503E-2</v>
      </c>
    </row>
    <row r="274" spans="3:4" x14ac:dyDescent="0.2">
      <c r="C274" s="15">
        <f t="shared" ca="1" si="4"/>
        <v>49949</v>
      </c>
      <c r="D274" s="3">
        <v>6.4356459773659197E-2</v>
      </c>
    </row>
    <row r="275" spans="3:4" x14ac:dyDescent="0.2">
      <c r="C275" s="15">
        <f t="shared" ca="1" si="4"/>
        <v>49980</v>
      </c>
      <c r="D275" s="3">
        <v>6.4367031274808403E-2</v>
      </c>
    </row>
    <row r="276" spans="3:4" x14ac:dyDescent="0.2">
      <c r="C276" s="15">
        <f t="shared" ca="1" si="4"/>
        <v>50010</v>
      </c>
      <c r="D276" s="3">
        <v>6.4377261759826193E-2</v>
      </c>
    </row>
    <row r="277" spans="3:4" x14ac:dyDescent="0.2">
      <c r="C277" s="15">
        <f t="shared" ca="1" si="4"/>
        <v>50041</v>
      </c>
      <c r="D277" s="3">
        <v>6.4387833261048105E-2</v>
      </c>
    </row>
    <row r="278" spans="3:4" x14ac:dyDescent="0.2">
      <c r="C278" s="15">
        <f t="shared" ca="1" si="4"/>
        <v>50072</v>
      </c>
      <c r="D278" s="3">
        <v>6.4398404762306502E-2</v>
      </c>
    </row>
    <row r="279" spans="3:4" x14ac:dyDescent="0.2">
      <c r="C279" s="15">
        <f t="shared" ca="1" si="4"/>
        <v>50100</v>
      </c>
      <c r="D279" s="3">
        <v>6.44082942312596E-2</v>
      </c>
    </row>
    <row r="280" spans="3:4" x14ac:dyDescent="0.2">
      <c r="C280" s="15">
        <f t="shared" ca="1" si="4"/>
        <v>50131</v>
      </c>
      <c r="D280" s="3">
        <v>6.4418865732589897E-2</v>
      </c>
    </row>
    <row r="281" spans="3:4" x14ac:dyDescent="0.2">
      <c r="C281" s="15">
        <f t="shared" ca="1" si="4"/>
        <v>50161</v>
      </c>
      <c r="D281" s="3">
        <v>6.4429096217783602E-2</v>
      </c>
    </row>
    <row r="282" spans="3:4" x14ac:dyDescent="0.2">
      <c r="C282" s="15">
        <f t="shared" ca="1" si="4"/>
        <v>50192</v>
      </c>
      <c r="D282" s="3">
        <v>6.4439667719186702E-2</v>
      </c>
    </row>
    <row r="283" spans="3:4" x14ac:dyDescent="0.2">
      <c r="C283" s="15">
        <f t="shared" ca="1" si="4"/>
        <v>50222</v>
      </c>
      <c r="D283" s="3">
        <v>6.4449898204451503E-2</v>
      </c>
    </row>
    <row r="284" spans="3:4" x14ac:dyDescent="0.2">
      <c r="C284" s="15">
        <f t="shared" ca="1" si="4"/>
        <v>50253</v>
      </c>
      <c r="D284" s="3">
        <v>6.4460469705927004E-2</v>
      </c>
    </row>
    <row r="285" spans="3:4" x14ac:dyDescent="0.2">
      <c r="C285" s="15">
        <f t="shared" ca="1" si="4"/>
        <v>50284</v>
      </c>
      <c r="D285" s="3">
        <v>6.4471041207440696E-2</v>
      </c>
    </row>
    <row r="286" spans="3:4" x14ac:dyDescent="0.2">
      <c r="C286" s="15">
        <f t="shared" ca="1" si="4"/>
        <v>50314</v>
      </c>
      <c r="D286" s="3">
        <v>6.4481271692811204E-2</v>
      </c>
    </row>
    <row r="287" spans="3:4" x14ac:dyDescent="0.2">
      <c r="C287" s="15">
        <f t="shared" ca="1" si="4"/>
        <v>50345</v>
      </c>
      <c r="D287" s="3">
        <v>6.4491843194397699E-2</v>
      </c>
    </row>
    <row r="288" spans="3:4" x14ac:dyDescent="0.2">
      <c r="C288" s="15">
        <f t="shared" ca="1" si="4"/>
        <v>50375</v>
      </c>
      <c r="D288" s="3">
        <v>6.4502073679838706E-2</v>
      </c>
    </row>
    <row r="289" spans="3:4" x14ac:dyDescent="0.2">
      <c r="C289" s="15">
        <f t="shared" ca="1" si="4"/>
        <v>50406</v>
      </c>
      <c r="D289" s="3">
        <v>6.4512645181497699E-2</v>
      </c>
    </row>
    <row r="290" spans="3:4" x14ac:dyDescent="0.2">
      <c r="C290" s="15">
        <f t="shared" ca="1" si="4"/>
        <v>50437</v>
      </c>
      <c r="D290" s="3">
        <v>6.4523216683193899E-2</v>
      </c>
    </row>
    <row r="291" spans="3:4" x14ac:dyDescent="0.2">
      <c r="C291" s="15">
        <f t="shared" ca="1" si="4"/>
        <v>50465</v>
      </c>
      <c r="D291" s="3">
        <v>6.4532765136370504E-2</v>
      </c>
    </row>
    <row r="292" spans="3:4" x14ac:dyDescent="0.2">
      <c r="C292" s="15">
        <f t="shared" ca="1" si="4"/>
        <v>50496</v>
      </c>
      <c r="D292" s="3">
        <v>6.4543336638137397E-2</v>
      </c>
    </row>
    <row r="293" spans="3:4" x14ac:dyDescent="0.2">
      <c r="C293" s="15">
        <f t="shared" ca="1" si="4"/>
        <v>50526</v>
      </c>
      <c r="D293" s="3">
        <v>6.4553567123753403E-2</v>
      </c>
    </row>
    <row r="294" spans="3:4" x14ac:dyDescent="0.2">
      <c r="C294" s="15">
        <f t="shared" ca="1" si="4"/>
        <v>50557</v>
      </c>
      <c r="D294" s="3">
        <v>6.4564138625593098E-2</v>
      </c>
    </row>
    <row r="295" spans="3:4" x14ac:dyDescent="0.2">
      <c r="C295" s="15">
        <f t="shared" ca="1" si="4"/>
        <v>50587</v>
      </c>
      <c r="D295" s="3">
        <v>6.4574369111279201E-2</v>
      </c>
    </row>
    <row r="296" spans="3:4" x14ac:dyDescent="0.2">
      <c r="C296" s="15">
        <f t="shared" ca="1" si="4"/>
        <v>50618</v>
      </c>
      <c r="D296" s="3">
        <v>6.4584940613191796E-2</v>
      </c>
    </row>
    <row r="297" spans="3:4" x14ac:dyDescent="0.2">
      <c r="C297" s="15">
        <f t="shared" ca="1" si="4"/>
        <v>50649</v>
      </c>
      <c r="D297" s="3">
        <v>6.4595512115141598E-2</v>
      </c>
    </row>
    <row r="298" spans="3:4" x14ac:dyDescent="0.2">
      <c r="C298" s="15">
        <f t="shared" ca="1" si="4"/>
        <v>50679</v>
      </c>
      <c r="D298" s="3">
        <v>6.4605742600933894E-2</v>
      </c>
    </row>
    <row r="299" spans="3:4" x14ac:dyDescent="0.2">
      <c r="C299" s="15">
        <f t="shared" ca="1" si="4"/>
        <v>50710</v>
      </c>
      <c r="D299" s="3">
        <v>6.4616314102956499E-2</v>
      </c>
    </row>
    <row r="300" spans="3:4" x14ac:dyDescent="0.2">
      <c r="C300" s="15">
        <f t="shared" ca="1" si="4"/>
        <v>50740</v>
      </c>
      <c r="D300" s="3">
        <v>6.4626544588820306E-2</v>
      </c>
    </row>
    <row r="301" spans="3:4" x14ac:dyDescent="0.2">
      <c r="C301" s="15">
        <f t="shared" ca="1" si="4"/>
        <v>50771</v>
      </c>
      <c r="D301" s="3">
        <v>6.4637116090915395E-2</v>
      </c>
    </row>
    <row r="302" spans="3:4" x14ac:dyDescent="0.2">
      <c r="C302" s="15">
        <f t="shared" ca="1" si="4"/>
        <v>50802</v>
      </c>
      <c r="D302" s="3">
        <v>6.4647687593047704E-2</v>
      </c>
    </row>
    <row r="303" spans="3:4" x14ac:dyDescent="0.2">
      <c r="C303" s="15">
        <f t="shared" ca="1" si="4"/>
        <v>50830</v>
      </c>
      <c r="D303" s="3">
        <v>6.4657236046618702E-2</v>
      </c>
    </row>
    <row r="304" spans="3:4" x14ac:dyDescent="0.2">
      <c r="C304" s="15">
        <f t="shared" ca="1" si="4"/>
        <v>50861</v>
      </c>
      <c r="D304" s="3">
        <v>6.4667807548821593E-2</v>
      </c>
    </row>
    <row r="305" spans="3:4" x14ac:dyDescent="0.2">
      <c r="C305" s="15">
        <f t="shared" ca="1" si="4"/>
        <v>50891</v>
      </c>
      <c r="D305" s="3">
        <v>6.4678038034859497E-2</v>
      </c>
    </row>
    <row r="306" spans="3:4" x14ac:dyDescent="0.2">
      <c r="C306" s="15">
        <f t="shared" ca="1" si="4"/>
        <v>50922</v>
      </c>
      <c r="D306" s="3">
        <v>6.4688609537135303E-2</v>
      </c>
    </row>
    <row r="307" spans="3:4" x14ac:dyDescent="0.2">
      <c r="C307" s="15">
        <f t="shared" ca="1" si="4"/>
        <v>50952</v>
      </c>
      <c r="D307" s="3">
        <v>6.4698840023244206E-2</v>
      </c>
    </row>
    <row r="308" spans="3:4" x14ac:dyDescent="0.2">
      <c r="C308" s="15">
        <f t="shared" ca="1" si="4"/>
        <v>50983</v>
      </c>
      <c r="D308" s="3">
        <v>6.4709411525592397E-2</v>
      </c>
    </row>
    <row r="309" spans="3:4" x14ac:dyDescent="0.2">
      <c r="C309" s="15">
        <f t="shared" ca="1" si="4"/>
        <v>51014</v>
      </c>
      <c r="D309" s="3">
        <v>6.4719983027978295E-2</v>
      </c>
    </row>
    <row r="310" spans="3:4" x14ac:dyDescent="0.2">
      <c r="C310" s="15">
        <f t="shared" ca="1" si="4"/>
        <v>51044</v>
      </c>
      <c r="D310" s="3">
        <v>6.4730213514193405E-2</v>
      </c>
    </row>
    <row r="311" spans="3:4" x14ac:dyDescent="0.2">
      <c r="C311" s="15">
        <f t="shared" ca="1" si="4"/>
        <v>51075</v>
      </c>
      <c r="D311" s="3">
        <v>6.4740785016652203E-2</v>
      </c>
    </row>
    <row r="312" spans="3:4" x14ac:dyDescent="0.2">
      <c r="C312" s="15">
        <f t="shared" ca="1" si="4"/>
        <v>51105</v>
      </c>
      <c r="D312" s="3">
        <v>6.4751015502937395E-2</v>
      </c>
    </row>
    <row r="313" spans="3:4" x14ac:dyDescent="0.2">
      <c r="C313" s="15">
        <f t="shared" ca="1" si="4"/>
        <v>51136</v>
      </c>
      <c r="D313" s="3">
        <v>6.4761587005468996E-2</v>
      </c>
    </row>
    <row r="314" spans="3:4" x14ac:dyDescent="0.2">
      <c r="C314" s="15">
        <f t="shared" ca="1" si="4"/>
        <v>51167</v>
      </c>
      <c r="D314" s="3">
        <v>6.47721585080379E-2</v>
      </c>
    </row>
    <row r="315" spans="3:4" x14ac:dyDescent="0.2">
      <c r="C315" s="15">
        <f t="shared" ca="1" si="4"/>
        <v>51196</v>
      </c>
      <c r="D315" s="3">
        <v>6.4781706962002195E-2</v>
      </c>
    </row>
    <row r="316" spans="3:4" x14ac:dyDescent="0.2">
      <c r="C316" s="15">
        <f t="shared" ca="1" si="4"/>
        <v>51227</v>
      </c>
      <c r="D316" s="3">
        <v>6.4792278464641806E-2</v>
      </c>
    </row>
    <row r="317" spans="3:4" x14ac:dyDescent="0.2">
      <c r="C317" s="15">
        <f t="shared" ca="1" si="4"/>
        <v>51257</v>
      </c>
      <c r="D317" s="3">
        <v>6.4802508951101997E-2</v>
      </c>
    </row>
    <row r="318" spans="3:4" x14ac:dyDescent="0.2">
      <c r="C318" s="15">
        <f t="shared" ca="1" si="4"/>
        <v>51288</v>
      </c>
      <c r="D318" s="3">
        <v>6.4813080453813801E-2</v>
      </c>
    </row>
    <row r="319" spans="3:4" x14ac:dyDescent="0.2">
      <c r="C319" s="15">
        <f t="shared" ca="1" si="4"/>
        <v>51318</v>
      </c>
      <c r="D319" s="3">
        <v>6.48233109403447E-2</v>
      </c>
    </row>
    <row r="320" spans="3:4" x14ac:dyDescent="0.2">
      <c r="C320" s="15">
        <f t="shared" ca="1" si="4"/>
        <v>51349</v>
      </c>
      <c r="D320" s="3">
        <v>6.4833882443129404E-2</v>
      </c>
    </row>
    <row r="321" spans="3:4" x14ac:dyDescent="0.2">
      <c r="C321" s="15">
        <f t="shared" ca="1" si="4"/>
        <v>51380</v>
      </c>
      <c r="D321" s="3">
        <v>6.4844453945951397E-2</v>
      </c>
    </row>
    <row r="322" spans="3:4" x14ac:dyDescent="0.2">
      <c r="C322" s="15">
        <f t="shared" ca="1" si="4"/>
        <v>51410</v>
      </c>
      <c r="D322" s="3">
        <v>6.4854684432588405E-2</v>
      </c>
    </row>
    <row r="323" spans="3:4" x14ac:dyDescent="0.2">
      <c r="C323" s="15">
        <f t="shared" ca="1" si="4"/>
        <v>51441</v>
      </c>
      <c r="D323" s="3">
        <v>6.4865255935483201E-2</v>
      </c>
    </row>
    <row r="324" spans="3:4" x14ac:dyDescent="0.2">
      <c r="C324" s="15">
        <f t="shared" ca="1" si="4"/>
        <v>51471</v>
      </c>
      <c r="D324" s="3">
        <v>6.4875486422191195E-2</v>
      </c>
    </row>
    <row r="325" spans="3:4" x14ac:dyDescent="0.2">
      <c r="C325" s="15">
        <f t="shared" ca="1" si="4"/>
        <v>51502</v>
      </c>
      <c r="D325" s="3">
        <v>6.4886057925158905E-2</v>
      </c>
    </row>
    <row r="326" spans="3:4" x14ac:dyDescent="0.2">
      <c r="C326" s="15">
        <f t="shared" ca="1" si="4"/>
        <v>51533</v>
      </c>
      <c r="D326" s="3">
        <v>6.4896629428163405E-2</v>
      </c>
    </row>
    <row r="327" spans="3:4" x14ac:dyDescent="0.2">
      <c r="C327" s="15">
        <f t="shared" ca="1" si="4"/>
        <v>51561</v>
      </c>
      <c r="D327" s="3">
        <v>6.4906518898749904E-2</v>
      </c>
    </row>
    <row r="328" spans="3:4" x14ac:dyDescent="0.2">
      <c r="C328" s="15">
        <f t="shared" ca="1" si="4"/>
        <v>51592</v>
      </c>
      <c r="D328" s="3">
        <v>6.4917090401826805E-2</v>
      </c>
    </row>
    <row r="329" spans="3:4" x14ac:dyDescent="0.2">
      <c r="C329" s="15">
        <f t="shared" ca="1" si="4"/>
        <v>51622</v>
      </c>
      <c r="D329" s="3">
        <v>6.4927320888709797E-2</v>
      </c>
    </row>
    <row r="330" spans="3:4" x14ac:dyDescent="0.2">
      <c r="C330" s="15">
        <f t="shared" ca="1" si="4"/>
        <v>51653</v>
      </c>
      <c r="D330" s="3">
        <v>6.4937892391859098E-2</v>
      </c>
    </row>
    <row r="331" spans="3:4" x14ac:dyDescent="0.2">
      <c r="C331" s="15">
        <f t="shared" ref="C331:C369" ca="1" si="5">EOMONTH(C330,0)+1</f>
        <v>51683</v>
      </c>
      <c r="D331" s="3">
        <v>6.4948122878813602E-2</v>
      </c>
    </row>
    <row r="332" spans="3:4" x14ac:dyDescent="0.2">
      <c r="C332" s="15">
        <f t="shared" ca="1" si="5"/>
        <v>51714</v>
      </c>
      <c r="D332" s="3">
        <v>6.4958694382035304E-2</v>
      </c>
    </row>
    <row r="333" spans="3:4" x14ac:dyDescent="0.2">
      <c r="C333" s="15">
        <f t="shared" ca="1" si="5"/>
        <v>51745</v>
      </c>
      <c r="D333" s="3">
        <v>6.4969265885294697E-2</v>
      </c>
    </row>
    <row r="334" spans="3:4" x14ac:dyDescent="0.2">
      <c r="C334" s="15">
        <f t="shared" ca="1" si="5"/>
        <v>51775</v>
      </c>
      <c r="D334" s="3">
        <v>6.4979496372355297E-2</v>
      </c>
    </row>
    <row r="335" spans="3:4" x14ac:dyDescent="0.2">
      <c r="C335" s="15">
        <f t="shared" ca="1" si="5"/>
        <v>51806</v>
      </c>
      <c r="D335" s="3">
        <v>6.4990067875687604E-2</v>
      </c>
    </row>
    <row r="336" spans="3:4" x14ac:dyDescent="0.2">
      <c r="C336" s="15">
        <f t="shared" ca="1" si="5"/>
        <v>51836</v>
      </c>
      <c r="D336" s="3">
        <v>6.5000298362818398E-2</v>
      </c>
    </row>
    <row r="337" spans="3:4" x14ac:dyDescent="0.2">
      <c r="C337" s="15">
        <f t="shared" ca="1" si="5"/>
        <v>51867</v>
      </c>
      <c r="D337" s="3">
        <v>6.5010869866223495E-2</v>
      </c>
    </row>
    <row r="338" spans="3:4" x14ac:dyDescent="0.2">
      <c r="C338" s="15">
        <f t="shared" ca="1" si="5"/>
        <v>51898</v>
      </c>
      <c r="D338" s="3">
        <v>6.5021441369665506E-2</v>
      </c>
    </row>
    <row r="339" spans="3:4" x14ac:dyDescent="0.2">
      <c r="C339" s="15">
        <f t="shared" ca="1" si="5"/>
        <v>51926</v>
      </c>
      <c r="D339" s="3">
        <v>6.5030989824419003E-2</v>
      </c>
    </row>
    <row r="340" spans="3:4" x14ac:dyDescent="0.2">
      <c r="C340" s="15">
        <f t="shared" ca="1" si="5"/>
        <v>51957</v>
      </c>
      <c r="D340" s="3">
        <v>6.5041561327931999E-2</v>
      </c>
    </row>
    <row r="341" spans="3:4" x14ac:dyDescent="0.2">
      <c r="C341" s="15">
        <f t="shared" ca="1" si="5"/>
        <v>51987</v>
      </c>
      <c r="D341" s="3">
        <v>6.5051791815237806E-2</v>
      </c>
    </row>
    <row r="342" spans="3:4" x14ac:dyDescent="0.2">
      <c r="C342" s="15">
        <f t="shared" ca="1" si="5"/>
        <v>52018</v>
      </c>
      <c r="D342" s="3">
        <v>6.5062363318823202E-2</v>
      </c>
    </row>
    <row r="343" spans="3:4" x14ac:dyDescent="0.2">
      <c r="C343" s="15">
        <f t="shared" ca="1" si="5"/>
        <v>52048</v>
      </c>
      <c r="D343" s="3">
        <v>6.5072593806199105E-2</v>
      </c>
    </row>
    <row r="344" spans="3:4" x14ac:dyDescent="0.2">
      <c r="C344" s="15">
        <f t="shared" ca="1" si="5"/>
        <v>52079</v>
      </c>
      <c r="D344" s="3">
        <v>6.5083165309857402E-2</v>
      </c>
    </row>
    <row r="345" spans="3:4" x14ac:dyDescent="0.2">
      <c r="C345" s="15">
        <f t="shared" ca="1" si="5"/>
        <v>52110</v>
      </c>
      <c r="D345" s="3">
        <v>6.5093736813552905E-2</v>
      </c>
    </row>
    <row r="346" spans="3:4" x14ac:dyDescent="0.2">
      <c r="C346" s="15">
        <f t="shared" ca="1" si="5"/>
        <v>52140</v>
      </c>
      <c r="D346" s="3">
        <v>6.5103967301035404E-2</v>
      </c>
    </row>
    <row r="347" spans="3:4" x14ac:dyDescent="0.2">
      <c r="C347" s="15">
        <f t="shared" ca="1" si="5"/>
        <v>52171</v>
      </c>
      <c r="D347" s="3">
        <v>6.5114538804803807E-2</v>
      </c>
    </row>
    <row r="348" spans="3:4" x14ac:dyDescent="0.2">
      <c r="C348" s="15">
        <f t="shared" ca="1" si="5"/>
        <v>52201</v>
      </c>
      <c r="D348" s="3">
        <v>6.5124769292356902E-2</v>
      </c>
    </row>
    <row r="349" spans="3:4" x14ac:dyDescent="0.2">
      <c r="C349" s="15">
        <f t="shared" ca="1" si="5"/>
        <v>52232</v>
      </c>
      <c r="D349" s="3">
        <v>6.5135340796198093E-2</v>
      </c>
    </row>
    <row r="350" spans="3:4" x14ac:dyDescent="0.2">
      <c r="C350" s="15">
        <f t="shared" ca="1" si="5"/>
        <v>52263</v>
      </c>
      <c r="D350" s="3">
        <v>6.51459123000762E-2</v>
      </c>
    </row>
    <row r="351" spans="3:4" x14ac:dyDescent="0.2">
      <c r="C351" s="15">
        <f t="shared" ca="1" si="5"/>
        <v>52291</v>
      </c>
      <c r="D351" s="3">
        <v>6.5155460755224007E-2</v>
      </c>
    </row>
    <row r="352" spans="3:4" x14ac:dyDescent="0.2">
      <c r="C352" s="15">
        <f t="shared" ca="1" si="5"/>
        <v>52322</v>
      </c>
      <c r="D352" s="3">
        <v>6.5166032259172696E-2</v>
      </c>
    </row>
    <row r="353" spans="3:4" x14ac:dyDescent="0.2">
      <c r="C353" s="15">
        <f t="shared" ca="1" si="5"/>
        <v>52352</v>
      </c>
      <c r="D353" s="3">
        <v>6.5176262746900401E-2</v>
      </c>
    </row>
    <row r="354" spans="3:4" x14ac:dyDescent="0.2">
      <c r="C354" s="15">
        <f t="shared" ca="1" si="5"/>
        <v>52383</v>
      </c>
      <c r="D354" s="3">
        <v>6.5186834250921893E-2</v>
      </c>
    </row>
    <row r="355" spans="3:4" x14ac:dyDescent="0.2">
      <c r="C355" s="15">
        <f t="shared" ca="1" si="5"/>
        <v>52413</v>
      </c>
      <c r="D355" s="3">
        <v>6.5197064738720098E-2</v>
      </c>
    </row>
    <row r="356" spans="3:4" x14ac:dyDescent="0.2">
      <c r="C356" s="15">
        <f t="shared" ca="1" si="5"/>
        <v>52444</v>
      </c>
      <c r="D356" s="3">
        <v>6.5207636242814407E-2</v>
      </c>
    </row>
    <row r="357" spans="3:4" x14ac:dyDescent="0.2">
      <c r="C357" s="15">
        <f t="shared" ca="1" si="5"/>
        <v>52475</v>
      </c>
      <c r="D357" s="3">
        <v>6.5218207746946102E-2</v>
      </c>
    </row>
    <row r="358" spans="3:4" x14ac:dyDescent="0.2">
      <c r="C358" s="15">
        <f t="shared" ca="1" si="5"/>
        <v>52505</v>
      </c>
      <c r="D358" s="3">
        <v>6.5228438234850902E-2</v>
      </c>
    </row>
    <row r="359" spans="3:4" x14ac:dyDescent="0.2">
      <c r="C359" s="15">
        <f t="shared" ca="1" si="5"/>
        <v>52536</v>
      </c>
      <c r="D359" s="3">
        <v>6.5239009739055401E-2</v>
      </c>
    </row>
    <row r="360" spans="3:4" x14ac:dyDescent="0.2">
      <c r="C360" s="15">
        <f t="shared" ca="1" si="5"/>
        <v>52566</v>
      </c>
      <c r="D360" s="3">
        <v>6.5249240227029895E-2</v>
      </c>
    </row>
    <row r="361" spans="3:4" x14ac:dyDescent="0.2">
      <c r="C361" s="15">
        <f t="shared" ca="1" si="5"/>
        <v>52597</v>
      </c>
      <c r="D361" s="3">
        <v>6.5259811731307696E-2</v>
      </c>
    </row>
    <row r="362" spans="3:4" x14ac:dyDescent="0.2">
      <c r="C362" s="15">
        <f t="shared" ca="1" si="5"/>
        <v>52628</v>
      </c>
      <c r="D362" s="3">
        <v>6.5270383235621801E-2</v>
      </c>
    </row>
    <row r="363" spans="3:4" x14ac:dyDescent="0.2">
      <c r="C363" s="15">
        <f t="shared" ca="1" si="5"/>
        <v>52657</v>
      </c>
      <c r="D363" s="3">
        <v>6.5279931691163195E-2</v>
      </c>
    </row>
    <row r="364" spans="3:4" x14ac:dyDescent="0.2">
      <c r="C364" s="15">
        <f t="shared" ca="1" si="5"/>
        <v>52688</v>
      </c>
      <c r="D364" s="3">
        <v>6.5290503195548397E-2</v>
      </c>
    </row>
    <row r="365" spans="3:4" x14ac:dyDescent="0.2">
      <c r="C365" s="15">
        <f t="shared" ca="1" si="5"/>
        <v>52718</v>
      </c>
      <c r="D365" s="3">
        <v>6.5300733683697904E-2</v>
      </c>
    </row>
    <row r="366" spans="3:4" x14ac:dyDescent="0.2">
      <c r="C366" s="15">
        <f t="shared" ca="1" si="5"/>
        <v>52749</v>
      </c>
      <c r="D366" s="3">
        <v>6.5311305188156005E-2</v>
      </c>
    </row>
    <row r="367" spans="3:4" x14ac:dyDescent="0.2">
      <c r="C367" s="15">
        <f t="shared" ca="1" si="5"/>
        <v>52779</v>
      </c>
      <c r="D367" s="3">
        <v>6.5321535676375705E-2</v>
      </c>
    </row>
    <row r="368" spans="3:4" x14ac:dyDescent="0.2">
      <c r="C368" s="15">
        <f t="shared" ca="1" si="5"/>
        <v>52810</v>
      </c>
      <c r="D368" s="3">
        <v>6.5332107180906498E-2</v>
      </c>
    </row>
    <row r="369" spans="3:4" x14ac:dyDescent="0.2">
      <c r="C369" s="15">
        <f t="shared" ca="1" si="5"/>
        <v>52841</v>
      </c>
      <c r="D369" s="3">
        <v>6.5342678685474304E-2</v>
      </c>
    </row>
  </sheetData>
  <mergeCells count="1">
    <mergeCell ref="C2:E2"/>
  </mergeCells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Curves_Button1_Click">
                <anchor moveWithCells="1" sizeWithCells="1">
                  <from>
                    <xdr:col>5</xdr:col>
                    <xdr:colOff>219075</xdr:colOff>
                    <xdr:row>1</xdr:row>
                    <xdr:rowOff>9525</xdr:rowOff>
                  </from>
                  <to>
                    <xdr:col>6</xdr:col>
                    <xdr:colOff>390525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Curves</vt:lpstr>
      <vt:lpstr>Curve</vt:lpstr>
      <vt:lpstr>CurveDate</vt:lpstr>
      <vt:lpstr>CurveStart</vt:lpstr>
      <vt:lpstr>LoadOffset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Felienne</cp:lastModifiedBy>
  <dcterms:created xsi:type="dcterms:W3CDTF">2001-03-29T19:42:46Z</dcterms:created>
  <dcterms:modified xsi:type="dcterms:W3CDTF">2014-09-05T09:58:36Z</dcterms:modified>
</cp:coreProperties>
</file>