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K25" i="1" s="1"/>
  <c r="G20" i="1"/>
  <c r="K20" i="1"/>
  <c r="O20" i="1"/>
  <c r="S20" i="1" s="1"/>
  <c r="G21" i="1"/>
  <c r="K21" i="1"/>
  <c r="O21" i="1" s="1"/>
  <c r="S21" i="1" s="1"/>
  <c r="G22" i="1"/>
  <c r="K22" i="1"/>
  <c r="O22" i="1"/>
  <c r="S22" i="1" s="1"/>
  <c r="G23" i="1"/>
  <c r="K23" i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7" i="8"/>
  <c r="S7" i="8"/>
  <c r="S35" i="8" s="1"/>
  <c r="A8" i="8"/>
  <c r="G15" i="8"/>
  <c r="K15" i="8" s="1"/>
  <c r="G16" i="8"/>
  <c r="K16" i="8" s="1"/>
  <c r="O16" i="8" s="1"/>
  <c r="S16" i="8" s="1"/>
  <c r="G17" i="8"/>
  <c r="K17" i="8" s="1"/>
  <c r="O17" i="8" s="1"/>
  <c r="S17" i="8" s="1"/>
  <c r="G18" i="8"/>
  <c r="K18" i="8" s="1"/>
  <c r="O18" i="8" s="1"/>
  <c r="S18" i="8" s="1"/>
  <c r="G19" i="8"/>
  <c r="K19" i="8" s="1"/>
  <c r="O19" i="8" s="1"/>
  <c r="S19" i="8" s="1"/>
  <c r="G20" i="8"/>
  <c r="K20" i="8" s="1"/>
  <c r="O20" i="8" s="1"/>
  <c r="S20" i="8" s="1"/>
  <c r="G21" i="8"/>
  <c r="K21" i="8" s="1"/>
  <c r="O21" i="8" s="1"/>
  <c r="S21" i="8" s="1"/>
  <c r="G22" i="8"/>
  <c r="K22" i="8" s="1"/>
  <c r="O22" i="8" s="1"/>
  <c r="S22" i="8" s="1"/>
  <c r="G23" i="8"/>
  <c r="K23" i="8" s="1"/>
  <c r="O23" i="8" s="1"/>
  <c r="S23" i="8" s="1"/>
  <c r="G24" i="8"/>
  <c r="K24" i="8" s="1"/>
  <c r="O24" i="8" s="1"/>
  <c r="S24" i="8" s="1"/>
  <c r="G25" i="8"/>
  <c r="K25" i="8" s="1"/>
  <c r="O25" i="8" s="1"/>
  <c r="S25" i="8" s="1"/>
  <c r="G26" i="8"/>
  <c r="K26" i="8" s="1"/>
  <c r="O26" i="8" s="1"/>
  <c r="S26" i="8" s="1"/>
  <c r="G27" i="8"/>
  <c r="K27" i="8" s="1"/>
  <c r="O27" i="8" s="1"/>
  <c r="S27" i="8" s="1"/>
  <c r="G28" i="8"/>
  <c r="K28" i="8" s="1"/>
  <c r="O28" i="8" s="1"/>
  <c r="S28" i="8" s="1"/>
  <c r="C31" i="8"/>
  <c r="E31" i="8"/>
  <c r="I31" i="8"/>
  <c r="M31" i="8"/>
  <c r="Q31" i="8"/>
  <c r="S36" i="8"/>
  <c r="A7" i="9"/>
  <c r="AC7" i="9"/>
  <c r="A8" i="9"/>
  <c r="O16" i="9"/>
  <c r="Y16" i="9"/>
  <c r="AC16" i="9" s="1"/>
  <c r="AC20" i="9" s="1"/>
  <c r="O18" i="9"/>
  <c r="Y18" i="9"/>
  <c r="AC18" i="9"/>
  <c r="K20" i="9"/>
  <c r="K46" i="9" s="1"/>
  <c r="O20" i="9"/>
  <c r="Q20" i="9"/>
  <c r="S20" i="9"/>
  <c r="U20" i="9"/>
  <c r="O26" i="9"/>
  <c r="AA26" i="9"/>
  <c r="AC26" i="9" s="1"/>
  <c r="O27" i="9"/>
  <c r="AA27" i="9"/>
  <c r="AC27" i="9" s="1"/>
  <c r="O28" i="9"/>
  <c r="AA28" i="9"/>
  <c r="AC28" i="9"/>
  <c r="O29" i="9"/>
  <c r="AA29" i="9" s="1"/>
  <c r="AC29" i="9" s="1"/>
  <c r="O30" i="9"/>
  <c r="AA30" i="9" s="1"/>
  <c r="AC30" i="9" s="1"/>
  <c r="O31" i="9"/>
  <c r="AA31" i="9"/>
  <c r="AC31" i="9"/>
  <c r="O32" i="9"/>
  <c r="AA32" i="9" s="1"/>
  <c r="AC32" i="9" s="1"/>
  <c r="O33" i="9"/>
  <c r="AA33" i="9" s="1"/>
  <c r="AC33" i="9" s="1"/>
  <c r="O34" i="9"/>
  <c r="AA34" i="9"/>
  <c r="AC34" i="9" s="1"/>
  <c r="O35" i="9"/>
  <c r="AA35" i="9"/>
  <c r="AC35" i="9" s="1"/>
  <c r="M36" i="9"/>
  <c r="O36" i="9"/>
  <c r="O43" i="9" s="1"/>
  <c r="O46" i="9" s="1"/>
  <c r="Q36" i="9"/>
  <c r="Q43" i="9" s="1"/>
  <c r="Q46" i="9" s="1"/>
  <c r="S36" i="9"/>
  <c r="S43" i="9" s="1"/>
  <c r="S46" i="9" s="1"/>
  <c r="U36" i="9"/>
  <c r="O38" i="9"/>
  <c r="AA38" i="9" s="1"/>
  <c r="AC38" i="9" s="1"/>
  <c r="O40" i="9"/>
  <c r="AA40" i="9"/>
  <c r="AC40" i="9" s="1"/>
  <c r="M43" i="9"/>
  <c r="U43" i="9"/>
  <c r="M46" i="9"/>
  <c r="U46" i="9"/>
  <c r="AC50" i="9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A9" i="13" s="1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62" i="12" s="1"/>
  <c r="M57" i="12"/>
  <c r="M59" i="12"/>
  <c r="C62" i="12"/>
  <c r="E62" i="12"/>
  <c r="G62" i="12"/>
  <c r="I62" i="12"/>
  <c r="K62" i="12"/>
  <c r="O64" i="12"/>
  <c r="A7" i="2"/>
  <c r="S7" i="2"/>
  <c r="A8" i="2"/>
  <c r="G16" i="2"/>
  <c r="G34" i="2" s="1"/>
  <c r="G17" i="2"/>
  <c r="K17" i="2"/>
  <c r="O17" i="2" s="1"/>
  <c r="S17" i="2" s="1"/>
  <c r="G18" i="2"/>
  <c r="K18" i="2" s="1"/>
  <c r="O18" i="2" s="1"/>
  <c r="S18" i="2" s="1"/>
  <c r="G19" i="2"/>
  <c r="K19" i="2"/>
  <c r="O19" i="2" s="1"/>
  <c r="S19" i="2" s="1"/>
  <c r="G20" i="2"/>
  <c r="K20" i="2" s="1"/>
  <c r="O20" i="2" s="1"/>
  <c r="S20" i="2" s="1"/>
  <c r="G21" i="2"/>
  <c r="K21" i="2"/>
  <c r="O21" i="2" s="1"/>
  <c r="S21" i="2" s="1"/>
  <c r="G22" i="2"/>
  <c r="K22" i="2" s="1"/>
  <c r="O22" i="2" s="1"/>
  <c r="S22" i="2" s="1"/>
  <c r="G23" i="2"/>
  <c r="K23" i="2"/>
  <c r="O23" i="2" s="1"/>
  <c r="S23" i="2" s="1"/>
  <c r="G24" i="2"/>
  <c r="K24" i="2" s="1"/>
  <c r="O24" i="2" s="1"/>
  <c r="S24" i="2" s="1"/>
  <c r="G25" i="2"/>
  <c r="K25" i="2"/>
  <c r="O25" i="2" s="1"/>
  <c r="S25" i="2" s="1"/>
  <c r="G26" i="2"/>
  <c r="K26" i="2" s="1"/>
  <c r="O26" i="2" s="1"/>
  <c r="S26" i="2" s="1"/>
  <c r="G27" i="2"/>
  <c r="K27" i="2"/>
  <c r="O27" i="2" s="1"/>
  <c r="S27" i="2" s="1"/>
  <c r="G28" i="2"/>
  <c r="K28" i="2" s="1"/>
  <c r="O28" i="2" s="1"/>
  <c r="S28" i="2" s="1"/>
  <c r="G29" i="2"/>
  <c r="K29" i="2"/>
  <c r="O29" i="2" s="1"/>
  <c r="S29" i="2" s="1"/>
  <c r="G30" i="2"/>
  <c r="K30" i="2" s="1"/>
  <c r="O30" i="2" s="1"/>
  <c r="S30" i="2" s="1"/>
  <c r="G31" i="2"/>
  <c r="K31" i="2"/>
  <c r="O31" i="2" s="1"/>
  <c r="S31" i="2" s="1"/>
  <c r="G32" i="2"/>
  <c r="K32" i="2" s="1"/>
  <c r="O32" i="2" s="1"/>
  <c r="S32" i="2" s="1"/>
  <c r="C34" i="2"/>
  <c r="E34" i="2"/>
  <c r="I34" i="2"/>
  <c r="M34" i="2"/>
  <c r="Q34" i="2"/>
  <c r="S36" i="2"/>
  <c r="S37" i="2"/>
  <c r="A8" i="13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I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3" i="22"/>
  <c r="U44" i="22"/>
  <c r="A7" i="25"/>
  <c r="S7" i="25"/>
  <c r="A8" i="25"/>
  <c r="S14" i="25"/>
  <c r="S23" i="25" s="1"/>
  <c r="S15" i="25"/>
  <c r="S16" i="25"/>
  <c r="S17" i="25"/>
  <c r="S18" i="25"/>
  <c r="S19" i="25"/>
  <c r="S20" i="25"/>
  <c r="S21" i="25"/>
  <c r="S22" i="25"/>
  <c r="E23" i="25"/>
  <c r="E37" i="25" s="1"/>
  <c r="G23" i="25"/>
  <c r="I23" i="25"/>
  <c r="I37" i="25" s="1"/>
  <c r="K23" i="25"/>
  <c r="M23" i="25"/>
  <c r="O23" i="25"/>
  <c r="S30" i="25"/>
  <c r="S33" i="25" s="1"/>
  <c r="S31" i="25"/>
  <c r="S32" i="25"/>
  <c r="E33" i="25"/>
  <c r="G33" i="25"/>
  <c r="I33" i="25"/>
  <c r="K33" i="25"/>
  <c r="K37" i="25" s="1"/>
  <c r="M33" i="25"/>
  <c r="M37" i="25" s="1"/>
  <c r="O33" i="25"/>
  <c r="O37" i="25" s="1"/>
  <c r="G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7" i="21"/>
  <c r="Q7" i="21"/>
  <c r="Q65" i="21" s="1"/>
  <c r="A8" i="21"/>
  <c r="Q14" i="21"/>
  <c r="Q15" i="21"/>
  <c r="Q16" i="21"/>
  <c r="Q17" i="21"/>
  <c r="G18" i="21"/>
  <c r="Q18" i="21"/>
  <c r="C19" i="21"/>
  <c r="Q19" i="21" s="1"/>
  <c r="Q23" i="21" s="1"/>
  <c r="G19" i="21"/>
  <c r="I19" i="21"/>
  <c r="I23" i="21" s="1"/>
  <c r="K19" i="21"/>
  <c r="M19" i="21"/>
  <c r="O19" i="21"/>
  <c r="O23" i="21" s="1"/>
  <c r="Q20" i="21"/>
  <c r="C23" i="21"/>
  <c r="E23" i="21"/>
  <c r="G23" i="21"/>
  <c r="K23" i="21"/>
  <c r="M23" i="21"/>
  <c r="Q41" i="21"/>
  <c r="Q62" i="21" s="1"/>
  <c r="E46" i="21"/>
  <c r="M62" i="21"/>
  <c r="O62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  <c r="S30" i="1" l="1"/>
  <c r="S39" i="1" s="1"/>
  <c r="O39" i="1"/>
  <c r="S37" i="25"/>
  <c r="AC38" i="23"/>
  <c r="AC36" i="9"/>
  <c r="AC43" i="9" s="1"/>
  <c r="AC46" i="9" s="1"/>
  <c r="O15" i="8"/>
  <c r="K31" i="8"/>
  <c r="Y20" i="9"/>
  <c r="Y46" i="9" s="1"/>
  <c r="G31" i="8"/>
  <c r="K16" i="2"/>
  <c r="O19" i="1"/>
  <c r="AA36" i="9"/>
  <c r="AA43" i="9" s="1"/>
  <c r="AA46" i="9" s="1"/>
  <c r="K39" i="1"/>
  <c r="K34" i="2" l="1"/>
  <c r="O16" i="2"/>
  <c r="O31" i="8"/>
  <c r="S15" i="8"/>
  <c r="S31" i="8" s="1"/>
  <c r="O25" i="1"/>
  <c r="S19" i="1"/>
  <c r="S25" i="1" s="1"/>
  <c r="S16" i="2" l="1"/>
  <c r="S34" i="2" s="1"/>
  <c r="O34" i="2"/>
</calcChain>
</file>

<file path=xl/sharedStrings.xml><?xml version="1.0" encoding="utf-8"?>
<sst xmlns="http://schemas.openxmlformats.org/spreadsheetml/2006/main" count="990" uniqueCount="500">
  <si>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</si>
  <si>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</si>
  <si>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</si>
  <si>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</si>
  <si>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</si>
  <si>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</si>
  <si>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</si>
  <si>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</si>
  <si>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</si>
  <si>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</si>
  <si>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</si>
  <si>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</si>
  <si>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</si>
  <si>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</si>
  <si>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</si>
  <si>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</si>
  <si>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</si>
  <si>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</si>
  <si>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</si>
  <si>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</si>
  <si>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</si>
  <si>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</si>
  <si>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</si>
  <si>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</si>
  <si>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</si>
  <si>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</si>
  <si>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</si>
  <si>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</si>
  <si>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</si>
  <si>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</si>
  <si>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</si>
  <si>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</si>
  <si>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</si>
  <si>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</si>
  <si>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</si>
  <si>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</si>
  <si>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</si>
  <si>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</si>
  <si>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</si>
  <si>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</si>
  <si>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</si>
  <si>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</si>
  <si>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</si>
  <si>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</si>
  <si>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</si>
  <si>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</si>
  <si>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</si>
  <si>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</si>
  <si>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</si>
  <si>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</si>
  <si>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</si>
  <si>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</si>
  <si>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</si>
  <si>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</si>
  <si>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</si>
  <si>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</si>
  <si>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</si>
  <si>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</si>
  <si>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</si>
  <si>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</si>
  <si>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</si>
  <si>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</si>
  <si>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</si>
  <si>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</si>
  <si>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</si>
  <si>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</si>
  <si>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</si>
  <si>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</si>
  <si>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</si>
  <si>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</si>
  <si>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</si>
  <si>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</si>
  <si>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</si>
  <si>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</si>
  <si>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</si>
  <si>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</si>
  <si>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</si>
  <si>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</si>
  <si>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</si>
  <si>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</si>
  <si>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</si>
  <si>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</si>
  <si>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</si>
  <si>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</si>
  <si>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</si>
  <si>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</si>
  <si>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</si>
  <si>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</si>
  <si>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</si>
  <si>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</si>
  <si>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</si>
  <si>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</si>
  <si>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</si>
  <si>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</si>
  <si>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</si>
  <si>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</si>
  <si>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</si>
  <si>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</si>
  <si>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</si>
  <si>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</si>
  <si>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</si>
  <si>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</si>
  <si>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</si>
  <si>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</si>
  <si>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</si>
  <si>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</si>
  <si>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</si>
  <si>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</si>
  <si>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</si>
  <si>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</si>
  <si>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</si>
  <si>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</si>
  <si>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</si>
  <si>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</si>
  <si>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</si>
  <si>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</si>
  <si>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</si>
  <si>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</si>
  <si>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</si>
  <si>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</si>
  <si>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</si>
  <si>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</si>
  <si>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</si>
  <si>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</si>
  <si>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</si>
  <si>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</si>
  <si>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</si>
  <si>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</si>
  <si>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</si>
  <si>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</si>
  <si>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</si>
  <si>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</si>
  <si>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</si>
  <si>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</si>
  <si>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</si>
  <si>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</si>
  <si>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</si>
  <si>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</si>
  <si>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</si>
  <si>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</si>
  <si>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</si>
  <si>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</si>
  <si>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</si>
  <si>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</si>
  <si>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</si>
  <si>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</si>
  <si>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</si>
  <si>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</si>
  <si>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</si>
  <si>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</si>
  <si>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</si>
  <si>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</si>
  <si>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</si>
  <si>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</si>
  <si>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</si>
  <si>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</si>
  <si>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</si>
  <si>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</si>
  <si>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</si>
  <si>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</si>
  <si>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</si>
  <si>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</si>
  <si>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</si>
  <si>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</si>
  <si>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</si>
  <si>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</si>
  <si>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</si>
  <si>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</si>
  <si>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</si>
  <si>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</si>
  <si>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</si>
  <si>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</si>
  <si>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</si>
  <si>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</si>
  <si>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</si>
  <si>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</si>
  <si>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</si>
  <si>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</si>
  <si>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</si>
  <si>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</si>
  <si>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</si>
  <si>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</si>
  <si>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</si>
  <si>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</si>
  <si>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</si>
  <si>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</si>
  <si>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</si>
  <si>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</si>
  <si>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</si>
  <si>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</si>
  <si>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</si>
  <si>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</si>
  <si>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</si>
  <si>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</si>
  <si>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</si>
  <si>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</si>
  <si>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</si>
  <si>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</si>
  <si>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</si>
  <si>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</si>
  <si>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</si>
  <si>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</si>
  <si>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</si>
  <si>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</si>
  <si>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</si>
  <si>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</si>
  <si>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</si>
  <si>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</si>
  <si>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</si>
  <si>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</si>
  <si>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</si>
  <si>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</si>
  <si>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</si>
  <si>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</si>
  <si>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</si>
  <si>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</si>
  <si>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</si>
  <si>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</si>
  <si>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</si>
  <si>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</si>
  <si>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</si>
  <si>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</si>
  <si>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</si>
  <si>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</si>
  <si>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</si>
  <si>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</si>
  <si>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</si>
  <si>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</si>
  <si>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</si>
  <si>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</si>
  <si>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</si>
  <si>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</si>
  <si>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</si>
  <si>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</si>
  <si>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</si>
  <si>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</si>
  <si>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</si>
  <si>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</si>
  <si>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</si>
  <si>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</si>
  <si>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</si>
  <si>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</si>
  <si>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</si>
  <si>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</si>
  <si>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</si>
  <si>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</si>
  <si>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</si>
  <si>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</si>
  <si>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</si>
  <si>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</si>
  <si>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</si>
  <si>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</si>
  <si>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</si>
  <si>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</si>
  <si>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</si>
  <si>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</si>
  <si>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</si>
  <si>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</si>
  <si>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</si>
  <si>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</si>
  <si>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</si>
  <si>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</si>
  <si>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</si>
  <si>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</si>
  <si>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</si>
  <si>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</si>
  <si>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</si>
  <si>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</si>
  <si>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</si>
  <si>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</si>
  <si>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</si>
  <si>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</si>
  <si>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</si>
  <si>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</si>
  <si>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</si>
  <si>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</si>
  <si>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</si>
  <si>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</si>
  <si>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</si>
  <si>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</si>
  <si>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</si>
  <si>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</si>
  <si>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</si>
  <si>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</si>
  <si>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</si>
  <si>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</si>
  <si>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</si>
  <si>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</si>
  <si>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</si>
  <si>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</si>
  <si>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</si>
  <si>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</si>
  <si>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</si>
  <si>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</si>
  <si>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</si>
  <si>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</si>
  <si>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</si>
  <si>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</si>
  <si>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</si>
  <si>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</si>
  <si>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</si>
  <si>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</si>
  <si>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</si>
  <si>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</si>
  <si>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</si>
  <si>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</si>
  <si>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</si>
  <si>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</si>
  <si>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</si>
  <si>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</si>
  <si>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</si>
  <si>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</si>
  <si>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</si>
  <si>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</si>
  <si>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</si>
  <si>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</si>
  <si>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</si>
  <si>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</si>
  <si>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</si>
  <si>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</si>
  <si>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</si>
  <si>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</si>
  <si>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</si>
  <si>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</si>
  <si>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</si>
  <si>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</si>
  <si>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</si>
  <si>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</si>
  <si>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</si>
  <si>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</si>
  <si>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</si>
  <si>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</si>
  <si>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</si>
  <si>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</si>
  <si>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</si>
  <si>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</si>
  <si>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</si>
  <si>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</si>
  <si>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</si>
  <si>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</si>
  <si>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</si>
  <si>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</si>
  <si>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</si>
  <si>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</si>
  <si>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</si>
  <si>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</si>
  <si>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</si>
  <si>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</si>
  <si>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</si>
  <si>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</si>
  <si>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</si>
  <si>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</si>
  <si>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</si>
  <si>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</si>
  <si>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</si>
  <si>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</si>
  <si>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</si>
  <si>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</si>
  <si>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</si>
  <si>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</si>
  <si>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</si>
  <si>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</si>
  <si>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</si>
  <si>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</si>
  <si>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</si>
  <si>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</si>
  <si>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</si>
  <si>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</si>
  <si>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</si>
  <si>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</si>
  <si>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</si>
  <si>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</si>
  <si>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</si>
  <si>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</si>
  <si>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</si>
  <si>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</si>
  <si>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</si>
  <si>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</si>
  <si>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</si>
  <si>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</si>
  <si>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</si>
  <si>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</si>
  <si>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</si>
  <si>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</si>
  <si>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</si>
  <si>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</si>
  <si>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</si>
  <si>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</si>
  <si>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</si>
  <si>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</si>
  <si>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</si>
  <si>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</si>
  <si>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</si>
  <si>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</si>
  <si>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</si>
  <si>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</si>
  <si>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</si>
  <si>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</si>
  <si>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</si>
  <si>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</si>
  <si>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</si>
  <si>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</si>
  <si>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</si>
  <si>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</si>
  <si>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</si>
  <si>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</si>
  <si>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</si>
  <si>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</si>
  <si>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</si>
  <si>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</si>
  <si>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</si>
  <si>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</si>
  <si>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</si>
  <si>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</si>
  <si>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</si>
  <si>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</si>
  <si>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</si>
  <si>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</si>
  <si>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</si>
  <si>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</si>
  <si>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</si>
  <si>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</si>
  <si>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</si>
  <si>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</si>
  <si>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077N</t>
  </si>
  <si>
    <t>COMPANY NAME    Marlin Electrical, Inc</t>
  </si>
  <si>
    <t>Misc</t>
  </si>
  <si>
    <t>Billngs in excess</t>
  </si>
  <si>
    <t>Reserve for doubtful accounts</t>
  </si>
  <si>
    <t>Depreciation Expense in Cost of Sales</t>
  </si>
  <si>
    <t>1150</t>
  </si>
  <si>
    <t>N/A</t>
  </si>
  <si>
    <t>Completed</t>
  </si>
  <si>
    <t>Marlin Payroll Taxes</t>
  </si>
  <si>
    <t>FOR THE 6 MONTHS ENDED 6-30-2001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</si>
  <si>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</si>
  <si>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</si>
  <si>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</si>
  <si>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</si>
  <si>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</si>
  <si>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</si>
  <si>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</si>
  <si>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</si>
  <si>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</si>
  <si>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</si>
  <si>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</si>
  <si>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</si>
  <si>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</si>
  <si>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</si>
  <si>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</si>
  <si>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</si>
  <si>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</si>
  <si>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</si>
  <si>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</si>
  <si>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</si>
  <si>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</si>
  <si>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</si>
  <si>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</si>
  <si>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</si>
  <si>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</si>
  <si>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</si>
  <si>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</si>
  <si>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</si>
  <si>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</si>
  <si>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</si>
  <si>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</si>
  <si>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</si>
  <si>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</si>
  <si>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</si>
  <si>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</si>
  <si>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</si>
  <si>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</si>
  <si>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</si>
  <si>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</si>
  <si>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</si>
  <si>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</si>
  <si>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</si>
  <si>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</si>
  <si>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</si>
  <si>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</si>
  <si>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</si>
  <si>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</si>
  <si>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</si>
  <si>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</si>
  <si>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</si>
  <si>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</si>
  <si>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</si>
  <si>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</si>
  <si>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</si>
  <si>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</si>
  <si>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77N</t>
  </si>
  <si>
    <t>COMPANY NAME  Marlin Electric, Inc</t>
  </si>
  <si>
    <t>GAIN/SALE F/A MARLIN</t>
  </si>
  <si>
    <t>MEP Services, Inc</t>
  </si>
  <si>
    <t>For the period ending: 06/30/2001</t>
  </si>
  <si>
    <t>Sonya City</t>
  </si>
  <si>
    <t>Felecia Fitzgerald</t>
  </si>
  <si>
    <t>PREPARED BY:  Sonya City</t>
  </si>
  <si>
    <t>EXTENSION: 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</si>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</sst>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7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0" xfId="13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applyNumberFormat="1" applyFont="1" applyBorder="1"/>
    <xf numFmtId="37" fontId="6" fillId="0" borderId="7" xfId="11" applyNumberFormat="1" applyFont="1" applyBorder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366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8" t="s">
        <v>497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077N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107" t="s">
        <v>498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1"/>
      <c r="C9" s="309" t="s">
        <v>414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">
      <c r="A10" s="304"/>
      <c r="B10" s="113"/>
      <c r="C10" s="114" t="s">
        <v>2</v>
      </c>
      <c r="D10" s="113"/>
      <c r="E10" s="114" t="s">
        <v>3</v>
      </c>
      <c r="F10" s="113"/>
      <c r="G10" s="305" t="s">
        <v>415</v>
      </c>
      <c r="H10" s="113"/>
      <c r="I10" s="114" t="s">
        <v>3</v>
      </c>
      <c r="J10" s="113"/>
      <c r="K10" s="305" t="s">
        <v>416</v>
      </c>
      <c r="L10" s="113"/>
      <c r="M10" s="114" t="s">
        <v>3</v>
      </c>
      <c r="N10" s="113"/>
      <c r="O10" s="305" t="s">
        <v>417</v>
      </c>
      <c r="P10" s="113"/>
      <c r="Q10" s="114" t="s">
        <v>3</v>
      </c>
      <c r="R10" s="113"/>
      <c r="S10" s="306" t="s">
        <v>147</v>
      </c>
      <c r="T10" s="108"/>
      <c r="U10" s="108"/>
      <c r="V10" s="108"/>
      <c r="W10" s="108"/>
      <c r="X10" s="108"/>
    </row>
    <row r="11" spans="1:24" x14ac:dyDescent="0.2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376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0"/>
      <c r="B19" s="108"/>
      <c r="C19" s="120" t="s">
        <v>10</v>
      </c>
      <c r="D19" s="107"/>
      <c r="E19" s="120"/>
      <c r="F19" s="107"/>
      <c r="G19" s="120">
        <f>SUM(C19:E19)</f>
        <v>0</v>
      </c>
      <c r="H19" s="107"/>
      <c r="I19" s="120"/>
      <c r="J19" s="107"/>
      <c r="K19" s="120">
        <f>SUM(G19:I19)</f>
        <v>0</v>
      </c>
      <c r="L19" s="107"/>
      <c r="M19" s="120"/>
      <c r="N19" s="107"/>
      <c r="O19" s="120">
        <f>SUM(K19:M19)</f>
        <v>0</v>
      </c>
      <c r="P19" s="107"/>
      <c r="Q19" s="120"/>
      <c r="R19" s="107"/>
      <c r="S19" s="120">
        <f>SUM(O19:Q19)</f>
        <v>0</v>
      </c>
    </row>
    <row r="20" spans="1:25" ht="19.5" customHeight="1" x14ac:dyDescent="0.2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3.5" thickBot="1" x14ac:dyDescent="0.2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0</v>
      </c>
      <c r="K25" s="117">
        <f>SUM(K19:K23)</f>
        <v>0</v>
      </c>
      <c r="M25" s="117">
        <f>SUM(M19:M23)</f>
        <v>0</v>
      </c>
      <c r="O25" s="117">
        <f>SUM(O19:O23)</f>
        <v>0</v>
      </c>
      <c r="Q25" s="117">
        <f>SUM(Q19:Q23)</f>
        <v>0</v>
      </c>
      <c r="S25" s="117">
        <f>SUM(S19:S23)</f>
        <v>0</v>
      </c>
      <c r="T25" s="109"/>
      <c r="U25" s="109"/>
      <c r="V25" s="109"/>
      <c r="W25" s="109"/>
      <c r="X25" s="109"/>
      <c r="Y25" s="109"/>
    </row>
    <row r="26" spans="1:25" s="123" customFormat="1" ht="13.5" thickTop="1" x14ac:dyDescent="0.2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x14ac:dyDescent="0.2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x14ac:dyDescent="0.2">
      <c r="A28" s="110" t="s">
        <v>13</v>
      </c>
    </row>
    <row r="29" spans="1:25" s="123" customFormat="1" x14ac:dyDescent="0.2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2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2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2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2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2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2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2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5" thickBot="1" x14ac:dyDescent="0.25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4"/>
    </row>
    <row r="45" spans="1:19" x14ac:dyDescent="0.2">
      <c r="A45" s="22" t="s">
        <v>15</v>
      </c>
      <c r="Q45" s="122" t="str">
        <f>A2</f>
        <v>COMPANY # 077N</v>
      </c>
      <c r="R45" s="108"/>
      <c r="S45"/>
    </row>
    <row r="46" spans="1:19" ht="15.75" x14ac:dyDescent="0.25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15" sqref="A15"/>
    </sheetView>
  </sheetViews>
  <sheetFormatPr defaultColWidth="14.625" defaultRowHeight="6.95" customHeight="1" x14ac:dyDescent="0.15"/>
  <cols>
    <col min="1" max="1" width="30.625" style="158" customWidth="1"/>
    <col min="2" max="2" width="3.625" style="158" customWidth="1"/>
    <col min="3" max="3" width="16.25" style="158" customWidth="1"/>
    <col min="4" max="4" width="1.625" style="159" customWidth="1"/>
    <col min="5" max="5" width="16.25" style="158" customWidth="1"/>
    <col min="6" max="6" width="1.625" style="159" customWidth="1"/>
    <col min="7" max="7" width="16.25" style="158" customWidth="1"/>
    <col min="8" max="8" width="1.625" style="159" customWidth="1"/>
    <col min="9" max="9" width="16.375" style="158" customWidth="1"/>
    <col min="10" max="10" width="1.625" style="159" customWidth="1"/>
    <col min="11" max="11" width="16.375" style="158" customWidth="1"/>
    <col min="12" max="12" width="1.625" style="159" customWidth="1"/>
    <col min="13" max="13" width="16.25" style="158" customWidth="1"/>
    <col min="14" max="14" width="1.625" style="159" customWidth="1"/>
    <col min="15" max="15" width="11.375" style="158" customWidth="1"/>
    <col min="16" max="16384" width="14.625" style="158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424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">
        <v>425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75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558" t="s">
        <v>434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7" t="str">
        <f>A2</f>
        <v>COMPANY # 077N</v>
      </c>
    </row>
    <row r="7" spans="1:15" s="282" customFormat="1" ht="10.5" customHeight="1" x14ac:dyDescent="0.2">
      <c r="A7" s="3" t="str">
        <f>'E1.XLS '!A7</f>
        <v>PREPARED BY:  Sonya City</v>
      </c>
      <c r="D7" s="281"/>
      <c r="F7" s="281"/>
      <c r="H7" s="281"/>
      <c r="J7" s="281"/>
      <c r="L7" s="281"/>
      <c r="N7" s="281"/>
      <c r="O7" s="279" t="s">
        <v>76</v>
      </c>
    </row>
    <row r="8" spans="1:15" s="282" customFormat="1" ht="10.5" customHeight="1" x14ac:dyDescent="0.2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414</v>
      </c>
      <c r="D10" s="54"/>
      <c r="E10" s="54"/>
      <c r="F10" s="54"/>
      <c r="G10" s="55" t="s">
        <v>356</v>
      </c>
      <c r="H10" s="54"/>
      <c r="I10" s="612" t="s">
        <v>224</v>
      </c>
      <c r="J10" s="613"/>
      <c r="K10" s="613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5" t="s">
        <v>367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377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77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78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238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433</v>
      </c>
      <c r="B21" s="281"/>
      <c r="C21" s="289">
        <v>0</v>
      </c>
      <c r="D21" s="291"/>
      <c r="E21" s="289"/>
      <c r="F21" s="65"/>
      <c r="G21" s="289">
        <v>187</v>
      </c>
      <c r="H21" s="291"/>
      <c r="I21" s="289"/>
      <c r="J21" s="291"/>
      <c r="K21" s="289"/>
      <c r="L21" s="291"/>
      <c r="M21" s="67">
        <f>SUM(C21:I21)</f>
        <v>187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79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187</v>
      </c>
      <c r="H40" s="378"/>
      <c r="I40" s="71">
        <f>SUM(I21:I39)</f>
        <v>0</v>
      </c>
      <c r="J40" s="378"/>
      <c r="K40" s="379"/>
      <c r="L40" s="378"/>
      <c r="M40" s="71">
        <f>SUM(M21:M39)</f>
        <v>187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">
      <c r="A41" s="256" t="s">
        <v>36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30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077N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76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2" sqref="A2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424</v>
      </c>
      <c r="C2" s="4"/>
    </row>
    <row r="3" spans="1:13" ht="15" customHeight="1" x14ac:dyDescent="0.2">
      <c r="A3" s="3" t="s">
        <v>425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558" t="s">
        <v>434</v>
      </c>
    </row>
    <row r="6" spans="1:13" ht="15" customHeight="1" x14ac:dyDescent="0.2"/>
    <row r="7" spans="1:13" ht="15" customHeight="1" x14ac:dyDescent="0.2">
      <c r="A7" s="3" t="str">
        <f>'E1.XLS '!A7</f>
        <v>PREPARED BY:  Sonya City</v>
      </c>
      <c r="M7" s="20" t="str">
        <f>A2</f>
        <v>COMPANY # 077N</v>
      </c>
    </row>
    <row r="8" spans="1:13" ht="15" customHeight="1" thickBot="1" x14ac:dyDescent="0.25">
      <c r="A8" s="1" t="str">
        <f>'E1.XLS '!A8</f>
        <v>EXTENSION:  3 9690</v>
      </c>
      <c r="M8" s="6" t="s">
        <v>248</v>
      </c>
    </row>
    <row r="9" spans="1:13" ht="15" customHeight="1" thickTop="1" x14ac:dyDescent="0.2">
      <c r="A9" s="299"/>
      <c r="B9" s="7"/>
      <c r="C9" s="301"/>
      <c r="D9" s="7"/>
      <c r="E9" s="301" t="s">
        <v>414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8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251</v>
      </c>
      <c r="D12" s="15"/>
      <c r="E12" s="16" t="s">
        <v>7</v>
      </c>
      <c r="F12" s="15"/>
      <c r="G12" s="391" t="s">
        <v>252</v>
      </c>
      <c r="H12" s="15"/>
      <c r="I12" s="16" t="s">
        <v>52</v>
      </c>
      <c r="J12" s="15"/>
      <c r="K12" s="391" t="s">
        <v>244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376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077N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2" sqref="A22"/>
    </sheetView>
  </sheetViews>
  <sheetFormatPr defaultColWidth="15.5" defaultRowHeight="12.75" x14ac:dyDescent="0.2"/>
  <cols>
    <col min="1" max="1" width="30.625" style="164" customWidth="1"/>
    <col min="2" max="2" width="1.625" style="161" customWidth="1"/>
    <col min="3" max="3" width="8.625" style="168" customWidth="1"/>
    <col min="4" max="4" width="1.625" style="161" customWidth="1"/>
    <col min="5" max="5" width="13.625" style="164" customWidth="1"/>
    <col min="6" max="6" width="1.625" style="161" customWidth="1"/>
    <col min="7" max="7" width="14.375" style="164" customWidth="1"/>
    <col min="8" max="8" width="1.625" style="161" customWidth="1"/>
    <col min="9" max="9" width="13.625" style="164" customWidth="1"/>
    <col min="10" max="10" width="1.625" style="161" customWidth="1"/>
    <col min="11" max="11" width="13.625" style="161" customWidth="1"/>
    <col min="12" max="12" width="1.625" style="161" customWidth="1"/>
    <col min="13" max="13" width="13.625" style="161" customWidth="1"/>
    <col min="14" max="14" width="1.625" style="161" customWidth="1"/>
    <col min="15" max="15" width="13.625" style="164" customWidth="1"/>
    <col min="16" max="16" width="1.625" style="161" customWidth="1"/>
    <col min="17" max="17" width="13.625" style="164" customWidth="1"/>
    <col min="18" max="18" width="1.625" style="161" customWidth="1"/>
    <col min="19" max="19" width="13.625" style="164" customWidth="1"/>
    <col min="20" max="20" width="1.625" style="161" customWidth="1"/>
    <col min="21" max="21" width="8.625" style="161" customWidth="1"/>
    <col min="22" max="22" width="1.625" style="161" customWidth="1"/>
    <col min="23" max="23" width="15.5" style="164"/>
    <col min="24" max="24" width="1.625" style="161" customWidth="1"/>
    <col min="25" max="25" width="20.625" style="164" customWidth="1"/>
    <col min="26" max="16384" width="15.5" style="164"/>
  </cols>
  <sheetData>
    <row r="1" spans="1:25" x14ac:dyDescent="0.2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2">
      <c r="A2" s="3" t="s">
        <v>424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2">
      <c r="A3" s="3" t="s">
        <v>425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2">
      <c r="A4" s="160" t="s">
        <v>413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2">
      <c r="A5" s="558" t="s">
        <v>434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2">
      <c r="A7" s="3" t="str">
        <f>'E1.XLS '!A7</f>
        <v>PREPARED BY:  Sonya City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2">
      <c r="A8" s="1" t="str">
        <f>'E1.XLS '!A8</f>
        <v>EXTENSION:  3 9690</v>
      </c>
    </row>
    <row r="9" spans="1:25" x14ac:dyDescent="0.2">
      <c r="A9" s="169"/>
    </row>
    <row r="10" spans="1:25" x14ac:dyDescent="0.2">
      <c r="A10" s="170" t="s">
        <v>80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2">
      <c r="A11" s="171"/>
    </row>
    <row r="12" spans="1:25" x14ac:dyDescent="0.2">
      <c r="A12" s="170" t="s">
        <v>369</v>
      </c>
      <c r="C12" s="162"/>
      <c r="E12" s="163"/>
      <c r="G12" s="163"/>
      <c r="I12" s="163"/>
      <c r="O12" s="163"/>
      <c r="Q12" s="163"/>
      <c r="S12" s="163"/>
      <c r="W12" s="201" t="str">
        <f>A2</f>
        <v>COMPANY # 077N</v>
      </c>
      <c r="Y12" s="161"/>
    </row>
    <row r="13" spans="1:25" ht="13.5" thickBot="1" x14ac:dyDescent="0.25">
      <c r="A13" s="163"/>
      <c r="C13" s="162"/>
      <c r="E13" s="163"/>
      <c r="G13" s="163"/>
      <c r="I13" s="163"/>
      <c r="O13" s="163"/>
      <c r="Q13" s="163"/>
      <c r="S13" s="163"/>
      <c r="W13" s="170" t="s">
        <v>81</v>
      </c>
      <c r="Y13" s="161"/>
    </row>
    <row r="14" spans="1:25" ht="14.25" thickTop="1" thickBot="1" x14ac:dyDescent="0.25">
      <c r="A14" s="172"/>
      <c r="B14" s="173"/>
      <c r="C14" s="174"/>
      <c r="D14" s="173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324</v>
      </c>
      <c r="J14" s="176"/>
      <c r="K14" s="176"/>
      <c r="L14" s="534" t="s">
        <v>88</v>
      </c>
      <c r="M14" s="535" t="s">
        <v>325</v>
      </c>
      <c r="N14" s="533" t="s">
        <v>88</v>
      </c>
      <c r="O14" s="532" t="s">
        <v>326</v>
      </c>
      <c r="P14" s="534" t="s">
        <v>88</v>
      </c>
      <c r="Q14" s="178" t="s">
        <v>327</v>
      </c>
      <c r="R14" s="536" t="s">
        <v>88</v>
      </c>
      <c r="S14" s="537" t="s">
        <v>328</v>
      </c>
      <c r="T14" s="173"/>
      <c r="U14" s="173"/>
      <c r="V14" s="534" t="s">
        <v>89</v>
      </c>
      <c r="W14" s="178"/>
      <c r="X14" s="173"/>
      <c r="Y14" s="179"/>
    </row>
    <row r="15" spans="1:25" ht="13.5" thickTop="1" x14ac:dyDescent="0.2">
      <c r="A15" s="172"/>
      <c r="B15" s="173"/>
      <c r="C15" s="174"/>
      <c r="D15" s="173"/>
      <c r="E15" s="175" t="s">
        <v>82</v>
      </c>
      <c r="F15" s="176"/>
      <c r="G15" s="175"/>
      <c r="H15" s="173"/>
      <c r="I15" s="175" t="s">
        <v>83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329</v>
      </c>
      <c r="T15" s="176"/>
      <c r="U15" s="176"/>
      <c r="V15" s="173"/>
      <c r="W15" s="178" t="s">
        <v>370</v>
      </c>
      <c r="X15" s="173"/>
      <c r="Y15" s="179"/>
    </row>
    <row r="16" spans="1:25" x14ac:dyDescent="0.2">
      <c r="A16" s="180"/>
      <c r="B16" s="181"/>
      <c r="C16" s="182" t="s">
        <v>72</v>
      </c>
      <c r="D16" s="181"/>
      <c r="E16" s="183"/>
      <c r="F16" s="181"/>
      <c r="G16" s="538" t="s">
        <v>330</v>
      </c>
      <c r="H16" s="181"/>
      <c r="I16" s="539" t="s">
        <v>331</v>
      </c>
      <c r="J16" s="539"/>
      <c r="K16" s="539"/>
      <c r="L16" s="181"/>
      <c r="M16" s="181"/>
      <c r="N16" s="181"/>
      <c r="O16" s="184" t="s">
        <v>275</v>
      </c>
      <c r="P16" s="181"/>
      <c r="Q16" s="184" t="s">
        <v>84</v>
      </c>
      <c r="R16" s="181"/>
      <c r="S16" s="184" t="s">
        <v>52</v>
      </c>
      <c r="T16" s="181"/>
      <c r="U16" s="184" t="s">
        <v>296</v>
      </c>
      <c r="V16" s="181"/>
      <c r="W16" s="184" t="s">
        <v>292</v>
      </c>
      <c r="X16" s="181"/>
      <c r="Y16" s="185"/>
    </row>
    <row r="17" spans="1:25" ht="13.5" thickBot="1" x14ac:dyDescent="0.25">
      <c r="A17" s="186" t="s">
        <v>85</v>
      </c>
      <c r="B17" s="187"/>
      <c r="C17" s="188" t="s">
        <v>86</v>
      </c>
      <c r="D17" s="187"/>
      <c r="E17" s="189" t="s">
        <v>87</v>
      </c>
      <c r="F17" s="540" t="s">
        <v>88</v>
      </c>
      <c r="G17" s="189" t="s">
        <v>332</v>
      </c>
      <c r="H17" s="541" t="s">
        <v>88</v>
      </c>
      <c r="I17" s="189" t="s">
        <v>52</v>
      </c>
      <c r="J17" s="187"/>
      <c r="K17" s="553" t="s">
        <v>333</v>
      </c>
      <c r="L17" s="541" t="s">
        <v>88</v>
      </c>
      <c r="M17" s="189" t="s">
        <v>334</v>
      </c>
      <c r="N17" s="542" t="s">
        <v>88</v>
      </c>
      <c r="O17" s="189" t="s">
        <v>57</v>
      </c>
      <c r="P17" s="542" t="s">
        <v>88</v>
      </c>
      <c r="Q17" s="189" t="s">
        <v>90</v>
      </c>
      <c r="R17" s="540" t="s">
        <v>88</v>
      </c>
      <c r="S17" s="189" t="s">
        <v>91</v>
      </c>
      <c r="T17" s="187"/>
      <c r="U17" s="189" t="s">
        <v>335</v>
      </c>
      <c r="V17" s="542" t="s">
        <v>89</v>
      </c>
      <c r="W17" s="189" t="s">
        <v>92</v>
      </c>
      <c r="X17" s="187"/>
      <c r="Y17" s="190" t="s">
        <v>24</v>
      </c>
    </row>
    <row r="18" spans="1:25" ht="13.5" thickTop="1" x14ac:dyDescent="0.2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2">
      <c r="A19" s="543" t="s">
        <v>336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2">
      <c r="A20" s="544" t="s">
        <v>93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2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2">
      <c r="A22" s="545" t="s">
        <v>337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2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2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2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2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2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2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2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2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2">
      <c r="A32" s="548" t="s">
        <v>338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2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2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2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2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2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2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2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2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2">
      <c r="A41" s="165"/>
      <c r="C41" s="193"/>
      <c r="E41" s="163"/>
      <c r="G41" s="549" t="s">
        <v>44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2">
      <c r="A42" s="170" t="s">
        <v>94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2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2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2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2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3.5" thickTop="1" x14ac:dyDescent="0.2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3.5" thickBot="1" x14ac:dyDescent="0.25">
      <c r="A49" s="163"/>
      <c r="C49" s="193"/>
      <c r="E49" s="163"/>
      <c r="G49" s="163"/>
      <c r="I49" s="163"/>
      <c r="K49" s="163"/>
      <c r="M49" s="163"/>
      <c r="O49" s="163"/>
      <c r="P49" s="202" t="s">
        <v>95</v>
      </c>
      <c r="Q49"/>
      <c r="S49" s="163"/>
      <c r="W49" s="203">
        <f>SUM(W23:W48)-W47</f>
        <v>0</v>
      </c>
      <c r="Y49" s="163"/>
    </row>
    <row r="50" spans="1:25" ht="13.5" thickTop="1" x14ac:dyDescent="0.2">
      <c r="A50" s="163"/>
      <c r="C50" s="204" t="s">
        <v>96</v>
      </c>
      <c r="E50" s="163"/>
      <c r="G50" s="163"/>
      <c r="I50" s="163"/>
      <c r="K50" s="163"/>
      <c r="M50" s="163"/>
      <c r="O50" s="163"/>
      <c r="P50" s="550" t="s">
        <v>355</v>
      </c>
      <c r="Q50" s="30"/>
      <c r="S50" s="163"/>
      <c r="W50" s="161"/>
      <c r="Y50" s="163"/>
    </row>
    <row r="51" spans="1:25" x14ac:dyDescent="0.2">
      <c r="A51" s="163"/>
      <c r="C51" s="205" t="s">
        <v>97</v>
      </c>
      <c r="E51" s="163"/>
      <c r="G51" s="163"/>
      <c r="I51" s="163"/>
      <c r="K51" s="163"/>
      <c r="M51" s="163"/>
      <c r="O51" s="163"/>
      <c r="P51" s="317"/>
      <c r="Q51" s="163" t="s">
        <v>354</v>
      </c>
      <c r="S51" s="163"/>
      <c r="W51" s="199" t="s">
        <v>10</v>
      </c>
      <c r="Y51" s="163"/>
    </row>
    <row r="52" spans="1:25" x14ac:dyDescent="0.2">
      <c r="A52" s="163"/>
      <c r="C52" s="205" t="s">
        <v>98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2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2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2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2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2">
      <c r="C57" s="205" t="s">
        <v>99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2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2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2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2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2">
      <c r="C62" s="162"/>
      <c r="E62" s="163"/>
      <c r="G62" s="163"/>
      <c r="I62" s="163"/>
      <c r="O62" s="163"/>
      <c r="Q62" s="163"/>
      <c r="S62" s="163"/>
      <c r="W62" s="201" t="str">
        <f>A2</f>
        <v>COMPANY # 077N</v>
      </c>
      <c r="Y62" s="163"/>
    </row>
    <row r="63" spans="1:25" ht="13.5" thickBot="1" x14ac:dyDescent="0.2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81</v>
      </c>
      <c r="Y63" s="161"/>
    </row>
    <row r="64" spans="1:25" ht="13.5" thickTop="1" x14ac:dyDescent="0.2">
      <c r="C64" s="162"/>
      <c r="E64" s="163"/>
      <c r="G64" s="549" t="s">
        <v>44</v>
      </c>
      <c r="I64" s="163"/>
      <c r="O64" s="163"/>
      <c r="Q64" s="163"/>
      <c r="S64" s="163"/>
      <c r="W64" s="163"/>
      <c r="Y64" s="163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2" sqref="A22"/>
    </sheetView>
  </sheetViews>
  <sheetFormatPr defaultColWidth="15.625" defaultRowHeight="12.75" x14ac:dyDescent="0.2"/>
  <cols>
    <col min="1" max="1" width="36.625" style="210" customWidth="1"/>
    <col min="2" max="2" width="2" style="210" customWidth="1"/>
    <col min="3" max="3" width="15.5" style="210" customWidth="1"/>
    <col min="4" max="4" width="1.625" style="210" customWidth="1"/>
    <col min="5" max="5" width="15.625" style="210"/>
    <col min="6" max="6" width="1.625" style="210" customWidth="1"/>
    <col min="7" max="7" width="15.625" style="210"/>
    <col min="8" max="8" width="1.625" style="210" customWidth="1"/>
    <col min="9" max="9" width="15.625" style="210"/>
    <col min="10" max="10" width="1.625" style="210" customWidth="1"/>
    <col min="11" max="11" width="15.625" style="210"/>
    <col min="12" max="12" width="1.625" style="210" customWidth="1"/>
    <col min="13" max="13" width="15.625" style="210"/>
    <col min="14" max="14" width="1.625" style="210" customWidth="1"/>
    <col min="15" max="15" width="25.625" style="210" customWidth="1"/>
    <col min="16" max="16384" width="15.625" style="210"/>
  </cols>
  <sheetData>
    <row r="1" spans="1:15" x14ac:dyDescent="0.2">
      <c r="A1" s="208" t="s">
        <v>100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">
      <c r="A2" s="3" t="s">
        <v>424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">
      <c r="A3" s="3" t="s">
        <v>425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">
      <c r="A4" s="208" t="s">
        <v>101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">
      <c r="A5" s="560" t="s">
        <v>434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">
      <c r="A7" s="3" t="str">
        <f>'E1.XLS '!A7</f>
        <v>PREPARED BY:  Sonya City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077N</v>
      </c>
    </row>
    <row r="9" spans="1:15" ht="13.5" thickBot="1" x14ac:dyDescent="0.25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102</v>
      </c>
    </row>
    <row r="10" spans="1:15" ht="13.5" thickTop="1" x14ac:dyDescent="0.2">
      <c r="A10" s="215"/>
      <c r="B10" s="216"/>
      <c r="C10" s="310" t="s">
        <v>414</v>
      </c>
      <c r="D10" s="217"/>
      <c r="E10" s="218" t="s">
        <v>103</v>
      </c>
      <c r="F10" s="218"/>
      <c r="G10" s="218"/>
      <c r="H10" s="219"/>
      <c r="I10" s="218" t="s">
        <v>104</v>
      </c>
      <c r="J10" s="218"/>
      <c r="K10" s="218"/>
      <c r="L10" s="220"/>
      <c r="M10" s="216"/>
      <c r="N10" s="217"/>
      <c r="O10" s="221"/>
    </row>
    <row r="11" spans="1:15" x14ac:dyDescent="0.2">
      <c r="A11" s="222"/>
      <c r="B11" s="554"/>
      <c r="C11" s="223" t="s">
        <v>105</v>
      </c>
      <c r="D11" s="224"/>
      <c r="E11" s="223" t="s">
        <v>106</v>
      </c>
      <c r="F11" s="223"/>
      <c r="G11" s="223" t="s">
        <v>106</v>
      </c>
      <c r="H11" s="223"/>
      <c r="I11" s="223" t="s">
        <v>106</v>
      </c>
      <c r="J11" s="223"/>
      <c r="K11" s="223" t="s">
        <v>106</v>
      </c>
      <c r="L11" s="223"/>
      <c r="M11" s="223" t="s">
        <v>105</v>
      </c>
      <c r="N11" s="224"/>
      <c r="O11" s="225"/>
    </row>
    <row r="12" spans="1:15" ht="13.5" thickBot="1" x14ac:dyDescent="0.25">
      <c r="A12" s="226" t="s">
        <v>4</v>
      </c>
      <c r="B12" s="227"/>
      <c r="C12" s="227" t="s">
        <v>21</v>
      </c>
      <c r="D12" s="228"/>
      <c r="E12" s="227" t="s">
        <v>107</v>
      </c>
      <c r="F12" s="227"/>
      <c r="G12" s="227" t="s">
        <v>58</v>
      </c>
      <c r="H12" s="227"/>
      <c r="I12" s="227" t="s">
        <v>107</v>
      </c>
      <c r="J12" s="227"/>
      <c r="K12" s="227" t="s">
        <v>58</v>
      </c>
      <c r="L12" s="227"/>
      <c r="M12" s="227" t="s">
        <v>23</v>
      </c>
      <c r="N12" s="228"/>
      <c r="O12" s="229" t="s">
        <v>108</v>
      </c>
    </row>
    <row r="13" spans="1:15" ht="13.5" thickTop="1" x14ac:dyDescent="0.2"/>
    <row r="14" spans="1:15" x14ac:dyDescent="0.2">
      <c r="A14" s="214" t="s">
        <v>109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3.5" thickBot="1" x14ac:dyDescent="0.25">
      <c r="A15" s="214" t="s">
        <v>110</v>
      </c>
      <c r="B15" s="214"/>
      <c r="C15" s="232">
        <v>-236594</v>
      </c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-236594</v>
      </c>
      <c r="O15" s="234" t="s">
        <v>428</v>
      </c>
    </row>
    <row r="16" spans="1:15" ht="13.5" thickTop="1" x14ac:dyDescent="0.2">
      <c r="A16" s="30" t="s">
        <v>342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x14ac:dyDescent="0.2">
      <c r="A17" s="208"/>
      <c r="B17" s="208"/>
      <c r="F17" s="231"/>
      <c r="H17" s="231"/>
      <c r="J17" s="231"/>
      <c r="L17" s="231"/>
    </row>
    <row r="18" spans="1:15" x14ac:dyDescent="0.2">
      <c r="A18" s="208"/>
      <c r="B18" s="208"/>
      <c r="F18" s="231"/>
      <c r="H18" s="231"/>
      <c r="J18" s="231"/>
      <c r="L18" s="231"/>
    </row>
    <row r="19" spans="1:15" x14ac:dyDescent="0.2">
      <c r="A19" s="214" t="s">
        <v>371</v>
      </c>
      <c r="B19" s="214"/>
      <c r="F19" s="231"/>
      <c r="H19" s="231"/>
      <c r="J19" s="231"/>
      <c r="L19" s="231"/>
    </row>
    <row r="20" spans="1:15" ht="13.5" thickBot="1" x14ac:dyDescent="0.25">
      <c r="A20" s="214" t="s">
        <v>111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3.5" thickTop="1" x14ac:dyDescent="0.2">
      <c r="A21" s="30" t="s">
        <v>340</v>
      </c>
      <c r="B21" s="30"/>
      <c r="F21" s="231"/>
      <c r="H21" s="231"/>
      <c r="J21" s="231"/>
      <c r="L21" s="231"/>
    </row>
    <row r="22" spans="1:15" x14ac:dyDescent="0.2">
      <c r="A22" s="30"/>
      <c r="B22" s="30"/>
      <c r="F22" s="231"/>
      <c r="H22" s="231"/>
      <c r="J22" s="231"/>
      <c r="L22" s="231"/>
    </row>
    <row r="23" spans="1:15" x14ac:dyDescent="0.2">
      <c r="A23" s="30"/>
      <c r="B23" s="30"/>
      <c r="F23" s="231"/>
      <c r="H23" s="231"/>
      <c r="J23" s="231"/>
      <c r="L23" s="231"/>
    </row>
    <row r="24" spans="1:15" x14ac:dyDescent="0.2">
      <c r="A24" s="214" t="s">
        <v>372</v>
      </c>
      <c r="B24" s="214"/>
      <c r="F24" s="231"/>
      <c r="H24" s="231"/>
      <c r="J24" s="231"/>
      <c r="L24" s="231"/>
    </row>
    <row r="25" spans="1:15" ht="13.5" thickBot="1" x14ac:dyDescent="0.25">
      <c r="A25" s="214" t="s">
        <v>112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3.5" thickTop="1" x14ac:dyDescent="0.2">
      <c r="A26" s="30" t="s">
        <v>341</v>
      </c>
      <c r="B26" s="30"/>
      <c r="F26" s="231"/>
      <c r="H26" s="231"/>
      <c r="J26" s="231"/>
      <c r="L26" s="231"/>
    </row>
    <row r="27" spans="1:15" x14ac:dyDescent="0.2">
      <c r="A27" s="30"/>
      <c r="B27" s="30"/>
      <c r="F27" s="231"/>
      <c r="H27" s="231"/>
      <c r="J27" s="231"/>
      <c r="L27" s="231"/>
    </row>
    <row r="28" spans="1:15" x14ac:dyDescent="0.2">
      <c r="A28" s="235"/>
      <c r="B28" s="235"/>
      <c r="F28" s="231"/>
      <c r="H28" s="231"/>
      <c r="J28" s="231"/>
      <c r="L28" s="231"/>
    </row>
    <row r="29" spans="1:15" x14ac:dyDescent="0.2">
      <c r="A29" s="214" t="s">
        <v>373</v>
      </c>
      <c r="B29" s="214"/>
      <c r="F29" s="231"/>
      <c r="H29" s="231"/>
      <c r="J29" s="231"/>
      <c r="L29" s="231"/>
    </row>
    <row r="30" spans="1:15" x14ac:dyDescent="0.2">
      <c r="A30" s="107" t="s">
        <v>233</v>
      </c>
      <c r="B30" s="214"/>
      <c r="F30" s="231"/>
      <c r="H30" s="231"/>
      <c r="J30" s="231"/>
      <c r="L30" s="231"/>
    </row>
    <row r="31" spans="1:15" x14ac:dyDescent="0.2">
      <c r="A31" s="107" t="s">
        <v>376</v>
      </c>
      <c r="B31" s="214"/>
      <c r="F31" s="231"/>
      <c r="H31" s="231"/>
      <c r="J31" s="231"/>
      <c r="L31" s="231"/>
    </row>
    <row r="32" spans="1:15" x14ac:dyDescent="0.2">
      <c r="A32" s="214"/>
      <c r="B32" s="214"/>
      <c r="F32" s="231"/>
      <c r="H32" s="231"/>
      <c r="J32" s="231"/>
      <c r="L32" s="231"/>
    </row>
    <row r="33" spans="1:15" x14ac:dyDescent="0.2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x14ac:dyDescent="0.2">
      <c r="A34" s="214"/>
      <c r="B34" s="214"/>
      <c r="F34" s="231"/>
      <c r="H34" s="231"/>
      <c r="J34" s="231"/>
      <c r="L34" s="231"/>
    </row>
    <row r="35" spans="1:15" x14ac:dyDescent="0.2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x14ac:dyDescent="0.2">
      <c r="A36" s="214"/>
      <c r="B36" s="214"/>
      <c r="F36" s="231"/>
      <c r="H36" s="231"/>
      <c r="J36" s="231"/>
      <c r="L36" s="231"/>
    </row>
    <row r="37" spans="1:15" x14ac:dyDescent="0.2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x14ac:dyDescent="0.2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3.5" thickBot="1" x14ac:dyDescent="0.25">
      <c r="A39" s="214" t="s">
        <v>364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3.5" thickTop="1" x14ac:dyDescent="0.2">
      <c r="A40" s="30" t="s">
        <v>341</v>
      </c>
      <c r="B40" s="30"/>
      <c r="F40" s="231"/>
      <c r="H40" s="231"/>
      <c r="J40" s="231"/>
      <c r="L40" s="231"/>
    </row>
    <row r="41" spans="1:15" x14ac:dyDescent="0.2">
      <c r="A41" s="30"/>
      <c r="B41" s="30"/>
      <c r="F41" s="231"/>
      <c r="H41" s="231"/>
      <c r="J41" s="231"/>
      <c r="L41" s="231"/>
    </row>
    <row r="42" spans="1:15" x14ac:dyDescent="0.2">
      <c r="A42" s="30"/>
      <c r="B42" s="30"/>
      <c r="F42" s="231"/>
      <c r="H42" s="231"/>
      <c r="J42" s="231"/>
      <c r="L42" s="231"/>
    </row>
    <row r="43" spans="1:15" x14ac:dyDescent="0.2">
      <c r="A43" s="214" t="s">
        <v>374</v>
      </c>
      <c r="B43" s="214"/>
      <c r="F43" s="231"/>
      <c r="H43" s="231"/>
      <c r="J43" s="231"/>
      <c r="L43" s="231"/>
    </row>
    <row r="44" spans="1:15" x14ac:dyDescent="0.2">
      <c r="A44" s="209"/>
      <c r="B44" s="209"/>
      <c r="F44" s="231"/>
      <c r="H44" s="231"/>
      <c r="J44" s="231"/>
      <c r="L44" s="231"/>
    </row>
    <row r="45" spans="1:15" x14ac:dyDescent="0.2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x14ac:dyDescent="0.2">
      <c r="F46" s="231"/>
      <c r="H46" s="231"/>
      <c r="J46" s="231"/>
      <c r="L46" s="231"/>
    </row>
    <row r="47" spans="1:15" x14ac:dyDescent="0.2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x14ac:dyDescent="0.2">
      <c r="F48" s="231"/>
      <c r="H48" s="231"/>
      <c r="J48" s="231"/>
      <c r="L48" s="231"/>
    </row>
    <row r="49" spans="1:15" x14ac:dyDescent="0.2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x14ac:dyDescent="0.2">
      <c r="F50" s="231"/>
      <c r="H50" s="231"/>
      <c r="J50" s="231"/>
      <c r="L50" s="231"/>
    </row>
    <row r="51" spans="1:15" x14ac:dyDescent="0.2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x14ac:dyDescent="0.2">
      <c r="E52" s="210" t="s">
        <v>10</v>
      </c>
      <c r="F52" s="231"/>
      <c r="H52" s="231"/>
      <c r="J52" s="231"/>
      <c r="L52" s="231"/>
    </row>
    <row r="53" spans="1:15" x14ac:dyDescent="0.2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x14ac:dyDescent="0.2">
      <c r="F54" s="231"/>
      <c r="H54" s="231"/>
      <c r="J54" s="231"/>
      <c r="L54" s="231"/>
    </row>
    <row r="55" spans="1:15" x14ac:dyDescent="0.2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x14ac:dyDescent="0.2">
      <c r="F56" s="231"/>
      <c r="H56" s="231"/>
      <c r="J56" s="231"/>
      <c r="L56" s="231"/>
    </row>
    <row r="57" spans="1:15" x14ac:dyDescent="0.2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x14ac:dyDescent="0.2">
      <c r="F58" s="231"/>
      <c r="H58" s="231"/>
      <c r="J58" s="231"/>
      <c r="L58" s="231"/>
    </row>
    <row r="59" spans="1:15" x14ac:dyDescent="0.2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x14ac:dyDescent="0.2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x14ac:dyDescent="0.2">
      <c r="F61" s="231"/>
      <c r="H61" s="231"/>
      <c r="J61" s="231"/>
      <c r="L61" s="231"/>
    </row>
    <row r="62" spans="1:15" ht="13.5" thickBot="1" x14ac:dyDescent="0.25">
      <c r="A62" s="236" t="s">
        <v>343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3.5" thickTop="1" x14ac:dyDescent="0.2">
      <c r="F63" s="231"/>
      <c r="H63" s="231"/>
      <c r="J63" s="231"/>
      <c r="L63" s="231"/>
    </row>
    <row r="64" spans="1:15" x14ac:dyDescent="0.2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077N</v>
      </c>
    </row>
    <row r="65" spans="1:15" x14ac:dyDescent="0.2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102</v>
      </c>
    </row>
    <row r="66" spans="1:15" x14ac:dyDescent="0.2">
      <c r="F66" s="231"/>
      <c r="J66" s="231"/>
      <c r="L66" s="231"/>
    </row>
    <row r="67" spans="1:15" x14ac:dyDescent="0.2">
      <c r="F67" s="231"/>
      <c r="J67" s="231"/>
      <c r="L67" s="231"/>
    </row>
    <row r="68" spans="1:15" x14ac:dyDescent="0.2">
      <c r="F68" s="231"/>
      <c r="J68" s="231"/>
      <c r="L68" s="231"/>
    </row>
    <row r="69" spans="1:15" x14ac:dyDescent="0.2">
      <c r="F69" s="231"/>
      <c r="J69" s="231"/>
      <c r="L69" s="231"/>
    </row>
    <row r="70" spans="1:15" x14ac:dyDescent="0.2">
      <c r="F70" s="231"/>
      <c r="J70" s="231"/>
      <c r="L70" s="231"/>
    </row>
    <row r="71" spans="1:15" x14ac:dyDescent="0.2">
      <c r="F71" s="231"/>
      <c r="J71" s="231"/>
      <c r="L71" s="231"/>
    </row>
    <row r="72" spans="1:15" x14ac:dyDescent="0.2">
      <c r="F72" s="231"/>
      <c r="J72" s="231"/>
      <c r="L72" s="231"/>
    </row>
    <row r="73" spans="1:15" x14ac:dyDescent="0.2">
      <c r="F73" s="231"/>
      <c r="J73" s="231"/>
      <c r="L73" s="231"/>
    </row>
    <row r="74" spans="1:15" x14ac:dyDescent="0.2">
      <c r="F74" s="231"/>
      <c r="J74" s="231"/>
      <c r="L74" s="231"/>
    </row>
    <row r="75" spans="1:15" x14ac:dyDescent="0.2">
      <c r="F75" s="231"/>
      <c r="J75" s="231"/>
      <c r="L75" s="231"/>
    </row>
    <row r="76" spans="1:15" x14ac:dyDescent="0.2">
      <c r="F76" s="231"/>
      <c r="J76" s="231"/>
      <c r="L76" s="231"/>
    </row>
    <row r="77" spans="1:15" x14ac:dyDescent="0.2">
      <c r="F77" s="231"/>
      <c r="J77" s="231"/>
      <c r="L77" s="231"/>
    </row>
    <row r="78" spans="1:15" x14ac:dyDescent="0.2">
      <c r="F78" s="231"/>
      <c r="J78" s="231"/>
      <c r="L78" s="231"/>
    </row>
    <row r="79" spans="1:15" x14ac:dyDescent="0.2">
      <c r="F79" s="231"/>
      <c r="J79" s="231"/>
      <c r="L79" s="231"/>
    </row>
    <row r="80" spans="1:15" x14ac:dyDescent="0.2">
      <c r="F80" s="231"/>
      <c r="J80" s="231"/>
      <c r="L80" s="231"/>
    </row>
    <row r="81" spans="6:12" x14ac:dyDescent="0.2">
      <c r="F81" s="231"/>
      <c r="J81" s="231"/>
      <c r="L81" s="231"/>
    </row>
    <row r="82" spans="6:12" x14ac:dyDescent="0.2">
      <c r="F82" s="231"/>
      <c r="J82" s="231"/>
      <c r="L82" s="231"/>
    </row>
    <row r="83" spans="6:12" x14ac:dyDescent="0.2">
      <c r="F83" s="231"/>
      <c r="J83" s="231"/>
      <c r="L83" s="231"/>
    </row>
    <row r="84" spans="6:12" x14ac:dyDescent="0.2">
      <c r="F84" s="231"/>
      <c r="J84" s="231"/>
      <c r="L84" s="231"/>
    </row>
    <row r="85" spans="6:12" x14ac:dyDescent="0.2">
      <c r="F85" s="231"/>
      <c r="J85" s="231"/>
      <c r="L85" s="231"/>
    </row>
    <row r="86" spans="6:12" x14ac:dyDescent="0.2">
      <c r="F86" s="231"/>
      <c r="J86" s="231"/>
      <c r="L86" s="231"/>
    </row>
    <row r="87" spans="6:12" x14ac:dyDescent="0.2">
      <c r="F87" s="231"/>
      <c r="J87" s="231"/>
    </row>
    <row r="88" spans="6:12" x14ac:dyDescent="0.2">
      <c r="F88" s="231"/>
      <c r="J88" s="231"/>
    </row>
    <row r="89" spans="6:12" x14ac:dyDescent="0.2">
      <c r="F89" s="231"/>
      <c r="J89" s="231"/>
    </row>
    <row r="90" spans="6:12" x14ac:dyDescent="0.2">
      <c r="F90" s="231"/>
      <c r="J90" s="231"/>
    </row>
    <row r="91" spans="6:12" x14ac:dyDescent="0.2">
      <c r="F91" s="231"/>
      <c r="J91" s="231"/>
    </row>
    <row r="92" spans="6:12" x14ac:dyDescent="0.2">
      <c r="J92" s="231"/>
    </row>
    <row r="93" spans="6:12" x14ac:dyDescent="0.2">
      <c r="J93" s="231"/>
    </row>
    <row r="94" spans="6:12" x14ac:dyDescent="0.2">
      <c r="J94" s="231"/>
    </row>
    <row r="95" spans="6:12" x14ac:dyDescent="0.2">
      <c r="J95" s="231"/>
    </row>
    <row r="96" spans="6:12" x14ac:dyDescent="0.2">
      <c r="J96" s="231"/>
    </row>
    <row r="97" spans="10:10" x14ac:dyDescent="0.2">
      <c r="J97" s="231"/>
    </row>
    <row r="98" spans="10:10" x14ac:dyDescent="0.2">
      <c r="J98" s="231"/>
    </row>
    <row r="99" spans="10:10" x14ac:dyDescent="0.2">
      <c r="J99" s="231"/>
    </row>
    <row r="100" spans="10:10" x14ac:dyDescent="0.2">
      <c r="J100" s="231"/>
    </row>
    <row r="101" spans="10:10" x14ac:dyDescent="0.2">
      <c r="J101" s="231"/>
    </row>
    <row r="102" spans="10:10" x14ac:dyDescent="0.2">
      <c r="J102" s="231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15" sqref="A15"/>
    </sheetView>
  </sheetViews>
  <sheetFormatPr defaultColWidth="15.625" defaultRowHeight="12.75" x14ac:dyDescent="0.2"/>
  <cols>
    <col min="1" max="1" width="35.625" style="239" customWidth="1"/>
    <col min="2" max="2" width="1.625" style="239" customWidth="1"/>
    <col min="3" max="3" width="15.625" style="239"/>
    <col min="4" max="4" width="1.625" style="239" customWidth="1"/>
    <col min="5" max="5" width="15.625" style="239"/>
    <col min="6" max="6" width="1.625" style="239" customWidth="1"/>
    <col min="7" max="7" width="15.625" style="239"/>
    <col min="8" max="8" width="1.625" style="239" customWidth="1"/>
    <col min="9" max="9" width="15.625" style="239"/>
    <col min="10" max="10" width="1.625" style="239" customWidth="1"/>
    <col min="11" max="16384" width="15.625" style="239"/>
  </cols>
  <sheetData>
    <row r="1" spans="1:11" x14ac:dyDescent="0.2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">
      <c r="A2" s="3" t="s">
        <v>424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">
      <c r="A3" s="3" t="s">
        <v>425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">
      <c r="A4" s="237" t="s">
        <v>375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">
      <c r="A5" s="558" t="s">
        <v>434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8" spans="1:11" x14ac:dyDescent="0.2">
      <c r="A8" s="240" t="str">
        <f>E18YTD.XLS!A7</f>
        <v>PREPARED BY:  Sonya City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077N</v>
      </c>
    </row>
    <row r="9" spans="1:11" x14ac:dyDescent="0.2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113</v>
      </c>
    </row>
    <row r="10" spans="1:11" x14ac:dyDescent="0.2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">
      <c r="A11" s="243" t="s">
        <v>4</v>
      </c>
      <c r="B11" s="244"/>
      <c r="C11" s="245" t="s">
        <v>114</v>
      </c>
      <c r="D11" s="244"/>
      <c r="E11" s="245" t="s">
        <v>115</v>
      </c>
      <c r="F11" s="244"/>
      <c r="G11" s="245" t="s">
        <v>116</v>
      </c>
      <c r="H11" s="244"/>
      <c r="I11" s="245" t="s">
        <v>117</v>
      </c>
      <c r="J11" s="244"/>
      <c r="K11" s="246" t="s">
        <v>118</v>
      </c>
    </row>
    <row r="12" spans="1:11" x14ac:dyDescent="0.2">
      <c r="A12" s="241" t="s">
        <v>119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233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376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x14ac:dyDescent="0.2">
      <c r="A16" s="383" t="s">
        <v>492</v>
      </c>
      <c r="B16" s="250"/>
      <c r="C16" s="252"/>
      <c r="D16" s="238"/>
      <c r="E16" s="252">
        <v>5734</v>
      </c>
      <c r="F16" s="238" t="s">
        <v>10</v>
      </c>
      <c r="G16" s="252"/>
      <c r="H16" s="238"/>
      <c r="I16" s="252"/>
      <c r="J16" s="238"/>
      <c r="K16" s="252">
        <f>SUM(C16:I16)</f>
        <v>5734</v>
      </c>
    </row>
    <row r="17" spans="1:11" x14ac:dyDescent="0.2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x14ac:dyDescent="0.2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x14ac:dyDescent="0.2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x14ac:dyDescent="0.2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x14ac:dyDescent="0.2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x14ac:dyDescent="0.2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x14ac:dyDescent="0.2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x14ac:dyDescent="0.2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x14ac:dyDescent="0.2">
      <c r="A36" s="252" t="s">
        <v>120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x14ac:dyDescent="0.2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">
      <c r="A40" s="254" t="s">
        <v>121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5" thickBot="1" x14ac:dyDescent="0.25">
      <c r="A41" s="254" t="s">
        <v>122</v>
      </c>
      <c r="B41" s="238"/>
      <c r="C41" s="255">
        <f>SUM(C15:C38)</f>
        <v>0</v>
      </c>
      <c r="D41" s="247"/>
      <c r="E41" s="255">
        <f>SUM(E15:E38)</f>
        <v>5734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5734</v>
      </c>
    </row>
    <row r="42" spans="1:11" ht="13.5" thickTop="1" x14ac:dyDescent="0.2">
      <c r="A42" s="42" t="s">
        <v>346</v>
      </c>
    </row>
    <row r="43" spans="1:11" x14ac:dyDescent="0.2">
      <c r="A43" s="318" t="s">
        <v>345</v>
      </c>
    </row>
    <row r="45" spans="1:11" x14ac:dyDescent="0.2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">
      <c r="A46" s="243" t="s">
        <v>4</v>
      </c>
      <c r="B46" s="244"/>
      <c r="C46" s="245" t="s">
        <v>114</v>
      </c>
      <c r="D46" s="244"/>
      <c r="E46" s="245" t="s">
        <v>115</v>
      </c>
      <c r="F46" s="244"/>
      <c r="G46" s="245" t="s">
        <v>116</v>
      </c>
      <c r="H46" s="244"/>
      <c r="I46" s="245" t="s">
        <v>117</v>
      </c>
      <c r="J46" s="244"/>
      <c r="K46" s="246" t="s">
        <v>118</v>
      </c>
    </row>
    <row r="47" spans="1:11" x14ac:dyDescent="0.2">
      <c r="A47" s="241" t="s">
        <v>123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233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376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x14ac:dyDescent="0.2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x14ac:dyDescent="0.2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x14ac:dyDescent="0.2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x14ac:dyDescent="0.2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x14ac:dyDescent="0.2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x14ac:dyDescent="0.2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x14ac:dyDescent="0.2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x14ac:dyDescent="0.2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">
      <c r="A67" s="254" t="s">
        <v>124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thickBot="1" x14ac:dyDescent="0.25">
      <c r="A68" s="254" t="s">
        <v>125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8" t="s">
        <v>347</v>
      </c>
    </row>
    <row r="71" spans="1:11" ht="13.5" customHeight="1" x14ac:dyDescent="0.2">
      <c r="A71" s="42"/>
    </row>
    <row r="72" spans="1:11" x14ac:dyDescent="0.2">
      <c r="K72" s="254" t="str">
        <f>A2</f>
        <v>COMPANY # 077N</v>
      </c>
    </row>
    <row r="73" spans="1:11" x14ac:dyDescent="0.2">
      <c r="K73" s="241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2" sqref="A22"/>
    </sheetView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126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424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">
        <v>425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127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558" t="s">
        <v>434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E6" s="328"/>
    </row>
    <row r="7" spans="1:31" ht="20.100000000000001" customHeight="1" x14ac:dyDescent="0.25">
      <c r="A7" s="329" t="str">
        <f>E18YTD.XLS!A7</f>
        <v>PREPARED BY:  Sonya City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077N</v>
      </c>
      <c r="AB7" s="331"/>
    </row>
    <row r="8" spans="1:31" ht="20.100000000000001" customHeight="1" x14ac:dyDescent="0.25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128</v>
      </c>
      <c r="AB8" s="331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419</v>
      </c>
      <c r="T17" s="486"/>
      <c r="U17" s="485" t="s">
        <v>420</v>
      </c>
      <c r="V17" s="486"/>
      <c r="W17" s="485" t="s">
        <v>421</v>
      </c>
      <c r="X17" s="486"/>
      <c r="Y17" s="485" t="s">
        <v>422</v>
      </c>
      <c r="Z17" s="487"/>
      <c r="AA17" s="488" t="s">
        <v>423</v>
      </c>
      <c r="AB17" s="489"/>
      <c r="AC17" s="490" t="s">
        <v>150</v>
      </c>
      <c r="AE17" s="491" t="s">
        <v>323</v>
      </c>
    </row>
    <row r="18" spans="1:31" ht="20.100000000000001" customHeight="1" x14ac:dyDescent="0.25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077N</v>
      </c>
    </row>
    <row r="43" spans="1:31" ht="24.95" customHeight="1" x14ac:dyDescent="0.25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128</v>
      </c>
    </row>
    <row r="44" spans="1:31" ht="24.95" customHeight="1" x14ac:dyDescent="0.25">
      <c r="AB44" s="331"/>
      <c r="AC44" s="356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75" x14ac:dyDescent="0.2"/>
  <cols>
    <col min="1" max="1" width="32.25" style="565" customWidth="1"/>
    <col min="2" max="2" width="2.625" style="565" customWidth="1"/>
    <col min="3" max="3" width="13.5" style="565" customWidth="1"/>
    <col min="4" max="4" width="1.625" style="565" customWidth="1"/>
    <col min="5" max="5" width="15.625" style="565" customWidth="1"/>
    <col min="6" max="6" width="1.625" style="565" customWidth="1"/>
    <col min="7" max="7" width="15.625" style="565" customWidth="1"/>
    <col min="8" max="8" width="1.625" style="565" customWidth="1"/>
    <col min="9" max="9" width="15.625" style="565" customWidth="1"/>
    <col min="10" max="10" width="1.625" style="565" customWidth="1"/>
    <col min="11" max="11" width="15.625" style="565" customWidth="1"/>
    <col min="12" max="12" width="1.625" style="565" customWidth="1"/>
    <col min="13" max="13" width="15.625" style="565" customWidth="1"/>
    <col min="14" max="14" width="1.625" style="565" customWidth="1"/>
    <col min="15" max="15" width="15.625" style="565" customWidth="1"/>
    <col min="16" max="16" width="2" style="565" customWidth="1"/>
    <col min="17" max="17" width="25.75" style="565" customWidth="1"/>
    <col min="18" max="18" width="1.625" style="565" customWidth="1"/>
    <col min="19" max="19" width="15.625" style="565" customWidth="1"/>
    <col min="20" max="16384" width="23" style="565"/>
  </cols>
  <sheetData>
    <row r="1" spans="1:21" x14ac:dyDescent="0.2">
      <c r="A1" s="563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</row>
    <row r="2" spans="1:21" x14ac:dyDescent="0.2">
      <c r="A2" s="566" t="s">
        <v>490</v>
      </c>
      <c r="B2" s="564"/>
      <c r="C2" s="564"/>
      <c r="D2" s="564"/>
      <c r="E2" s="567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</row>
    <row r="3" spans="1:21" x14ac:dyDescent="0.2">
      <c r="A3" s="566" t="s">
        <v>491</v>
      </c>
      <c r="B3" s="564"/>
      <c r="C3" s="564"/>
      <c r="D3" s="564"/>
      <c r="E3" s="567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</row>
    <row r="4" spans="1:21" x14ac:dyDescent="0.2">
      <c r="A4" s="563" t="s">
        <v>437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</row>
    <row r="5" spans="1:21" x14ac:dyDescent="0.2">
      <c r="A5" s="558" t="s">
        <v>434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</row>
    <row r="7" spans="1:21" x14ac:dyDescent="0.2">
      <c r="A7" s="3" t="str">
        <f>'E1.XLS '!A7</f>
        <v>PREPARED BY:  Sonya City</v>
      </c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8" t="str">
        <f>+A2</f>
        <v>COMPANY 77N</v>
      </c>
    </row>
    <row r="8" spans="1:21" ht="13.5" thickBot="1" x14ac:dyDescent="0.25">
      <c r="A8" s="3" t="str">
        <f>'E1.XLS '!A8</f>
        <v>EXTENSION:  3 9690</v>
      </c>
      <c r="B8" s="564"/>
      <c r="C8" s="564"/>
      <c r="D8" s="564"/>
      <c r="E8" s="564"/>
      <c r="F8" s="569"/>
      <c r="G8" s="569"/>
      <c r="H8" s="569"/>
      <c r="I8" s="569"/>
      <c r="J8" s="569"/>
      <c r="K8" s="569"/>
      <c r="L8" s="564"/>
      <c r="M8" s="564"/>
      <c r="N8" s="569"/>
      <c r="O8" s="569"/>
      <c r="P8" s="564"/>
      <c r="Q8" s="564"/>
      <c r="R8" s="564"/>
      <c r="S8" s="570" t="s">
        <v>435</v>
      </c>
    </row>
    <row r="9" spans="1:21" ht="13.5" thickTop="1" x14ac:dyDescent="0.2">
      <c r="A9" s="571"/>
      <c r="B9" s="572"/>
      <c r="C9" s="572"/>
      <c r="D9" s="573"/>
      <c r="E9" s="574" t="s">
        <v>438</v>
      </c>
      <c r="F9" s="575"/>
      <c r="G9" s="576"/>
      <c r="H9" s="575"/>
      <c r="I9" s="576" t="s">
        <v>439</v>
      </c>
      <c r="J9" s="576"/>
      <c r="K9" s="616" t="s">
        <v>440</v>
      </c>
      <c r="L9" s="616"/>
      <c r="M9" s="616"/>
      <c r="N9" s="576"/>
      <c r="O9" s="616" t="s">
        <v>441</v>
      </c>
      <c r="P9" s="616"/>
      <c r="Q9" s="616"/>
      <c r="R9" s="573"/>
      <c r="S9" s="577"/>
      <c r="U9" s="578"/>
    </row>
    <row r="10" spans="1:21" x14ac:dyDescent="0.2">
      <c r="A10" s="579"/>
      <c r="B10" s="580"/>
      <c r="C10" s="581"/>
      <c r="D10" s="575"/>
      <c r="E10" s="582" t="s">
        <v>442</v>
      </c>
      <c r="F10" s="575"/>
      <c r="G10" s="583" t="s">
        <v>443</v>
      </c>
      <c r="H10" s="575"/>
      <c r="I10" s="582" t="s">
        <v>444</v>
      </c>
      <c r="J10" s="575"/>
      <c r="K10" s="584"/>
      <c r="L10" s="575"/>
      <c r="M10" s="582"/>
      <c r="N10" s="575"/>
      <c r="O10" s="582" t="s">
        <v>10</v>
      </c>
      <c r="P10" s="575"/>
      <c r="Q10" s="582"/>
      <c r="R10" s="582"/>
      <c r="S10" s="585" t="s">
        <v>442</v>
      </c>
      <c r="U10" s="582"/>
    </row>
    <row r="11" spans="1:21" ht="13.5" thickBot="1" x14ac:dyDescent="0.25">
      <c r="A11" s="586"/>
      <c r="B11" s="587"/>
      <c r="C11" s="588" t="s">
        <v>445</v>
      </c>
      <c r="D11" s="569"/>
      <c r="E11" s="589" t="s">
        <v>446</v>
      </c>
      <c r="F11" s="569"/>
      <c r="G11" s="589" t="s">
        <v>447</v>
      </c>
      <c r="H11" s="569"/>
      <c r="I11" s="589" t="s">
        <v>448</v>
      </c>
      <c r="J11" s="569"/>
      <c r="K11" s="589" t="s">
        <v>449</v>
      </c>
      <c r="L11" s="569"/>
      <c r="M11" s="589" t="s">
        <v>450</v>
      </c>
      <c r="N11" s="569"/>
      <c r="O11" s="589" t="s">
        <v>91</v>
      </c>
      <c r="P11" s="569"/>
      <c r="Q11" s="589" t="s">
        <v>451</v>
      </c>
      <c r="R11" s="589"/>
      <c r="S11" s="590" t="s">
        <v>452</v>
      </c>
      <c r="U11" s="582"/>
    </row>
    <row r="12" spans="1:21" ht="12.75" customHeight="1" thickTop="1" x14ac:dyDescent="0.2">
      <c r="A12" s="564"/>
      <c r="B12" s="591"/>
      <c r="C12" s="567"/>
      <c r="D12" s="592"/>
      <c r="E12" s="564"/>
      <c r="F12" s="592"/>
      <c r="G12" s="564"/>
      <c r="H12" s="592"/>
      <c r="I12" s="564"/>
      <c r="J12" s="592"/>
      <c r="K12" s="564"/>
      <c r="L12" s="592"/>
      <c r="M12" s="564"/>
      <c r="N12" s="592"/>
      <c r="O12" s="564"/>
      <c r="P12" s="592"/>
      <c r="Q12" s="592"/>
      <c r="R12" s="592"/>
      <c r="S12" s="564"/>
      <c r="U12" s="578"/>
    </row>
    <row r="13" spans="1:21" ht="23.25" customHeight="1" x14ac:dyDescent="0.2">
      <c r="A13" s="593" t="s">
        <v>453</v>
      </c>
      <c r="B13" s="594"/>
      <c r="C13" s="318" t="s">
        <v>345</v>
      </c>
      <c r="D13" s="595"/>
      <c r="E13" s="596"/>
      <c r="F13" s="595"/>
      <c r="G13" s="596"/>
      <c r="H13" s="595"/>
      <c r="I13" s="596"/>
      <c r="J13" s="595"/>
      <c r="K13" s="596"/>
      <c r="L13" s="595"/>
      <c r="M13" s="596"/>
      <c r="N13" s="595"/>
      <c r="O13" s="596"/>
      <c r="P13" s="595"/>
      <c r="Q13" s="596"/>
      <c r="R13" s="584"/>
      <c r="S13" s="575"/>
      <c r="U13" s="578"/>
    </row>
    <row r="14" spans="1:21" ht="23.25" customHeight="1" x14ac:dyDescent="0.2">
      <c r="A14" s="593" t="s">
        <v>454</v>
      </c>
      <c r="B14" s="594"/>
      <c r="C14" s="597" t="s">
        <v>455</v>
      </c>
      <c r="D14" s="594"/>
      <c r="E14" s="593">
        <v>-1000</v>
      </c>
      <c r="F14" s="594"/>
      <c r="G14" s="593"/>
      <c r="H14" s="594"/>
      <c r="I14" s="593"/>
      <c r="J14" s="594"/>
      <c r="K14" s="593"/>
      <c r="L14" s="594"/>
      <c r="M14" s="593"/>
      <c r="N14" s="594"/>
      <c r="O14" s="593"/>
      <c r="P14" s="594"/>
      <c r="Q14" s="593"/>
      <c r="R14" s="598"/>
      <c r="S14" s="599">
        <f t="shared" ref="S14:S22" si="0">SUM(E14:Q14)</f>
        <v>-1000</v>
      </c>
      <c r="U14" s="578"/>
    </row>
    <row r="15" spans="1:21" ht="23.25" customHeight="1" x14ac:dyDescent="0.2">
      <c r="A15" s="593" t="s">
        <v>456</v>
      </c>
      <c r="B15" s="594"/>
      <c r="C15" s="597" t="s">
        <v>457</v>
      </c>
      <c r="D15" s="594"/>
      <c r="E15" s="593"/>
      <c r="F15" s="594"/>
      <c r="G15" s="593"/>
      <c r="H15" s="594"/>
      <c r="I15" s="593"/>
      <c r="J15" s="594"/>
      <c r="K15" s="593"/>
      <c r="L15" s="594"/>
      <c r="M15" s="593"/>
      <c r="N15" s="594"/>
      <c r="O15" s="593"/>
      <c r="P15" s="594"/>
      <c r="Q15" s="593"/>
      <c r="R15" s="598"/>
      <c r="S15" s="599">
        <f t="shared" si="0"/>
        <v>0</v>
      </c>
      <c r="U15" s="578"/>
    </row>
    <row r="16" spans="1:21" ht="23.25" customHeight="1" x14ac:dyDescent="0.2">
      <c r="A16" s="593" t="s">
        <v>458</v>
      </c>
      <c r="B16" s="594"/>
      <c r="C16" s="597" t="s">
        <v>459</v>
      </c>
      <c r="D16" s="594"/>
      <c r="E16" s="593">
        <v>2871652</v>
      </c>
      <c r="F16" s="594"/>
      <c r="G16" s="593"/>
      <c r="H16" s="594"/>
      <c r="I16" s="593"/>
      <c r="J16" s="594"/>
      <c r="K16" s="593"/>
      <c r="L16" s="594"/>
      <c r="M16" s="593"/>
      <c r="N16" s="594"/>
      <c r="O16" s="593"/>
      <c r="P16" s="594"/>
      <c r="Q16" s="593"/>
      <c r="R16" s="598"/>
      <c r="S16" s="599">
        <f t="shared" si="0"/>
        <v>2871652</v>
      </c>
      <c r="U16" s="578"/>
    </row>
    <row r="17" spans="1:21" ht="23.25" customHeight="1" x14ac:dyDescent="0.2">
      <c r="A17" s="593" t="s">
        <v>460</v>
      </c>
      <c r="B17" s="594"/>
      <c r="C17" s="597" t="s">
        <v>461</v>
      </c>
      <c r="D17" s="594"/>
      <c r="E17" s="593"/>
      <c r="F17" s="594"/>
      <c r="G17" s="593">
        <v>186749</v>
      </c>
      <c r="H17" s="594"/>
      <c r="I17" s="593"/>
      <c r="J17" s="594"/>
      <c r="K17" s="593"/>
      <c r="L17" s="594"/>
      <c r="M17" s="593"/>
      <c r="N17" s="594"/>
      <c r="O17" s="593"/>
      <c r="P17" s="594"/>
      <c r="Q17" s="593"/>
      <c r="R17" s="598"/>
      <c r="S17" s="599">
        <f t="shared" si="0"/>
        <v>186749</v>
      </c>
      <c r="U17" s="578"/>
    </row>
    <row r="18" spans="1:21" ht="23.25" customHeight="1" x14ac:dyDescent="0.2">
      <c r="A18" s="593" t="s">
        <v>462</v>
      </c>
      <c r="B18" s="594"/>
      <c r="C18" s="597" t="s">
        <v>463</v>
      </c>
      <c r="D18" s="594"/>
      <c r="E18" s="593">
        <v>186749</v>
      </c>
      <c r="F18" s="594"/>
      <c r="G18" s="593"/>
      <c r="H18" s="594"/>
      <c r="I18" s="593">
        <v>-758325</v>
      </c>
      <c r="J18" s="594"/>
      <c r="K18" s="593"/>
      <c r="L18" s="594"/>
      <c r="M18" s="593"/>
      <c r="N18" s="594"/>
      <c r="O18" s="593"/>
      <c r="P18" s="594"/>
      <c r="Q18" s="593"/>
      <c r="R18" s="598"/>
      <c r="S18" s="599">
        <f t="shared" si="0"/>
        <v>-571576</v>
      </c>
    </row>
    <row r="19" spans="1:21" ht="23.25" customHeight="1" x14ac:dyDescent="0.2">
      <c r="A19" s="593" t="s">
        <v>464</v>
      </c>
      <c r="B19" s="594"/>
      <c r="C19" s="597" t="s">
        <v>465</v>
      </c>
      <c r="D19" s="594"/>
      <c r="E19" s="593"/>
      <c r="F19" s="594"/>
      <c r="G19" s="593"/>
      <c r="H19" s="594"/>
      <c r="I19" s="593"/>
      <c r="J19" s="594"/>
      <c r="K19" s="593"/>
      <c r="L19" s="594"/>
      <c r="M19" s="593"/>
      <c r="N19" s="594"/>
      <c r="O19" s="593"/>
      <c r="P19" s="594"/>
      <c r="Q19" s="593"/>
      <c r="R19" s="598"/>
      <c r="S19" s="599">
        <f>SUM(E19:Q19)</f>
        <v>0</v>
      </c>
    </row>
    <row r="20" spans="1:21" ht="23.25" customHeight="1" x14ac:dyDescent="0.2">
      <c r="A20" s="593" t="s">
        <v>466</v>
      </c>
      <c r="B20" s="594"/>
      <c r="C20" s="597" t="s">
        <v>467</v>
      </c>
      <c r="D20" s="594"/>
      <c r="E20" s="593"/>
      <c r="F20" s="594"/>
      <c r="G20" s="593"/>
      <c r="H20" s="594"/>
      <c r="I20" s="593"/>
      <c r="J20" s="594"/>
      <c r="K20" s="593"/>
      <c r="L20" s="594"/>
      <c r="M20" s="593"/>
      <c r="N20" s="594"/>
      <c r="O20" s="593"/>
      <c r="P20" s="594"/>
      <c r="Q20" s="593"/>
      <c r="R20" s="598"/>
      <c r="S20" s="599">
        <f>SUM(E20:Q20)</f>
        <v>0</v>
      </c>
    </row>
    <row r="21" spans="1:21" ht="23.25" customHeight="1" x14ac:dyDescent="0.2">
      <c r="A21" s="593" t="s">
        <v>468</v>
      </c>
      <c r="B21" s="594"/>
      <c r="C21" s="597" t="s">
        <v>469</v>
      </c>
      <c r="D21" s="594"/>
      <c r="E21" s="593"/>
      <c r="F21" s="594"/>
      <c r="G21" s="593"/>
      <c r="H21" s="594"/>
      <c r="I21" s="593"/>
      <c r="J21" s="594"/>
      <c r="K21" s="593"/>
      <c r="L21" s="594"/>
      <c r="M21" s="593"/>
      <c r="N21" s="594"/>
      <c r="O21" s="593"/>
      <c r="P21" s="594"/>
      <c r="Q21" s="593"/>
      <c r="R21" s="598"/>
      <c r="S21" s="599">
        <f>SUM(E21:Q21)</f>
        <v>0</v>
      </c>
    </row>
    <row r="22" spans="1:21" ht="23.25" customHeight="1" x14ac:dyDescent="0.2">
      <c r="A22" s="593" t="s">
        <v>470</v>
      </c>
      <c r="B22" s="594"/>
      <c r="C22" s="597" t="s">
        <v>471</v>
      </c>
      <c r="D22" s="594"/>
      <c r="E22" s="593"/>
      <c r="F22" s="594"/>
      <c r="G22" s="593"/>
      <c r="H22" s="594"/>
      <c r="I22" s="593">
        <v>1</v>
      </c>
      <c r="J22" s="594"/>
      <c r="K22" s="593"/>
      <c r="L22" s="594"/>
      <c r="M22" s="593"/>
      <c r="N22" s="594"/>
      <c r="O22" s="593"/>
      <c r="P22" s="594"/>
      <c r="Q22" s="593"/>
      <c r="R22" s="598"/>
      <c r="S22" s="599">
        <f t="shared" si="0"/>
        <v>1</v>
      </c>
    </row>
    <row r="23" spans="1:21" ht="23.25" customHeight="1" thickBot="1" x14ac:dyDescent="0.25">
      <c r="A23" s="593" t="s">
        <v>472</v>
      </c>
      <c r="B23" s="594"/>
      <c r="C23" s="593" t="s">
        <v>473</v>
      </c>
      <c r="D23" s="594"/>
      <c r="E23" s="600">
        <f>SUM(E14:E22)</f>
        <v>3057401</v>
      </c>
      <c r="F23" s="594"/>
      <c r="G23" s="600">
        <f>SUM(G14:G22)</f>
        <v>186749</v>
      </c>
      <c r="H23" s="594"/>
      <c r="I23" s="600">
        <f>SUM(I14:I22)</f>
        <v>-758324</v>
      </c>
      <c r="J23" s="594"/>
      <c r="K23" s="600">
        <f>SUM(K14:K22)</f>
        <v>0</v>
      </c>
      <c r="L23" s="594"/>
      <c r="M23" s="600">
        <f>SUM(M14:M22)</f>
        <v>0</v>
      </c>
      <c r="N23" s="594"/>
      <c r="O23" s="600">
        <f>SUM(O14:O22)</f>
        <v>0</v>
      </c>
      <c r="P23" s="594"/>
      <c r="Q23" s="596"/>
      <c r="R23" s="598"/>
      <c r="S23" s="600">
        <f>SUM(S14:S22)</f>
        <v>2485826</v>
      </c>
    </row>
    <row r="24" spans="1:21" s="578" customFormat="1" ht="12.75" customHeight="1" thickTop="1" x14ac:dyDescent="0.2">
      <c r="A24" s="596"/>
      <c r="B24" s="595"/>
      <c r="C24" s="596"/>
      <c r="D24" s="595"/>
      <c r="E24" s="596"/>
      <c r="F24" s="595"/>
      <c r="G24" s="596"/>
      <c r="H24" s="595"/>
      <c r="I24" s="596"/>
      <c r="J24" s="595"/>
      <c r="K24" s="596"/>
      <c r="L24" s="595"/>
      <c r="M24" s="596"/>
      <c r="N24" s="595"/>
      <c r="O24" s="596"/>
      <c r="P24" s="595"/>
      <c r="Q24" s="596"/>
      <c r="R24" s="584"/>
      <c r="S24" s="596"/>
    </row>
    <row r="25" spans="1:21" ht="23.25" customHeight="1" thickBot="1" x14ac:dyDescent="0.25">
      <c r="A25" s="596" t="s">
        <v>474</v>
      </c>
      <c r="B25" s="594"/>
      <c r="C25" s="593" t="s">
        <v>475</v>
      </c>
      <c r="D25" s="594"/>
      <c r="E25" s="601"/>
      <c r="F25" s="594"/>
      <c r="G25" s="596"/>
      <c r="H25" s="594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69"/>
    </row>
    <row r="26" spans="1:21" ht="23.25" customHeight="1" thickTop="1" x14ac:dyDescent="0.2">
      <c r="A26" s="596"/>
      <c r="B26" s="594"/>
      <c r="C26" s="596"/>
      <c r="D26" s="594"/>
      <c r="E26" s="596"/>
      <c r="F26" s="594"/>
      <c r="G26" s="596"/>
      <c r="H26" s="594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75"/>
    </row>
    <row r="27" spans="1:21" s="578" customFormat="1" ht="12.75" customHeight="1" x14ac:dyDescent="0.2">
      <c r="A27" s="596"/>
      <c r="B27" s="595"/>
      <c r="C27" s="596"/>
      <c r="D27" s="595"/>
      <c r="E27" s="596"/>
      <c r="F27" s="595"/>
      <c r="G27" s="596"/>
      <c r="H27" s="595"/>
      <c r="I27" s="596"/>
      <c r="J27" s="595"/>
      <c r="K27" s="596"/>
      <c r="L27" s="595"/>
      <c r="M27" s="596"/>
      <c r="N27" s="595"/>
      <c r="O27" s="596"/>
      <c r="P27" s="595"/>
      <c r="Q27" s="596"/>
      <c r="R27" s="584"/>
      <c r="S27" s="596"/>
    </row>
    <row r="28" spans="1:21" ht="12.75" customHeight="1" x14ac:dyDescent="0.2">
      <c r="A28" s="564" t="s">
        <v>476</v>
      </c>
      <c r="B28" s="591"/>
      <c r="C28" s="602"/>
      <c r="D28" s="592"/>
      <c r="E28" s="564"/>
      <c r="F28" s="592"/>
      <c r="G28" s="564"/>
      <c r="H28" s="592"/>
      <c r="I28" s="564"/>
      <c r="J28" s="592"/>
      <c r="K28" s="564"/>
      <c r="L28" s="592"/>
      <c r="M28" s="564"/>
      <c r="N28" s="592"/>
      <c r="O28" s="564"/>
      <c r="P28" s="592"/>
      <c r="Q28" s="592"/>
      <c r="R28" s="592"/>
      <c r="S28" s="564"/>
      <c r="U28" s="578"/>
    </row>
    <row r="29" spans="1:21" s="578" customFormat="1" ht="23.25" customHeight="1" x14ac:dyDescent="0.2">
      <c r="A29" s="603" t="s">
        <v>477</v>
      </c>
      <c r="B29" s="595"/>
      <c r="C29" s="596"/>
      <c r="D29" s="595"/>
      <c r="E29" s="604" t="s">
        <v>347</v>
      </c>
      <c r="F29" s="595"/>
      <c r="G29" s="596"/>
      <c r="H29" s="595"/>
      <c r="I29" s="596"/>
      <c r="J29" s="595"/>
      <c r="K29" s="596"/>
      <c r="L29" s="595"/>
      <c r="M29" s="596"/>
      <c r="N29" s="595"/>
      <c r="O29" s="596"/>
      <c r="P29" s="595"/>
      <c r="Q29" s="596"/>
      <c r="R29" s="584"/>
      <c r="S29" s="575"/>
    </row>
    <row r="30" spans="1:21" ht="23.25" customHeight="1" x14ac:dyDescent="0.2">
      <c r="A30" s="593" t="s">
        <v>478</v>
      </c>
      <c r="B30" s="594"/>
      <c r="C30" s="597" t="s">
        <v>479</v>
      </c>
      <c r="D30" s="594"/>
      <c r="E30" s="593"/>
      <c r="F30" s="594"/>
      <c r="G30" s="593"/>
      <c r="H30" s="594"/>
      <c r="I30" s="593"/>
      <c r="J30" s="594"/>
      <c r="K30" s="593"/>
      <c r="L30" s="594"/>
      <c r="M30" s="593"/>
      <c r="N30" s="594"/>
      <c r="O30" s="593"/>
      <c r="P30" s="594"/>
      <c r="Q30" s="593"/>
      <c r="R30" s="598"/>
      <c r="S30" s="599">
        <f>SUM(E30:Q30)</f>
        <v>0</v>
      </c>
    </row>
    <row r="31" spans="1:21" ht="23.25" customHeight="1" x14ac:dyDescent="0.2">
      <c r="A31" s="593" t="s">
        <v>480</v>
      </c>
      <c r="B31" s="594"/>
      <c r="C31" s="597" t="s">
        <v>481</v>
      </c>
      <c r="D31" s="594"/>
      <c r="E31" s="593"/>
      <c r="F31" s="594"/>
      <c r="G31" s="593"/>
      <c r="H31" s="594"/>
      <c r="I31" s="593"/>
      <c r="J31" s="594"/>
      <c r="K31" s="593"/>
      <c r="L31" s="594"/>
      <c r="M31" s="593"/>
      <c r="N31" s="594"/>
      <c r="O31" s="593"/>
      <c r="P31" s="594"/>
      <c r="Q31" s="593"/>
      <c r="R31" s="598"/>
      <c r="S31" s="599">
        <f>SUM(E31:Q31)</f>
        <v>0</v>
      </c>
    </row>
    <row r="32" spans="1:21" ht="23.25" customHeight="1" x14ac:dyDescent="0.2">
      <c r="A32" s="593" t="s">
        <v>482</v>
      </c>
      <c r="B32" s="594"/>
      <c r="C32" s="597" t="s">
        <v>483</v>
      </c>
      <c r="D32" s="594"/>
      <c r="E32" s="593"/>
      <c r="F32" s="594"/>
      <c r="G32" s="593"/>
      <c r="H32" s="594"/>
      <c r="I32" s="593"/>
      <c r="J32" s="594"/>
      <c r="K32" s="593"/>
      <c r="L32" s="594"/>
      <c r="M32" s="593"/>
      <c r="N32" s="594"/>
      <c r="O32" s="593"/>
      <c r="P32" s="594"/>
      <c r="Q32" s="593"/>
      <c r="R32" s="598"/>
      <c r="S32" s="599">
        <f>SUM(E32:Q32)</f>
        <v>0</v>
      </c>
    </row>
    <row r="33" spans="1:19" s="578" customFormat="1" ht="23.25" customHeight="1" thickBot="1" x14ac:dyDescent="0.25">
      <c r="A33" s="605" t="s">
        <v>484</v>
      </c>
      <c r="B33" s="595"/>
      <c r="C33" s="596"/>
      <c r="D33" s="595"/>
      <c r="E33" s="600">
        <f>SUM(E30:E32)</f>
        <v>0</v>
      </c>
      <c r="F33" s="595"/>
      <c r="G33" s="600">
        <f>SUM(G30:G32)</f>
        <v>0</v>
      </c>
      <c r="H33" s="595"/>
      <c r="I33" s="600">
        <f>SUM(I30:I32)</f>
        <v>0</v>
      </c>
      <c r="J33" s="595"/>
      <c r="K33" s="600">
        <f>SUM(K30:K32)</f>
        <v>0</v>
      </c>
      <c r="L33" s="595"/>
      <c r="M33" s="600">
        <f>SUM(M30:M32)</f>
        <v>0</v>
      </c>
      <c r="N33" s="595"/>
      <c r="O33" s="600">
        <f>SUM(O30:O32)</f>
        <v>0</v>
      </c>
      <c r="P33" s="595"/>
      <c r="Q33" s="596"/>
      <c r="R33" s="584"/>
      <c r="S33" s="600">
        <f>SUM(S30:S32)</f>
        <v>0</v>
      </c>
    </row>
    <row r="34" spans="1:19" s="578" customFormat="1" ht="12.75" customHeight="1" thickTop="1" x14ac:dyDescent="0.2">
      <c r="A34" s="596"/>
      <c r="B34" s="595"/>
      <c r="C34" s="596"/>
      <c r="D34" s="595"/>
      <c r="E34" s="596"/>
      <c r="F34" s="595"/>
      <c r="G34" s="596"/>
      <c r="H34" s="595"/>
      <c r="I34" s="596"/>
      <c r="J34" s="595"/>
      <c r="K34" s="596"/>
      <c r="L34" s="595"/>
      <c r="M34" s="596"/>
      <c r="N34" s="595"/>
      <c r="O34" s="596"/>
      <c r="P34" s="595"/>
      <c r="Q34" s="596"/>
      <c r="R34" s="584"/>
      <c r="S34" s="596"/>
    </row>
    <row r="35" spans="1:19" ht="23.25" customHeight="1" thickBot="1" x14ac:dyDescent="0.25">
      <c r="A35" s="593" t="s">
        <v>485</v>
      </c>
      <c r="B35" s="594"/>
      <c r="C35" s="597" t="s">
        <v>486</v>
      </c>
      <c r="D35" s="594"/>
      <c r="E35" s="601"/>
      <c r="F35" s="594"/>
      <c r="G35" s="596"/>
      <c r="H35" s="595"/>
      <c r="I35" s="596"/>
      <c r="J35" s="595"/>
      <c r="K35" s="596"/>
      <c r="L35" s="595"/>
      <c r="M35" s="596"/>
      <c r="N35" s="595"/>
      <c r="O35" s="596"/>
      <c r="P35" s="595"/>
      <c r="Q35" s="596"/>
      <c r="R35" s="598"/>
      <c r="S35" s="569"/>
    </row>
    <row r="36" spans="1:19" s="578" customFormat="1" ht="12.75" customHeight="1" thickTop="1" x14ac:dyDescent="0.2">
      <c r="A36" s="596"/>
      <c r="B36" s="595"/>
      <c r="C36" s="596"/>
      <c r="D36" s="595"/>
      <c r="E36" s="596"/>
      <c r="F36" s="595"/>
      <c r="G36" s="596"/>
      <c r="H36" s="595"/>
      <c r="I36" s="596"/>
      <c r="J36" s="595"/>
      <c r="K36" s="596"/>
      <c r="L36" s="595"/>
      <c r="M36" s="596"/>
      <c r="N36" s="595"/>
      <c r="O36" s="596"/>
      <c r="P36" s="595"/>
      <c r="Q36" s="596"/>
      <c r="R36" s="584"/>
      <c r="S36" s="596"/>
    </row>
    <row r="37" spans="1:19" ht="23.25" customHeight="1" x14ac:dyDescent="0.2">
      <c r="A37" s="596" t="s">
        <v>487</v>
      </c>
      <c r="B37" s="594"/>
      <c r="C37" s="596"/>
      <c r="D37" s="594"/>
      <c r="E37" s="593">
        <f>+E23+E33</f>
        <v>3057401</v>
      </c>
      <c r="F37" s="594"/>
      <c r="G37" s="593">
        <f>+G23+G33</f>
        <v>186749</v>
      </c>
      <c r="H37" s="594"/>
      <c r="I37" s="593">
        <f>+I23+I33</f>
        <v>-758324</v>
      </c>
      <c r="J37" s="594"/>
      <c r="K37" s="593">
        <f>+K23+K33</f>
        <v>0</v>
      </c>
      <c r="L37" s="594"/>
      <c r="M37" s="593">
        <f>+M23+M33</f>
        <v>0</v>
      </c>
      <c r="N37" s="594"/>
      <c r="O37" s="593">
        <f>+O23+O33</f>
        <v>0</v>
      </c>
      <c r="P37" s="594"/>
      <c r="Q37" s="596"/>
      <c r="R37" s="598"/>
      <c r="S37" s="593">
        <f>+S23+S33</f>
        <v>2485826</v>
      </c>
    </row>
    <row r="38" spans="1:19" s="578" customFormat="1" ht="13.5" customHeight="1" x14ac:dyDescent="0.2">
      <c r="A38" s="596"/>
      <c r="B38" s="595"/>
      <c r="C38" s="596"/>
      <c r="D38" s="595"/>
      <c r="E38" s="596"/>
      <c r="F38" s="595"/>
      <c r="G38" s="596"/>
      <c r="H38" s="595"/>
      <c r="I38" s="596"/>
      <c r="J38" s="595"/>
      <c r="K38" s="596"/>
      <c r="L38" s="595"/>
      <c r="M38" s="596"/>
      <c r="N38" s="595"/>
      <c r="O38" s="596"/>
      <c r="P38" s="595"/>
      <c r="Q38" s="596"/>
      <c r="R38" s="584"/>
      <c r="S38" s="596"/>
    </row>
    <row r="39" spans="1:19" ht="23.25" customHeight="1" x14ac:dyDescent="0.2">
      <c r="A39" s="593" t="s">
        <v>488</v>
      </c>
      <c r="B39" s="594"/>
      <c r="C39" s="593"/>
      <c r="D39" s="594"/>
      <c r="E39" s="593"/>
      <c r="F39" s="594"/>
      <c r="G39" s="593"/>
      <c r="H39" s="594"/>
      <c r="I39" s="593"/>
      <c r="J39" s="594"/>
      <c r="K39" s="593"/>
      <c r="L39" s="594"/>
      <c r="M39" s="593"/>
      <c r="N39" s="594"/>
      <c r="O39" s="593"/>
      <c r="P39" s="594"/>
      <c r="Q39" s="593"/>
      <c r="R39" s="598"/>
      <c r="S39" s="599">
        <f>SUM(E39:Q39)</f>
        <v>0</v>
      </c>
    </row>
    <row r="40" spans="1:19" ht="23.25" customHeight="1" x14ac:dyDescent="0.2">
      <c r="A40" s="593"/>
      <c r="B40" s="594"/>
      <c r="C40" s="593"/>
      <c r="D40" s="594"/>
      <c r="E40" s="593"/>
      <c r="F40" s="594"/>
      <c r="G40" s="593"/>
      <c r="H40" s="594"/>
      <c r="I40" s="593"/>
      <c r="J40" s="594"/>
      <c r="K40" s="593"/>
      <c r="L40" s="594"/>
      <c r="M40" s="593"/>
      <c r="N40" s="594"/>
      <c r="O40" s="593"/>
      <c r="P40" s="594"/>
      <c r="Q40" s="593"/>
      <c r="R40" s="598"/>
      <c r="S40" s="599">
        <f>SUM(E40:Q40)</f>
        <v>0</v>
      </c>
    </row>
    <row r="41" spans="1:19" ht="23.25" customHeight="1" x14ac:dyDescent="0.2">
      <c r="A41" s="593"/>
      <c r="B41" s="594"/>
      <c r="C41" s="593"/>
      <c r="D41" s="594"/>
      <c r="E41" s="593"/>
      <c r="F41" s="594"/>
      <c r="G41" s="593"/>
      <c r="H41" s="594"/>
      <c r="I41" s="593"/>
      <c r="J41" s="594"/>
      <c r="K41" s="593"/>
      <c r="L41" s="594"/>
      <c r="M41" s="593"/>
      <c r="N41" s="594"/>
      <c r="O41" s="593"/>
      <c r="P41" s="594"/>
      <c r="Q41" s="593"/>
      <c r="R41" s="598"/>
      <c r="S41" s="599">
        <f>SUM(E41:Q41)</f>
        <v>0</v>
      </c>
    </row>
    <row r="42" spans="1:19" ht="23.25" customHeight="1" x14ac:dyDescent="0.2">
      <c r="A42" s="593"/>
      <c r="B42" s="594"/>
      <c r="C42" s="593"/>
      <c r="D42" s="594"/>
      <c r="E42" s="593"/>
      <c r="F42" s="594"/>
      <c r="G42" s="593"/>
      <c r="H42" s="594"/>
      <c r="I42" s="593"/>
      <c r="J42" s="594"/>
      <c r="K42" s="593"/>
      <c r="L42" s="594"/>
      <c r="M42" s="593"/>
      <c r="N42" s="594"/>
      <c r="O42" s="593"/>
      <c r="P42" s="594"/>
      <c r="Q42" s="593"/>
      <c r="R42" s="598"/>
      <c r="S42" s="599">
        <f>SUM(E42:Q42)</f>
        <v>0</v>
      </c>
    </row>
    <row r="43" spans="1:19" x14ac:dyDescent="0.2">
      <c r="A43" s="564"/>
      <c r="B43" s="564"/>
      <c r="C43" s="567"/>
      <c r="D43" s="564"/>
      <c r="E43" s="598"/>
      <c r="F43" s="592"/>
      <c r="G43" s="598"/>
      <c r="H43" s="592"/>
      <c r="I43" s="598"/>
      <c r="J43" s="592"/>
      <c r="K43" s="564"/>
      <c r="L43" s="592"/>
      <c r="M43" s="564"/>
      <c r="N43" s="592"/>
      <c r="O43" s="564"/>
      <c r="P43" s="592"/>
      <c r="Q43" s="564"/>
      <c r="R43" s="598"/>
      <c r="S43" s="598"/>
    </row>
    <row r="44" spans="1:19" x14ac:dyDescent="0.2">
      <c r="A44" s="564"/>
      <c r="B44" s="564"/>
      <c r="C44" s="567"/>
      <c r="D44" s="564"/>
      <c r="E44" s="568"/>
      <c r="F44" s="592"/>
      <c r="G44" s="568"/>
      <c r="H44" s="592"/>
      <c r="I44" s="568"/>
      <c r="J44" s="592"/>
      <c r="K44" s="564"/>
      <c r="L44" s="592"/>
      <c r="M44" s="564"/>
      <c r="N44" s="592"/>
      <c r="O44" s="564"/>
      <c r="P44" s="592"/>
      <c r="Q44" s="564"/>
      <c r="R44" s="598"/>
      <c r="S44" s="568"/>
    </row>
    <row r="45" spans="1:19" ht="13.5" thickBot="1" x14ac:dyDescent="0.25">
      <c r="A45" s="568"/>
      <c r="B45" s="564"/>
      <c r="C45" s="567"/>
      <c r="D45" s="564"/>
      <c r="E45" s="569"/>
      <c r="F45" s="606"/>
      <c r="G45" s="569"/>
      <c r="H45" s="606"/>
      <c r="I45" s="569"/>
      <c r="J45" s="606"/>
      <c r="K45" s="569"/>
      <c r="L45" s="606"/>
      <c r="M45" s="569"/>
      <c r="N45" s="606"/>
      <c r="O45" s="569"/>
      <c r="P45" s="606"/>
      <c r="Q45" s="569"/>
      <c r="R45" s="598"/>
      <c r="S45" s="569"/>
    </row>
    <row r="46" spans="1:19" ht="13.5" thickTop="1" x14ac:dyDescent="0.2">
      <c r="A46" s="607"/>
      <c r="B46" s="564"/>
      <c r="C46" s="567"/>
      <c r="D46" s="564"/>
      <c r="E46" s="564"/>
      <c r="F46" s="592"/>
      <c r="G46" s="564"/>
      <c r="H46" s="592"/>
      <c r="I46" s="564"/>
      <c r="J46" s="592"/>
      <c r="K46" s="564"/>
      <c r="L46" s="592"/>
      <c r="M46" s="564"/>
      <c r="N46" s="592"/>
      <c r="O46" s="564"/>
      <c r="P46" s="592"/>
      <c r="Q46" s="564"/>
      <c r="R46" s="598"/>
      <c r="S46" s="564"/>
    </row>
    <row r="47" spans="1:19" x14ac:dyDescent="0.2">
      <c r="A47" s="564"/>
      <c r="B47" s="564"/>
      <c r="C47" s="567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98"/>
      <c r="S47" s="564"/>
    </row>
    <row r="48" spans="1:19" x14ac:dyDescent="0.2">
      <c r="A48" s="570" t="s">
        <v>489</v>
      </c>
      <c r="B48" s="564"/>
      <c r="C48" s="567"/>
      <c r="D48" s="570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98"/>
      <c r="S48" s="568" t="str">
        <f>+A2</f>
        <v>COMPANY 77N</v>
      </c>
    </row>
    <row r="49" spans="1:19" x14ac:dyDescent="0.2">
      <c r="A49" s="608"/>
      <c r="B49" s="564"/>
      <c r="C49" s="567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98"/>
      <c r="S49" s="570" t="s">
        <v>435</v>
      </c>
    </row>
    <row r="50" spans="1:19" x14ac:dyDescent="0.2">
      <c r="A50" s="570"/>
      <c r="B50" s="564"/>
      <c r="C50" s="567"/>
      <c r="D50" s="570"/>
      <c r="E50" s="564"/>
      <c r="F50" s="564"/>
      <c r="G50" s="609"/>
      <c r="H50" s="564"/>
      <c r="I50" s="609"/>
      <c r="J50" s="564"/>
      <c r="K50" s="564"/>
      <c r="L50" s="564"/>
      <c r="M50" s="564"/>
      <c r="N50" s="564"/>
      <c r="O50" s="564"/>
      <c r="P50" s="564"/>
      <c r="Q50" s="564"/>
      <c r="R50" s="598"/>
      <c r="S50" s="564"/>
    </row>
    <row r="51" spans="1:19" x14ac:dyDescent="0.2">
      <c r="A51" s="564"/>
      <c r="B51" s="564"/>
      <c r="C51" s="567"/>
      <c r="D51" s="564"/>
      <c r="E51" s="564"/>
      <c r="F51" s="564"/>
      <c r="G51" s="609"/>
      <c r="H51" s="564"/>
      <c r="I51" s="609"/>
      <c r="J51" s="564"/>
      <c r="K51" s="564"/>
      <c r="L51" s="564"/>
      <c r="M51" s="564"/>
      <c r="N51" s="564"/>
      <c r="O51" s="564"/>
      <c r="P51" s="564"/>
      <c r="Q51" s="564"/>
      <c r="R51" s="598"/>
      <c r="S51" s="564"/>
    </row>
    <row r="52" spans="1:19" x14ac:dyDescent="0.2">
      <c r="A52" s="564"/>
      <c r="B52" s="564"/>
      <c r="C52" s="567"/>
      <c r="D52" s="564"/>
      <c r="E52" s="564"/>
      <c r="F52" s="564"/>
      <c r="G52" s="609"/>
      <c r="H52" s="564"/>
      <c r="I52" s="609"/>
      <c r="J52" s="564"/>
      <c r="K52" s="564"/>
      <c r="L52" s="564"/>
      <c r="M52" s="564"/>
      <c r="N52" s="564"/>
      <c r="O52" s="564"/>
      <c r="P52" s="564"/>
      <c r="Q52" s="564"/>
      <c r="R52" s="598"/>
      <c r="S52" s="564"/>
    </row>
    <row r="53" spans="1:19" x14ac:dyDescent="0.2">
      <c r="A53" s="564"/>
      <c r="B53" s="564"/>
      <c r="C53" s="567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98"/>
      <c r="S53" s="564"/>
    </row>
    <row r="54" spans="1:19" x14ac:dyDescent="0.2">
      <c r="A54" s="564"/>
      <c r="B54" s="564"/>
      <c r="C54" s="567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98"/>
      <c r="S54" s="564"/>
    </row>
    <row r="55" spans="1:19" x14ac:dyDescent="0.2">
      <c r="A55" s="564"/>
      <c r="B55" s="564"/>
      <c r="C55" s="567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98"/>
      <c r="S55" s="564"/>
    </row>
    <row r="56" spans="1:19" x14ac:dyDescent="0.2">
      <c r="A56" s="564"/>
      <c r="B56" s="564"/>
      <c r="C56" s="567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98"/>
      <c r="S56" s="564"/>
    </row>
    <row r="57" spans="1:19" x14ac:dyDescent="0.2">
      <c r="A57" s="564"/>
      <c r="B57" s="564"/>
      <c r="C57" s="567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98"/>
      <c r="S57" s="564"/>
    </row>
    <row r="58" spans="1:19" x14ac:dyDescent="0.2">
      <c r="A58" s="564"/>
      <c r="B58" s="564"/>
      <c r="C58" s="567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98"/>
      <c r="S58" s="564"/>
    </row>
    <row r="59" spans="1:19" x14ac:dyDescent="0.2">
      <c r="A59" s="564"/>
      <c r="B59" s="564"/>
      <c r="C59" s="567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98"/>
      <c r="S59" s="564"/>
    </row>
    <row r="60" spans="1:19" x14ac:dyDescent="0.2">
      <c r="R60" s="598"/>
    </row>
    <row r="61" spans="1:19" x14ac:dyDescent="0.2">
      <c r="R61" s="598"/>
    </row>
    <row r="62" spans="1:19" x14ac:dyDescent="0.2">
      <c r="R62" s="598"/>
    </row>
    <row r="63" spans="1:19" x14ac:dyDescent="0.2">
      <c r="R63" s="598"/>
    </row>
    <row r="64" spans="1:19" x14ac:dyDescent="0.2">
      <c r="R64" s="598"/>
    </row>
    <row r="65" spans="18:18" x14ac:dyDescent="0.2">
      <c r="R65" s="598"/>
    </row>
    <row r="66" spans="18:18" x14ac:dyDescent="0.2">
      <c r="R66" s="598"/>
    </row>
    <row r="67" spans="18:18" x14ac:dyDescent="0.2">
      <c r="R67" s="598"/>
    </row>
  </sheetData>
  <mergeCells count="2">
    <mergeCell ref="K9:M9"/>
    <mergeCell ref="O9:Q9"/>
  </mergeCells>
  <pageMargins left="0.2" right="0.22" top="0.22" bottom="0.2" header="0.17" footer="0.19"/>
  <pageSetup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424</v>
      </c>
      <c r="B2" s="27"/>
      <c r="C2" s="24"/>
      <c r="D2" s="24"/>
      <c r="E2" s="24"/>
    </row>
    <row r="3" spans="1:5" x14ac:dyDescent="0.2">
      <c r="A3" s="3" t="s">
        <v>425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559" t="s">
        <v>434</v>
      </c>
      <c r="B5" s="29"/>
      <c r="C5" s="24"/>
      <c r="D5" s="24"/>
      <c r="E5" s="24"/>
    </row>
    <row r="7" spans="1:5" x14ac:dyDescent="0.2">
      <c r="A7" s="29" t="str">
        <f>E18YTD.XLS!A7</f>
        <v>PREPARED BY:  Sonya City</v>
      </c>
      <c r="B7" s="29"/>
      <c r="C7" s="24"/>
      <c r="D7" s="24"/>
      <c r="E7" s="24"/>
    </row>
    <row r="8" spans="1:5" x14ac:dyDescent="0.2">
      <c r="A8" s="23" t="str">
        <f>E18YTD.XLS!A8</f>
        <v>EXTENSION:  3 9690</v>
      </c>
      <c r="B8" s="23"/>
      <c r="C8" s="24"/>
      <c r="D8" s="24"/>
      <c r="E8" s="256" t="str">
        <f>A2</f>
        <v>COMPANY # 077N</v>
      </c>
    </row>
    <row r="9" spans="1:5" x14ac:dyDescent="0.2">
      <c r="A9" s="24"/>
      <c r="B9" s="24"/>
      <c r="C9" s="24"/>
      <c r="D9" s="24"/>
      <c r="E9" s="256" t="s">
        <v>221</v>
      </c>
    </row>
    <row r="11" spans="1:5" x14ac:dyDescent="0.2">
      <c r="A11" s="257" t="s">
        <v>154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386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349</v>
      </c>
      <c r="B20" s="370"/>
    </row>
    <row r="21" spans="1:5" ht="14.1" customHeight="1" x14ac:dyDescent="0.25">
      <c r="A21" s="370" t="s">
        <v>350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351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8" t="s">
        <v>165</v>
      </c>
      <c r="B29" s="33"/>
      <c r="C29" s="24"/>
      <c r="D29" s="24"/>
      <c r="E29" s="258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156</v>
      </c>
      <c r="B56" s="33"/>
      <c r="C56" s="24"/>
      <c r="D56" s="24"/>
      <c r="E56" s="258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2" t="s">
        <v>346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077N</v>
      </c>
    </row>
    <row r="81" spans="1:5" x14ac:dyDescent="0.2">
      <c r="A81" s="24"/>
      <c r="B81" s="24"/>
      <c r="C81" s="24"/>
      <c r="D81" s="24"/>
      <c r="E81" s="256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F16" sqref="F16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424</v>
      </c>
      <c r="B2" s="261"/>
      <c r="C2" s="262" t="s">
        <v>183</v>
      </c>
      <c r="D2" s="382" t="s">
        <v>495</v>
      </c>
    </row>
    <row r="3" spans="1:4" x14ac:dyDescent="0.2">
      <c r="A3" s="3" t="s">
        <v>425</v>
      </c>
      <c r="B3" s="261"/>
      <c r="C3" s="262"/>
      <c r="D3" s="388"/>
    </row>
    <row r="4" spans="1:4" x14ac:dyDescent="0.2">
      <c r="A4" s="259" t="s">
        <v>184</v>
      </c>
      <c r="B4" s="259"/>
    </row>
    <row r="5" spans="1:4" x14ac:dyDescent="0.2">
      <c r="A5" s="261" t="s">
        <v>494</v>
      </c>
      <c r="B5" s="261"/>
      <c r="C5" s="262" t="s">
        <v>185</v>
      </c>
      <c r="D5" s="383" t="s">
        <v>496</v>
      </c>
    </row>
    <row r="6" spans="1:4" x14ac:dyDescent="0.2">
      <c r="A6" s="261"/>
      <c r="B6" s="261"/>
      <c r="D6"/>
    </row>
    <row r="7" spans="1:4" x14ac:dyDescent="0.2">
      <c r="A7" s="260" t="s">
        <v>186</v>
      </c>
      <c r="B7" s="261"/>
      <c r="D7" s="319" t="str">
        <f>A2</f>
        <v>COMPANY # 077N</v>
      </c>
    </row>
    <row r="8" spans="1:4" x14ac:dyDescent="0.2">
      <c r="A8" s="264"/>
      <c r="B8" s="261"/>
      <c r="D8" s="263"/>
    </row>
    <row r="9" spans="1:4" x14ac:dyDescent="0.2">
      <c r="A9" s="265" t="s">
        <v>187</v>
      </c>
      <c r="B9" s="266" t="s">
        <v>188</v>
      </c>
      <c r="C9" s="267" t="s">
        <v>189</v>
      </c>
      <c r="D9" s="268" t="s">
        <v>190</v>
      </c>
    </row>
    <row r="10" spans="1:4" x14ac:dyDescent="0.2">
      <c r="C10" s="269"/>
      <c r="D10" s="269"/>
    </row>
    <row r="11" spans="1:4" x14ac:dyDescent="0.2">
      <c r="A11" s="259" t="s">
        <v>191</v>
      </c>
      <c r="B11" s="270" t="s">
        <v>192</v>
      </c>
      <c r="C11" s="259" t="s">
        <v>193</v>
      </c>
      <c r="D11" s="271" t="s">
        <v>431</v>
      </c>
    </row>
    <row r="12" spans="1:4" ht="6.75" customHeight="1" x14ac:dyDescent="0.2">
      <c r="C12" s="269"/>
      <c r="D12" s="269"/>
    </row>
    <row r="13" spans="1:4" x14ac:dyDescent="0.2">
      <c r="A13" s="259" t="s">
        <v>194</v>
      </c>
      <c r="B13" s="270" t="s">
        <v>195</v>
      </c>
      <c r="C13" s="259" t="s">
        <v>196</v>
      </c>
      <c r="D13" s="271" t="s">
        <v>432</v>
      </c>
    </row>
    <row r="14" spans="1:4" ht="7.5" customHeight="1" x14ac:dyDescent="0.2"/>
    <row r="15" spans="1:4" x14ac:dyDescent="0.2">
      <c r="A15" s="259" t="s">
        <v>197</v>
      </c>
      <c r="B15" s="260" t="s">
        <v>198</v>
      </c>
      <c r="C15" s="259" t="s">
        <v>199</v>
      </c>
    </row>
    <row r="16" spans="1:4" x14ac:dyDescent="0.2">
      <c r="A16"/>
      <c r="B16" s="259" t="s">
        <v>200</v>
      </c>
      <c r="C16" s="259" t="s">
        <v>387</v>
      </c>
      <c r="D16" s="271" t="s">
        <v>431</v>
      </c>
    </row>
    <row r="17" spans="1:4" ht="7.5" customHeight="1" x14ac:dyDescent="0.2">
      <c r="D17"/>
    </row>
    <row r="18" spans="1:4" x14ac:dyDescent="0.2">
      <c r="A18" s="259" t="s">
        <v>339</v>
      </c>
      <c r="B18" s="259" t="s">
        <v>359</v>
      </c>
      <c r="C18" s="259" t="s">
        <v>388</v>
      </c>
      <c r="D18" s="271" t="s">
        <v>431</v>
      </c>
    </row>
    <row r="19" spans="1:4" ht="7.5" customHeight="1" x14ac:dyDescent="0.2"/>
    <row r="20" spans="1:4" x14ac:dyDescent="0.2">
      <c r="A20" s="259" t="s">
        <v>239</v>
      </c>
      <c r="B20" s="259">
        <v>344</v>
      </c>
      <c r="C20" s="259" t="s">
        <v>254</v>
      </c>
      <c r="D20" s="271" t="s">
        <v>431</v>
      </c>
    </row>
    <row r="21" spans="1:4" ht="7.5" customHeight="1" x14ac:dyDescent="0.2"/>
    <row r="22" spans="1:4" x14ac:dyDescent="0.2">
      <c r="A22" s="259" t="s">
        <v>201</v>
      </c>
      <c r="B22" s="259" t="s">
        <v>49</v>
      </c>
      <c r="C22" s="259" t="s">
        <v>202</v>
      </c>
      <c r="D22" s="271" t="s">
        <v>432</v>
      </c>
    </row>
    <row r="23" spans="1:4" x14ac:dyDescent="0.2">
      <c r="A23" s="259"/>
      <c r="B23" s="259" t="s">
        <v>285</v>
      </c>
      <c r="C23" s="259" t="s">
        <v>203</v>
      </c>
      <c r="D23" s="272"/>
    </row>
    <row r="24" spans="1:4" ht="7.5" customHeight="1" x14ac:dyDescent="0.2"/>
    <row r="25" spans="1:4" x14ac:dyDescent="0.2">
      <c r="A25" s="259" t="s">
        <v>204</v>
      </c>
      <c r="B25" s="270" t="s">
        <v>255</v>
      </c>
      <c r="C25" s="259" t="s">
        <v>205</v>
      </c>
      <c r="D25" s="271" t="s">
        <v>431</v>
      </c>
    </row>
    <row r="26" spans="1:4" ht="7.5" customHeight="1" x14ac:dyDescent="0.2"/>
    <row r="27" spans="1:4" x14ac:dyDescent="0.2">
      <c r="A27" s="259" t="s">
        <v>206</v>
      </c>
      <c r="B27" s="270" t="s">
        <v>207</v>
      </c>
      <c r="C27" s="259" t="s">
        <v>389</v>
      </c>
      <c r="D27" s="271" t="s">
        <v>432</v>
      </c>
    </row>
    <row r="28" spans="1:4" ht="7.5" customHeight="1" x14ac:dyDescent="0.2"/>
    <row r="29" spans="1:4" x14ac:dyDescent="0.2">
      <c r="A29" s="259" t="s">
        <v>208</v>
      </c>
      <c r="B29" s="259" t="s">
        <v>358</v>
      </c>
      <c r="C29" s="259" t="s">
        <v>257</v>
      </c>
      <c r="D29" s="271" t="s">
        <v>431</v>
      </c>
    </row>
    <row r="30" spans="1:4" x14ac:dyDescent="0.2">
      <c r="A30" s="259"/>
      <c r="B30" s="259" t="s">
        <v>256</v>
      </c>
      <c r="C30" s="259"/>
      <c r="D30" s="272"/>
    </row>
    <row r="31" spans="1:4" ht="7.5" customHeight="1" x14ac:dyDescent="0.2"/>
    <row r="32" spans="1:4" x14ac:dyDescent="0.2">
      <c r="A32" s="259" t="s">
        <v>209</v>
      </c>
      <c r="B32" s="270" t="s">
        <v>210</v>
      </c>
      <c r="C32" s="259" t="s">
        <v>211</v>
      </c>
      <c r="D32" s="271" t="s">
        <v>432</v>
      </c>
    </row>
    <row r="33" spans="1:33" ht="7.5" customHeight="1" x14ac:dyDescent="0.2"/>
    <row r="34" spans="1:33" x14ac:dyDescent="0.2">
      <c r="A34" s="259" t="s">
        <v>248</v>
      </c>
      <c r="B34" s="270">
        <v>855</v>
      </c>
      <c r="C34" s="259" t="s">
        <v>258</v>
      </c>
      <c r="D34" s="271" t="s">
        <v>431</v>
      </c>
    </row>
    <row r="35" spans="1:33" ht="7.5" customHeight="1" x14ac:dyDescent="0.2"/>
    <row r="36" spans="1:33" x14ac:dyDescent="0.2">
      <c r="A36" s="259" t="s">
        <v>212</v>
      </c>
      <c r="B36" s="270" t="s">
        <v>213</v>
      </c>
      <c r="C36" s="259" t="s">
        <v>390</v>
      </c>
      <c r="D36" s="271" t="s">
        <v>431</v>
      </c>
    </row>
    <row r="37" spans="1:33" ht="7.5" customHeight="1" x14ac:dyDescent="0.2"/>
    <row r="38" spans="1:33" x14ac:dyDescent="0.2">
      <c r="A38" s="259" t="s">
        <v>214</v>
      </c>
      <c r="B38" s="270" t="s">
        <v>215</v>
      </c>
      <c r="C38" s="259" t="s">
        <v>216</v>
      </c>
      <c r="D38" s="271" t="s">
        <v>432</v>
      </c>
    </row>
    <row r="39" spans="1:33" ht="7.5" customHeight="1" x14ac:dyDescent="0.2"/>
    <row r="40" spans="1:33" x14ac:dyDescent="0.2">
      <c r="A40" s="259" t="s">
        <v>128</v>
      </c>
      <c r="B40" s="259"/>
      <c r="C40" s="259" t="s">
        <v>217</v>
      </c>
      <c r="D40" s="271" t="s">
        <v>432</v>
      </c>
    </row>
    <row r="41" spans="1:33" ht="6.75" customHeight="1" x14ac:dyDescent="0.2">
      <c r="A41" s="259"/>
      <c r="B41" s="259"/>
      <c r="C41" s="259"/>
      <c r="D41" s="272"/>
    </row>
    <row r="42" spans="1:33" ht="12.75" customHeight="1" x14ac:dyDescent="0.2">
      <c r="A42" s="270" t="s">
        <v>435</v>
      </c>
      <c r="B42" s="259" t="s">
        <v>499</v>
      </c>
      <c r="C42" s="259" t="s">
        <v>436</v>
      </c>
      <c r="D42" s="271" t="s">
        <v>432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221</v>
      </c>
      <c r="B44" s="259" t="s">
        <v>198</v>
      </c>
      <c r="C44" s="259" t="s">
        <v>222</v>
      </c>
      <c r="D44" s="271" t="s">
        <v>431</v>
      </c>
      <c r="AG44"/>
    </row>
    <row r="45" spans="1:33" x14ac:dyDescent="0.2">
      <c r="B45" s="259" t="s">
        <v>200</v>
      </c>
      <c r="C45" s="260" t="s">
        <v>10</v>
      </c>
    </row>
    <row r="47" spans="1:33" x14ac:dyDescent="0.2">
      <c r="A47" s="273"/>
      <c r="B47" s="274"/>
      <c r="C47" s="267" t="s">
        <v>218</v>
      </c>
      <c r="D47" s="275"/>
    </row>
    <row r="48" spans="1:33" x14ac:dyDescent="0.2">
      <c r="C48" s="269"/>
    </row>
    <row r="49" spans="1:4" x14ac:dyDescent="0.2">
      <c r="A49" s="259" t="s">
        <v>219</v>
      </c>
      <c r="B49" s="270" t="s">
        <v>360</v>
      </c>
      <c r="C49" s="259" t="s">
        <v>220</v>
      </c>
      <c r="D49" s="271" t="s">
        <v>431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077N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A15" sqref="A1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424</v>
      </c>
      <c r="C2" s="4"/>
    </row>
    <row r="3" spans="1:19" ht="15" customHeight="1" x14ac:dyDescent="0.2">
      <c r="A3" s="3" t="s">
        <v>425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558" t="s">
        <v>434</v>
      </c>
    </row>
    <row r="6" spans="1:19" ht="15" customHeight="1" x14ac:dyDescent="0.2"/>
    <row r="7" spans="1:19" ht="15" customHeight="1" x14ac:dyDescent="0.2">
      <c r="A7" s="3" t="str">
        <f>'E1.XLS '!A7</f>
        <v>PREPARED BY:  Sonya City</v>
      </c>
      <c r="S7" s="20" t="str">
        <f>A2</f>
        <v>COMPANY # 077N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299"/>
      <c r="B9" s="7"/>
      <c r="C9" s="301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415</v>
      </c>
      <c r="H10" s="9"/>
      <c r="I10" s="10" t="s">
        <v>3</v>
      </c>
      <c r="J10" s="9"/>
      <c r="K10" s="297" t="s">
        <v>416</v>
      </c>
      <c r="L10" s="9"/>
      <c r="M10" s="10" t="s">
        <v>3</v>
      </c>
      <c r="N10" s="9"/>
      <c r="O10" s="297" t="s">
        <v>417</v>
      </c>
      <c r="P10" s="9"/>
      <c r="Q10" s="10" t="s">
        <v>3</v>
      </c>
      <c r="R10" s="9"/>
      <c r="S10" s="298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426</v>
      </c>
      <c r="C16" s="18">
        <v>2385</v>
      </c>
      <c r="D16" s="19"/>
      <c r="E16" s="18">
        <v>-2385</v>
      </c>
      <c r="F16" s="19"/>
      <c r="G16" s="18">
        <f t="shared" ref="G16:G32" si="0">SUM(C16:E16)</f>
        <v>0</v>
      </c>
      <c r="H16" s="19"/>
      <c r="I16" s="18">
        <v>0</v>
      </c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2385</v>
      </c>
      <c r="D34" s="19"/>
      <c r="E34" s="21">
        <f>SUM(E15:E32)</f>
        <v>-2385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077N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O41" sqref="O41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559" t="s">
        <v>434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077N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286</v>
      </c>
      <c r="H9" s="429"/>
      <c r="I9" s="430" t="s">
        <v>287</v>
      </c>
      <c r="J9" s="431"/>
      <c r="K9" s="431"/>
      <c r="L9" s="431"/>
      <c r="M9" s="432"/>
      <c r="N9" s="32"/>
      <c r="O9" s="430" t="s">
        <v>288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289</v>
      </c>
      <c r="D10" s="427"/>
      <c r="E10" s="438" t="s">
        <v>383</v>
      </c>
      <c r="F10" s="427"/>
      <c r="G10" s="439" t="s">
        <v>290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418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291</v>
      </c>
      <c r="D11" s="427"/>
      <c r="E11" s="446" t="s">
        <v>292</v>
      </c>
      <c r="F11" s="427"/>
      <c r="G11" s="446" t="s">
        <v>293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292</v>
      </c>
      <c r="T11" s="32"/>
      <c r="U11" s="446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3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077N</v>
      </c>
    </row>
    <row r="44" spans="1:21" x14ac:dyDescent="0.2">
      <c r="A44" s="24"/>
      <c r="B44" s="24"/>
      <c r="C44" s="37"/>
      <c r="D44" s="24"/>
      <c r="E44" s="24"/>
      <c r="F44" s="24"/>
      <c r="G44" s="313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O41" sqref="O41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424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425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2" t="s">
        <v>434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077N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414</v>
      </c>
      <c r="D10" s="54"/>
      <c r="E10" s="612" t="s">
        <v>397</v>
      </c>
      <c r="F10" s="612"/>
      <c r="G10" s="612"/>
      <c r="H10" s="612"/>
      <c r="I10" s="612"/>
      <c r="J10" s="54"/>
      <c r="K10" s="612" t="s">
        <v>400</v>
      </c>
      <c r="L10" s="613"/>
      <c r="M10" s="613"/>
      <c r="N10" s="54"/>
      <c r="O10" s="612" t="s">
        <v>224</v>
      </c>
      <c r="P10" s="613"/>
      <c r="Q10" s="613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396</v>
      </c>
      <c r="F11" s="59"/>
      <c r="G11" s="59" t="s">
        <v>399</v>
      </c>
      <c r="H11" s="59"/>
      <c r="I11" s="59" t="s">
        <v>398</v>
      </c>
      <c r="J11" s="385"/>
      <c r="K11" s="59" t="s">
        <v>401</v>
      </c>
      <c r="L11" s="58"/>
      <c r="M11" s="59" t="s">
        <v>406</v>
      </c>
      <c r="N11" s="58"/>
      <c r="O11" s="59" t="s">
        <v>225</v>
      </c>
      <c r="P11" s="387"/>
      <c r="Q11" s="59" t="s">
        <v>234</v>
      </c>
      <c r="R11" s="385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405</v>
      </c>
      <c r="F12" s="63"/>
      <c r="G12" s="63" t="s">
        <v>403</v>
      </c>
      <c r="H12" s="63"/>
      <c r="I12" s="63" t="s">
        <v>404</v>
      </c>
      <c r="J12" s="63"/>
      <c r="K12" s="63" t="s">
        <v>402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376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394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4" t="s">
        <v>235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1" t="s">
        <v>361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4" t="s">
        <v>362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1" t="s">
        <v>395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236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5" thickTop="1" x14ac:dyDescent="0.2">
      <c r="A51" s="256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077N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O41" sqref="O4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424</v>
      </c>
      <c r="C2" s="4"/>
    </row>
    <row r="3" spans="1:15" ht="15" customHeight="1" x14ac:dyDescent="0.2">
      <c r="A3" s="3" t="s">
        <v>425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558" t="s">
        <v>434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077N</v>
      </c>
    </row>
    <row r="8" spans="1:15" ht="15" customHeight="1" thickBot="1" x14ac:dyDescent="0.25">
      <c r="A8" s="1" t="str">
        <f>'E1.XLS '!A8</f>
        <v>EXTENSION:  3 9690</v>
      </c>
      <c r="O8" s="6" t="s">
        <v>239</v>
      </c>
    </row>
    <row r="9" spans="1:15" ht="15" customHeight="1" thickTop="1" x14ac:dyDescent="0.2">
      <c r="A9" s="299"/>
      <c r="B9" s="7"/>
      <c r="C9" s="301"/>
      <c r="D9" s="7"/>
      <c r="E9" s="301" t="s">
        <v>414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1" t="s">
        <v>34</v>
      </c>
      <c r="H12" s="15"/>
      <c r="I12" s="16" t="s">
        <v>243</v>
      </c>
      <c r="J12" s="15"/>
      <c r="K12" s="16" t="s">
        <v>52</v>
      </c>
      <c r="L12" s="15"/>
      <c r="M12" s="391" t="s">
        <v>244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246</v>
      </c>
      <c r="B36" s="318" t="s">
        <v>347</v>
      </c>
    </row>
    <row r="37" spans="1:16" ht="15.75" customHeight="1" x14ac:dyDescent="0.2">
      <c r="A37" s="22" t="s">
        <v>247</v>
      </c>
      <c r="B37" s="318" t="s">
        <v>345</v>
      </c>
      <c r="O37" s="20" t="str">
        <f>O7</f>
        <v>COMPANY # 077N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>
      <selection activeCell="A15" sqref="A15"/>
    </sheetView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424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425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561" t="s">
        <v>434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3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077N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3" t="s">
        <v>414</v>
      </c>
      <c r="D9" s="80"/>
      <c r="E9" s="79"/>
      <c r="F9" s="80"/>
      <c r="G9" s="79"/>
      <c r="H9" s="80"/>
      <c r="I9" s="614" t="s">
        <v>259</v>
      </c>
      <c r="J9" s="614"/>
      <c r="K9" s="614"/>
      <c r="L9" s="614"/>
      <c r="M9" s="614"/>
      <c r="N9" s="396"/>
      <c r="O9" s="396"/>
      <c r="P9" s="80"/>
      <c r="Q9" s="81"/>
      <c r="R9" s="83"/>
    </row>
    <row r="10" spans="1:18" x14ac:dyDescent="0.2">
      <c r="A10" s="82"/>
      <c r="B10" s="83"/>
      <c r="C10" s="84" t="s">
        <v>260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261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262</v>
      </c>
      <c r="J11" s="85"/>
      <c r="K11" s="84" t="s">
        <v>263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264</v>
      </c>
      <c r="F12" s="91"/>
      <c r="G12" s="90" t="s">
        <v>264</v>
      </c>
      <c r="H12" s="91"/>
      <c r="I12" s="397" t="s">
        <v>265</v>
      </c>
      <c r="J12" s="91"/>
      <c r="K12" s="397" t="s">
        <v>266</v>
      </c>
      <c r="L12" s="91"/>
      <c r="M12" s="90" t="s">
        <v>267</v>
      </c>
      <c r="N12" s="90"/>
      <c r="O12" s="90" t="s">
        <v>268</v>
      </c>
      <c r="P12" s="91"/>
      <c r="Q12" s="92" t="s">
        <v>264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407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408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2">
      <c r="A16" s="93" t="s">
        <v>409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2">
      <c r="A17" s="93" t="s">
        <v>410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2">
      <c r="A18" s="93" t="s">
        <v>411</v>
      </c>
      <c r="B18" s="93"/>
      <c r="C18" s="94">
        <v>873555</v>
      </c>
      <c r="E18" s="95"/>
      <c r="G18" s="95">
        <f>-16052-74509</f>
        <v>-90561</v>
      </c>
      <c r="I18" s="95"/>
      <c r="K18" s="95"/>
      <c r="M18" s="95"/>
      <c r="N18" s="398"/>
      <c r="O18" s="95">
        <v>107321</v>
      </c>
      <c r="Q18" s="94">
        <f t="shared" si="0"/>
        <v>890315</v>
      </c>
      <c r="R18" s="83"/>
    </row>
    <row r="19" spans="1:18" ht="18.75" customHeight="1" x14ac:dyDescent="0.2">
      <c r="A19" s="93" t="s">
        <v>269</v>
      </c>
      <c r="B19" s="93"/>
      <c r="C19" s="94">
        <f>SUM(C14:C18)</f>
        <v>873555</v>
      </c>
      <c r="E19" s="94"/>
      <c r="G19" s="94">
        <f>SUM(G14:G18)</f>
        <v>-90561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107321</v>
      </c>
      <c r="Q19" s="94">
        <f t="shared" si="0"/>
        <v>890315</v>
      </c>
      <c r="R19" s="83"/>
    </row>
    <row r="20" spans="1:18" ht="18.75" customHeight="1" x14ac:dyDescent="0.2">
      <c r="A20" s="93" t="s">
        <v>270</v>
      </c>
      <c r="B20" s="93"/>
      <c r="C20" s="94">
        <v>-355446</v>
      </c>
      <c r="E20" s="95"/>
      <c r="G20" s="95">
        <v>5827</v>
      </c>
      <c r="I20" s="95">
        <v>-44414</v>
      </c>
      <c r="K20" s="95"/>
      <c r="M20" s="95">
        <v>-13038</v>
      </c>
      <c r="N20" s="398"/>
      <c r="O20" s="95">
        <v>-44745</v>
      </c>
      <c r="Q20" s="94">
        <f t="shared" si="0"/>
        <v>-451816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271</v>
      </c>
      <c r="B23" s="99"/>
      <c r="C23" s="89">
        <f>SUM(C19:C21)</f>
        <v>518109</v>
      </c>
      <c r="D23" s="399" t="s">
        <v>17</v>
      </c>
      <c r="E23" s="89">
        <f>SUM(E19:E21)</f>
        <v>0</v>
      </c>
      <c r="F23" s="399" t="s">
        <v>25</v>
      </c>
      <c r="G23" s="89">
        <f>SUM(G19:G21)</f>
        <v>-84734</v>
      </c>
      <c r="H23" s="399" t="s">
        <v>25</v>
      </c>
      <c r="I23" s="89">
        <f>SUM(I19:I21)</f>
        <v>-44414</v>
      </c>
      <c r="K23" s="89">
        <f>SUM(K19:K21)</f>
        <v>0</v>
      </c>
      <c r="M23" s="89">
        <f>SUM(M19:M21)</f>
        <v>-13038</v>
      </c>
      <c r="N23" s="83"/>
      <c r="O23" s="89">
        <f>SUM(O19:O21)</f>
        <v>62576</v>
      </c>
      <c r="Q23" s="89">
        <f>SUM(Q19:Q21)</f>
        <v>438499</v>
      </c>
      <c r="R23" s="400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5" t="s">
        <v>363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15" t="s">
        <v>357</v>
      </c>
      <c r="I29" s="615"/>
      <c r="J29" s="615"/>
      <c r="K29" s="615"/>
      <c r="L29" s="615"/>
      <c r="M29" s="615"/>
      <c r="N29" s="615"/>
      <c r="O29" s="615"/>
      <c r="P29" s="615"/>
      <c r="Q29" s="615"/>
    </row>
    <row r="30" spans="1:18" ht="13.5" thickTop="1" x14ac:dyDescent="0.2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274</v>
      </c>
      <c r="N30" s="80"/>
      <c r="O30" s="408" t="s">
        <v>275</v>
      </c>
      <c r="P30" s="408"/>
      <c r="Q30" s="409" t="s">
        <v>276</v>
      </c>
      <c r="R30" s="73"/>
    </row>
    <row r="31" spans="1:18" ht="13.5" thickBot="1" x14ac:dyDescent="0.25">
      <c r="A31" s="615" t="s">
        <v>272</v>
      </c>
      <c r="B31" s="615"/>
      <c r="C31" s="615"/>
      <c r="D31" s="615"/>
      <c r="E31" s="615"/>
      <c r="G31" s="402"/>
      <c r="H31" s="410" t="s">
        <v>53</v>
      </c>
      <c r="I31" s="411"/>
      <c r="J31" s="91"/>
      <c r="K31" s="91"/>
      <c r="L31" s="91"/>
      <c r="M31" s="90" t="s">
        <v>264</v>
      </c>
      <c r="N31" s="91"/>
      <c r="O31" s="90" t="s">
        <v>264</v>
      </c>
      <c r="P31" s="90"/>
      <c r="Q31" s="92" t="s">
        <v>264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273</v>
      </c>
      <c r="D33" s="404"/>
      <c r="E33" s="406" t="s">
        <v>264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376</v>
      </c>
    </row>
    <row r="35" spans="1:17" ht="3.75" customHeight="1" x14ac:dyDescent="0.2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611" t="s">
        <v>429</v>
      </c>
      <c r="B36" s="74"/>
      <c r="C36" s="557" t="s">
        <v>430</v>
      </c>
      <c r="E36" s="104">
        <v>13038</v>
      </c>
      <c r="H36" s="72" t="s">
        <v>54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55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277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3"/>
      <c r="B40" s="74"/>
      <c r="C40" s="413"/>
      <c r="E40" s="413"/>
      <c r="H40" s="72" t="s">
        <v>278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610" t="s">
        <v>493</v>
      </c>
      <c r="J41" s="104"/>
      <c r="K41" s="104"/>
      <c r="L41" s="85"/>
      <c r="M41" s="104">
        <v>107321</v>
      </c>
      <c r="N41" s="74"/>
      <c r="O41" s="104">
        <v>-44745</v>
      </c>
      <c r="P41" s="85"/>
      <c r="Q41" s="104">
        <f>+M41+O41</f>
        <v>62576</v>
      </c>
    </row>
    <row r="42" spans="1:17" x14ac:dyDescent="0.2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4" t="s">
        <v>71</v>
      </c>
      <c r="E46" s="415">
        <f>SUM(E36:E44)</f>
        <v>13038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279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280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281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0"/>
      <c r="B50" s="85"/>
      <c r="C50" s="85"/>
      <c r="D50" s="85"/>
      <c r="E50" s="416"/>
      <c r="H50" s="72" t="s">
        <v>282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7"/>
      <c r="D51" s="85"/>
      <c r="E51" s="416"/>
      <c r="H51" s="72" t="s">
        <v>283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6"/>
      <c r="H52" s="72" t="s">
        <v>284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6"/>
      <c r="H54" s="72" t="s">
        <v>56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6"/>
      <c r="H55" s="418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71</v>
      </c>
      <c r="L62" s="85"/>
      <c r="M62" s="89">
        <f>SUM(M36:M61)</f>
        <v>107321</v>
      </c>
      <c r="N62" s="74"/>
      <c r="O62" s="89">
        <f>SUM(O36:O61)</f>
        <v>-44745</v>
      </c>
      <c r="P62" s="85"/>
      <c r="Q62" s="89">
        <f>SUM(Q36:Q61)</f>
        <v>62576</v>
      </c>
    </row>
    <row r="63" spans="1:18" ht="13.5" thickTop="1" x14ac:dyDescent="0.2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2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077N</v>
      </c>
      <c r="R65" s="99"/>
    </row>
    <row r="66" spans="1:18" x14ac:dyDescent="0.2">
      <c r="A66" s="416"/>
      <c r="B66" s="85"/>
      <c r="C66" s="416"/>
      <c r="D66" s="85"/>
      <c r="E66" s="416"/>
      <c r="H66" s="85"/>
      <c r="I66" s="416"/>
      <c r="Q66" s="99" t="s">
        <v>38</v>
      </c>
      <c r="R66" s="99"/>
    </row>
    <row r="67" spans="1:18" x14ac:dyDescent="0.2">
      <c r="A67" s="416"/>
      <c r="B67" s="85"/>
      <c r="C67" s="416"/>
      <c r="H67" s="85"/>
      <c r="I67" s="416"/>
    </row>
    <row r="68" spans="1:18" x14ac:dyDescent="0.2">
      <c r="A68" s="416"/>
      <c r="B68" s="85"/>
      <c r="C68" s="416"/>
      <c r="H68" s="85"/>
      <c r="I68" s="416"/>
    </row>
    <row r="69" spans="1:18" x14ac:dyDescent="0.2">
      <c r="B69" s="74"/>
      <c r="H69" s="85"/>
      <c r="I69" s="416"/>
    </row>
    <row r="70" spans="1:18" x14ac:dyDescent="0.2">
      <c r="D70" s="75"/>
      <c r="H70" s="85"/>
      <c r="I70" s="416"/>
    </row>
    <row r="71" spans="1:18" x14ac:dyDescent="0.2">
      <c r="B71" s="74"/>
      <c r="H71" s="85"/>
      <c r="I71" s="416"/>
    </row>
    <row r="72" spans="1:18" x14ac:dyDescent="0.2">
      <c r="B72" s="74"/>
      <c r="H72" s="85"/>
      <c r="I72" s="416"/>
    </row>
    <row r="73" spans="1:18" x14ac:dyDescent="0.2">
      <c r="B73" s="74"/>
      <c r="H73" s="85"/>
      <c r="I73" s="416"/>
      <c r="Q73" s="73"/>
      <c r="R73" s="73"/>
    </row>
    <row r="74" spans="1:18" x14ac:dyDescent="0.2">
      <c r="B74" s="74"/>
      <c r="H74" s="85"/>
      <c r="I74" s="416"/>
    </row>
    <row r="75" spans="1:18" x14ac:dyDescent="0.2">
      <c r="B75" s="74"/>
      <c r="H75" s="85"/>
      <c r="I75" s="416"/>
    </row>
    <row r="76" spans="1:18" x14ac:dyDescent="0.2">
      <c r="B76" s="74"/>
      <c r="H76" s="85"/>
      <c r="I76" s="416"/>
    </row>
    <row r="77" spans="1:18" x14ac:dyDescent="0.2">
      <c r="B77" s="74"/>
      <c r="H77" s="85"/>
      <c r="I77" s="416"/>
    </row>
    <row r="78" spans="1:18" x14ac:dyDescent="0.2">
      <c r="B78" s="74"/>
      <c r="H78" s="85"/>
      <c r="I78" s="416"/>
    </row>
    <row r="79" spans="1:18" x14ac:dyDescent="0.2">
      <c r="B79" s="74"/>
      <c r="H79" s="85"/>
      <c r="I79" s="416"/>
    </row>
    <row r="80" spans="1:18" x14ac:dyDescent="0.2">
      <c r="B80" s="74"/>
      <c r="H80" s="85"/>
      <c r="I80" s="416"/>
    </row>
    <row r="81" spans="2:9" x14ac:dyDescent="0.2">
      <c r="B81" s="74"/>
      <c r="H81" s="85"/>
      <c r="I81" s="416"/>
    </row>
    <row r="82" spans="2:9" x14ac:dyDescent="0.2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3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077N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414</v>
      </c>
      <c r="D10" s="54"/>
      <c r="E10" s="54"/>
      <c r="F10" s="54"/>
      <c r="G10" s="55" t="s">
        <v>356</v>
      </c>
      <c r="H10" s="54"/>
      <c r="I10" s="612" t="s">
        <v>224</v>
      </c>
      <c r="J10" s="613"/>
      <c r="K10" s="613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5" t="s">
        <v>367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376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4" t="s">
        <v>237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1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25">
      <c r="A47" s="122" t="s">
        <v>63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2">
      <c r="A48" s="256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077N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A15" sqref="A15"/>
    </sheetView>
  </sheetViews>
  <sheetFormatPr defaultColWidth="20.625" defaultRowHeight="18" customHeight="1" x14ac:dyDescent="0.2"/>
  <cols>
    <col min="1" max="1" width="40.625" style="128" customWidth="1"/>
    <col min="2" max="2" width="3.625" style="128" customWidth="1"/>
    <col min="3" max="3" width="12.625" style="128" customWidth="1"/>
    <col min="4" max="4" width="2.625" style="128" customWidth="1"/>
    <col min="5" max="5" width="12.625" style="128" customWidth="1"/>
    <col min="6" max="6" width="2.625" style="128" customWidth="1"/>
    <col min="7" max="7" width="12.625" style="128" customWidth="1"/>
    <col min="8" max="8" width="2.625" style="128" customWidth="1"/>
    <col min="9" max="9" width="12.625" style="128" customWidth="1"/>
    <col min="10" max="10" width="2.625" style="128" customWidth="1"/>
    <col min="11" max="11" width="12.625" style="128" customWidth="1"/>
    <col min="12" max="12" width="2.625" style="128" customWidth="1"/>
    <col min="13" max="13" width="12.625" style="128" customWidth="1"/>
    <col min="14" max="14" width="2.625" style="128" customWidth="1"/>
    <col min="15" max="15" width="12.625" style="128" customWidth="1"/>
    <col min="16" max="16" width="2.625" style="128" customWidth="1"/>
    <col min="17" max="17" width="12.625" style="128" customWidth="1"/>
    <col min="18" max="18" width="2.625" style="128" customWidth="1"/>
    <col min="19" max="19" width="12.625" style="128" customWidth="1"/>
    <col min="20" max="20" width="3.625" style="128" customWidth="1"/>
    <col min="21" max="21" width="7.625" style="128" customWidth="1"/>
    <col min="22" max="16384" width="20.625" style="128"/>
  </cols>
  <sheetData>
    <row r="1" spans="1:20" ht="15" customHeight="1" x14ac:dyDescent="0.2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">
      <c r="A2" s="3" t="s">
        <v>424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">
      <c r="A3" s="3" t="s">
        <v>425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">
      <c r="A4" s="126" t="s">
        <v>352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">
      <c r="A5" s="558" t="s">
        <v>434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"/>
    <row r="7" spans="1:20" ht="15" customHeight="1" x14ac:dyDescent="0.2">
      <c r="A7" s="3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077N</v>
      </c>
      <c r="T7" s="127"/>
    </row>
    <row r="8" spans="1:20" ht="15" customHeight="1" thickBot="1" x14ac:dyDescent="0.25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64</v>
      </c>
      <c r="T8" s="127"/>
    </row>
    <row r="9" spans="1:20" ht="15" customHeight="1" thickTop="1" x14ac:dyDescent="0.2">
      <c r="A9" s="299"/>
      <c r="B9" s="7"/>
      <c r="C9" s="301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415</v>
      </c>
      <c r="H10" s="9"/>
      <c r="I10" s="10" t="s">
        <v>3</v>
      </c>
      <c r="J10" s="9"/>
      <c r="K10" s="297" t="s">
        <v>416</v>
      </c>
      <c r="L10" s="9"/>
      <c r="M10" s="10" t="s">
        <v>3</v>
      </c>
      <c r="N10" s="9"/>
      <c r="O10" s="297" t="s">
        <v>417</v>
      </c>
      <c r="P10" s="9"/>
      <c r="Q10" s="10" t="s">
        <v>3</v>
      </c>
      <c r="R10" s="9"/>
      <c r="S10" s="298" t="s">
        <v>147</v>
      </c>
      <c r="T10" s="131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5" customHeight="1" x14ac:dyDescent="0.2">
      <c r="A15" s="132" t="s">
        <v>427</v>
      </c>
      <c r="B15" s="133"/>
      <c r="C15" s="134">
        <v>1724976</v>
      </c>
      <c r="D15" s="135"/>
      <c r="E15" s="132">
        <v>-306624</v>
      </c>
      <c r="F15" s="135"/>
      <c r="G15" s="132">
        <f t="shared" ref="G15:G28" si="0">SUM(C15:E15)</f>
        <v>1418352</v>
      </c>
      <c r="H15" s="135"/>
      <c r="I15" s="132">
        <v>538070</v>
      </c>
      <c r="J15" s="135"/>
      <c r="K15" s="132">
        <f t="shared" ref="K15:K28" si="1">SUM(G15:I15)</f>
        <v>1956422</v>
      </c>
      <c r="L15" s="135"/>
      <c r="M15" s="132"/>
      <c r="N15" s="135"/>
      <c r="O15" s="132">
        <f t="shared" ref="O15:O28" si="2">SUM(K15:M15)</f>
        <v>1956422</v>
      </c>
      <c r="P15" s="135"/>
      <c r="Q15" s="132"/>
      <c r="R15" s="135"/>
      <c r="S15" s="132">
        <f t="shared" ref="S15:S28" si="3">SUM(O15:Q15)</f>
        <v>1956422</v>
      </c>
      <c r="T15" s="127"/>
    </row>
    <row r="16" spans="1:20" ht="24.95" customHeight="1" x14ac:dyDescent="0.2">
      <c r="A16" s="132" t="s">
        <v>411</v>
      </c>
      <c r="B16" s="133"/>
      <c r="C16" s="134">
        <v>-15000</v>
      </c>
      <c r="D16" s="135"/>
      <c r="E16" s="132">
        <v>15000</v>
      </c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5" customHeight="1" x14ac:dyDescent="0.2">
      <c r="A17" s="132"/>
      <c r="B17" s="133"/>
      <c r="C17" s="134"/>
      <c r="D17" s="135"/>
      <c r="E17" s="132"/>
      <c r="F17" s="135"/>
      <c r="G17" s="132">
        <f t="shared" si="0"/>
        <v>0</v>
      </c>
      <c r="H17" s="135"/>
      <c r="I17" s="132"/>
      <c r="J17" s="135"/>
      <c r="K17" s="132">
        <f t="shared" si="1"/>
        <v>0</v>
      </c>
      <c r="L17" s="135"/>
      <c r="M17" s="132"/>
      <c r="N17" s="135"/>
      <c r="O17" s="132">
        <f t="shared" si="2"/>
        <v>0</v>
      </c>
      <c r="P17" s="135"/>
      <c r="Q17" s="132"/>
      <c r="R17" s="135"/>
      <c r="S17" s="132">
        <f t="shared" si="3"/>
        <v>0</v>
      </c>
      <c r="T17" s="127"/>
    </row>
    <row r="18" spans="1:20" ht="24.95" customHeight="1" x14ac:dyDescent="0.2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5" customHeight="1" x14ac:dyDescent="0.2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5" customHeight="1" x14ac:dyDescent="0.2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5" customHeight="1" x14ac:dyDescent="0.2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5" customHeight="1" x14ac:dyDescent="0.2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5" customHeight="1" x14ac:dyDescent="0.2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5" customHeight="1" x14ac:dyDescent="0.2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5" customHeight="1" x14ac:dyDescent="0.2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5" customHeight="1" x14ac:dyDescent="0.2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5" customHeight="1" x14ac:dyDescent="0.2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5" customHeight="1" x14ac:dyDescent="0.2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5" customHeight="1" x14ac:dyDescent="0.2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5" customHeight="1" x14ac:dyDescent="0.2">
      <c r="A30" s="137" t="s">
        <v>65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5" customHeight="1" thickBot="1" x14ac:dyDescent="0.25">
      <c r="A31" s="138" t="s">
        <v>66</v>
      </c>
      <c r="B31" s="137" t="s">
        <v>17</v>
      </c>
      <c r="C31" s="139">
        <f>SUM(C15:C28)</f>
        <v>1709976</v>
      </c>
      <c r="D31" s="127"/>
      <c r="E31" s="139">
        <f>SUM(E15:E28)</f>
        <v>-291624</v>
      </c>
      <c r="F31" s="127"/>
      <c r="G31" s="139">
        <f>SUM(G15:G28)</f>
        <v>1418352</v>
      </c>
      <c r="H31" s="127"/>
      <c r="I31" s="139">
        <f>SUM(I15:I28)</f>
        <v>538070</v>
      </c>
      <c r="J31" s="127"/>
      <c r="K31" s="139">
        <f>SUM(K15:K28)</f>
        <v>1956422</v>
      </c>
      <c r="L31" s="127"/>
      <c r="M31" s="139">
        <f>SUM(M15:M28)</f>
        <v>0</v>
      </c>
      <c r="N31" s="127"/>
      <c r="O31" s="139">
        <f>SUM(O15:O28)</f>
        <v>1956422</v>
      </c>
      <c r="P31" s="127"/>
      <c r="Q31" s="139">
        <f>SUM(Q15:Q28)</f>
        <v>0</v>
      </c>
      <c r="R31" s="127"/>
      <c r="S31" s="139">
        <f>SUM(S15:S28)</f>
        <v>1956422</v>
      </c>
      <c r="T31" s="137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4" t="s">
        <v>30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077N</v>
      </c>
      <c r="T35" s="127"/>
    </row>
    <row r="36" spans="1:20" ht="24.95" customHeight="1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625" defaultRowHeight="15.75" x14ac:dyDescent="0.25"/>
  <cols>
    <col min="1" max="1" width="33" style="142" customWidth="1"/>
    <col min="2" max="2" width="1.625" style="142" customWidth="1"/>
    <col min="3" max="3" width="16.75" style="142" customWidth="1"/>
    <col min="4" max="4" width="1.625" style="142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2"/>
    <col min="10" max="10" width="1.625" style="510" customWidth="1"/>
    <col min="11" max="11" width="14.625" style="142"/>
    <col min="12" max="12" width="1.5" style="142" customWidth="1"/>
    <col min="13" max="13" width="14.625" style="142"/>
    <col min="14" max="14" width="1.5" style="142" customWidth="1"/>
    <col min="15" max="15" width="14.625" style="142"/>
    <col min="16" max="16" width="1.625" style="142" customWidth="1"/>
    <col min="17" max="17" width="14.625" style="142"/>
    <col min="18" max="18" width="1.625" style="142" customWidth="1"/>
    <col min="19" max="19" width="14.625" style="142"/>
    <col min="20" max="20" width="1.625" style="142" customWidth="1"/>
    <col min="21" max="21" width="14.625" style="142"/>
    <col min="22" max="22" width="1.625" style="142" customWidth="1"/>
    <col min="23" max="23" width="25.625" style="142" customWidth="1"/>
    <col min="24" max="24" width="1.625" style="142" customWidth="1"/>
    <col min="25" max="25" width="14.625" style="142"/>
    <col min="26" max="26" width="1.625" style="142" customWidth="1"/>
    <col min="27" max="27" width="15.625" style="142" customWidth="1"/>
    <col min="28" max="28" width="1.625" style="142" customWidth="1"/>
    <col min="29" max="16384" width="14.625" style="142"/>
  </cols>
  <sheetData>
    <row r="1" spans="1:29" x14ac:dyDescent="0.25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25">
      <c r="A2" s="3" t="s">
        <v>424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25">
      <c r="A3" s="3" t="s">
        <v>425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25">
      <c r="A4" s="140" t="s">
        <v>67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25">
      <c r="A5" s="558" t="s">
        <v>434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25">
      <c r="A7" s="3" t="str">
        <f>'E1.XLS '!A7</f>
        <v>PREPARED BY:  Sonya City</v>
      </c>
      <c r="C7" s="141"/>
      <c r="E7" s="509"/>
      <c r="G7" s="511"/>
      <c r="I7" s="141"/>
      <c r="K7" s="141"/>
      <c r="M7" s="507" t="s">
        <v>307</v>
      </c>
      <c r="O7" s="141"/>
      <c r="Q7" s="141"/>
      <c r="S7" s="141"/>
      <c r="U7" s="141"/>
      <c r="W7" s="141"/>
      <c r="Y7" s="141"/>
      <c r="AA7" s="141"/>
      <c r="AC7" s="157" t="str">
        <f>A2</f>
        <v>COMPANY # 077N</v>
      </c>
    </row>
    <row r="8" spans="1:29" ht="16.5" thickBot="1" x14ac:dyDescent="0.3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68</v>
      </c>
    </row>
    <row r="9" spans="1:29" ht="16.5" thickTop="1" x14ac:dyDescent="0.25">
      <c r="A9" s="144"/>
      <c r="B9" s="496"/>
      <c r="C9" s="145"/>
      <c r="D9" s="496"/>
      <c r="E9" s="514"/>
      <c r="F9" s="515"/>
      <c r="G9" s="516"/>
      <c r="H9" s="515"/>
      <c r="I9" s="145" t="s">
        <v>310</v>
      </c>
      <c r="J9" s="515"/>
      <c r="K9" s="146" t="s">
        <v>21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304</v>
      </c>
      <c r="V9" s="146"/>
      <c r="W9" s="146"/>
      <c r="X9" s="496"/>
      <c r="Y9" s="146" t="s">
        <v>23</v>
      </c>
      <c r="Z9" s="497"/>
      <c r="AA9" s="146"/>
      <c r="AB9" s="497"/>
      <c r="AC9" s="147"/>
    </row>
    <row r="10" spans="1:29" x14ac:dyDescent="0.25">
      <c r="A10" s="148" t="s">
        <v>69</v>
      </c>
      <c r="B10" s="498"/>
      <c r="C10" s="149" t="s">
        <v>296</v>
      </c>
      <c r="D10" s="498"/>
      <c r="E10" s="517" t="s">
        <v>311</v>
      </c>
      <c r="F10" s="518"/>
      <c r="G10" s="519" t="s">
        <v>312</v>
      </c>
      <c r="H10" s="518"/>
      <c r="I10" s="149" t="s">
        <v>52</v>
      </c>
      <c r="J10" s="518"/>
      <c r="K10" s="149" t="s">
        <v>20</v>
      </c>
      <c r="L10" s="498"/>
      <c r="M10" s="149" t="s">
        <v>70</v>
      </c>
      <c r="N10" s="498"/>
      <c r="O10" s="149"/>
      <c r="P10" s="498"/>
      <c r="Q10" s="149" t="s">
        <v>34</v>
      </c>
      <c r="R10" s="498"/>
      <c r="S10" s="149" t="s">
        <v>22</v>
      </c>
      <c r="T10" s="498"/>
      <c r="U10" s="149" t="s">
        <v>52</v>
      </c>
      <c r="V10" s="498"/>
      <c r="W10" s="149" t="s">
        <v>4</v>
      </c>
      <c r="X10" s="498"/>
      <c r="Y10" s="149" t="s">
        <v>20</v>
      </c>
      <c r="Z10" s="498"/>
      <c r="AA10" s="149" t="s">
        <v>70</v>
      </c>
      <c r="AB10" s="498"/>
      <c r="AC10" s="508"/>
    </row>
    <row r="11" spans="1:29" ht="16.5" thickBot="1" x14ac:dyDescent="0.3">
      <c r="A11" s="150"/>
      <c r="B11" s="499"/>
      <c r="C11" s="151" t="s">
        <v>297</v>
      </c>
      <c r="D11" s="499"/>
      <c r="E11" s="520" t="s">
        <v>72</v>
      </c>
      <c r="F11" s="521"/>
      <c r="G11" s="522" t="s">
        <v>313</v>
      </c>
      <c r="H11" s="521"/>
      <c r="I11" s="151" t="s">
        <v>314</v>
      </c>
      <c r="J11" s="521"/>
      <c r="K11" s="151" t="s">
        <v>73</v>
      </c>
      <c r="L11" s="499"/>
      <c r="M11" s="151" t="s">
        <v>73</v>
      </c>
      <c r="N11" s="499"/>
      <c r="O11" s="151" t="s">
        <v>71</v>
      </c>
      <c r="P11" s="499"/>
      <c r="Q11" s="151" t="s">
        <v>91</v>
      </c>
      <c r="R11" s="499"/>
      <c r="S11" s="151" t="s">
        <v>91</v>
      </c>
      <c r="T11" s="499"/>
      <c r="U11" s="151" t="s">
        <v>91</v>
      </c>
      <c r="V11" s="499"/>
      <c r="W11" s="151"/>
      <c r="X11" s="499"/>
      <c r="Y11" s="151" t="s">
        <v>73</v>
      </c>
      <c r="Z11" s="499"/>
      <c r="AA11" s="151" t="s">
        <v>73</v>
      </c>
      <c r="AB11" s="499"/>
      <c r="AC11" s="152" t="s">
        <v>71</v>
      </c>
    </row>
    <row r="12" spans="1:29" ht="16.5" thickTop="1" x14ac:dyDescent="0.25">
      <c r="A12" s="107" t="s">
        <v>233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25">
      <c r="A13" s="107" t="s">
        <v>376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25">
      <c r="A14" s="505" t="s">
        <v>308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25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9.5" x14ac:dyDescent="0.35">
      <c r="A16" s="494" t="s">
        <v>320</v>
      </c>
      <c r="C16" s="495" t="s">
        <v>298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25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5" thickBot="1" x14ac:dyDescent="0.3">
      <c r="A18" s="154" t="s">
        <v>299</v>
      </c>
      <c r="C18" s="495" t="s">
        <v>300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25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5" thickBot="1" x14ac:dyDescent="0.3">
      <c r="A20" s="505" t="s">
        <v>305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25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25">
      <c r="A22" s="505" t="s">
        <v>309</v>
      </c>
      <c r="E22" s="525"/>
      <c r="G22" s="153"/>
      <c r="H22" s="153"/>
      <c r="I22" s="153"/>
      <c r="AA22" s="141"/>
    </row>
    <row r="23" spans="1:29" x14ac:dyDescent="0.25">
      <c r="A23" s="505"/>
      <c r="E23" s="525"/>
      <c r="G23" s="153"/>
      <c r="H23" s="153"/>
      <c r="I23" s="153"/>
      <c r="AA23" s="141"/>
    </row>
    <row r="24" spans="1:29" x14ac:dyDescent="0.25">
      <c r="A24" s="505" t="s">
        <v>317</v>
      </c>
      <c r="C24" s="529"/>
      <c r="E24" s="525"/>
      <c r="G24" s="153"/>
      <c r="H24" s="153"/>
      <c r="I24" s="153"/>
      <c r="AA24" s="141"/>
    </row>
    <row r="25" spans="1:29" x14ac:dyDescent="0.25">
      <c r="A25" s="143" t="s">
        <v>319</v>
      </c>
      <c r="E25" s="525"/>
      <c r="G25" s="153"/>
      <c r="H25" s="153"/>
      <c r="I25" s="153"/>
      <c r="AA25" s="141"/>
    </row>
    <row r="26" spans="1:29" ht="24.75" customHeight="1" x14ac:dyDescent="0.25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25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25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25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25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25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25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25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25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318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3"/>
      <c r="E37" s="142"/>
      <c r="F37" s="142"/>
      <c r="G37" s="142"/>
      <c r="H37" s="142"/>
      <c r="J37" s="142"/>
    </row>
    <row r="38" spans="1:30" ht="27.95" customHeight="1" x14ac:dyDescent="0.35">
      <c r="A38" s="494" t="s">
        <v>321</v>
      </c>
      <c r="C38" s="495" t="s">
        <v>301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25">
      <c r="A39" s="506"/>
      <c r="E39" s="509"/>
      <c r="G39" s="153"/>
      <c r="I39" s="153"/>
    </row>
    <row r="40" spans="1:30" ht="27.95" customHeight="1" thickBot="1" x14ac:dyDescent="0.3">
      <c r="A40" s="154" t="s">
        <v>302</v>
      </c>
      <c r="C40" s="495" t="s">
        <v>303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3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306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5" thickTop="1" x14ac:dyDescent="0.25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25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5" thickBot="1" x14ac:dyDescent="0.3">
      <c r="A46" s="505" t="s">
        <v>353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3" t="s">
        <v>74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9.5" x14ac:dyDescent="0.35">
      <c r="A50" s="531" t="s">
        <v>322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077N</v>
      </c>
    </row>
    <row r="51" spans="1:29" x14ac:dyDescent="0.25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68</v>
      </c>
    </row>
    <row r="52" spans="1:29" x14ac:dyDescent="0.25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25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3"/>
    </row>
    <row r="72" spans="5:10" x14ac:dyDescent="0.25">
      <c r="E72" s="30" t="s">
        <v>315</v>
      </c>
      <c r="G72" s="511"/>
      <c r="I72" s="143"/>
    </row>
    <row r="73" spans="5:10" x14ac:dyDescent="0.25">
      <c r="E73" s="509"/>
      <c r="G73" s="511"/>
      <c r="H73" s="30" t="s">
        <v>316</v>
      </c>
      <c r="I73" s="143"/>
    </row>
    <row r="74" spans="5:10" x14ac:dyDescent="0.25">
      <c r="E74" s="509"/>
      <c r="G74" s="511"/>
      <c r="I74" s="141"/>
    </row>
    <row r="75" spans="5:10" x14ac:dyDescent="0.25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2001-07-18T20:53:42Z</cp:lastPrinted>
  <dcterms:created xsi:type="dcterms:W3CDTF">1998-03-02T21:51:31Z</dcterms:created>
  <dcterms:modified xsi:type="dcterms:W3CDTF">2014-09-05T09:59:22Z</dcterms:modified>
</cp:coreProperties>
</file>