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E6" i="1" s="1"/>
  <c r="D7" i="1"/>
  <c r="E7" i="1"/>
  <c r="F7" i="1" s="1"/>
  <c r="D8" i="1"/>
  <c r="E8" i="1"/>
  <c r="F8" i="1" s="1"/>
  <c r="D9" i="1"/>
  <c r="E9" i="1" s="1"/>
  <c r="F9" i="1" s="1"/>
  <c r="B10" i="1"/>
  <c r="C10" i="1"/>
  <c r="C20" i="1" s="1"/>
  <c r="C31" i="1" s="1"/>
  <c r="D10" i="1"/>
  <c r="D20" i="1" s="1"/>
  <c r="D31" i="1" s="1"/>
  <c r="D13" i="1"/>
  <c r="E13" i="1" s="1"/>
  <c r="D14" i="1"/>
  <c r="E14" i="1" s="1"/>
  <c r="F14" i="1" s="1"/>
  <c r="D15" i="1"/>
  <c r="E15" i="1" s="1"/>
  <c r="F15" i="1" s="1"/>
  <c r="D16" i="1"/>
  <c r="E16" i="1"/>
  <c r="F16" i="1"/>
  <c r="C17" i="1"/>
  <c r="C21" i="1"/>
  <c r="C22" i="1" s="1"/>
  <c r="C27" i="1"/>
  <c r="D27" i="1"/>
  <c r="C32" i="1"/>
  <c r="F6" i="1" l="1"/>
  <c r="F10" i="1" s="1"/>
  <c r="E10" i="1"/>
  <c r="C33" i="1"/>
  <c r="F13" i="1"/>
  <c r="F17" i="1" s="1"/>
  <c r="F21" i="1" s="1"/>
  <c r="E17" i="1"/>
  <c r="E21" i="1" s="1"/>
  <c r="D17" i="1"/>
  <c r="D21" i="1" s="1"/>
  <c r="F27" i="1" l="1"/>
  <c r="F32" i="1" s="1"/>
  <c r="F33" i="1" s="1"/>
  <c r="F20" i="1"/>
  <c r="F31" i="1" s="1"/>
  <c r="F22" i="1"/>
  <c r="D32" i="1"/>
  <c r="D33" i="1" s="1"/>
  <c r="D22" i="1"/>
  <c r="E32" i="1"/>
  <c r="E33" i="1" s="1"/>
  <c r="E20" i="1"/>
  <c r="E31" i="1" s="1"/>
  <c r="E27" i="1"/>
  <c r="E22" i="1" l="1"/>
</calcChain>
</file>

<file path=xl/sharedStrings.xml><?xml version="1.0" encoding="utf-8"?>
<sst xmlns="http://schemas.openxmlformats.org/spreadsheetml/2006/main" count="28" uniqueCount="20">
  <si>
    <t>NWPP</t>
  </si>
  <si>
    <t>RMPA</t>
  </si>
  <si>
    <t>AZ/NM/SNV</t>
  </si>
  <si>
    <t>CA/MX</t>
  </si>
  <si>
    <t>Total</t>
  </si>
  <si>
    <t>Summer Peak Demand</t>
  </si>
  <si>
    <t>Summer Peak Generation</t>
  </si>
  <si>
    <t>Summer Peak Reserve Margin</t>
  </si>
  <si>
    <t>Adjusted Summer Peak Demand</t>
  </si>
  <si>
    <t>Adjusted Summer Peak Generation</t>
  </si>
  <si>
    <t>Adjusted Summer Peak Reserve Margin</t>
  </si>
  <si>
    <t>Data Inaccuracies</t>
  </si>
  <si>
    <t>Hydro Capacity Overcounted</t>
  </si>
  <si>
    <t>Thermal Data Inaccuracies</t>
  </si>
  <si>
    <t>Notes:</t>
  </si>
  <si>
    <t>Data comes from May 1999 WSCC Information Summary and June 2000 WSCC Information Summary</t>
  </si>
  <si>
    <t>Started with 1999 Data and assumed 3% load growth;  2000 generation based on additions identified by Enron.</t>
  </si>
  <si>
    <t>Load growth beyond 2000 based on 3%.</t>
  </si>
  <si>
    <t>Generation additions based on Enron's internal analysis.</t>
  </si>
  <si>
    <t>Line Losses Excluded from WSCC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</si>
</sst>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28" sqref="A28"/>
    </sheetView>
  </sheetViews>
  <sheetFormatPr defaultRowHeight="12.75" x14ac:dyDescent="0.2"/>
  <cols>
    <col min="1" max="1" width="34.5703125" customWidth="1"/>
  </cols>
  <sheetData>
    <row r="1" spans="1:6" x14ac:dyDescent="0.2">
      <c r="B1" s="2"/>
    </row>
    <row r="3" spans="1:6" x14ac:dyDescent="0.2">
      <c r="B3">
        <v>1998</v>
      </c>
      <c r="C3">
        <v>1999</v>
      </c>
      <c r="D3">
        <v>2000</v>
      </c>
      <c r="E3">
        <v>2001</v>
      </c>
      <c r="F3">
        <v>2002</v>
      </c>
    </row>
    <row r="5" spans="1:6" x14ac:dyDescent="0.2">
      <c r="A5" t="s">
        <v>5</v>
      </c>
    </row>
    <row r="6" spans="1:6" x14ac:dyDescent="0.2">
      <c r="A6" t="s">
        <v>0</v>
      </c>
      <c r="B6" s="3">
        <v>49484</v>
      </c>
      <c r="C6" s="3">
        <v>48319</v>
      </c>
      <c r="D6" s="3">
        <f>+C6*1.03</f>
        <v>49768.57</v>
      </c>
      <c r="E6" s="3">
        <f>+D6*1.03</f>
        <v>51261.627099999998</v>
      </c>
      <c r="F6" s="3">
        <f>+E6*1.03</f>
        <v>52799.475913000002</v>
      </c>
    </row>
    <row r="7" spans="1:6" x14ac:dyDescent="0.2">
      <c r="A7" t="s">
        <v>1</v>
      </c>
      <c r="B7" s="3">
        <v>7975</v>
      </c>
      <c r="C7" s="3">
        <v>7640</v>
      </c>
      <c r="D7" s="3">
        <f t="shared" ref="D7:F9" si="0">+C7*1.03</f>
        <v>7869.2</v>
      </c>
      <c r="E7" s="3">
        <f t="shared" si="0"/>
        <v>8105.2759999999998</v>
      </c>
      <c r="F7" s="3">
        <f t="shared" si="0"/>
        <v>8348.4342799999995</v>
      </c>
    </row>
    <row r="8" spans="1:6" x14ac:dyDescent="0.2">
      <c r="A8" t="s">
        <v>2</v>
      </c>
      <c r="B8" s="3">
        <v>20430</v>
      </c>
      <c r="C8" s="3">
        <v>19954</v>
      </c>
      <c r="D8" s="3">
        <f t="shared" si="0"/>
        <v>20552.62</v>
      </c>
      <c r="E8" s="3">
        <f t="shared" si="0"/>
        <v>21169.1986</v>
      </c>
      <c r="F8" s="3">
        <f t="shared" si="0"/>
        <v>21804.274558000001</v>
      </c>
    </row>
    <row r="9" spans="1:6" x14ac:dyDescent="0.2">
      <c r="A9" t="s">
        <v>3</v>
      </c>
      <c r="B9" s="3">
        <v>55441</v>
      </c>
      <c r="C9" s="3">
        <v>53146</v>
      </c>
      <c r="D9" s="3">
        <f t="shared" si="0"/>
        <v>54740.380000000005</v>
      </c>
      <c r="E9" s="3">
        <f t="shared" si="0"/>
        <v>56382.591400000005</v>
      </c>
      <c r="F9" s="3">
        <f t="shared" si="0"/>
        <v>58074.069142000008</v>
      </c>
    </row>
    <row r="10" spans="1:6" x14ac:dyDescent="0.2">
      <c r="A10" t="s">
        <v>4</v>
      </c>
      <c r="B10" s="3">
        <f>SUM(B6:B9)</f>
        <v>133330</v>
      </c>
      <c r="C10" s="3">
        <f>SUM(C6:C9)</f>
        <v>129059</v>
      </c>
      <c r="D10" s="3">
        <f>SUM(D6:D9)</f>
        <v>132930.77000000002</v>
      </c>
      <c r="E10" s="3">
        <f>SUM(E6:E9)</f>
        <v>136918.6931</v>
      </c>
      <c r="F10" s="3">
        <f>SUM(F6:F9)</f>
        <v>141026.25389300002</v>
      </c>
    </row>
    <row r="11" spans="1:6" x14ac:dyDescent="0.2">
      <c r="B11" s="3"/>
      <c r="C11" s="3"/>
      <c r="D11" s="3"/>
      <c r="E11" s="3"/>
    </row>
    <row r="12" spans="1:6" x14ac:dyDescent="0.2">
      <c r="A12" t="s">
        <v>6</v>
      </c>
      <c r="B12" s="3"/>
      <c r="C12" s="3"/>
      <c r="D12" s="3"/>
      <c r="E12" s="3"/>
    </row>
    <row r="13" spans="1:6" x14ac:dyDescent="0.2">
      <c r="A13" t="s">
        <v>0</v>
      </c>
      <c r="B13" s="3"/>
      <c r="C13" s="3">
        <v>72050</v>
      </c>
      <c r="D13" s="3">
        <f>+C13</f>
        <v>72050</v>
      </c>
      <c r="E13" s="3">
        <f>+D13+760</f>
        <v>72810</v>
      </c>
      <c r="F13" s="3">
        <f>+E13+1100</f>
        <v>73910</v>
      </c>
    </row>
    <row r="14" spans="1:6" x14ac:dyDescent="0.2">
      <c r="A14" t="s">
        <v>1</v>
      </c>
      <c r="B14" s="3"/>
      <c r="C14" s="3">
        <v>10584</v>
      </c>
      <c r="D14" s="3">
        <f>+C14</f>
        <v>10584</v>
      </c>
      <c r="E14" s="3">
        <f>+D14</f>
        <v>10584</v>
      </c>
      <c r="F14" s="3">
        <f>+E14</f>
        <v>10584</v>
      </c>
    </row>
    <row r="15" spans="1:6" x14ac:dyDescent="0.2">
      <c r="A15" t="s">
        <v>2</v>
      </c>
      <c r="B15" s="3"/>
      <c r="C15" s="3">
        <v>22272</v>
      </c>
      <c r="D15" s="3">
        <f>+C15+908</f>
        <v>23180</v>
      </c>
      <c r="E15" s="3">
        <f>+D15+2390</f>
        <v>25570</v>
      </c>
      <c r="F15" s="3">
        <f>+E15+692</f>
        <v>26262</v>
      </c>
    </row>
    <row r="16" spans="1:6" x14ac:dyDescent="0.2">
      <c r="A16" t="s">
        <v>3</v>
      </c>
      <c r="B16" s="3"/>
      <c r="C16" s="3">
        <v>53492</v>
      </c>
      <c r="D16" s="3">
        <f>+C16</f>
        <v>53492</v>
      </c>
      <c r="E16" s="3">
        <f>+D16+1000</f>
        <v>54492</v>
      </c>
      <c r="F16" s="3">
        <f>+E16+1928</f>
        <v>56420</v>
      </c>
    </row>
    <row r="17" spans="1:6" x14ac:dyDescent="0.2">
      <c r="A17" t="s">
        <v>4</v>
      </c>
      <c r="B17" s="3"/>
      <c r="C17" s="3">
        <f>SUM(C13:C16)</f>
        <v>158398</v>
      </c>
      <c r="D17" s="3">
        <f>SUM(D13:D16)</f>
        <v>159306</v>
      </c>
      <c r="E17" s="3">
        <f>SUM(E13:E16)</f>
        <v>163456</v>
      </c>
      <c r="F17" s="3">
        <f>SUM(F13:F16)</f>
        <v>167176</v>
      </c>
    </row>
    <row r="18" spans="1:6" x14ac:dyDescent="0.2">
      <c r="B18" s="3"/>
      <c r="C18" s="3"/>
      <c r="D18" s="3"/>
      <c r="E18" s="3"/>
    </row>
    <row r="19" spans="1:6" x14ac:dyDescent="0.2">
      <c r="A19" t="s">
        <v>4</v>
      </c>
      <c r="B19" s="3"/>
      <c r="C19" s="3"/>
      <c r="D19" s="3"/>
      <c r="E19" s="3"/>
    </row>
    <row r="20" spans="1:6" x14ac:dyDescent="0.2">
      <c r="A20" t="s">
        <v>5</v>
      </c>
      <c r="B20" s="3"/>
      <c r="C20" s="3">
        <f>+C10</f>
        <v>129059</v>
      </c>
      <c r="D20" s="3">
        <f>+D10</f>
        <v>132930.77000000002</v>
      </c>
      <c r="E20" s="3">
        <f>+E10</f>
        <v>136918.6931</v>
      </c>
      <c r="F20" s="3">
        <f>+F10</f>
        <v>141026.25389300002</v>
      </c>
    </row>
    <row r="21" spans="1:6" x14ac:dyDescent="0.2">
      <c r="A21" t="s">
        <v>6</v>
      </c>
      <c r="B21" s="3"/>
      <c r="C21" s="3">
        <f>+C17</f>
        <v>158398</v>
      </c>
      <c r="D21" s="3">
        <f>+D17</f>
        <v>159306</v>
      </c>
      <c r="E21" s="3">
        <f>+E17</f>
        <v>163456</v>
      </c>
      <c r="F21" s="3">
        <f>+F17</f>
        <v>167176</v>
      </c>
    </row>
    <row r="22" spans="1:6" x14ac:dyDescent="0.2">
      <c r="A22" t="s">
        <v>7</v>
      </c>
      <c r="B22" s="3"/>
      <c r="C22" s="1">
        <f>+C21/C20-1</f>
        <v>0.22733013582934936</v>
      </c>
      <c r="D22" s="1">
        <f>+D21/D20-1</f>
        <v>0.19841327933329489</v>
      </c>
      <c r="E22" s="1">
        <f>+E21/E20-1</f>
        <v>0.19381799737613759</v>
      </c>
      <c r="F22" s="1">
        <f>+F21/F20-1</f>
        <v>0.18542466657903578</v>
      </c>
    </row>
    <row r="23" spans="1:6" x14ac:dyDescent="0.2">
      <c r="B23" s="3"/>
      <c r="C23" s="3"/>
      <c r="D23" s="3"/>
      <c r="E23" s="3"/>
    </row>
    <row r="24" spans="1:6" x14ac:dyDescent="0.2">
      <c r="A24" t="s">
        <v>11</v>
      </c>
      <c r="B24" s="3"/>
      <c r="C24" s="3"/>
      <c r="D24" s="3"/>
      <c r="E24" s="3"/>
    </row>
    <row r="25" spans="1:6" x14ac:dyDescent="0.2">
      <c r="A25" t="s">
        <v>12</v>
      </c>
      <c r="B25" s="3"/>
      <c r="C25" s="3">
        <v>5000</v>
      </c>
      <c r="D25" s="3">
        <v>5000</v>
      </c>
      <c r="E25" s="3">
        <v>5000</v>
      </c>
      <c r="F25" s="3">
        <v>5000</v>
      </c>
    </row>
    <row r="26" spans="1:6" x14ac:dyDescent="0.2">
      <c r="A26" t="s">
        <v>13</v>
      </c>
      <c r="B26" s="3"/>
      <c r="C26" s="3">
        <v>3000</v>
      </c>
      <c r="D26" s="3">
        <v>3000</v>
      </c>
      <c r="E26" s="3">
        <v>3000</v>
      </c>
      <c r="F26" s="3">
        <v>3000</v>
      </c>
    </row>
    <row r="27" spans="1:6" x14ac:dyDescent="0.2">
      <c r="A27" t="s">
        <v>19</v>
      </c>
      <c r="B27" s="3"/>
      <c r="C27" s="3">
        <f>+C10*0.03</f>
        <v>3871.77</v>
      </c>
      <c r="D27" s="3">
        <f>+D10*0.03</f>
        <v>3987.9231000000004</v>
      </c>
      <c r="E27" s="3">
        <f>+E10*0.03</f>
        <v>4107.5607929999996</v>
      </c>
      <c r="F27" s="3">
        <f>+F10*0.03</f>
        <v>4230.7876167900004</v>
      </c>
    </row>
    <row r="28" spans="1:6" x14ac:dyDescent="0.2">
      <c r="B28" s="3"/>
      <c r="C28" s="3"/>
      <c r="D28" s="3"/>
      <c r="E28" s="3"/>
    </row>
    <row r="29" spans="1:6" x14ac:dyDescent="0.2">
      <c r="B29" s="3"/>
      <c r="C29" s="3"/>
      <c r="D29" s="3"/>
      <c r="E29" s="3"/>
    </row>
    <row r="30" spans="1:6" x14ac:dyDescent="0.2">
      <c r="B30" s="3"/>
      <c r="C30" s="3"/>
      <c r="D30" s="3"/>
      <c r="E30" s="3"/>
    </row>
    <row r="31" spans="1:6" x14ac:dyDescent="0.2">
      <c r="A31" t="s">
        <v>8</v>
      </c>
      <c r="B31" s="3"/>
      <c r="C31" s="3">
        <f>+C20</f>
        <v>129059</v>
      </c>
      <c r="D31" s="3">
        <f>+D20</f>
        <v>132930.77000000002</v>
      </c>
      <c r="E31" s="3">
        <f>+E20</f>
        <v>136918.6931</v>
      </c>
      <c r="F31" s="3">
        <f>+F20</f>
        <v>141026.25389300002</v>
      </c>
    </row>
    <row r="32" spans="1:6" x14ac:dyDescent="0.2">
      <c r="A32" t="s">
        <v>9</v>
      </c>
      <c r="B32" s="3"/>
      <c r="C32" s="3">
        <f>+C21-C25-C26-C27</f>
        <v>146526.23000000001</v>
      </c>
      <c r="D32" s="3">
        <f>+D21-D25-D26-D27</f>
        <v>147318.07689999999</v>
      </c>
      <c r="E32" s="3">
        <f>+E21-E25-E26-E27</f>
        <v>151348.43920699999</v>
      </c>
      <c r="F32" s="3">
        <f>+F21-F25-F26-F27</f>
        <v>154945.21238320999</v>
      </c>
    </row>
    <row r="33" spans="1:6" x14ac:dyDescent="0.2">
      <c r="A33" t="s">
        <v>10</v>
      </c>
      <c r="B33" s="3"/>
      <c r="C33" s="1">
        <f>+C32/C31-1</f>
        <v>0.13534298266684242</v>
      </c>
      <c r="D33" s="1">
        <f>+D32/D31-1</f>
        <v>0.10823157723377341</v>
      </c>
      <c r="E33" s="1">
        <f>+E32/E31-1</f>
        <v>0.10538916038631085</v>
      </c>
      <c r="F33" s="1">
        <f>+F32/F31-1</f>
        <v>9.8697640375320583E-2</v>
      </c>
    </row>
    <row r="34" spans="1:6" x14ac:dyDescent="0.2">
      <c r="B34" s="3"/>
      <c r="C34" s="3"/>
      <c r="D34" s="3"/>
      <c r="E34" s="3"/>
    </row>
    <row r="35" spans="1:6" x14ac:dyDescent="0.2">
      <c r="B35" s="3"/>
      <c r="C35" s="3"/>
      <c r="D35" s="3"/>
      <c r="E35" s="3"/>
    </row>
    <row r="36" spans="1:6" x14ac:dyDescent="0.2">
      <c r="A36" t="s">
        <v>14</v>
      </c>
      <c r="B36" s="3"/>
      <c r="C36" s="3"/>
      <c r="D36" s="3"/>
      <c r="E36" s="3"/>
    </row>
    <row r="37" spans="1:6" x14ac:dyDescent="0.2">
      <c r="A37" t="s">
        <v>15</v>
      </c>
      <c r="B37" s="3"/>
      <c r="C37" s="3"/>
      <c r="D37" s="3"/>
      <c r="E37" s="3"/>
    </row>
    <row r="38" spans="1:6" x14ac:dyDescent="0.2">
      <c r="A38" t="s">
        <v>16</v>
      </c>
      <c r="B38" s="3"/>
      <c r="C38" s="3"/>
      <c r="D38" s="3"/>
      <c r="E38" s="3"/>
    </row>
    <row r="39" spans="1:6" x14ac:dyDescent="0.2">
      <c r="A39" t="s">
        <v>17</v>
      </c>
      <c r="B39" s="3"/>
      <c r="C39" s="3"/>
      <c r="D39" s="3"/>
      <c r="E39" s="3"/>
    </row>
    <row r="40" spans="1:6" x14ac:dyDescent="0.2">
      <c r="A40" t="s">
        <v>18</v>
      </c>
      <c r="B40" s="3"/>
      <c r="C40" s="3"/>
      <c r="D40" s="3"/>
      <c r="E40" s="3"/>
    </row>
    <row r="41" spans="1:6" x14ac:dyDescent="0.2">
      <c r="B41" s="3"/>
      <c r="C41" s="3"/>
      <c r="D41" s="3"/>
      <c r="E41" s="3"/>
    </row>
    <row r="42" spans="1:6" x14ac:dyDescent="0.2">
      <c r="B42" s="3"/>
      <c r="C42" s="3"/>
      <c r="D42" s="3"/>
      <c r="E42" s="3"/>
    </row>
    <row r="43" spans="1:6" x14ac:dyDescent="0.2">
      <c r="B43" s="3"/>
      <c r="C43" s="3"/>
      <c r="D43" s="3"/>
      <c r="E43" s="3"/>
    </row>
    <row r="44" spans="1:6" x14ac:dyDescent="0.2">
      <c r="B44" s="3"/>
      <c r="C44" s="3"/>
      <c r="D44" s="3"/>
      <c r="E44" s="3"/>
    </row>
    <row r="45" spans="1:6" x14ac:dyDescent="0.2">
      <c r="B45" s="3"/>
      <c r="C45" s="3"/>
      <c r="D45" s="3"/>
      <c r="E45" s="3"/>
    </row>
    <row r="46" spans="1:6" x14ac:dyDescent="0.2">
      <c r="B46" s="3"/>
      <c r="C46" s="3"/>
      <c r="D46" s="3"/>
      <c r="E46" s="3"/>
    </row>
    <row r="47" spans="1:6" x14ac:dyDescent="0.2">
      <c r="B47" s="3"/>
      <c r="C47" s="3"/>
      <c r="D47" s="3"/>
      <c r="E47" s="3"/>
    </row>
    <row r="48" spans="1:6" x14ac:dyDescent="0.2">
      <c r="B48" s="3"/>
      <c r="C48" s="3"/>
      <c r="D48" s="3"/>
      <c r="E48" s="3"/>
    </row>
    <row r="49" spans="2:5" x14ac:dyDescent="0.2">
      <c r="B49" s="3"/>
      <c r="C49" s="3"/>
      <c r="D49" s="3"/>
      <c r="E49" s="3"/>
    </row>
    <row r="50" spans="2:5" x14ac:dyDescent="0.2">
      <c r="B50" s="3"/>
      <c r="C50" s="3"/>
      <c r="D50" s="3"/>
      <c r="E50" s="3"/>
    </row>
    <row r="51" spans="2:5" x14ac:dyDescent="0.2">
      <c r="B51" s="3"/>
      <c r="C51" s="3"/>
      <c r="D51" s="3"/>
      <c r="E51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Felienne</cp:lastModifiedBy>
  <dcterms:created xsi:type="dcterms:W3CDTF">2000-08-31T18:51:49Z</dcterms:created>
  <dcterms:modified xsi:type="dcterms:W3CDTF">2014-09-04T07:34:34Z</dcterms:modified>
</cp:coreProperties>
</file>