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11340" windowHeight="7215"/>
  </bookViews>
  <sheets>
    <sheet name="FLASH99" sheetId="1" r:id="rId1"/>
  </sheets>
  <calcPr calcId="152511"/>
</workbook>
</file>

<file path=xl/calcChain.xml><?xml version="1.0" encoding="utf-8"?>
<calcChain xmlns="http://schemas.openxmlformats.org/spreadsheetml/2006/main">
  <c r="F8" i="1" l="1"/>
  <c r="D19" i="1"/>
  <c r="D8" i="1" s="1"/>
  <c r="E19" i="1"/>
  <c r="E8" i="1" s="1"/>
  <c r="F19" i="1"/>
  <c r="D22" i="1"/>
  <c r="E22" i="1"/>
  <c r="E38" i="1" s="1"/>
  <c r="E42" i="1" s="1"/>
  <c r="E5" i="1" s="1"/>
  <c r="F22" i="1"/>
  <c r="F38" i="1" s="1"/>
  <c r="F42" i="1" s="1"/>
  <c r="F5" i="1" s="1"/>
  <c r="D23" i="1"/>
  <c r="E23" i="1"/>
  <c r="F23" i="1"/>
  <c r="D25" i="1"/>
  <c r="D41" i="1" s="1"/>
  <c r="E25" i="1"/>
  <c r="E41" i="1" s="1"/>
  <c r="F25" i="1"/>
  <c r="F41" i="1" s="1"/>
  <c r="D38" i="1"/>
  <c r="D42" i="1" s="1"/>
  <c r="D5" i="1" s="1"/>
  <c r="D39" i="1"/>
  <c r="E39" i="1"/>
  <c r="F39" i="1"/>
  <c r="D40" i="1"/>
  <c r="E40" i="1"/>
  <c r="F40" i="1"/>
  <c r="A52" i="1"/>
  <c r="A53" i="1"/>
  <c r="E60" i="1"/>
  <c r="F63" i="1"/>
  <c r="E66" i="1"/>
  <c r="D68" i="1"/>
  <c r="E68" i="1"/>
  <c r="F70" i="1" s="1"/>
  <c r="F6" i="1" s="1"/>
  <c r="F68" i="1"/>
  <c r="D70" i="1"/>
  <c r="D6" i="1" s="1"/>
  <c r="E70" i="1"/>
  <c r="E6" i="1" s="1"/>
  <c r="F7" i="1" l="1"/>
  <c r="F10" i="1" s="1"/>
  <c r="F9" i="1"/>
  <c r="D9" i="1"/>
  <c r="D7" i="1"/>
  <c r="D10" i="1" s="1"/>
  <c r="E9" i="1"/>
  <c r="E7" i="1"/>
  <c r="E10" i="1" s="1"/>
</calcChain>
</file>

<file path=xl/sharedStrings.xml><?xml version="1.0" encoding="utf-8"?>
<sst xmlns="http://schemas.openxmlformats.org/spreadsheetml/2006/main" count="59" uniqueCount="43">
  <si>
    <t>ProCaribe</t>
  </si>
  <si>
    <t xml:space="preserve"> </t>
  </si>
  <si>
    <t xml:space="preserve">    ASSUMPTIONS</t>
  </si>
  <si>
    <t>Total LPG-Propane (Gallons)</t>
  </si>
  <si>
    <t>May</t>
  </si>
  <si>
    <t xml:space="preserve">          Selling Price</t>
  </si>
  <si>
    <t xml:space="preserve"> ProGas Co.</t>
  </si>
  <si>
    <t xml:space="preserve"> San Juan Gas</t>
  </si>
  <si>
    <t xml:space="preserve"> Empire Gas</t>
  </si>
  <si>
    <t xml:space="preserve"> Centro Gas</t>
  </si>
  <si>
    <t>Amount</t>
  </si>
  <si>
    <t>June</t>
  </si>
  <si>
    <t>July</t>
  </si>
  <si>
    <t xml:space="preserve"> LPG- Sales (Volume)</t>
  </si>
  <si>
    <t>Average Cost of Sales</t>
  </si>
  <si>
    <t>Division of The Protane Corporation</t>
  </si>
  <si>
    <t>Total COS</t>
  </si>
  <si>
    <t xml:space="preserve"> Description</t>
  </si>
  <si>
    <t xml:space="preserve"> LPG Volume</t>
  </si>
  <si>
    <t xml:space="preserve"> LPG - Margin</t>
  </si>
  <si>
    <t xml:space="preserve"> LPG - Selling Price</t>
  </si>
  <si>
    <t xml:space="preserve"> Revenue</t>
  </si>
  <si>
    <t xml:space="preserve"> COS</t>
  </si>
  <si>
    <t xml:space="preserve"> Gross Margin</t>
  </si>
  <si>
    <t xml:space="preserve"> LPG/C Victoire</t>
  </si>
  <si>
    <t xml:space="preserve"> Premium</t>
  </si>
  <si>
    <t xml:space="preserve"> Import Tax ($4.00/barrel)</t>
  </si>
  <si>
    <t xml:space="preserve"> Mont Belvieu</t>
  </si>
  <si>
    <t xml:space="preserve">       LPG/C Victoire pricing calculation</t>
  </si>
  <si>
    <t>Cost Calculation</t>
  </si>
  <si>
    <t>Beginning Balance as of 4-27-01</t>
  </si>
  <si>
    <t xml:space="preserve">Borrowing </t>
  </si>
  <si>
    <t xml:space="preserve"> Reversing (April/01)</t>
  </si>
  <si>
    <t xml:space="preserve"> Return</t>
  </si>
  <si>
    <t>Vessel Recived</t>
  </si>
  <si>
    <t>Gallons</t>
  </si>
  <si>
    <t>Cost</t>
  </si>
  <si>
    <t xml:space="preserve"> Revenue Calculation ($ USD)</t>
  </si>
  <si>
    <t xml:space="preserve"> Total Revenue (US$)</t>
  </si>
  <si>
    <t xml:space="preserve">  Progas Co</t>
  </si>
  <si>
    <t xml:space="preserve">  San Juan Gas</t>
  </si>
  <si>
    <t xml:space="preserve">  Empire Gas</t>
  </si>
  <si>
    <t xml:space="preserve">  Centro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</si>
</sst>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166" formatCode="0.00000"/>
    <numFmt numFmtId="173" formatCode="mm/dd/yy"/>
    <numFmt numFmtId="181" formatCode="#,##0.00000_);[Red]\(#,##0.00000\)"/>
    <numFmt numFmtId="186" formatCode="_(* #,##0.0000_);_(* \(#,##0.0000\);_(* &quot;-&quot;??_);_(@_)"/>
    <numFmt numFmtId="189" formatCode="&quot;$&quot;#,##0.00000_);[Red]\(&quot;$&quot;#,##0.00000\)"/>
  </numFmts>
  <fonts count="7" x14ac:knownFonts="1">
    <font>
      <sz val="10"/>
      <name val="MS Sans Serif"/>
    </font>
    <font>
      <sz val="10"/>
      <name val="MS Sans Serif"/>
    </font>
    <font>
      <sz val="10"/>
      <name val="MS Sans Serif"/>
      <family val="2"/>
    </font>
    <font>
      <sz val="8.5"/>
      <name val="MS Sans Serif"/>
      <family val="2"/>
    </font>
    <font>
      <b/>
      <sz val="10"/>
      <name val="MS Sans Serif"/>
      <family val="2"/>
    </font>
    <font>
      <sz val="9"/>
      <name val="MS Sans Serif"/>
      <family val="2"/>
    </font>
    <font>
      <b/>
      <sz val="9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8" fontId="1" fillId="0" borderId="0" applyFont="0" applyFill="0" applyBorder="0" applyAlignment="0" applyProtection="0"/>
  </cellStyleXfs>
  <cellXfs count="79">
    <xf numFmtId="0" fontId="0" fillId="0" borderId="0" xfId="0"/>
    <xf numFmtId="38" fontId="0" fillId="0" borderId="1" xfId="0" applyNumberFormat="1" applyBorder="1"/>
    <xf numFmtId="38" fontId="0" fillId="0" borderId="0" xfId="0" applyNumberFormat="1"/>
    <xf numFmtId="0" fontId="0" fillId="0" borderId="0" xfId="0" applyBorder="1"/>
    <xf numFmtId="38" fontId="0" fillId="0" borderId="2" xfId="0" applyNumberFormat="1" applyBorder="1"/>
    <xf numFmtId="166" fontId="0" fillId="0" borderId="0" xfId="0" applyNumberFormat="1"/>
    <xf numFmtId="38" fontId="0" fillId="0" borderId="3" xfId="0" applyNumberFormat="1" applyBorder="1"/>
    <xf numFmtId="0" fontId="0" fillId="0" borderId="4" xfId="0" applyBorder="1"/>
    <xf numFmtId="38" fontId="0" fillId="0" borderId="0" xfId="0" applyNumberFormat="1" applyBorder="1"/>
    <xf numFmtId="0" fontId="0" fillId="0" borderId="0" xfId="0" quotePrefix="1" applyBorder="1" applyAlignment="1">
      <alignment horizontal="left"/>
    </xf>
    <xf numFmtId="0" fontId="2" fillId="0" borderId="0" xfId="0" applyFont="1" applyBorder="1"/>
    <xf numFmtId="38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0" fontId="3" fillId="0" borderId="0" xfId="0" applyFont="1"/>
    <xf numFmtId="0" fontId="5" fillId="0" borderId="0" xfId="0" applyFont="1" applyBorder="1"/>
    <xf numFmtId="0" fontId="5" fillId="0" borderId="0" xfId="0" applyFont="1"/>
    <xf numFmtId="38" fontId="5" fillId="0" borderId="0" xfId="0" applyNumberFormat="1" applyFont="1"/>
    <xf numFmtId="0" fontId="5" fillId="0" borderId="2" xfId="0" applyFont="1" applyBorder="1"/>
    <xf numFmtId="0" fontId="5" fillId="0" borderId="5" xfId="0" applyFont="1" applyBorder="1"/>
    <xf numFmtId="38" fontId="5" fillId="0" borderId="2" xfId="0" applyNumberFormat="1" applyFont="1" applyBorder="1"/>
    <xf numFmtId="38" fontId="5" fillId="0" borderId="6" xfId="0" applyNumberFormat="1" applyFont="1" applyBorder="1"/>
    <xf numFmtId="166" fontId="5" fillId="0" borderId="0" xfId="0" applyNumberFormat="1" applyFont="1"/>
    <xf numFmtId="0" fontId="5" fillId="0" borderId="0" xfId="0" applyFont="1" applyAlignment="1">
      <alignment horizontal="left"/>
    </xf>
    <xf numFmtId="38" fontId="5" fillId="0" borderId="0" xfId="0" applyNumberFormat="1" applyFont="1" applyBorder="1"/>
    <xf numFmtId="181" fontId="5" fillId="0" borderId="0" xfId="0" applyNumberFormat="1" applyFont="1" applyBorder="1"/>
    <xf numFmtId="6" fontId="5" fillId="0" borderId="0" xfId="1" applyNumberFormat="1" applyFont="1" applyBorder="1"/>
    <xf numFmtId="38" fontId="5" fillId="2" borderId="7" xfId="0" applyNumberFormat="1" applyFont="1" applyFill="1" applyBorder="1" applyAlignment="1">
      <alignment horizontal="center"/>
    </xf>
    <xf numFmtId="38" fontId="5" fillId="3" borderId="0" xfId="0" applyNumberFormat="1" applyFont="1" applyFill="1" applyBorder="1" applyAlignment="1">
      <alignment horizontal="center"/>
    </xf>
    <xf numFmtId="38" fontId="5" fillId="3" borderId="0" xfId="0" quotePrefix="1" applyNumberFormat="1" applyFont="1" applyFill="1" applyBorder="1" applyAlignment="1">
      <alignment horizontal="center"/>
    </xf>
    <xf numFmtId="38" fontId="5" fillId="3" borderId="1" xfId="0" applyNumberFormat="1" applyFont="1" applyFill="1" applyBorder="1" applyAlignment="1">
      <alignment horizontal="center"/>
    </xf>
    <xf numFmtId="38" fontId="5" fillId="0" borderId="8" xfId="0" applyNumberFormat="1" applyFont="1" applyBorder="1"/>
    <xf numFmtId="38" fontId="5" fillId="0" borderId="9" xfId="0" applyNumberFormat="1" applyFont="1" applyBorder="1"/>
    <xf numFmtId="38" fontId="5" fillId="0" borderId="10" xfId="0" applyNumberFormat="1" applyFont="1" applyBorder="1"/>
    <xf numFmtId="38" fontId="5" fillId="0" borderId="11" xfId="0" applyNumberFormat="1" applyFont="1" applyBorder="1"/>
    <xf numFmtId="38" fontId="5" fillId="0" borderId="12" xfId="0" applyNumberFormat="1" applyFont="1" applyBorder="1"/>
    <xf numFmtId="38" fontId="5" fillId="0" borderId="13" xfId="0" applyNumberFormat="1" applyFont="1" applyBorder="1"/>
    <xf numFmtId="6" fontId="5" fillId="0" borderId="6" xfId="1" applyNumberFormat="1" applyFont="1" applyBorder="1"/>
    <xf numFmtId="41" fontId="5" fillId="0" borderId="0" xfId="0" applyNumberFormat="1" applyFont="1"/>
    <xf numFmtId="38" fontId="5" fillId="2" borderId="14" xfId="0" applyNumberFormat="1" applyFont="1" applyFill="1" applyBorder="1" applyAlignment="1">
      <alignment horizontal="center"/>
    </xf>
    <xf numFmtId="0" fontId="5" fillId="0" borderId="15" xfId="0" applyFont="1" applyBorder="1"/>
    <xf numFmtId="0" fontId="5" fillId="0" borderId="9" xfId="0" applyFont="1" applyBorder="1"/>
    <xf numFmtId="0" fontId="5" fillId="0" borderId="16" xfId="0" applyFont="1" applyBorder="1"/>
    <xf numFmtId="38" fontId="5" fillId="0" borderId="17" xfId="0" applyNumberFormat="1" applyFont="1" applyBorder="1"/>
    <xf numFmtId="41" fontId="5" fillId="0" borderId="12" xfId="0" applyNumberFormat="1" applyFont="1" applyBorder="1"/>
    <xf numFmtId="41" fontId="5" fillId="0" borderId="6" xfId="0" applyNumberFormat="1" applyFont="1" applyBorder="1"/>
    <xf numFmtId="186" fontId="5" fillId="0" borderId="6" xfId="0" applyNumberFormat="1" applyFont="1" applyBorder="1"/>
    <xf numFmtId="0" fontId="4" fillId="0" borderId="0" xfId="0" applyFont="1"/>
    <xf numFmtId="0" fontId="5" fillId="0" borderId="18" xfId="0" applyFont="1" applyBorder="1"/>
    <xf numFmtId="0" fontId="5" fillId="0" borderId="19" xfId="0" applyFont="1" applyBorder="1"/>
    <xf numFmtId="38" fontId="0" fillId="0" borderId="5" xfId="0" applyNumberFormat="1" applyBorder="1"/>
    <xf numFmtId="181" fontId="5" fillId="0" borderId="12" xfId="0" applyNumberFormat="1" applyFont="1" applyBorder="1"/>
    <xf numFmtId="181" fontId="5" fillId="0" borderId="6" xfId="0" applyNumberFormat="1" applyFont="1" applyBorder="1"/>
    <xf numFmtId="0" fontId="5" fillId="0" borderId="20" xfId="0" applyFont="1" applyBorder="1"/>
    <xf numFmtId="0" fontId="5" fillId="0" borderId="16" xfId="0" applyFont="1" applyBorder="1" applyAlignment="1">
      <alignment horizontal="right"/>
    </xf>
    <xf numFmtId="6" fontId="5" fillId="0" borderId="14" xfId="1" applyNumberFormat="1" applyFont="1" applyBorder="1"/>
    <xf numFmtId="0" fontId="6" fillId="0" borderId="0" xfId="0" applyFont="1" applyBorder="1"/>
    <xf numFmtId="15" fontId="6" fillId="0" borderId="0" xfId="0" applyNumberFormat="1" applyFont="1" applyBorder="1" applyAlignment="1">
      <alignment horizontal="left"/>
    </xf>
    <xf numFmtId="0" fontId="5" fillId="3" borderId="0" xfId="0" applyFont="1" applyFill="1" applyBorder="1"/>
    <xf numFmtId="173" fontId="5" fillId="3" borderId="0" xfId="0" quotePrefix="1" applyNumberFormat="1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0" xfId="0" quotePrefix="1" applyFont="1" applyFill="1" applyBorder="1" applyAlignment="1">
      <alignment horizontal="left"/>
    </xf>
    <xf numFmtId="0" fontId="5" fillId="0" borderId="0" xfId="0" quotePrefix="1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6" fillId="0" borderId="5" xfId="0" quotePrefix="1" applyFont="1" applyBorder="1" applyAlignment="1">
      <alignment horizontal="left"/>
    </xf>
    <xf numFmtId="38" fontId="5" fillId="0" borderId="0" xfId="0" applyNumberFormat="1" applyFont="1" applyBorder="1" applyAlignment="1">
      <alignment horizontal="center"/>
    </xf>
    <xf numFmtId="41" fontId="5" fillId="0" borderId="0" xfId="1" applyNumberFormat="1" applyFont="1" applyBorder="1"/>
    <xf numFmtId="189" fontId="5" fillId="0" borderId="0" xfId="1" applyNumberFormat="1" applyFont="1" applyBorder="1"/>
    <xf numFmtId="0" fontId="5" fillId="2" borderId="16" xfId="0" applyFont="1" applyFill="1" applyBorder="1"/>
    <xf numFmtId="0" fontId="5" fillId="2" borderId="20" xfId="0" applyFont="1" applyFill="1" applyBorder="1"/>
    <xf numFmtId="0" fontId="5" fillId="2" borderId="3" xfId="0" applyFont="1" applyFill="1" applyBorder="1"/>
    <xf numFmtId="0" fontId="5" fillId="2" borderId="16" xfId="0" applyFont="1" applyFill="1" applyBorder="1" applyAlignment="1">
      <alignment horizontal="left"/>
    </xf>
    <xf numFmtId="0" fontId="5" fillId="2" borderId="2" xfId="0" applyFont="1" applyFill="1" applyBorder="1"/>
    <xf numFmtId="0" fontId="5" fillId="2" borderId="0" xfId="0" applyFont="1" applyFill="1"/>
    <xf numFmtId="38" fontId="5" fillId="2" borderId="6" xfId="0" applyNumberFormat="1" applyFont="1" applyFill="1" applyBorder="1" applyAlignment="1">
      <alignment horizontal="center"/>
    </xf>
    <xf numFmtId="0" fontId="5" fillId="2" borderId="18" xfId="0" applyFont="1" applyFill="1" applyBorder="1"/>
    <xf numFmtId="0" fontId="5" fillId="2" borderId="21" xfId="0" applyFont="1" applyFill="1" applyBorder="1"/>
    <xf numFmtId="38" fontId="5" fillId="2" borderId="2" xfId="0" applyNumberFormat="1" applyFont="1" applyFill="1" applyBorder="1" applyAlignment="1">
      <alignment horizontal="center"/>
    </xf>
    <xf numFmtId="38" fontId="5" fillId="2" borderId="3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showGridLines="0" tabSelected="1" workbookViewId="0"/>
  </sheetViews>
  <sheetFormatPr defaultRowHeight="12.75" x14ac:dyDescent="0.2"/>
  <cols>
    <col min="2" max="2" width="15.28515625" customWidth="1"/>
    <col min="3" max="3" width="4.28515625" hidden="1" customWidth="1"/>
    <col min="4" max="4" width="10.28515625" style="2" customWidth="1"/>
    <col min="5" max="5" width="9.85546875" style="2" customWidth="1"/>
    <col min="6" max="6" width="9.5703125" style="2" customWidth="1"/>
    <col min="7" max="7" width="8.140625" style="2" customWidth="1"/>
    <col min="8" max="8" width="8.42578125" style="2" customWidth="1"/>
  </cols>
  <sheetData>
    <row r="1" spans="1:8" x14ac:dyDescent="0.2">
      <c r="A1" s="46" t="s">
        <v>0</v>
      </c>
    </row>
    <row r="2" spans="1:8" x14ac:dyDescent="0.2">
      <c r="A2" s="13" t="s">
        <v>15</v>
      </c>
      <c r="E2" s="4" t="s">
        <v>28</v>
      </c>
      <c r="F2" s="49"/>
      <c r="G2" s="49"/>
      <c r="H2" s="6"/>
    </row>
    <row r="3" spans="1:8" x14ac:dyDescent="0.2">
      <c r="D3" s="1"/>
      <c r="E3" s="1"/>
      <c r="F3" s="1"/>
    </row>
    <row r="4" spans="1:8" ht="13.5" thickBot="1" x14ac:dyDescent="0.25">
      <c r="A4" s="68" t="s">
        <v>17</v>
      </c>
      <c r="B4" s="69"/>
      <c r="C4" s="15"/>
      <c r="D4" s="38" t="s">
        <v>4</v>
      </c>
      <c r="E4" s="38" t="s">
        <v>11</v>
      </c>
      <c r="F4" s="38" t="s">
        <v>12</v>
      </c>
      <c r="G4" s="16"/>
      <c r="H4" s="16"/>
    </row>
    <row r="5" spans="1:8" ht="13.5" thickTop="1" x14ac:dyDescent="0.2">
      <c r="A5" s="40" t="s">
        <v>21</v>
      </c>
      <c r="B5" s="15"/>
      <c r="C5" s="15"/>
      <c r="D5" s="43">
        <f>+D42</f>
        <v>1061.4428571428573</v>
      </c>
      <c r="E5" s="43">
        <f>+E42</f>
        <v>1061.4428571428573</v>
      </c>
      <c r="F5" s="43">
        <f>+F42</f>
        <v>1065.0428571428572</v>
      </c>
      <c r="G5" s="37"/>
      <c r="H5" s="16"/>
    </row>
    <row r="6" spans="1:8" x14ac:dyDescent="0.2">
      <c r="A6" s="40" t="s">
        <v>22</v>
      </c>
      <c r="B6" s="15"/>
      <c r="C6" s="15"/>
      <c r="D6" s="43">
        <f>+D70</f>
        <v>965.98079692953115</v>
      </c>
      <c r="E6" s="43">
        <f>+E70</f>
        <v>965.98079692953115</v>
      </c>
      <c r="F6" s="43">
        <f>+F70</f>
        <v>965.98079692953115</v>
      </c>
      <c r="G6" s="37"/>
      <c r="H6" s="16"/>
    </row>
    <row r="7" spans="1:8" ht="13.5" thickBot="1" x14ac:dyDescent="0.25">
      <c r="A7" s="41" t="s">
        <v>23</v>
      </c>
      <c r="B7" s="39"/>
      <c r="C7" s="39"/>
      <c r="D7" s="54">
        <f>+D5-D6</f>
        <v>95.46206021332614</v>
      </c>
      <c r="E7" s="54">
        <f>+E5-E6</f>
        <v>95.46206021332614</v>
      </c>
      <c r="F7" s="54">
        <f>+F5-F6</f>
        <v>99.062060213326049</v>
      </c>
      <c r="G7" s="37"/>
      <c r="H7" s="16"/>
    </row>
    <row r="8" spans="1:8" ht="13.5" thickTop="1" x14ac:dyDescent="0.2">
      <c r="A8" s="17" t="s">
        <v>18</v>
      </c>
      <c r="B8" s="18"/>
      <c r="C8" s="18"/>
      <c r="D8" s="44">
        <f>+D19</f>
        <v>1440</v>
      </c>
      <c r="E8" s="44">
        <f>+E19</f>
        <v>1440</v>
      </c>
      <c r="F8" s="44">
        <f>+F19</f>
        <v>1440</v>
      </c>
      <c r="G8" s="37"/>
      <c r="H8" s="16"/>
    </row>
    <row r="9" spans="1:8" x14ac:dyDescent="0.2">
      <c r="A9" s="17" t="s">
        <v>20</v>
      </c>
      <c r="B9" s="18"/>
      <c r="C9" s="18"/>
      <c r="D9" s="45">
        <f>+D5/D8</f>
        <v>0.73711309523809532</v>
      </c>
      <c r="E9" s="45">
        <f>+E5/E8</f>
        <v>0.73711309523809532</v>
      </c>
      <c r="F9" s="45">
        <f>+F5/F8</f>
        <v>0.73961309523809526</v>
      </c>
      <c r="G9" s="37"/>
      <c r="H9" s="16"/>
    </row>
    <row r="10" spans="1:8" x14ac:dyDescent="0.2">
      <c r="A10" s="17" t="s">
        <v>19</v>
      </c>
      <c r="B10" s="18"/>
      <c r="C10" s="18"/>
      <c r="D10" s="45">
        <f>+D7/D8</f>
        <v>6.6293097370365373E-2</v>
      </c>
      <c r="E10" s="45">
        <f>+E7/E8</f>
        <v>6.6293097370365373E-2</v>
      </c>
      <c r="F10" s="45">
        <f>+F7/F8</f>
        <v>6.8793097370365305E-2</v>
      </c>
      <c r="G10" s="37"/>
      <c r="H10" s="16"/>
    </row>
    <row r="11" spans="1:8" x14ac:dyDescent="0.2">
      <c r="A11" s="15"/>
      <c r="B11" s="15"/>
      <c r="C11" s="15"/>
      <c r="D11" s="37"/>
      <c r="E11" s="37"/>
      <c r="F11" s="37"/>
      <c r="G11" s="37"/>
      <c r="H11" s="16"/>
    </row>
    <row r="12" spans="1:8" x14ac:dyDescent="0.2">
      <c r="D12" s="4" t="s">
        <v>2</v>
      </c>
      <c r="E12" s="6"/>
    </row>
    <row r="13" spans="1:8" x14ac:dyDescent="0.2">
      <c r="A13" s="22"/>
      <c r="B13" s="15"/>
      <c r="C13" s="15"/>
      <c r="D13" s="29"/>
      <c r="E13" s="29"/>
      <c r="F13" s="29"/>
      <c r="G13" s="28"/>
      <c r="H13" s="11"/>
    </row>
    <row r="14" spans="1:8" ht="13.5" thickBot="1" x14ac:dyDescent="0.25">
      <c r="A14" s="71" t="s">
        <v>13</v>
      </c>
      <c r="B14" s="69"/>
      <c r="C14" s="15"/>
      <c r="D14" s="26" t="s">
        <v>4</v>
      </c>
      <c r="E14" s="26" t="s">
        <v>11</v>
      </c>
      <c r="F14" s="38" t="s">
        <v>12</v>
      </c>
      <c r="G14" s="27"/>
      <c r="H14" s="12"/>
    </row>
    <row r="15" spans="1:8" ht="13.5" thickTop="1" x14ac:dyDescent="0.2">
      <c r="A15" s="40" t="s">
        <v>6</v>
      </c>
      <c r="C15" s="15"/>
      <c r="D15" s="30">
        <v>1100</v>
      </c>
      <c r="E15" s="30">
        <v>1100</v>
      </c>
      <c r="F15" s="33">
        <v>1100</v>
      </c>
      <c r="G15" s="23"/>
      <c r="H15" s="8"/>
    </row>
    <row r="16" spans="1:8" x14ac:dyDescent="0.2">
      <c r="A16" s="40" t="s">
        <v>7</v>
      </c>
      <c r="C16" s="15"/>
      <c r="D16" s="31">
        <v>210</v>
      </c>
      <c r="E16" s="31">
        <v>210</v>
      </c>
      <c r="F16" s="34">
        <v>210</v>
      </c>
      <c r="G16" s="23"/>
      <c r="H16" s="8"/>
    </row>
    <row r="17" spans="1:8" x14ac:dyDescent="0.2">
      <c r="A17" s="40" t="s">
        <v>8</v>
      </c>
      <c r="C17" s="15"/>
      <c r="D17" s="31">
        <v>0</v>
      </c>
      <c r="E17" s="31">
        <v>0</v>
      </c>
      <c r="F17" s="34">
        <v>0</v>
      </c>
      <c r="G17" s="23"/>
      <c r="H17" s="8"/>
    </row>
    <row r="18" spans="1:8" x14ac:dyDescent="0.2">
      <c r="A18" s="40" t="s">
        <v>9</v>
      </c>
      <c r="C18" s="15"/>
      <c r="D18" s="32">
        <v>130</v>
      </c>
      <c r="E18" s="32">
        <v>130</v>
      </c>
      <c r="F18" s="35">
        <v>130</v>
      </c>
      <c r="G18" s="23"/>
      <c r="H18" s="8"/>
    </row>
    <row r="19" spans="1:8" x14ac:dyDescent="0.2">
      <c r="A19" s="17" t="s">
        <v>3</v>
      </c>
      <c r="B19" s="18"/>
      <c r="C19" s="18"/>
      <c r="D19" s="19">
        <f>SUM(D15:D18)</f>
        <v>1440</v>
      </c>
      <c r="E19" s="19">
        <f>SUM(E15:E18)</f>
        <v>1440</v>
      </c>
      <c r="F19" s="20">
        <f>SUM(F15:F18)</f>
        <v>1440</v>
      </c>
      <c r="G19" s="23"/>
      <c r="H19" s="8"/>
    </row>
    <row r="20" spans="1:8" x14ac:dyDescent="0.2">
      <c r="A20" s="15"/>
      <c r="B20" s="15"/>
      <c r="C20" s="15"/>
      <c r="D20" s="15"/>
      <c r="E20" s="15"/>
      <c r="F20" s="15"/>
      <c r="G20" s="23"/>
    </row>
    <row r="21" spans="1:8" x14ac:dyDescent="0.2">
      <c r="A21" s="72" t="s">
        <v>5</v>
      </c>
      <c r="B21" s="70"/>
      <c r="C21" s="15"/>
      <c r="D21" s="16"/>
      <c r="E21" s="16"/>
      <c r="F21" s="16"/>
      <c r="G21" s="16"/>
    </row>
    <row r="22" spans="1:8" x14ac:dyDescent="0.2">
      <c r="A22" s="15" t="s">
        <v>6</v>
      </c>
      <c r="B22" s="15"/>
      <c r="C22" s="15"/>
      <c r="D22" s="21">
        <f>+D27+D30+D35</f>
        <v>0.73023809523809524</v>
      </c>
      <c r="E22" s="21">
        <f>+E27+E30+E35</f>
        <v>0.73023809523809524</v>
      </c>
      <c r="F22" s="21">
        <f>+F27+F30+F35</f>
        <v>0.73273809523809519</v>
      </c>
      <c r="G22" s="21"/>
      <c r="H22" s="5"/>
    </row>
    <row r="23" spans="1:8" x14ac:dyDescent="0.2">
      <c r="A23" s="15" t="s">
        <v>7</v>
      </c>
      <c r="B23" s="15"/>
      <c r="C23" s="15"/>
      <c r="D23" s="21">
        <f>+D27+D31+D35</f>
        <v>0.74023809523809525</v>
      </c>
      <c r="E23" s="21">
        <f>+E27+E31+E35</f>
        <v>0.74023809523809525</v>
      </c>
      <c r="F23" s="21">
        <f>+F27+F31+F35</f>
        <v>0.7427380952380952</v>
      </c>
      <c r="G23" s="21"/>
      <c r="H23" s="5"/>
    </row>
    <row r="24" spans="1:8" x14ac:dyDescent="0.2">
      <c r="A24" s="15" t="s">
        <v>8</v>
      </c>
      <c r="B24" s="15"/>
      <c r="C24" s="15"/>
      <c r="D24" s="21">
        <v>0</v>
      </c>
      <c r="E24" s="21">
        <v>0</v>
      </c>
      <c r="F24" s="21">
        <v>0</v>
      </c>
      <c r="G24" s="21"/>
      <c r="H24" s="5"/>
    </row>
    <row r="25" spans="1:8" x14ac:dyDescent="0.2">
      <c r="A25" s="22" t="s">
        <v>9</v>
      </c>
      <c r="B25" s="15"/>
      <c r="C25" s="15"/>
      <c r="D25" s="21">
        <f>+D27+D33+D35</f>
        <v>0.79023809523809529</v>
      </c>
      <c r="E25" s="21">
        <f>+E27+E33+E35</f>
        <v>0.79023809523809529</v>
      </c>
      <c r="F25" s="21">
        <f>+F27+F33+F35</f>
        <v>0.79273809523809524</v>
      </c>
      <c r="G25" s="21"/>
      <c r="H25" s="5"/>
    </row>
    <row r="26" spans="1:8" x14ac:dyDescent="0.2">
      <c r="A26" s="22"/>
      <c r="B26" s="15"/>
      <c r="C26" s="15"/>
      <c r="D26" s="21"/>
      <c r="E26" s="21"/>
      <c r="F26" s="21"/>
      <c r="G26" s="21"/>
      <c r="H26" s="5"/>
    </row>
    <row r="27" spans="1:8" x14ac:dyDescent="0.2">
      <c r="A27" s="22" t="s">
        <v>27</v>
      </c>
      <c r="B27" s="15"/>
      <c r="C27" s="15"/>
      <c r="D27" s="21">
        <v>0.51500000000000001</v>
      </c>
      <c r="E27" s="21">
        <v>0.51500000000000001</v>
      </c>
      <c r="F27" s="21">
        <v>0.51749999999999996</v>
      </c>
      <c r="G27" s="21"/>
      <c r="H27" s="5"/>
    </row>
    <row r="28" spans="1:8" x14ac:dyDescent="0.2">
      <c r="A28" s="22"/>
      <c r="B28" s="15"/>
      <c r="C28" s="15"/>
      <c r="D28" s="21"/>
      <c r="E28" s="21"/>
      <c r="F28" s="21"/>
      <c r="G28" s="21"/>
      <c r="H28" s="5"/>
    </row>
    <row r="29" spans="1:8" x14ac:dyDescent="0.2">
      <c r="A29" s="22" t="s">
        <v>25</v>
      </c>
      <c r="B29" s="15"/>
      <c r="C29" s="15"/>
      <c r="D29" s="21"/>
      <c r="E29" s="21"/>
      <c r="F29" s="21"/>
      <c r="G29" s="21"/>
      <c r="H29" s="5"/>
    </row>
    <row r="30" spans="1:8" x14ac:dyDescent="0.2">
      <c r="A30" s="15" t="s">
        <v>6</v>
      </c>
      <c r="B30" s="15"/>
      <c r="C30" s="15"/>
      <c r="D30" s="21">
        <v>0.12</v>
      </c>
      <c r="E30" s="21">
        <v>0.12</v>
      </c>
      <c r="F30" s="21">
        <v>0.12</v>
      </c>
      <c r="G30" s="21"/>
      <c r="H30" s="5"/>
    </row>
    <row r="31" spans="1:8" x14ac:dyDescent="0.2">
      <c r="A31" s="15" t="s">
        <v>7</v>
      </c>
      <c r="B31" s="15"/>
      <c r="C31" s="15"/>
      <c r="D31" s="21">
        <v>0.13</v>
      </c>
      <c r="E31" s="21">
        <v>0.13</v>
      </c>
      <c r="F31" s="21">
        <v>0.13</v>
      </c>
      <c r="G31" s="21"/>
      <c r="H31" s="5"/>
    </row>
    <row r="32" spans="1:8" x14ac:dyDescent="0.2">
      <c r="A32" s="15" t="s">
        <v>8</v>
      </c>
      <c r="B32" s="15"/>
      <c r="C32" s="15"/>
      <c r="D32" s="21">
        <v>0</v>
      </c>
      <c r="E32" s="21">
        <v>0</v>
      </c>
      <c r="F32" s="21">
        <v>0</v>
      </c>
      <c r="G32" s="21"/>
      <c r="H32" s="5"/>
    </row>
    <row r="33" spans="1:8" x14ac:dyDescent="0.2">
      <c r="A33" s="22" t="s">
        <v>9</v>
      </c>
      <c r="B33" s="15"/>
      <c r="C33" s="15"/>
      <c r="D33" s="21">
        <v>0.18</v>
      </c>
      <c r="E33" s="21">
        <v>0.18</v>
      </c>
      <c r="F33" s="21">
        <v>0.18</v>
      </c>
      <c r="G33" s="21"/>
      <c r="H33" s="5"/>
    </row>
    <row r="34" spans="1:8" x14ac:dyDescent="0.2">
      <c r="A34" s="22"/>
      <c r="B34" s="15"/>
      <c r="C34" s="15"/>
      <c r="D34" s="21"/>
      <c r="E34" s="21"/>
      <c r="F34" s="21"/>
      <c r="G34" s="21"/>
      <c r="H34" s="5"/>
    </row>
    <row r="35" spans="1:8" x14ac:dyDescent="0.2">
      <c r="A35" s="22" t="s">
        <v>26</v>
      </c>
      <c r="B35" s="15"/>
      <c r="C35" s="15"/>
      <c r="D35" s="21">
        <v>9.5238095238095233E-2</v>
      </c>
      <c r="E35" s="21">
        <v>9.5238095238095233E-2</v>
      </c>
      <c r="F35" s="21">
        <v>9.5238095238095233E-2</v>
      </c>
      <c r="G35" s="21"/>
      <c r="H35" s="5"/>
    </row>
    <row r="36" spans="1:8" x14ac:dyDescent="0.2">
      <c r="A36" s="15"/>
      <c r="B36" s="15"/>
      <c r="C36" s="15"/>
      <c r="D36" s="15" t="s">
        <v>1</v>
      </c>
      <c r="E36" s="15" t="s">
        <v>1</v>
      </c>
      <c r="F36" s="15" t="s">
        <v>1</v>
      </c>
      <c r="G36" s="15"/>
      <c r="H36"/>
    </row>
    <row r="37" spans="1:8" x14ac:dyDescent="0.2">
      <c r="A37" s="72" t="s">
        <v>37</v>
      </c>
      <c r="B37" s="70"/>
      <c r="C37" s="73"/>
      <c r="D37" s="74" t="s">
        <v>4</v>
      </c>
      <c r="E37" s="74" t="s">
        <v>11</v>
      </c>
      <c r="F37" s="74" t="s">
        <v>12</v>
      </c>
      <c r="G37" s="16"/>
    </row>
    <row r="38" spans="1:8" x14ac:dyDescent="0.2">
      <c r="A38" s="40" t="s">
        <v>39</v>
      </c>
      <c r="B38" s="7"/>
      <c r="C38" s="48"/>
      <c r="D38" s="42">
        <f t="shared" ref="D38:F39" si="0">+D15*D22</f>
        <v>803.26190476190482</v>
      </c>
      <c r="E38" s="42">
        <f t="shared" si="0"/>
        <v>803.26190476190482</v>
      </c>
      <c r="F38" s="42">
        <f t="shared" si="0"/>
        <v>806.0119047619047</v>
      </c>
      <c r="G38" s="23"/>
    </row>
    <row r="39" spans="1:8" x14ac:dyDescent="0.2">
      <c r="A39" s="40" t="s">
        <v>40</v>
      </c>
      <c r="B39" s="7"/>
      <c r="C39" s="14"/>
      <c r="D39" s="34">
        <f t="shared" si="0"/>
        <v>155.44999999999999</v>
      </c>
      <c r="E39" s="34">
        <f t="shared" si="0"/>
        <v>155.44999999999999</v>
      </c>
      <c r="F39" s="34">
        <f t="shared" si="0"/>
        <v>155.97499999999999</v>
      </c>
      <c r="G39" s="23"/>
    </row>
    <row r="40" spans="1:8" x14ac:dyDescent="0.2">
      <c r="A40" s="40" t="s">
        <v>41</v>
      </c>
      <c r="B40" s="7"/>
      <c r="C40" s="14"/>
      <c r="D40" s="34">
        <f t="shared" ref="D40:F41" si="1">+D17*D24</f>
        <v>0</v>
      </c>
      <c r="E40" s="34">
        <f t="shared" si="1"/>
        <v>0</v>
      </c>
      <c r="F40" s="34">
        <f t="shared" si="1"/>
        <v>0</v>
      </c>
      <c r="G40" s="23"/>
    </row>
    <row r="41" spans="1:8" x14ac:dyDescent="0.2">
      <c r="A41" s="40" t="s">
        <v>42</v>
      </c>
      <c r="B41" s="7"/>
      <c r="C41" s="14"/>
      <c r="D41" s="34">
        <f t="shared" si="1"/>
        <v>102.73095238095239</v>
      </c>
      <c r="E41" s="35">
        <f t="shared" si="1"/>
        <v>102.73095238095239</v>
      </c>
      <c r="F41" s="35">
        <f t="shared" si="1"/>
        <v>103.05595238095238</v>
      </c>
      <c r="G41" s="23"/>
    </row>
    <row r="42" spans="1:8" ht="13.5" thickBot="1" x14ac:dyDescent="0.25">
      <c r="A42" s="41" t="s">
        <v>38</v>
      </c>
      <c r="B42" s="52"/>
      <c r="C42" s="39"/>
      <c r="D42" s="54">
        <f>SUM(D38:D41)</f>
        <v>1061.4428571428573</v>
      </c>
      <c r="E42" s="54">
        <f>SUM(E38:E41)</f>
        <v>1061.4428571428573</v>
      </c>
      <c r="F42" s="54">
        <f>SUM(F38:F41)</f>
        <v>1065.0428571428572</v>
      </c>
      <c r="G42" s="23"/>
      <c r="H42" s="8"/>
    </row>
    <row r="43" spans="1:8" s="3" customFormat="1" ht="14.25" customHeight="1" thickTop="1" x14ac:dyDescent="0.2">
      <c r="A43" s="14"/>
      <c r="B43" s="14"/>
      <c r="C43" s="14"/>
      <c r="D43" s="14"/>
      <c r="E43" s="14"/>
      <c r="F43" s="14"/>
      <c r="G43" s="14"/>
    </row>
    <row r="44" spans="1:8" s="3" customFormat="1" x14ac:dyDescent="0.2">
      <c r="A44" s="14"/>
      <c r="B44" s="14"/>
      <c r="C44" s="14"/>
      <c r="D44" s="65"/>
      <c r="E44" s="65"/>
      <c r="F44" s="65"/>
      <c r="G44" s="23"/>
      <c r="H44" s="8"/>
    </row>
    <row r="45" spans="1:8" s="3" customFormat="1" x14ac:dyDescent="0.2">
      <c r="A45" s="14"/>
      <c r="B45" s="14"/>
      <c r="C45" s="14"/>
      <c r="D45" s="23"/>
      <c r="E45" s="24"/>
      <c r="F45" s="66"/>
      <c r="G45" s="23"/>
      <c r="H45" s="8"/>
    </row>
    <row r="46" spans="1:8" s="3" customFormat="1" x14ac:dyDescent="0.2">
      <c r="A46" s="14"/>
      <c r="B46" s="14"/>
      <c r="C46" s="14"/>
      <c r="D46" s="23"/>
      <c r="E46" s="24"/>
      <c r="F46" s="23"/>
      <c r="G46" s="23"/>
      <c r="H46" s="8"/>
    </row>
    <row r="47" spans="1:8" s="3" customFormat="1" x14ac:dyDescent="0.2">
      <c r="A47" s="14"/>
      <c r="B47" s="14"/>
      <c r="C47" s="14"/>
      <c r="D47" s="23"/>
      <c r="E47" s="67"/>
      <c r="F47" s="25"/>
      <c r="G47" s="23"/>
      <c r="H47" s="8"/>
    </row>
    <row r="48" spans="1:8" s="3" customFormat="1" x14ac:dyDescent="0.2">
      <c r="D48" s="8"/>
      <c r="E48" s="8"/>
      <c r="F48" s="8"/>
      <c r="G48" s="8"/>
      <c r="H48" s="8"/>
    </row>
    <row r="49" spans="1:8" s="15" customFormat="1" ht="10.5" x14ac:dyDescent="0.15">
      <c r="G49" s="23"/>
      <c r="H49" s="16"/>
    </row>
    <row r="50" spans="1:8" s="15" customFormat="1" ht="10.5" x14ac:dyDescent="0.15">
      <c r="A50" s="14"/>
      <c r="B50" s="14"/>
      <c r="C50" s="14"/>
      <c r="D50" s="23"/>
      <c r="E50" s="23"/>
      <c r="F50" s="23"/>
      <c r="G50" s="23"/>
      <c r="H50" s="16"/>
    </row>
    <row r="51" spans="1:8" s="15" customFormat="1" ht="10.5" x14ac:dyDescent="0.15">
      <c r="A51" s="14"/>
      <c r="B51" s="14"/>
      <c r="C51" s="14"/>
      <c r="D51" s="23"/>
      <c r="E51" s="23"/>
      <c r="F51" s="23"/>
      <c r="G51" s="23"/>
      <c r="H51" s="16"/>
    </row>
    <row r="52" spans="1:8" s="15" customFormat="1" x14ac:dyDescent="0.2">
      <c r="A52" s="10" t="str">
        <f>+A1</f>
        <v>ProCaribe</v>
      </c>
      <c r="B52" s="14"/>
      <c r="C52" s="14"/>
      <c r="D52" s="23"/>
      <c r="E52" s="23"/>
      <c r="F52" s="23"/>
      <c r="G52" s="23"/>
      <c r="H52" s="16"/>
    </row>
    <row r="53" spans="1:8" s="15" customFormat="1" ht="10.5" x14ac:dyDescent="0.15">
      <c r="A53" s="14" t="str">
        <f>+A2</f>
        <v>Division of The Protane Corporation</v>
      </c>
      <c r="B53" s="14"/>
      <c r="C53" s="14"/>
      <c r="D53" s="23"/>
      <c r="E53" s="23"/>
      <c r="F53" s="23"/>
      <c r="G53" s="23"/>
      <c r="H53" s="16"/>
    </row>
    <row r="54" spans="1:8" s="15" customFormat="1" ht="10.5" x14ac:dyDescent="0.15">
      <c r="A54" s="14"/>
      <c r="B54" s="14"/>
      <c r="C54" s="14"/>
      <c r="D54" s="23"/>
      <c r="E54" s="23"/>
      <c r="F54" s="23"/>
      <c r="G54" s="23"/>
      <c r="H54" s="16"/>
    </row>
    <row r="55" spans="1:8" s="15" customFormat="1" ht="10.5" x14ac:dyDescent="0.15">
      <c r="A55" s="14"/>
      <c r="B55" s="14"/>
      <c r="C55" s="14"/>
      <c r="D55" s="23"/>
      <c r="E55" s="23"/>
      <c r="F55" s="23"/>
      <c r="G55" s="23"/>
      <c r="H55" s="23"/>
    </row>
    <row r="56" spans="1:8" s="15" customFormat="1" ht="10.5" x14ac:dyDescent="0.15">
      <c r="A56" s="14"/>
      <c r="B56" s="14"/>
      <c r="C56" s="14"/>
      <c r="D56" s="23"/>
      <c r="E56" s="23"/>
      <c r="F56" s="23"/>
      <c r="G56" s="23"/>
      <c r="H56" s="16"/>
    </row>
    <row r="57" spans="1:8" s="15" customFormat="1" ht="10.5" x14ac:dyDescent="0.15">
      <c r="D57" s="16"/>
      <c r="E57" s="16"/>
      <c r="F57" s="16"/>
      <c r="G57" s="23"/>
      <c r="H57" s="16"/>
    </row>
    <row r="58" spans="1:8" s="15" customFormat="1" ht="10.5" x14ac:dyDescent="0.15">
      <c r="A58" s="75" t="s">
        <v>29</v>
      </c>
      <c r="B58" s="76"/>
      <c r="C58" s="73"/>
      <c r="D58" s="77" t="s">
        <v>35</v>
      </c>
      <c r="E58" s="74" t="s">
        <v>36</v>
      </c>
      <c r="F58" s="78" t="s">
        <v>10</v>
      </c>
      <c r="G58" s="23"/>
      <c r="H58" s="16"/>
    </row>
    <row r="59" spans="1:8" s="15" customFormat="1" ht="10.5" x14ac:dyDescent="0.15">
      <c r="A59" s="47"/>
      <c r="B59" s="48"/>
      <c r="C59" s="48"/>
      <c r="D59" s="42"/>
      <c r="E59" s="42"/>
      <c r="F59" s="42"/>
      <c r="G59" s="23"/>
      <c r="H59" s="16"/>
    </row>
    <row r="60" spans="1:8" s="15" customFormat="1" ht="10.5" x14ac:dyDescent="0.15">
      <c r="A60" s="63" t="s">
        <v>30</v>
      </c>
      <c r="B60" s="14"/>
      <c r="C60" s="14"/>
      <c r="D60" s="34">
        <v>795789</v>
      </c>
      <c r="E60" s="50">
        <f>+F60/D60</f>
        <v>0.71241748755009182</v>
      </c>
      <c r="F60" s="34">
        <v>566934</v>
      </c>
      <c r="G60" s="23"/>
      <c r="H60" s="16"/>
    </row>
    <row r="61" spans="1:8" s="15" customFormat="1" ht="10.5" x14ac:dyDescent="0.15">
      <c r="A61" s="40" t="s">
        <v>31</v>
      </c>
      <c r="B61" s="14"/>
      <c r="C61" s="14"/>
      <c r="D61" s="34"/>
      <c r="E61" s="34"/>
      <c r="F61" s="34"/>
      <c r="G61" s="23"/>
      <c r="H61" s="16"/>
    </row>
    <row r="62" spans="1:8" s="15" customFormat="1" ht="10.5" x14ac:dyDescent="0.15">
      <c r="A62" s="40" t="s">
        <v>32</v>
      </c>
      <c r="B62" s="14"/>
      <c r="C62" s="14"/>
      <c r="D62" s="34">
        <v>-1045120</v>
      </c>
      <c r="E62" s="50">
        <v>-0.70523999999999998</v>
      </c>
      <c r="F62" s="34">
        <v>-737060</v>
      </c>
      <c r="G62" s="16"/>
      <c r="H62" s="16"/>
    </row>
    <row r="63" spans="1:8" s="15" customFormat="1" ht="10.5" x14ac:dyDescent="0.15">
      <c r="A63" s="40" t="s">
        <v>33</v>
      </c>
      <c r="B63" s="14"/>
      <c r="C63" s="14"/>
      <c r="D63" s="34">
        <v>1045120</v>
      </c>
      <c r="E63" s="50">
        <v>0.67127000000000003</v>
      </c>
      <c r="F63" s="34">
        <f>+D63*E63</f>
        <v>701557.70240000007</v>
      </c>
      <c r="G63" s="16"/>
      <c r="H63" s="16"/>
    </row>
    <row r="64" spans="1:8" s="15" customFormat="1" ht="10.5" x14ac:dyDescent="0.15">
      <c r="A64" s="40"/>
      <c r="B64" s="14"/>
      <c r="C64" s="14"/>
      <c r="D64" s="34"/>
      <c r="E64" s="34"/>
      <c r="F64" s="34"/>
      <c r="G64" s="16"/>
      <c r="H64" s="16"/>
    </row>
    <row r="65" spans="1:8" s="15" customFormat="1" ht="10.5" x14ac:dyDescent="0.15">
      <c r="A65" s="40" t="s">
        <v>34</v>
      </c>
      <c r="B65" s="14"/>
      <c r="C65" s="14"/>
      <c r="D65" s="34"/>
      <c r="E65" s="34"/>
      <c r="F65" s="34"/>
      <c r="G65" s="16"/>
      <c r="H65" s="16"/>
    </row>
    <row r="66" spans="1:8" s="15" customFormat="1" ht="10.5" x14ac:dyDescent="0.15">
      <c r="A66" s="40" t="s">
        <v>24</v>
      </c>
      <c r="B66" s="14"/>
      <c r="C66" s="14"/>
      <c r="D66" s="34">
        <v>5291620</v>
      </c>
      <c r="E66" s="50">
        <f>+F66/D66</f>
        <v>0.67127344556109481</v>
      </c>
      <c r="F66" s="34">
        <v>3552123.99</v>
      </c>
      <c r="G66" s="16"/>
      <c r="H66" s="16"/>
    </row>
    <row r="67" spans="1:8" s="15" customFormat="1" ht="10.5" x14ac:dyDescent="0.15">
      <c r="A67" s="40"/>
      <c r="B67" s="14"/>
      <c r="C67" s="14"/>
      <c r="D67" s="34"/>
      <c r="E67" s="34"/>
      <c r="F67" s="34"/>
      <c r="G67" s="16"/>
      <c r="H67" s="16"/>
    </row>
    <row r="68" spans="1:8" s="15" customFormat="1" ht="10.5" x14ac:dyDescent="0.15">
      <c r="A68" s="17" t="s">
        <v>14</v>
      </c>
      <c r="B68" s="64"/>
      <c r="C68" s="18"/>
      <c r="D68" s="20">
        <f>SUM(D59:D67)</f>
        <v>6087409</v>
      </c>
      <c r="E68" s="51">
        <f>+F68/D68</f>
        <v>0.67081999786772994</v>
      </c>
      <c r="F68" s="36">
        <f>SUM(F59:F67)</f>
        <v>4083555.6924000001</v>
      </c>
      <c r="G68" s="14"/>
      <c r="H68" s="14"/>
    </row>
    <row r="69" spans="1:8" s="15" customFormat="1" ht="10.5" x14ac:dyDescent="0.15">
      <c r="B69" s="55"/>
      <c r="C69" s="14"/>
      <c r="D69" s="14"/>
      <c r="E69" s="23"/>
      <c r="F69" s="14"/>
      <c r="G69" s="14"/>
      <c r="H69" s="14"/>
    </row>
    <row r="70" spans="1:8" s="15" customFormat="1" ht="11.25" thickBot="1" x14ac:dyDescent="0.2">
      <c r="A70" s="53" t="s">
        <v>16</v>
      </c>
      <c r="B70" s="39"/>
      <c r="C70" s="39"/>
      <c r="D70" s="54">
        <f>+D19*$E$68</f>
        <v>965.98079692953115</v>
      </c>
      <c r="E70" s="54">
        <f>+E19*$E$68</f>
        <v>965.98079692953115</v>
      </c>
      <c r="F70" s="54">
        <f>+F19*$E$68</f>
        <v>965.98079692953115</v>
      </c>
      <c r="G70" s="14"/>
      <c r="H70" s="14"/>
    </row>
    <row r="71" spans="1:8" s="15" customFormat="1" ht="11.25" thickTop="1" x14ac:dyDescent="0.15">
      <c r="B71" s="56"/>
      <c r="C71" s="14"/>
      <c r="D71" s="14"/>
      <c r="E71" s="23"/>
      <c r="F71" s="14"/>
      <c r="G71" s="14"/>
      <c r="H71" s="14"/>
    </row>
    <row r="72" spans="1:8" s="15" customFormat="1" ht="10.5" x14ac:dyDescent="0.15">
      <c r="B72" s="14"/>
      <c r="C72" s="57"/>
      <c r="D72" s="57"/>
      <c r="E72" s="57"/>
      <c r="F72" s="58"/>
      <c r="G72" s="59"/>
      <c r="H72" s="59"/>
    </row>
    <row r="73" spans="1:8" s="15" customFormat="1" ht="10.5" x14ac:dyDescent="0.15">
      <c r="B73" s="60"/>
      <c r="C73" s="57"/>
      <c r="D73" s="57"/>
      <c r="E73" s="57"/>
      <c r="F73" s="27"/>
      <c r="G73" s="59"/>
      <c r="H73" s="59"/>
    </row>
    <row r="74" spans="1:8" s="15" customFormat="1" ht="10.5" x14ac:dyDescent="0.15">
      <c r="B74" s="61"/>
      <c r="C74" s="14"/>
      <c r="D74" s="14"/>
      <c r="E74" s="14"/>
      <c r="F74" s="14"/>
      <c r="G74" s="23"/>
      <c r="H74" s="23"/>
    </row>
    <row r="75" spans="1:8" s="15" customFormat="1" ht="10.5" x14ac:dyDescent="0.15">
      <c r="B75" s="14"/>
      <c r="C75" s="14"/>
      <c r="D75" s="14"/>
      <c r="E75" s="14"/>
      <c r="F75" s="23"/>
      <c r="G75" s="23"/>
      <c r="H75" s="23"/>
    </row>
    <row r="76" spans="1:8" s="15" customFormat="1" ht="10.5" x14ac:dyDescent="0.15">
      <c r="B76" s="14"/>
      <c r="C76" s="14"/>
      <c r="D76" s="14"/>
      <c r="E76" s="14"/>
      <c r="F76" s="23"/>
      <c r="G76" s="23"/>
      <c r="H76" s="23"/>
    </row>
    <row r="77" spans="1:8" s="15" customFormat="1" ht="10.5" x14ac:dyDescent="0.15">
      <c r="B77" s="61"/>
      <c r="C77" s="14"/>
      <c r="D77" s="14"/>
      <c r="E77" s="14"/>
      <c r="F77" s="23"/>
      <c r="G77" s="23"/>
      <c r="H77" s="23"/>
    </row>
    <row r="78" spans="1:8" s="15" customFormat="1" ht="10.5" x14ac:dyDescent="0.15">
      <c r="B78" s="61"/>
      <c r="C78" s="14"/>
      <c r="D78" s="14"/>
      <c r="E78" s="14"/>
      <c r="F78" s="23"/>
      <c r="G78" s="23"/>
      <c r="H78" s="23"/>
    </row>
    <row r="79" spans="1:8" s="15" customFormat="1" ht="10.5" x14ac:dyDescent="0.15">
      <c r="B79" s="61"/>
      <c r="C79" s="14"/>
      <c r="D79" s="14"/>
      <c r="E79" s="14"/>
      <c r="F79" s="23"/>
      <c r="G79" s="23"/>
      <c r="H79" s="23"/>
    </row>
    <row r="80" spans="1:8" s="15" customFormat="1" ht="10.5" x14ac:dyDescent="0.15">
      <c r="B80" s="14"/>
      <c r="C80" s="14"/>
      <c r="D80" s="14"/>
      <c r="E80" s="14"/>
      <c r="F80" s="23"/>
      <c r="G80" s="23"/>
      <c r="H80" s="23"/>
    </row>
    <row r="81" spans="2:8" s="15" customFormat="1" ht="10.5" x14ac:dyDescent="0.15">
      <c r="B81" s="14"/>
      <c r="C81" s="14"/>
      <c r="D81" s="14"/>
      <c r="E81" s="14"/>
      <c r="F81" s="23"/>
      <c r="G81" s="23"/>
      <c r="H81" s="23"/>
    </row>
    <row r="82" spans="2:8" s="15" customFormat="1" ht="10.5" x14ac:dyDescent="0.15">
      <c r="B82" s="62"/>
      <c r="C82" s="14"/>
      <c r="D82" s="14"/>
      <c r="E82" s="14"/>
      <c r="F82" s="23"/>
      <c r="G82" s="23"/>
      <c r="H82" s="23"/>
    </row>
    <row r="83" spans="2:8" x14ac:dyDescent="0.2">
      <c r="B83" s="9"/>
      <c r="C83" s="3"/>
      <c r="D83" s="3"/>
      <c r="E83" s="3"/>
      <c r="F83" s="8"/>
      <c r="G83" s="8"/>
      <c r="H83" s="8"/>
    </row>
    <row r="84" spans="2:8" x14ac:dyDescent="0.2">
      <c r="B84" s="9"/>
      <c r="C84" s="3"/>
      <c r="D84" s="3"/>
      <c r="E84" s="3"/>
      <c r="F84" s="8"/>
      <c r="G84" s="8"/>
      <c r="H84" s="8"/>
    </row>
    <row r="85" spans="2:8" x14ac:dyDescent="0.2">
      <c r="B85" s="3"/>
      <c r="C85" s="3"/>
      <c r="D85" s="3"/>
      <c r="E85" s="3"/>
      <c r="F85" s="8"/>
      <c r="G85" s="8"/>
      <c r="H85" s="8"/>
    </row>
    <row r="86" spans="2:8" x14ac:dyDescent="0.2">
      <c r="B86" s="3"/>
      <c r="C86" s="3"/>
      <c r="D86" s="3"/>
      <c r="E86" s="3"/>
      <c r="F86" s="8"/>
      <c r="G86" s="8"/>
      <c r="H86" s="8"/>
    </row>
    <row r="87" spans="2:8" x14ac:dyDescent="0.2">
      <c r="B87" s="3"/>
      <c r="C87" s="3"/>
      <c r="D87" s="3"/>
      <c r="E87" s="3"/>
      <c r="F87" s="8"/>
      <c r="G87" s="8"/>
      <c r="H87" s="8"/>
    </row>
    <row r="88" spans="2:8" x14ac:dyDescent="0.2">
      <c r="B88" s="3"/>
      <c r="C88" s="3"/>
      <c r="D88" s="3"/>
      <c r="E88" s="3"/>
      <c r="F88" s="8"/>
      <c r="G88" s="8"/>
      <c r="H88" s="8"/>
    </row>
    <row r="89" spans="2:8" x14ac:dyDescent="0.2">
      <c r="B89" s="9"/>
      <c r="C89" s="3"/>
      <c r="D89" s="3"/>
      <c r="E89" s="3"/>
      <c r="F89" s="8"/>
      <c r="G89" s="8"/>
      <c r="H89" s="8"/>
    </row>
    <row r="90" spans="2:8" x14ac:dyDescent="0.2">
      <c r="B90" s="9"/>
      <c r="C90" s="3"/>
      <c r="D90" s="3"/>
      <c r="E90" s="3"/>
      <c r="F90" s="8"/>
      <c r="G90" s="8"/>
      <c r="H90" s="8"/>
    </row>
    <row r="91" spans="2:8" x14ac:dyDescent="0.2">
      <c r="B91" s="9"/>
      <c r="C91" s="3"/>
      <c r="D91" s="3"/>
      <c r="E91" s="3"/>
      <c r="F91" s="8"/>
      <c r="G91" s="8"/>
      <c r="H91" s="8"/>
    </row>
    <row r="92" spans="2:8" x14ac:dyDescent="0.2">
      <c r="B92" s="3"/>
      <c r="C92" s="3"/>
      <c r="D92" s="3"/>
      <c r="E92" s="3"/>
      <c r="F92" s="8"/>
      <c r="G92" s="8"/>
      <c r="H92" s="8"/>
    </row>
    <row r="93" spans="2:8" x14ac:dyDescent="0.2">
      <c r="B93" s="3"/>
      <c r="C93" s="3"/>
      <c r="D93" s="3"/>
      <c r="E93" s="3"/>
      <c r="F93" s="8"/>
      <c r="G93" s="8"/>
      <c r="H93" s="8"/>
    </row>
    <row r="94" spans="2:8" x14ac:dyDescent="0.2">
      <c r="B94" s="3"/>
      <c r="C94" s="3"/>
      <c r="D94" s="3"/>
      <c r="E94" s="3"/>
      <c r="F94" s="8"/>
      <c r="G94" s="8"/>
      <c r="H94" s="8"/>
    </row>
    <row r="95" spans="2:8" x14ac:dyDescent="0.2">
      <c r="B95" s="9"/>
      <c r="C95" s="3"/>
      <c r="D95" s="3"/>
      <c r="E95" s="3"/>
      <c r="F95" s="8"/>
      <c r="G95" s="8"/>
      <c r="H95" s="8"/>
    </row>
    <row r="96" spans="2:8" x14ac:dyDescent="0.2">
      <c r="B96" s="9"/>
      <c r="C96" s="3"/>
      <c r="D96" s="3"/>
      <c r="E96" s="3"/>
      <c r="F96" s="8"/>
      <c r="G96" s="8"/>
      <c r="H96" s="8"/>
    </row>
    <row r="97" spans="2:8" x14ac:dyDescent="0.2">
      <c r="B97" s="3"/>
      <c r="C97" s="3"/>
      <c r="D97" s="3"/>
      <c r="E97" s="3"/>
      <c r="F97" s="8"/>
      <c r="G97" s="8"/>
      <c r="H97" s="8"/>
    </row>
    <row r="98" spans="2:8" x14ac:dyDescent="0.2">
      <c r="B98" s="3"/>
      <c r="C98" s="3"/>
      <c r="D98" s="3"/>
      <c r="E98" s="3"/>
      <c r="F98" s="8"/>
      <c r="G98" s="8"/>
      <c r="H98" s="8"/>
    </row>
    <row r="99" spans="2:8" x14ac:dyDescent="0.2">
      <c r="B99" s="3"/>
      <c r="C99" s="3"/>
      <c r="D99" s="3"/>
      <c r="E99" s="3"/>
      <c r="F99" s="8"/>
      <c r="G99" s="8"/>
      <c r="H99" s="8"/>
    </row>
    <row r="100" spans="2:8" x14ac:dyDescent="0.2">
      <c r="B100" s="9"/>
      <c r="C100" s="3"/>
      <c r="D100" s="3"/>
      <c r="E100" s="3"/>
      <c r="F100" s="8"/>
      <c r="G100" s="8"/>
      <c r="H100" s="8"/>
    </row>
    <row r="101" spans="2:8" x14ac:dyDescent="0.2">
      <c r="B101" s="9"/>
      <c r="C101" s="3"/>
      <c r="D101" s="3"/>
      <c r="E101" s="3"/>
      <c r="F101" s="8"/>
      <c r="G101" s="8"/>
      <c r="H101" s="8"/>
    </row>
    <row r="102" spans="2:8" x14ac:dyDescent="0.2">
      <c r="B102" s="9"/>
      <c r="C102" s="3"/>
      <c r="D102" s="3"/>
      <c r="E102" s="3"/>
      <c r="F102" s="8"/>
      <c r="G102" s="8"/>
      <c r="H102" s="8"/>
    </row>
    <row r="103" spans="2:8" x14ac:dyDescent="0.2">
      <c r="B103" s="3"/>
      <c r="C103" s="3"/>
      <c r="D103" s="3"/>
      <c r="E103" s="3"/>
      <c r="F103" s="8"/>
      <c r="G103" s="8"/>
      <c r="H103" s="8"/>
    </row>
    <row r="104" spans="2:8" x14ac:dyDescent="0.2">
      <c r="B104" s="3"/>
      <c r="C104" s="3"/>
      <c r="D104" s="3"/>
      <c r="E104" s="3"/>
      <c r="F104" s="8"/>
      <c r="G104" s="8"/>
      <c r="H104" s="8"/>
    </row>
    <row r="105" spans="2:8" x14ac:dyDescent="0.2">
      <c r="B105" s="3"/>
      <c r="C105" s="3"/>
      <c r="D105" s="3"/>
      <c r="E105" s="3"/>
      <c r="F105" s="8"/>
      <c r="G105" s="8"/>
      <c r="H105" s="8"/>
    </row>
  </sheetData>
  <printOptions gridLinesSet="0"/>
  <pageMargins left="0.75" right="0.75" top="1" bottom="1" header="0.5" footer="0.5"/>
  <pageSetup orientation="portrait" r:id="rId1"/>
  <headerFooter alignWithMargins="0">
    <oddHeader xml:space="preserve">&amp;C </oddHeader>
    <oddFooter xml:space="preserve">&amp;C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FLASH99</vt:lpstr>
    </vt:vector>
  </TitlesOfParts>
  <Company>Procaribe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Medina</dc:creator>
  <cp:lastModifiedBy>Felienne</cp:lastModifiedBy>
  <cp:lastPrinted>2001-05-24T21:58:23Z</cp:lastPrinted>
  <dcterms:created xsi:type="dcterms:W3CDTF">2000-05-01T21:03:42Z</dcterms:created>
  <dcterms:modified xsi:type="dcterms:W3CDTF">2014-09-04T08:03:24Z</dcterms:modified>
</cp:coreProperties>
</file>