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152511"/>
</workbook>
</file>

<file path=xl/calcChain.xml><?xml version="1.0" encoding="utf-8"?>
<calcChain xmlns="http://schemas.openxmlformats.org/spreadsheetml/2006/main">
  <c r="A1" i="4" l="1"/>
  <c r="B11" i="4"/>
  <c r="F11" i="4"/>
  <c r="G7" i="2"/>
  <c r="E8" i="2"/>
  <c r="G8" i="2"/>
  <c r="F10" i="2"/>
  <c r="E11" i="2"/>
  <c r="F11" i="2"/>
  <c r="E14" i="2"/>
  <c r="F14" i="2"/>
  <c r="F18" i="2" s="1"/>
  <c r="E15" i="2"/>
  <c r="F15" i="2"/>
  <c r="E16" i="2"/>
  <c r="F16" i="2"/>
  <c r="E17" i="2"/>
  <c r="F17" i="2"/>
  <c r="B18" i="2"/>
  <c r="E7" i="2" s="1"/>
  <c r="G18" i="2"/>
  <c r="B23" i="2"/>
  <c r="B25" i="2" s="1"/>
  <c r="C25" i="2" s="1"/>
  <c r="B24" i="2"/>
  <c r="B26" i="2"/>
  <c r="B33" i="3" s="1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 s="1"/>
  <c r="B21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E6" i="3"/>
  <c r="E8" i="3" s="1"/>
  <c r="G6" i="3"/>
  <c r="H6" i="3"/>
  <c r="J6" i="3"/>
  <c r="K6" i="3"/>
  <c r="C7" i="3"/>
  <c r="E7" i="3"/>
  <c r="G7" i="3"/>
  <c r="H7" i="3"/>
  <c r="J7" i="3"/>
  <c r="K7" i="3"/>
  <c r="B8" i="3"/>
  <c r="C15" i="2" s="1"/>
  <c r="C8" i="3"/>
  <c r="G8" i="3"/>
  <c r="F8" i="3" s="1"/>
  <c r="J8" i="3"/>
  <c r="I8" i="3" s="1"/>
  <c r="K8" i="3"/>
  <c r="F14" i="3" s="1"/>
  <c r="D17" i="3"/>
  <c r="H17" i="3"/>
  <c r="D23" i="3"/>
  <c r="H24" i="3"/>
  <c r="D25" i="3"/>
  <c r="H25" i="3"/>
  <c r="D27" i="3"/>
  <c r="H28" i="3"/>
  <c r="F30" i="3"/>
  <c r="I30" i="3" s="1"/>
  <c r="H30" i="3"/>
  <c r="F31" i="3"/>
  <c r="I31" i="3" s="1"/>
  <c r="H31" i="3"/>
  <c r="I15" i="4" l="1"/>
  <c r="I24" i="3"/>
  <c r="I28" i="3"/>
  <c r="D10" i="2"/>
  <c r="I23" i="3"/>
  <c r="I27" i="3"/>
  <c r="D11" i="2"/>
  <c r="D15" i="2"/>
  <c r="D17" i="2"/>
  <c r="E22" i="3"/>
  <c r="E26" i="3"/>
  <c r="D7" i="2"/>
  <c r="D12" i="2"/>
  <c r="I11" i="4"/>
  <c r="E15" i="4"/>
  <c r="E23" i="3"/>
  <c r="E17" i="3"/>
  <c r="E25" i="3"/>
  <c r="D16" i="2"/>
  <c r="E24" i="3"/>
  <c r="D18" i="2"/>
  <c r="I22" i="3"/>
  <c r="I26" i="3"/>
  <c r="D14" i="2"/>
  <c r="E28" i="3"/>
  <c r="D8" i="2"/>
  <c r="I17" i="3"/>
  <c r="I25" i="3"/>
  <c r="D8" i="3"/>
  <c r="E27" i="3"/>
  <c r="E17" i="8"/>
  <c r="D18" i="8"/>
  <c r="F18" i="4"/>
  <c r="F21" i="4" s="1"/>
  <c r="B36" i="3"/>
  <c r="F16" i="3"/>
  <c r="C18" i="2"/>
  <c r="C11" i="2"/>
  <c r="H11" i="4"/>
  <c r="D28" i="3"/>
  <c r="D24" i="3"/>
  <c r="C22" i="8"/>
  <c r="C23" i="8" s="1"/>
  <c r="D21" i="8" s="1"/>
  <c r="C16" i="2"/>
  <c r="C14" i="2"/>
  <c r="C8" i="2"/>
  <c r="F16" i="4"/>
  <c r="H26" i="3"/>
  <c r="H22" i="3"/>
  <c r="H8" i="3"/>
  <c r="B14" i="3" s="1"/>
  <c r="E12" i="2"/>
  <c r="E10" i="2"/>
  <c r="E18" i="2" s="1"/>
  <c r="F33" i="3"/>
  <c r="F36" i="3" s="1"/>
  <c r="E11" i="4"/>
  <c r="B30" i="3"/>
  <c r="H27" i="3"/>
  <c r="H23" i="3"/>
  <c r="B16" i="3"/>
  <c r="C6" i="3"/>
  <c r="C12" i="2"/>
  <c r="C10" i="2"/>
  <c r="C7" i="2"/>
  <c r="B18" i="4"/>
  <c r="B21" i="4" s="1"/>
  <c r="D11" i="4"/>
  <c r="D26" i="3"/>
  <c r="D22" i="3"/>
  <c r="C17" i="2"/>
  <c r="I16" i="4" l="1"/>
  <c r="H16" i="4"/>
  <c r="I16" i="3"/>
  <c r="H16" i="3"/>
  <c r="F10" i="4"/>
  <c r="F18" i="3"/>
  <c r="B31" i="3"/>
  <c r="D30" i="3"/>
  <c r="E30" i="3"/>
  <c r="B10" i="4"/>
  <c r="D16" i="3"/>
  <c r="B18" i="3"/>
  <c r="E16" i="3"/>
  <c r="D22" i="8"/>
  <c r="D23" i="8" s="1"/>
  <c r="E21" i="8" s="1"/>
  <c r="E23" i="8" s="1"/>
  <c r="F21" i="8" s="1"/>
  <c r="E18" i="8"/>
  <c r="E22" i="8" s="1"/>
  <c r="F17" i="8"/>
  <c r="C18" i="3" l="1"/>
  <c r="C17" i="3"/>
  <c r="D18" i="3"/>
  <c r="E18" i="3"/>
  <c r="B19" i="3"/>
  <c r="B20" i="3"/>
  <c r="C31" i="3"/>
  <c r="B16" i="4"/>
  <c r="D31" i="3"/>
  <c r="E31" i="3"/>
  <c r="I18" i="3"/>
  <c r="F19" i="3"/>
  <c r="F20" i="3"/>
  <c r="H18" i="3"/>
  <c r="G17" i="3"/>
  <c r="G18" i="3"/>
  <c r="C10" i="4"/>
  <c r="D10" i="4"/>
  <c r="E10" i="4"/>
  <c r="B12" i="4"/>
  <c r="F12" i="4"/>
  <c r="H10" i="4"/>
  <c r="G10" i="4"/>
  <c r="I10" i="4"/>
  <c r="F18" i="8"/>
  <c r="G17" i="8"/>
  <c r="C16" i="3"/>
  <c r="G16" i="3"/>
  <c r="G18" i="8" l="1"/>
  <c r="G22" i="8" s="1"/>
  <c r="H17" i="8"/>
  <c r="C20" i="3"/>
  <c r="C26" i="3"/>
  <c r="D20" i="3"/>
  <c r="C25" i="3"/>
  <c r="B32" i="3"/>
  <c r="E20" i="3"/>
  <c r="C24" i="3"/>
  <c r="C28" i="3"/>
  <c r="C27" i="3"/>
  <c r="C23" i="3"/>
  <c r="C22" i="3"/>
  <c r="C30" i="3"/>
  <c r="I12" i="4"/>
  <c r="F13" i="4"/>
  <c r="F14" i="4"/>
  <c r="G12" i="4"/>
  <c r="H12" i="4"/>
  <c r="G11" i="4"/>
  <c r="G23" i="3"/>
  <c r="G27" i="3"/>
  <c r="G22" i="3"/>
  <c r="G26" i="3"/>
  <c r="G31" i="3"/>
  <c r="G24" i="3"/>
  <c r="G28" i="3"/>
  <c r="H20" i="3"/>
  <c r="G20" i="3"/>
  <c r="G25" i="3"/>
  <c r="F32" i="3"/>
  <c r="I20" i="3"/>
  <c r="G30" i="3"/>
  <c r="C19" i="3"/>
  <c r="E19" i="3"/>
  <c r="D19" i="3"/>
  <c r="C12" i="4"/>
  <c r="D12" i="4"/>
  <c r="E12" i="4"/>
  <c r="B13" i="4"/>
  <c r="B14" i="4" s="1"/>
  <c r="C11" i="4"/>
  <c r="G19" i="3"/>
  <c r="H19" i="3"/>
  <c r="I19" i="3"/>
  <c r="F22" i="8"/>
  <c r="F23" i="8" s="1"/>
  <c r="G21" i="8" s="1"/>
  <c r="C16" i="4"/>
  <c r="D16" i="4"/>
  <c r="E16" i="4"/>
  <c r="C14" i="4" l="1"/>
  <c r="D14" i="4"/>
  <c r="B17" i="4"/>
  <c r="E14" i="4"/>
  <c r="G13" i="4"/>
  <c r="F4" i="4" s="1"/>
  <c r="F5" i="4" s="1"/>
  <c r="F6" i="4" s="1"/>
  <c r="H13" i="4"/>
  <c r="I13" i="4"/>
  <c r="I32" i="3"/>
  <c r="F38" i="3"/>
  <c r="F39" i="3"/>
  <c r="G32" i="3"/>
  <c r="H32" i="3"/>
  <c r="F37" i="3"/>
  <c r="C32" i="3"/>
  <c r="B39" i="3"/>
  <c r="D32" i="3"/>
  <c r="B38" i="3"/>
  <c r="E32" i="3"/>
  <c r="B37" i="3"/>
  <c r="G23" i="8"/>
  <c r="H21" i="8" s="1"/>
  <c r="C13" i="4"/>
  <c r="B4" i="4" s="1"/>
  <c r="B5" i="4" s="1"/>
  <c r="B6" i="4" s="1"/>
  <c r="E13" i="4"/>
  <c r="D13" i="4"/>
  <c r="G14" i="4"/>
  <c r="H14" i="4"/>
  <c r="F17" i="4"/>
  <c r="I14" i="4"/>
  <c r="G16" i="4"/>
  <c r="H18" i="8"/>
  <c r="H22" i="8" s="1"/>
  <c r="I17" i="8"/>
  <c r="I18" i="8" l="1"/>
  <c r="J17" i="8"/>
  <c r="H23" i="8"/>
  <c r="I21" i="8" s="1"/>
  <c r="I17" i="4"/>
  <c r="F23" i="4"/>
  <c r="H17" i="4"/>
  <c r="G17" i="4"/>
  <c r="F22" i="4"/>
  <c r="C17" i="4"/>
  <c r="B23" i="4"/>
  <c r="D17" i="4"/>
  <c r="E17" i="4"/>
  <c r="B22" i="4"/>
  <c r="I22" i="8" l="1"/>
  <c r="I23" i="8"/>
  <c r="J21" i="8" s="1"/>
  <c r="J18" i="8"/>
  <c r="J22" i="8" s="1"/>
  <c r="K17" i="8"/>
  <c r="J23" i="8" l="1"/>
  <c r="K21" i="8" s="1"/>
  <c r="L17" i="8"/>
  <c r="K18" i="8"/>
  <c r="K22" i="8" s="1"/>
  <c r="M17" i="8" l="1"/>
  <c r="L18" i="8"/>
  <c r="L22" i="8" s="1"/>
  <c r="K23" i="8"/>
  <c r="L21" i="8" s="1"/>
  <c r="L23" i="8" s="1"/>
  <c r="M21" i="8" s="1"/>
  <c r="M18" i="8" l="1"/>
  <c r="M22" i="8" s="1"/>
  <c r="M23" i="8" s="1"/>
  <c r="N21" i="8" s="1"/>
  <c r="N17" i="8"/>
  <c r="N18" i="8" l="1"/>
  <c r="N22" i="8" s="1"/>
  <c r="N23" i="8" s="1"/>
  <c r="O21" i="8" s="1"/>
  <c r="O17" i="8"/>
  <c r="O23" i="8" l="1"/>
  <c r="P21" i="8" s="1"/>
  <c r="O18" i="8"/>
  <c r="O22" i="8" s="1"/>
  <c r="P17" i="8"/>
  <c r="P18" i="8" l="1"/>
  <c r="P22" i="8" s="1"/>
  <c r="P23" i="8" s="1"/>
  <c r="Q21" i="8" s="1"/>
  <c r="Q17" i="8"/>
  <c r="Q18" i="8" s="1"/>
  <c r="Q22" i="8" l="1"/>
  <c r="Q23" i="8" s="1"/>
  <c r="B18" i="8"/>
  <c r="B25" i="8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<sst xmlns="http://schemas.openxmlformats.org/spreadsheetml/2006/main" count="274" uniqueCount="94">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</sst>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tabSelected="1" defaultGridColor="0" colorId="22" zoomScale="80" workbookViewId="0">
      <selection activeCell="C29" sqref="C29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0.17790200481558224</v>
      </c>
      <c r="C4" s="72"/>
      <c r="D4" s="73"/>
      <c r="E4" s="74"/>
      <c r="F4" s="84">
        <f>G13</f>
        <v>0.30862930259906785</v>
      </c>
      <c r="G4" s="36"/>
      <c r="H4" s="4"/>
      <c r="I4" s="1"/>
      <c r="J4" s="1"/>
    </row>
    <row r="5" spans="1:10">
      <c r="A5" s="13" t="s">
        <v>1</v>
      </c>
      <c r="B5" s="84">
        <f>1-B4</f>
        <v>0.82209799518441773</v>
      </c>
      <c r="C5" s="1"/>
      <c r="D5" s="1"/>
      <c r="E5" s="33"/>
      <c r="F5" s="84">
        <f>1-F4</f>
        <v>0.69137069740093215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110.16113135471197</v>
      </c>
      <c r="C6" s="10"/>
      <c r="D6" s="10"/>
      <c r="E6" s="22"/>
      <c r="F6" s="22">
        <f>+F5*Stabilized!B8</f>
        <v>92.643673451724908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1783800</v>
      </c>
      <c r="C10" s="42">
        <f>B10/B$12</f>
        <v>0.98174541323787756</v>
      </c>
      <c r="D10" s="120">
        <f>+B10/Stabilized!$B$8</f>
        <v>13311.940298507463</v>
      </c>
      <c r="E10" s="44">
        <f>+B10/Stabilized!$E$8</f>
        <v>12.039605564217304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1.8254586762122393E-2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1816968</v>
      </c>
      <c r="C12" s="48">
        <f>B12/B$12</f>
        <v>1</v>
      </c>
      <c r="D12" s="78">
        <f>+B12/Stabilized!$B$8</f>
        <v>13559.462686567163</v>
      </c>
      <c r="E12" s="50">
        <f>+B12/Stabilized!$E$8</f>
        <v>12.26347014396501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323242.24988575885</v>
      </c>
      <c r="C13" s="45">
        <f>B13/B$12</f>
        <v>0.17790200481558224</v>
      </c>
      <c r="D13" s="119">
        <f>+B13/Stabilized!$B$8</f>
        <v>2412.2555961623793</v>
      </c>
      <c r="E13" s="46">
        <f>+B13/Stabilized!$E$8</f>
        <v>2.1816959246074124</v>
      </c>
      <c r="F13" s="119">
        <f>F12-F16-F21</f>
        <v>666802.24988575885</v>
      </c>
      <c r="G13" s="45">
        <f>F13/F$12</f>
        <v>0.30862930259906785</v>
      </c>
      <c r="H13" s="119">
        <f>+F13/Stabilized!$B$8</f>
        <v>4976.1361931773044</v>
      </c>
      <c r="I13" s="46">
        <f>+F13/Stabilized!$E$8</f>
        <v>4.5005247662054035</v>
      </c>
      <c r="J13" s="1"/>
    </row>
    <row r="14" spans="1:10" ht="12" customHeight="1">
      <c r="A14" s="2" t="s">
        <v>33</v>
      </c>
      <c r="B14" s="47">
        <f>B12-B13</f>
        <v>1493725.7501142411</v>
      </c>
      <c r="C14" s="48">
        <f>B14/B14</f>
        <v>1</v>
      </c>
      <c r="D14" s="120">
        <f>+B14/Stabilized!$B$8</f>
        <v>11147.207090404785</v>
      </c>
      <c r="E14" s="50">
        <f>+B14/Stabilized!$E$8</f>
        <v>10.081774219357598</v>
      </c>
      <c r="F14" s="78">
        <f>F12-F13</f>
        <v>1493725.7501142411</v>
      </c>
      <c r="G14" s="48">
        <f>F14/F14</f>
        <v>1</v>
      </c>
      <c r="H14" s="120">
        <f>+F14/Stabilized!$B$8</f>
        <v>11147.207090404785</v>
      </c>
      <c r="I14" s="50">
        <f>+F14/Stabilized!$E$8</f>
        <v>10.081774219357598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0.33924648095068266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0.41265941887448704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877325.75011424115</v>
      </c>
      <c r="C17" s="27">
        <f>B17/B$12</f>
        <v>0.48285151423373507</v>
      </c>
      <c r="D17" s="30">
        <f>+B17/Stabilized!$B$8</f>
        <v>6547.207090404785</v>
      </c>
      <c r="E17" s="61">
        <f>+B17/Stabilized!$E$8</f>
        <v>5.921435128773707</v>
      </c>
      <c r="F17" s="29">
        <f>F14-F16</f>
        <v>877325.75011424115</v>
      </c>
      <c r="G17" s="27">
        <f>F17/F$14</f>
        <v>0.58734058112551291</v>
      </c>
      <c r="H17" s="30">
        <f>+F17/Stabilized!$B$8</f>
        <v>6547.207090404785</v>
      </c>
      <c r="I17" s="61">
        <f>+F17/Stabilized!$E$8</f>
        <v>5.921435128773707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877325.75011424115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877325.75011424115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9.8933719664680703E-2</v>
      </c>
      <c r="C23" s="48"/>
      <c r="D23" s="49"/>
      <c r="E23" s="68"/>
      <c r="F23" s="70">
        <f>F17/F18</f>
        <v>9.8933719664680703E-2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defaultGridColor="0" topLeftCell="A12" colorId="22" zoomScale="80" workbookViewId="0">
      <selection activeCell="E41" sqref="E41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9" width="7.77734375" customWidth="1"/>
    <col min="10" max="10" width="11.88671875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1300</v>
      </c>
      <c r="G7" s="25">
        <f>F7*B7</f>
        <v>79300</v>
      </c>
      <c r="H7" s="113">
        <f>+F7/3</f>
        <v>433.33333333333331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1109.3283582089553</v>
      </c>
      <c r="G8" s="30">
        <f>SUM(G6:G7)</f>
        <v>148650</v>
      </c>
      <c r="H8" s="114">
        <f>+G8/329</f>
        <v>451.82370820668694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451.82370820668694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1783800</v>
      </c>
      <c r="C16" s="42">
        <f>B16/B$18</f>
        <v>0.98174541323787756</v>
      </c>
      <c r="D16" s="43">
        <f>B16/$B$8</f>
        <v>13311.940298507463</v>
      </c>
      <c r="E16" s="44">
        <f>B16/$E$8</f>
        <v>12.039605564217304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1.8254586762122393E-2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1816968</v>
      </c>
      <c r="C18" s="48">
        <f>B18/B$18</f>
        <v>1</v>
      </c>
      <c r="D18" s="49">
        <f t="shared" ref="D18:D32" si="0">B18/$B$8</f>
        <v>13559.462686567163</v>
      </c>
      <c r="E18" s="50">
        <f t="shared" ref="E18:E32" si="1">B18/$E$8</f>
        <v>12.26347014396501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90848.400000000009</v>
      </c>
      <c r="C19" s="45">
        <f>B19/B$18</f>
        <v>0.05</v>
      </c>
      <c r="D19" s="25">
        <f t="shared" si="0"/>
        <v>677.97313432835824</v>
      </c>
      <c r="E19" s="46">
        <f t="shared" si="1"/>
        <v>0.61317350719825059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1726119.6</v>
      </c>
      <c r="C20" s="48">
        <f>B20/B20</f>
        <v>1</v>
      </c>
      <c r="D20" s="12">
        <f t="shared" si="0"/>
        <v>12881.489552238807</v>
      </c>
      <c r="E20" s="54">
        <f t="shared" si="1"/>
        <v>11.650296636766761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0.13585385392761892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1.9407693418231273E-2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2.7170770785523782E-2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6.7538773095444829E-2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2.5230001443700655E-2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5.4341541571047564E-2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3.8815386836462545E-4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2.7170770785523782E-2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0.35710155889545542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1109719.6000000001</v>
      </c>
      <c r="C32" s="27">
        <f>B32/B$20</f>
        <v>0.64289844110454453</v>
      </c>
      <c r="D32" s="30">
        <f t="shared" si="0"/>
        <v>8281.4895522388069</v>
      </c>
      <c r="E32" s="61">
        <f t="shared" si="1"/>
        <v>7.4899575461828691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0.08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830725.91812086536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873708.06229729077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278993.68187913473</v>
      </c>
      <c r="C37" s="48" t="s">
        <v>0</v>
      </c>
      <c r="D37" s="49" t="s">
        <v>0</v>
      </c>
      <c r="E37" s="68" t="s">
        <v>0</v>
      </c>
      <c r="F37" s="49">
        <f>F32-F36</f>
        <v>562393.53770270932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1.3358432375749505</v>
      </c>
      <c r="C38" s="48" t="s">
        <v>42</v>
      </c>
      <c r="D38" s="49"/>
      <c r="E38" s="68"/>
      <c r="F38" s="69">
        <f>F32/F36</f>
        <v>1.6436858740023248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0.12514016350084955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2001-03-07T18:33:06Z</cp:lastPrinted>
  <dcterms:created xsi:type="dcterms:W3CDTF">1999-10-06T19:56:43Z</dcterms:created>
  <dcterms:modified xsi:type="dcterms:W3CDTF">2014-09-04T13:28:09Z</dcterms:modified>
</cp:coreProperties>
</file>