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41" firstSheet="1" activeTab="3"/>
  </bookViews>
  <sheets>
    <sheet name="Module1" sheetId="1" state="veryHidden" r:id=""/>
    <sheet name="TX-HPLC-FLSH" sheetId="45" r:id="rId1"/>
    <sheet name="TX-HPLC-GL" sheetId="46" r:id="rId2"/>
    <sheet name="TX-HPLC-VAR" sheetId="47" r:id="rId3"/>
    <sheet name="Pre2000 Value" sheetId="48" r:id="rId4"/>
    <sheet name="Com Fuel Exp" sheetId="49" r:id="rId5"/>
    <sheet name="UA4 Op" sheetId="50" r:id="rId6"/>
  </sheets>
  <definedNames>
    <definedName name="canada">[0]!canada</definedName>
    <definedName name="central">[0]!central</definedName>
    <definedName name="checkbalance">#REF!</definedName>
    <definedName name="complete">[0]!complete</definedName>
    <definedName name="northeast">[0]!northeast</definedName>
    <definedName name="_xlnm.Print_Area" localSheetId="4">'Pre2000 Value'!$A$2:$G$13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K28" i="49" l="1"/>
  <c r="F6" i="48"/>
  <c r="G6" i="48"/>
  <c r="F7" i="48"/>
  <c r="G7" i="48"/>
  <c r="B8" i="48"/>
  <c r="F8" i="48" s="1"/>
  <c r="C8" i="48"/>
  <c r="C13" i="48" s="1"/>
  <c r="D8" i="48"/>
  <c r="D13" i="48" s="1"/>
  <c r="E8" i="48"/>
  <c r="F9" i="48"/>
  <c r="G9" i="48"/>
  <c r="B10" i="48"/>
  <c r="C10" i="48"/>
  <c r="G10" i="48" s="1"/>
  <c r="D10" i="48"/>
  <c r="E10" i="48"/>
  <c r="F11" i="48"/>
  <c r="G11" i="48"/>
  <c r="F12" i="48"/>
  <c r="G12" i="48"/>
  <c r="B13" i="48"/>
  <c r="E13" i="48"/>
  <c r="G11" i="45"/>
  <c r="H11" i="45"/>
  <c r="I11" i="45"/>
  <c r="M11" i="45" s="1"/>
  <c r="H12" i="45"/>
  <c r="F12" i="45" s="1"/>
  <c r="I12" i="45"/>
  <c r="M12" i="45" s="1"/>
  <c r="E12" i="47" s="1"/>
  <c r="L12" i="45"/>
  <c r="D12" i="47" s="1"/>
  <c r="F13" i="45"/>
  <c r="H13" i="45"/>
  <c r="I13" i="45"/>
  <c r="G13" i="45" s="1"/>
  <c r="L13" i="45"/>
  <c r="D13" i="47" s="1"/>
  <c r="M13" i="45"/>
  <c r="E13" i="47" s="1"/>
  <c r="F14" i="45"/>
  <c r="G14" i="45"/>
  <c r="H14" i="45"/>
  <c r="L14" i="45" s="1"/>
  <c r="D14" i="47" s="1"/>
  <c r="H14" i="47" s="1"/>
  <c r="I14" i="45"/>
  <c r="M14" i="45"/>
  <c r="G15" i="45"/>
  <c r="H15" i="45"/>
  <c r="I15" i="45"/>
  <c r="M15" i="45" s="1"/>
  <c r="E15" i="47" s="1"/>
  <c r="I16" i="45"/>
  <c r="J16" i="45"/>
  <c r="K16" i="45"/>
  <c r="H18" i="45"/>
  <c r="I18" i="45"/>
  <c r="G19" i="45"/>
  <c r="H19" i="45"/>
  <c r="I19" i="45"/>
  <c r="M19" i="45" s="1"/>
  <c r="H20" i="45"/>
  <c r="F20" i="45" s="1"/>
  <c r="I20" i="45"/>
  <c r="M20" i="45" s="1"/>
  <c r="E20" i="47" s="1"/>
  <c r="L20" i="45"/>
  <c r="D20" i="47" s="1"/>
  <c r="F21" i="45"/>
  <c r="H21" i="45"/>
  <c r="I21" i="45"/>
  <c r="G21" i="45" s="1"/>
  <c r="L21" i="45"/>
  <c r="M21" i="45"/>
  <c r="F22" i="45"/>
  <c r="G22" i="45"/>
  <c r="H22" i="45"/>
  <c r="L22" i="45" s="1"/>
  <c r="D22" i="47" s="1"/>
  <c r="I22" i="45"/>
  <c r="M22" i="45"/>
  <c r="G23" i="45"/>
  <c r="H23" i="45"/>
  <c r="I23" i="45"/>
  <c r="M23" i="45" s="1"/>
  <c r="E23" i="47" s="1"/>
  <c r="I24" i="45"/>
  <c r="J24" i="45"/>
  <c r="K24" i="45"/>
  <c r="H27" i="45"/>
  <c r="H29" i="45" s="1"/>
  <c r="I27" i="45"/>
  <c r="M27" i="45" s="1"/>
  <c r="M29" i="45" s="1"/>
  <c r="L27" i="45"/>
  <c r="L29" i="45" s="1"/>
  <c r="F28" i="45"/>
  <c r="H28" i="45"/>
  <c r="I28" i="45"/>
  <c r="G28" i="45" s="1"/>
  <c r="L28" i="45"/>
  <c r="D28" i="47" s="1"/>
  <c r="M28" i="45"/>
  <c r="E28" i="47" s="1"/>
  <c r="J29" i="45"/>
  <c r="K29" i="45"/>
  <c r="F32" i="45"/>
  <c r="G32" i="45"/>
  <c r="H32" i="45"/>
  <c r="L32" i="45" s="1"/>
  <c r="I32" i="45"/>
  <c r="M32" i="45"/>
  <c r="G33" i="45"/>
  <c r="H33" i="45"/>
  <c r="I33" i="45"/>
  <c r="M33" i="45" s="1"/>
  <c r="H34" i="45"/>
  <c r="F34" i="45" s="1"/>
  <c r="I34" i="45"/>
  <c r="M34" i="45" s="1"/>
  <c r="E34" i="47" s="1"/>
  <c r="L34" i="45"/>
  <c r="D34" i="47" s="1"/>
  <c r="F35" i="45"/>
  <c r="H35" i="45"/>
  <c r="I35" i="45"/>
  <c r="G35" i="45" s="1"/>
  <c r="L35" i="45"/>
  <c r="D35" i="47" s="1"/>
  <c r="M35" i="45"/>
  <c r="E35" i="47" s="1"/>
  <c r="J36" i="45"/>
  <c r="K36" i="45"/>
  <c r="L37" i="45"/>
  <c r="M37" i="45"/>
  <c r="H38" i="45"/>
  <c r="I38" i="45"/>
  <c r="H39" i="45"/>
  <c r="F39" i="45" s="1"/>
  <c r="I39" i="45"/>
  <c r="M39" i="45" s="1"/>
  <c r="L39" i="45"/>
  <c r="D39" i="47" s="1"/>
  <c r="F40" i="45"/>
  <c r="H40" i="45"/>
  <c r="I40" i="45"/>
  <c r="I42" i="45" s="1"/>
  <c r="I43" i="45" s="1"/>
  <c r="L40" i="45"/>
  <c r="M40" i="45"/>
  <c r="M42" i="45" s="1"/>
  <c r="F41" i="45"/>
  <c r="F42" i="45" s="1"/>
  <c r="F43" i="45" s="1"/>
  <c r="G41" i="45"/>
  <c r="H41" i="45"/>
  <c r="L41" i="45" s="1"/>
  <c r="D41" i="47" s="1"/>
  <c r="H41" i="47" s="1"/>
  <c r="I41" i="45"/>
  <c r="M41" i="45"/>
  <c r="H42" i="45"/>
  <c r="J42" i="45"/>
  <c r="K42" i="45"/>
  <c r="H43" i="45"/>
  <c r="J43" i="45"/>
  <c r="K43" i="45"/>
  <c r="G45" i="45"/>
  <c r="H45" i="45"/>
  <c r="I45" i="45"/>
  <c r="M45" i="45" s="1"/>
  <c r="E45" i="47" s="1"/>
  <c r="H47" i="45"/>
  <c r="F47" i="45" s="1"/>
  <c r="I47" i="45"/>
  <c r="M47" i="45" s="1"/>
  <c r="E47" i="47" s="1"/>
  <c r="L47" i="45"/>
  <c r="D47" i="47" s="1"/>
  <c r="H47" i="47" s="1"/>
  <c r="F49" i="45"/>
  <c r="H49" i="45"/>
  <c r="I49" i="45"/>
  <c r="G49" i="45" s="1"/>
  <c r="L49" i="45"/>
  <c r="D49" i="47" s="1"/>
  <c r="H49" i="47" s="1"/>
  <c r="M49" i="45"/>
  <c r="E49" i="47" s="1"/>
  <c r="I49" i="47" s="1"/>
  <c r="F51" i="45"/>
  <c r="G51" i="45"/>
  <c r="H51" i="45"/>
  <c r="L51" i="45" s="1"/>
  <c r="D51" i="47" s="1"/>
  <c r="H51" i="47" s="1"/>
  <c r="I51" i="45"/>
  <c r="M51" i="45"/>
  <c r="G54" i="45"/>
  <c r="H54" i="45"/>
  <c r="I54" i="45"/>
  <c r="M54" i="45" s="1"/>
  <c r="H55" i="45"/>
  <c r="F55" i="45" s="1"/>
  <c r="I55" i="45"/>
  <c r="M55" i="45" s="1"/>
  <c r="E55" i="47" s="1"/>
  <c r="L55" i="45"/>
  <c r="D55" i="47" s="1"/>
  <c r="H55" i="47" s="1"/>
  <c r="J56" i="45"/>
  <c r="K56" i="45"/>
  <c r="K80" i="45" s="1"/>
  <c r="F59" i="45"/>
  <c r="H59" i="45"/>
  <c r="I59" i="45"/>
  <c r="I61" i="45" s="1"/>
  <c r="L59" i="45"/>
  <c r="L61" i="45" s="1"/>
  <c r="M59" i="45"/>
  <c r="M61" i="45" s="1"/>
  <c r="F60" i="45"/>
  <c r="F61" i="45" s="1"/>
  <c r="G60" i="45"/>
  <c r="H60" i="45"/>
  <c r="L60" i="45" s="1"/>
  <c r="D60" i="47" s="1"/>
  <c r="I60" i="45"/>
  <c r="M60" i="45"/>
  <c r="H61" i="45"/>
  <c r="J61" i="45"/>
  <c r="K61" i="45"/>
  <c r="G64" i="45"/>
  <c r="H64" i="45"/>
  <c r="I64" i="45"/>
  <c r="M64" i="45" s="1"/>
  <c r="H65" i="45"/>
  <c r="F65" i="45" s="1"/>
  <c r="I65" i="45"/>
  <c r="L65" i="45"/>
  <c r="J66" i="45"/>
  <c r="K66" i="45"/>
  <c r="F69" i="45"/>
  <c r="H69" i="45"/>
  <c r="I69" i="45"/>
  <c r="G69" i="45" s="1"/>
  <c r="L69" i="45"/>
  <c r="D69" i="47" s="1"/>
  <c r="M69" i="45"/>
  <c r="E69" i="47" s="1"/>
  <c r="F70" i="45"/>
  <c r="F71" i="45" s="1"/>
  <c r="G70" i="45"/>
  <c r="H70" i="45"/>
  <c r="L70" i="45" s="1"/>
  <c r="D70" i="47" s="1"/>
  <c r="I70" i="45"/>
  <c r="M70" i="45"/>
  <c r="G71" i="45"/>
  <c r="H71" i="45"/>
  <c r="L71" i="45" s="1"/>
  <c r="I71" i="45"/>
  <c r="J71" i="45"/>
  <c r="K71" i="45"/>
  <c r="M71" i="45"/>
  <c r="G72" i="45"/>
  <c r="H72" i="45"/>
  <c r="I72" i="45"/>
  <c r="M72" i="45" s="1"/>
  <c r="E72" i="47" s="1"/>
  <c r="H73" i="45"/>
  <c r="F73" i="45" s="1"/>
  <c r="I73" i="45"/>
  <c r="L73" i="45"/>
  <c r="D73" i="47" s="1"/>
  <c r="F74" i="45"/>
  <c r="H74" i="45"/>
  <c r="I74" i="45"/>
  <c r="G74" i="45" s="1"/>
  <c r="L74" i="45"/>
  <c r="D74" i="47" s="1"/>
  <c r="M74" i="45"/>
  <c r="E74" i="47" s="1"/>
  <c r="F75" i="45"/>
  <c r="G75" i="45"/>
  <c r="H75" i="45"/>
  <c r="L75" i="45" s="1"/>
  <c r="D75" i="47" s="1"/>
  <c r="I75" i="45"/>
  <c r="M75" i="45"/>
  <c r="G76" i="45"/>
  <c r="H76" i="45"/>
  <c r="I76" i="45"/>
  <c r="M76" i="45" s="1"/>
  <c r="E76" i="47" s="1"/>
  <c r="H77" i="45"/>
  <c r="F77" i="45" s="1"/>
  <c r="I77" i="45"/>
  <c r="L77" i="45"/>
  <c r="D77" i="47" s="1"/>
  <c r="H77" i="47" s="1"/>
  <c r="F78" i="45"/>
  <c r="H78" i="45"/>
  <c r="I78" i="45"/>
  <c r="G78" i="45" s="1"/>
  <c r="L78" i="45"/>
  <c r="D78" i="47" s="1"/>
  <c r="M78" i="45"/>
  <c r="E78" i="47" s="1"/>
  <c r="F79" i="45"/>
  <c r="G79" i="45"/>
  <c r="H79" i="45"/>
  <c r="L79" i="45" s="1"/>
  <c r="D79" i="47" s="1"/>
  <c r="I79" i="45"/>
  <c r="M79" i="45"/>
  <c r="D80" i="45"/>
  <c r="E80" i="45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E11" i="46"/>
  <c r="G11" i="47" s="1"/>
  <c r="D12" i="46"/>
  <c r="E12" i="46"/>
  <c r="D13" i="46"/>
  <c r="E13" i="46"/>
  <c r="D14" i="46"/>
  <c r="E14" i="46"/>
  <c r="D15" i="46"/>
  <c r="E15" i="46"/>
  <c r="G15" i="47" s="1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E19" i="46"/>
  <c r="D20" i="46"/>
  <c r="F20" i="47" s="1"/>
  <c r="E20" i="46"/>
  <c r="G20" i="47" s="1"/>
  <c r="I20" i="47" s="1"/>
  <c r="D21" i="46"/>
  <c r="E21" i="46"/>
  <c r="D22" i="46"/>
  <c r="E22" i="46"/>
  <c r="D23" i="46"/>
  <c r="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E27" i="46"/>
  <c r="D28" i="46"/>
  <c r="E28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F32" i="47" s="1"/>
  <c r="E32" i="46"/>
  <c r="G32" i="47" s="1"/>
  <c r="D33" i="46"/>
  <c r="E33" i="46"/>
  <c r="D34" i="46"/>
  <c r="E34" i="46"/>
  <c r="D35" i="46"/>
  <c r="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G39" i="47" s="1"/>
  <c r="D40" i="46"/>
  <c r="D42" i="46" s="1"/>
  <c r="D43" i="46" s="1"/>
  <c r="E40" i="46"/>
  <c r="E42" i="46" s="1"/>
  <c r="E43" i="46" s="1"/>
  <c r="D41" i="46"/>
  <c r="E41" i="46"/>
  <c r="F42" i="46"/>
  <c r="F43" i="46" s="1"/>
  <c r="F80" i="46" s="1"/>
  <c r="G42" i="46"/>
  <c r="G43" i="46" s="1"/>
  <c r="H42" i="46"/>
  <c r="H43" i="46" s="1"/>
  <c r="H80" i="46" s="1"/>
  <c r="I42" i="46"/>
  <c r="I43" i="46" s="1"/>
  <c r="J42" i="46"/>
  <c r="K42" i="46"/>
  <c r="L42" i="46"/>
  <c r="M42" i="46"/>
  <c r="N42" i="46"/>
  <c r="N43" i="46" s="1"/>
  <c r="N80" i="46" s="1"/>
  <c r="O42" i="46"/>
  <c r="O43" i="46" s="1"/>
  <c r="P42" i="46"/>
  <c r="P43" i="46" s="1"/>
  <c r="P80" i="46" s="1"/>
  <c r="Q42" i="46"/>
  <c r="Q43" i="46" s="1"/>
  <c r="R42" i="46"/>
  <c r="S42" i="46"/>
  <c r="T42" i="46"/>
  <c r="U42" i="46"/>
  <c r="V42" i="46"/>
  <c r="V43" i="46" s="1"/>
  <c r="V80" i="46" s="1"/>
  <c r="W42" i="46"/>
  <c r="W43" i="46" s="1"/>
  <c r="X42" i="46"/>
  <c r="X43" i="46" s="1"/>
  <c r="X80" i="46" s="1"/>
  <c r="Y42" i="46"/>
  <c r="Y43" i="46" s="1"/>
  <c r="Z42" i="46"/>
  <c r="AA42" i="46"/>
  <c r="AB42" i="46"/>
  <c r="AC42" i="46"/>
  <c r="AD42" i="46"/>
  <c r="AD43" i="46" s="1"/>
  <c r="AD80" i="46" s="1"/>
  <c r="AE42" i="46"/>
  <c r="AE43" i="46" s="1"/>
  <c r="AF42" i="46"/>
  <c r="AF43" i="46" s="1"/>
  <c r="AF80" i="46" s="1"/>
  <c r="AG42" i="46"/>
  <c r="AG43" i="46" s="1"/>
  <c r="AH42" i="46"/>
  <c r="AI42" i="46"/>
  <c r="AJ42" i="46"/>
  <c r="AK42" i="46"/>
  <c r="AL42" i="46"/>
  <c r="AL43" i="46" s="1"/>
  <c r="AL80" i="46" s="1"/>
  <c r="AM42" i="46"/>
  <c r="AM43" i="46" s="1"/>
  <c r="AN42" i="46"/>
  <c r="AN43" i="46" s="1"/>
  <c r="AN80" i="46" s="1"/>
  <c r="AO42" i="46"/>
  <c r="AO43" i="46" s="1"/>
  <c r="J43" i="46"/>
  <c r="K43" i="46"/>
  <c r="L43" i="46"/>
  <c r="M43" i="46"/>
  <c r="R43" i="46"/>
  <c r="S43" i="46"/>
  <c r="T43" i="46"/>
  <c r="U43" i="46"/>
  <c r="Z43" i="46"/>
  <c r="AA43" i="46"/>
  <c r="AB43" i="46"/>
  <c r="AC43" i="46"/>
  <c r="AH43" i="46"/>
  <c r="AH80" i="46" s="1"/>
  <c r="AI43" i="46"/>
  <c r="AJ43" i="46"/>
  <c r="AK43" i="46"/>
  <c r="D45" i="46"/>
  <c r="E45" i="46"/>
  <c r="D47" i="46"/>
  <c r="E47" i="46"/>
  <c r="D49" i="46"/>
  <c r="E49" i="46"/>
  <c r="D51" i="46"/>
  <c r="E51" i="46"/>
  <c r="G51" i="47" s="1"/>
  <c r="D54" i="46"/>
  <c r="D56" i="46" s="1"/>
  <c r="E54" i="46"/>
  <c r="E56" i="46" s="1"/>
  <c r="D55" i="46"/>
  <c r="E55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D61" i="46" s="1"/>
  <c r="E59" i="46"/>
  <c r="D60" i="46"/>
  <c r="E60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D65" i="46"/>
  <c r="E65" i="46"/>
  <c r="G65" i="47" s="1"/>
  <c r="G66" i="47" s="1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69" i="46"/>
  <c r="E69" i="46"/>
  <c r="D70" i="46"/>
  <c r="F70" i="47" s="1"/>
  <c r="E70" i="46"/>
  <c r="G70" i="47" s="1"/>
  <c r="I70" i="47" s="1"/>
  <c r="O70" i="46"/>
  <c r="K71" i="46"/>
  <c r="P71" i="46"/>
  <c r="D71" i="46" s="1"/>
  <c r="F71" i="47" s="1"/>
  <c r="Q71" i="46"/>
  <c r="R71" i="46"/>
  <c r="S71" i="46"/>
  <c r="S80" i="46" s="1"/>
  <c r="T71" i="46"/>
  <c r="U71" i="46"/>
  <c r="V71" i="46"/>
  <c r="W71" i="46"/>
  <c r="X71" i="46"/>
  <c r="Y71" i="46"/>
  <c r="Z71" i="46"/>
  <c r="AA71" i="46"/>
  <c r="AA80" i="46" s="1"/>
  <c r="AB71" i="46"/>
  <c r="AC71" i="46"/>
  <c r="AD71" i="46"/>
  <c r="AE71" i="46"/>
  <c r="AF71" i="46"/>
  <c r="AG71" i="46"/>
  <c r="AH71" i="46"/>
  <c r="AI71" i="46"/>
  <c r="AI80" i="46" s="1"/>
  <c r="AJ71" i="46"/>
  <c r="AK71" i="46"/>
  <c r="AL71" i="46"/>
  <c r="AM71" i="46"/>
  <c r="AN71" i="46"/>
  <c r="AO71" i="46"/>
  <c r="D72" i="46"/>
  <c r="E72" i="46"/>
  <c r="E73" i="46"/>
  <c r="J73" i="46"/>
  <c r="D73" i="46" s="1"/>
  <c r="F73" i="47" s="1"/>
  <c r="K73" i="46"/>
  <c r="D74" i="46"/>
  <c r="E74" i="46"/>
  <c r="G74" i="47" s="1"/>
  <c r="I74" i="47" s="1"/>
  <c r="D75" i="46"/>
  <c r="F75" i="47" s="1"/>
  <c r="E75" i="46"/>
  <c r="G75" i="47" s="1"/>
  <c r="D76" i="46"/>
  <c r="E76" i="46"/>
  <c r="D77" i="46"/>
  <c r="E77" i="46"/>
  <c r="D78" i="46"/>
  <c r="E78" i="46"/>
  <c r="G78" i="47" s="1"/>
  <c r="I78" i="47" s="1"/>
  <c r="D79" i="46"/>
  <c r="F79" i="47" s="1"/>
  <c r="E79" i="46"/>
  <c r="G79" i="47" s="1"/>
  <c r="J80" i="46"/>
  <c r="K80" i="46"/>
  <c r="R80" i="46"/>
  <c r="Z80" i="46"/>
  <c r="F11" i="47"/>
  <c r="F12" i="47"/>
  <c r="H12" i="47" s="1"/>
  <c r="G12" i="47"/>
  <c r="I12" i="47" s="1"/>
  <c r="F13" i="47"/>
  <c r="G13" i="47"/>
  <c r="H13" i="47"/>
  <c r="I13" i="47"/>
  <c r="E14" i="47"/>
  <c r="F14" i="47"/>
  <c r="G14" i="47"/>
  <c r="I14" i="47"/>
  <c r="F15" i="47"/>
  <c r="F16" i="47"/>
  <c r="G16" i="47"/>
  <c r="F19" i="47"/>
  <c r="G19" i="47"/>
  <c r="D21" i="47"/>
  <c r="E21" i="47"/>
  <c r="F21" i="47"/>
  <c r="H21" i="47" s="1"/>
  <c r="G21" i="47"/>
  <c r="E22" i="47"/>
  <c r="F22" i="47"/>
  <c r="H22" i="47" s="1"/>
  <c r="G22" i="47"/>
  <c r="I22" i="47" s="1"/>
  <c r="F23" i="47"/>
  <c r="G23" i="47"/>
  <c r="I23" i="47"/>
  <c r="E27" i="47"/>
  <c r="E29" i="47" s="1"/>
  <c r="F27" i="47"/>
  <c r="F28" i="47"/>
  <c r="G28" i="47"/>
  <c r="I28" i="47" s="1"/>
  <c r="E32" i="47"/>
  <c r="E33" i="47"/>
  <c r="E36" i="47" s="1"/>
  <c r="F33" i="47"/>
  <c r="G33" i="47"/>
  <c r="F34" i="47"/>
  <c r="H34" i="47" s="1"/>
  <c r="G34" i="47"/>
  <c r="F35" i="47"/>
  <c r="G35" i="47"/>
  <c r="H35" i="47"/>
  <c r="I35" i="47"/>
  <c r="E39" i="47"/>
  <c r="F39" i="47"/>
  <c r="F40" i="47"/>
  <c r="G40" i="47"/>
  <c r="E41" i="47"/>
  <c r="F41" i="47"/>
  <c r="G41" i="47"/>
  <c r="I41" i="47"/>
  <c r="F45" i="47"/>
  <c r="G45" i="47"/>
  <c r="I45" i="47" s="1"/>
  <c r="F47" i="47"/>
  <c r="G47" i="47"/>
  <c r="I47" i="47"/>
  <c r="F49" i="47"/>
  <c r="G49" i="47"/>
  <c r="E51" i="47"/>
  <c r="F51" i="47"/>
  <c r="F54" i="47"/>
  <c r="G54" i="47"/>
  <c r="F55" i="47"/>
  <c r="G55" i="47"/>
  <c r="I55" i="47"/>
  <c r="D59" i="47"/>
  <c r="E59" i="47"/>
  <c r="F59" i="47"/>
  <c r="G59" i="47"/>
  <c r="E60" i="47"/>
  <c r="F60" i="47"/>
  <c r="G60" i="47"/>
  <c r="F64" i="47"/>
  <c r="G64" i="47"/>
  <c r="D65" i="47"/>
  <c r="H65" i="47" s="1"/>
  <c r="F65" i="47"/>
  <c r="F66" i="47"/>
  <c r="F69" i="47"/>
  <c r="G69" i="47"/>
  <c r="H69" i="47"/>
  <c r="I69" i="47"/>
  <c r="E70" i="47"/>
  <c r="D71" i="47"/>
  <c r="E71" i="47"/>
  <c r="F72" i="47"/>
  <c r="G72" i="47"/>
  <c r="I72" i="47" s="1"/>
  <c r="G73" i="47"/>
  <c r="H73" i="47"/>
  <c r="F74" i="47"/>
  <c r="H74" i="47" s="1"/>
  <c r="E75" i="47"/>
  <c r="F76" i="47"/>
  <c r="G76" i="47"/>
  <c r="I76" i="47" s="1"/>
  <c r="F77" i="47"/>
  <c r="G77" i="47"/>
  <c r="F78" i="47"/>
  <c r="H78" i="47" s="1"/>
  <c r="E79" i="47"/>
  <c r="K6" i="50"/>
  <c r="M24" i="45" l="1"/>
  <c r="E19" i="47"/>
  <c r="M16" i="45"/>
  <c r="I59" i="47"/>
  <c r="I61" i="47" s="1"/>
  <c r="E61" i="47"/>
  <c r="D27" i="47"/>
  <c r="D29" i="47" s="1"/>
  <c r="I21" i="47"/>
  <c r="E11" i="47"/>
  <c r="E16" i="47" s="1"/>
  <c r="H70" i="47"/>
  <c r="AM80" i="46"/>
  <c r="AE80" i="46"/>
  <c r="W80" i="46"/>
  <c r="O80" i="46"/>
  <c r="G80" i="46"/>
  <c r="L23" i="45"/>
  <c r="D23" i="47" s="1"/>
  <c r="H23" i="47" s="1"/>
  <c r="F23" i="45"/>
  <c r="F19" i="45"/>
  <c r="F24" i="45" s="1"/>
  <c r="L19" i="45"/>
  <c r="H24" i="45"/>
  <c r="F15" i="45"/>
  <c r="L15" i="45"/>
  <c r="D15" i="47" s="1"/>
  <c r="L11" i="45"/>
  <c r="F11" i="45"/>
  <c r="H16" i="45"/>
  <c r="M36" i="45"/>
  <c r="G42" i="47"/>
  <c r="G43" i="47" s="1"/>
  <c r="H15" i="47"/>
  <c r="I79" i="47"/>
  <c r="I75" i="47"/>
  <c r="AK80" i="46"/>
  <c r="AC80" i="46"/>
  <c r="U80" i="46"/>
  <c r="M80" i="46"/>
  <c r="M77" i="45"/>
  <c r="E77" i="47" s="1"/>
  <c r="I77" i="47" s="1"/>
  <c r="G77" i="45"/>
  <c r="M73" i="45"/>
  <c r="E73" i="47" s="1"/>
  <c r="I73" i="47" s="1"/>
  <c r="G73" i="45"/>
  <c r="M43" i="45"/>
  <c r="F33" i="45"/>
  <c r="F36" i="45" s="1"/>
  <c r="L33" i="45"/>
  <c r="D33" i="47" s="1"/>
  <c r="H36" i="45"/>
  <c r="H59" i="47"/>
  <c r="D61" i="47"/>
  <c r="G24" i="45"/>
  <c r="I60" i="47"/>
  <c r="G61" i="47"/>
  <c r="F42" i="47"/>
  <c r="F43" i="47" s="1"/>
  <c r="I34" i="47"/>
  <c r="H79" i="47"/>
  <c r="H75" i="47"/>
  <c r="E71" i="46"/>
  <c r="G71" i="47" s="1"/>
  <c r="I71" i="47" s="1"/>
  <c r="F24" i="47"/>
  <c r="H20" i="47"/>
  <c r="AJ80" i="46"/>
  <c r="AB80" i="46"/>
  <c r="T80" i="46"/>
  <c r="L80" i="46"/>
  <c r="M65" i="45"/>
  <c r="E65" i="47" s="1"/>
  <c r="G65" i="45"/>
  <c r="G66" i="45" s="1"/>
  <c r="I66" i="45"/>
  <c r="L42" i="45"/>
  <c r="L43" i="45" s="1"/>
  <c r="F10" i="48"/>
  <c r="F13" i="48" s="1"/>
  <c r="F56" i="47"/>
  <c r="H71" i="47"/>
  <c r="I32" i="47"/>
  <c r="G36" i="47"/>
  <c r="E29" i="46"/>
  <c r="E80" i="46" s="1"/>
  <c r="I15" i="47"/>
  <c r="I11" i="47"/>
  <c r="I16" i="47" s="1"/>
  <c r="M56" i="45"/>
  <c r="E54" i="47"/>
  <c r="E56" i="47" s="1"/>
  <c r="H45" i="47"/>
  <c r="H28" i="47"/>
  <c r="F29" i="47"/>
  <c r="F36" i="47"/>
  <c r="D29" i="46"/>
  <c r="D80" i="46" s="1"/>
  <c r="L76" i="45"/>
  <c r="D76" i="47" s="1"/>
  <c r="H76" i="47" s="1"/>
  <c r="F76" i="45"/>
  <c r="L72" i="45"/>
  <c r="D72" i="47" s="1"/>
  <c r="H72" i="47" s="1"/>
  <c r="F72" i="45"/>
  <c r="E64" i="47"/>
  <c r="L54" i="45"/>
  <c r="H56" i="45"/>
  <c r="F54" i="45"/>
  <c r="F56" i="45" s="1"/>
  <c r="L45" i="45"/>
  <c r="D45" i="47" s="1"/>
  <c r="F45" i="45"/>
  <c r="J80" i="45"/>
  <c r="I65" i="47"/>
  <c r="H60" i="47"/>
  <c r="F61" i="47"/>
  <c r="H39" i="47"/>
  <c r="I33" i="47"/>
  <c r="I54" i="47"/>
  <c r="I56" i="47" s="1"/>
  <c r="G56" i="47"/>
  <c r="H33" i="47"/>
  <c r="G24" i="47"/>
  <c r="I51" i="47"/>
  <c r="AO80" i="46"/>
  <c r="AG80" i="46"/>
  <c r="Y80" i="46"/>
  <c r="Q80" i="46"/>
  <c r="I80" i="46"/>
  <c r="I39" i="47"/>
  <c r="L64" i="45"/>
  <c r="H66" i="45"/>
  <c r="F64" i="45"/>
  <c r="F66" i="45" s="1"/>
  <c r="G56" i="45"/>
  <c r="D32" i="47"/>
  <c r="D36" i="47" s="1"/>
  <c r="L36" i="45"/>
  <c r="I80" i="45"/>
  <c r="E40" i="47"/>
  <c r="E42" i="47" s="1"/>
  <c r="E43" i="47" s="1"/>
  <c r="D40" i="47"/>
  <c r="D42" i="47" s="1"/>
  <c r="D43" i="47" s="1"/>
  <c r="I56" i="45"/>
  <c r="G55" i="45"/>
  <c r="G47" i="45"/>
  <c r="G39" i="45"/>
  <c r="G34" i="45"/>
  <c r="G36" i="45" s="1"/>
  <c r="G27" i="45"/>
  <c r="G29" i="45" s="1"/>
  <c r="G20" i="45"/>
  <c r="G12" i="45"/>
  <c r="G16" i="45" s="1"/>
  <c r="F27" i="45"/>
  <c r="F29" i="45" s="1"/>
  <c r="G59" i="45"/>
  <c r="G61" i="45" s="1"/>
  <c r="G40" i="45"/>
  <c r="G42" i="45" s="1"/>
  <c r="I36" i="45"/>
  <c r="I29" i="45"/>
  <c r="G8" i="48"/>
  <c r="G13" i="48" s="1"/>
  <c r="G27" i="47"/>
  <c r="G80" i="45" l="1"/>
  <c r="G29" i="47"/>
  <c r="I27" i="47"/>
  <c r="I29" i="47" s="1"/>
  <c r="H27" i="47"/>
  <c r="H29" i="47" s="1"/>
  <c r="D54" i="47"/>
  <c r="L56" i="45"/>
  <c r="H32" i="47"/>
  <c r="H36" i="47" s="1"/>
  <c r="G80" i="47"/>
  <c r="M66" i="45"/>
  <c r="M80" i="45" s="1"/>
  <c r="D64" i="47"/>
  <c r="L66" i="45"/>
  <c r="H61" i="47"/>
  <c r="I36" i="47"/>
  <c r="H40" i="47"/>
  <c r="H42" i="47" s="1"/>
  <c r="H43" i="47" s="1"/>
  <c r="I40" i="47"/>
  <c r="I42" i="47" s="1"/>
  <c r="I43" i="47" s="1"/>
  <c r="L24" i="45"/>
  <c r="D19" i="47"/>
  <c r="G43" i="45"/>
  <c r="E24" i="47"/>
  <c r="E80" i="47" s="1"/>
  <c r="I19" i="47"/>
  <c r="I24" i="47" s="1"/>
  <c r="I80" i="47" s="1"/>
  <c r="E66" i="47"/>
  <c r="I64" i="47"/>
  <c r="I66" i="47" s="1"/>
  <c r="F80" i="47"/>
  <c r="H80" i="45"/>
  <c r="L16" i="45"/>
  <c r="D11" i="47"/>
  <c r="F16" i="45"/>
  <c r="F80" i="45" s="1"/>
  <c r="D24" i="47" l="1"/>
  <c r="H19" i="47"/>
  <c r="H24" i="47" s="1"/>
  <c r="D56" i="47"/>
  <c r="H54" i="47"/>
  <c r="H56" i="47" s="1"/>
  <c r="L80" i="45"/>
  <c r="D16" i="47"/>
  <c r="H11" i="47"/>
  <c r="H16" i="47" s="1"/>
  <c r="H80" i="47" s="1"/>
  <c r="D66" i="47"/>
  <c r="H64" i="47"/>
  <c r="H66" i="47" s="1"/>
  <c r="D80" i="47" l="1"/>
</calcChain>
</file>

<file path=xl/comments1.xml><?xml version="1.0" encoding="utf-8"?>
<comments xmlns="http://schemas.openxmlformats.org/spreadsheetml/2006/main">
  <authors>
    <author>jlittle</author>
    <author>tklussm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Phillip
</t>
        </r>
      </text>
    </comment>
    <comment ref="I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15724 is 4890016</t>
        </r>
      </text>
    </comment>
    <comment ref="I7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636600 is 4950 and 4890999</t>
        </r>
      </text>
    </comment>
    <comment ref="K71" authorId="1" shapeId="0">
      <text>
        <r>
          <rPr>
            <sz val="8"/>
            <color indexed="81"/>
            <rFont val="Tahoma"/>
          </rPr>
          <t>Does not include the 4920951 and 4880999.  These roll to Steve Schneider in the asset group</t>
        </r>
      </text>
    </comment>
    <comment ref="K7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415043 is 8540999-1802 per Access Query</t>
        </r>
      </text>
    </comment>
    <comment ref="I73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278268 is 8580999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340950 is 8050950
</t>
        </r>
      </text>
    </comment>
    <comment ref="I7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per orig. schedule from Misty Day
</t>
        </r>
      </text>
    </comment>
  </commentList>
</comments>
</file>

<file path=xl/sharedStrings.xml><?xml version="1.0" encoding="utf-8"?>
<sst xmlns="http://schemas.openxmlformats.org/spreadsheetml/2006/main" count="551" uniqueCount="127">
  <si>
    <t xml:space="preserve"> </t>
  </si>
  <si>
    <t>Actuals</t>
  </si>
  <si>
    <t>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</si>
  <si>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</si>
  <si>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</si>
  <si>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</si>
  <si>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</si>
  <si>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</si>
  <si>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</si>
  <si>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</si>
  <si>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</si>
  <si>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</si>
  <si>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</si>
  <si>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</si>
  <si>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</si>
  <si>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</si>
  <si>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</si>
  <si>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</si>
  <si>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</si>
  <si>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</si>
  <si>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</si>
  <si>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</si>
  <si>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</si>
  <si>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</si>
  <si>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</si>
  <si>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</si>
  <si>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</si>
  <si>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</si>
  <si>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</si>
  <si>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</si>
  <si>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</si>
  <si>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</si>
  <si>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</si>
  <si>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</si>
  <si>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</si>
  <si>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</si>
  <si>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</si>
  <si>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</si>
  <si>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</si>
  <si>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</si>
  <si>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</si>
  <si>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</si>
  <si>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</si>
  <si>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</si>
  <si>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</si>
  <si>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</si>
  <si>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</si>
  <si>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</si>
  <si>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Originations</t>
  </si>
  <si>
    <t>Miscellaneous</t>
  </si>
  <si>
    <t>TOTAL</t>
  </si>
  <si>
    <t xml:space="preserve">ENRON CAPITAL &amp; TRADE RESOURCES </t>
  </si>
  <si>
    <t>Total</t>
  </si>
  <si>
    <t>OPERATIONAL ANALYSIS - REPORTED</t>
  </si>
  <si>
    <t>NGP&amp;L</t>
  </si>
  <si>
    <t>CPR Adjustments</t>
  </si>
  <si>
    <t>3rd Day CPR</t>
  </si>
  <si>
    <t>Flash Adjustments</t>
  </si>
  <si>
    <t>Revised Flash</t>
  </si>
  <si>
    <t>OPERATIONAL ANALYSIS - ACTUALS</t>
  </si>
  <si>
    <t>Reclasses</t>
  </si>
  <si>
    <t>REGION:  TEXAS</t>
  </si>
  <si>
    <t>OPERATIONAL ANALYSIS - VARIANCE</t>
  </si>
  <si>
    <t>UA4</t>
  </si>
  <si>
    <t>Amount</t>
  </si>
  <si>
    <t>TOTAL INTRA-MTH</t>
  </si>
  <si>
    <t>January</t>
  </si>
  <si>
    <t>February</t>
  </si>
  <si>
    <t>Transport Revenue - Sharp</t>
  </si>
  <si>
    <t>Transport Revenue - Martin</t>
  </si>
  <si>
    <t>Transport Revenue - Third Party</t>
  </si>
  <si>
    <t>Compressor Fuel Expense</t>
  </si>
  <si>
    <t>Transport Expense - Third Party</t>
  </si>
  <si>
    <t>Unaccounted for Gas Loss</t>
  </si>
  <si>
    <t>COMPANY:  HPLC - Transport</t>
  </si>
  <si>
    <t>Volumes</t>
  </si>
  <si>
    <t>COMPANY</t>
  </si>
  <si>
    <t>GL_EFFECTIVE_YYYYMM</t>
  </si>
  <si>
    <t>MAJOR_ACCOUNT</t>
  </si>
  <si>
    <t>SUB_ACCOUNT</t>
  </si>
  <si>
    <t>RESP_CENTER</t>
  </si>
  <si>
    <t>SUBLEDGER</t>
  </si>
  <si>
    <t>SOURCE_CODE</t>
  </si>
  <si>
    <t>DESCRIPTION_1</t>
  </si>
  <si>
    <t>DESCRIPTION_2</t>
  </si>
  <si>
    <t>DESCRIPTION_3</t>
  </si>
  <si>
    <t>AMOUNT</t>
  </si>
  <si>
    <t xml:space="preserve">012 </t>
  </si>
  <si>
    <t>200001</t>
  </si>
  <si>
    <t>8540</t>
  </si>
  <si>
    <t>999</t>
  </si>
  <si>
    <t>1802</t>
  </si>
  <si>
    <t xml:space="preserve">      </t>
  </si>
  <si>
    <t xml:space="preserve">012-013-11    </t>
  </si>
  <si>
    <t>9911TX COMPR</t>
  </si>
  <si>
    <t>FUEL</t>
  </si>
  <si>
    <t>9912TX COMPR</t>
  </si>
  <si>
    <t>200002</t>
  </si>
  <si>
    <t>9807TX COMPR</t>
  </si>
  <si>
    <t>9809TX COMPR</t>
  </si>
  <si>
    <t>9808TX COMPR</t>
  </si>
  <si>
    <t>9903TX COMPR</t>
  </si>
  <si>
    <t>9902TX COMPR</t>
  </si>
  <si>
    <t>9901TX COMPR</t>
  </si>
  <si>
    <t>9812TX COMPR</t>
  </si>
  <si>
    <t>9811TX COMPR</t>
  </si>
  <si>
    <t>9810TX COMPR</t>
  </si>
  <si>
    <t>9907TX COMPR</t>
  </si>
  <si>
    <t>9906TX COMPR</t>
  </si>
  <si>
    <t>9908TX COMPR</t>
  </si>
  <si>
    <t>9904TX COMPR</t>
  </si>
  <si>
    <t>9910TX COMPR</t>
  </si>
  <si>
    <t>9905TX COMPR</t>
  </si>
  <si>
    <t>9909TX COMPR</t>
  </si>
  <si>
    <t>0001TX COMPR</t>
  </si>
  <si>
    <t>9912TX T&amp;E</t>
  </si>
  <si>
    <t>COMPR FUEL</t>
  </si>
  <si>
    <t>0001TX T&amp;E</t>
  </si>
  <si>
    <t>8050</t>
  </si>
  <si>
    <t>950</t>
  </si>
  <si>
    <t>0001TX</t>
  </si>
  <si>
    <t>9912TX UA4</t>
  </si>
  <si>
    <t>PRODUCTION MONTH 0001</t>
  </si>
  <si>
    <t>PRE - 2000 TRANSPORT BOOK</t>
  </si>
  <si>
    <t>As of Feb - 2000 GL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</si>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</sst>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7" formatCode="&quot;$&quot;#,##0.00;\(&quot;$&quot;#,##0.00\)"/>
  </numFmts>
  <fonts count="1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4" fillId="0" borderId="0"/>
    <xf numFmtId="0" fontId="14" fillId="0" borderId="0"/>
  </cellStyleXfs>
  <cellXfs count="87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165" fontId="1" fillId="0" borderId="8" xfId="1" applyNumberFormat="1" applyFont="1" applyBorder="1"/>
    <xf numFmtId="165" fontId="1" fillId="0" borderId="9" xfId="1" applyNumberFormat="1" applyFont="1" applyBorder="1" applyAlignment="1">
      <alignment horizontal="centerContinuous"/>
    </xf>
    <xf numFmtId="0" fontId="1" fillId="0" borderId="8" xfId="0" applyFont="1" applyBorder="1"/>
    <xf numFmtId="165" fontId="3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3" fillId="0" borderId="0" xfId="1" applyNumberFormat="1" applyAlignment="1"/>
    <xf numFmtId="165" fontId="3" fillId="0" borderId="0" xfId="1" applyNumberFormat="1" applyBorder="1"/>
    <xf numFmtId="165" fontId="3" fillId="0" borderId="1" xfId="1" applyNumberFormat="1" applyBorder="1"/>
    <xf numFmtId="165" fontId="3" fillId="0" borderId="10" xfId="1" applyNumberFormat="1" applyBorder="1"/>
    <xf numFmtId="0" fontId="5" fillId="0" borderId="11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6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3" fillId="0" borderId="2" xfId="1" applyNumberFormat="1" applyBorder="1"/>
    <xf numFmtId="165" fontId="3" fillId="0" borderId="12" xfId="1" applyNumberFormat="1" applyBorder="1"/>
    <xf numFmtId="0" fontId="3" fillId="0" borderId="2" xfId="0" applyFont="1" applyBorder="1"/>
    <xf numFmtId="165" fontId="3" fillId="0" borderId="5" xfId="1" applyNumberFormat="1" applyBorder="1"/>
    <xf numFmtId="165" fontId="3" fillId="0" borderId="1" xfId="1" applyNumberFormat="1" applyFont="1" applyBorder="1"/>
    <xf numFmtId="165" fontId="3" fillId="0" borderId="6" xfId="1" applyNumberFormat="1" applyBorder="1"/>
    <xf numFmtId="165" fontId="1" fillId="0" borderId="8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3" fillId="0" borderId="8" xfId="1" applyNumberFormat="1" applyBorder="1"/>
    <xf numFmtId="165" fontId="3" fillId="0" borderId="9" xfId="1" applyNumberFormat="1" applyBorder="1"/>
    <xf numFmtId="165" fontId="1" fillId="0" borderId="5" xfId="1" applyNumberFormat="1" applyFont="1" applyBorder="1" applyAlignment="1">
      <alignment horizontal="centerContinuous"/>
    </xf>
    <xf numFmtId="0" fontId="1" fillId="0" borderId="1" xfId="0" applyFont="1" applyBorder="1"/>
    <xf numFmtId="165" fontId="1" fillId="0" borderId="13" xfId="1" applyNumberFormat="1" applyFont="1" applyBorder="1"/>
    <xf numFmtId="165" fontId="1" fillId="0" borderId="14" xfId="1" applyNumberFormat="1" applyFont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165" fontId="9" fillId="0" borderId="2" xfId="1" applyNumberFormat="1" applyFont="1" applyBorder="1"/>
    <xf numFmtId="165" fontId="9" fillId="0" borderId="1" xfId="1" applyNumberFormat="1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0" fontId="10" fillId="0" borderId="6" xfId="0" applyFont="1" applyBorder="1" applyAlignment="1">
      <alignment horizontal="centerContinuous"/>
    </xf>
    <xf numFmtId="165" fontId="7" fillId="0" borderId="9" xfId="1" applyNumberFormat="1" applyFont="1" applyBorder="1" applyAlignment="1">
      <alignment horizontal="centerContinuous"/>
    </xf>
    <xf numFmtId="0" fontId="8" fillId="0" borderId="6" xfId="0" applyFont="1" applyBorder="1"/>
    <xf numFmtId="165" fontId="5" fillId="2" borderId="14" xfId="1" applyNumberFormat="1" applyFont="1" applyFill="1" applyBorder="1"/>
    <xf numFmtId="0" fontId="8" fillId="0" borderId="0" xfId="0" applyFont="1" applyBorder="1"/>
    <xf numFmtId="165" fontId="5" fillId="0" borderId="15" xfId="1" applyNumberFormat="1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5" fontId="0" fillId="0" borderId="0" xfId="1" applyNumberFormat="1" applyFont="1" applyAlignment="1">
      <alignment horizontal="center"/>
    </xf>
    <xf numFmtId="165" fontId="0" fillId="0" borderId="16" xfId="1" applyNumberFormat="1" applyFont="1" applyBorder="1"/>
    <xf numFmtId="0" fontId="13" fillId="3" borderId="17" xfId="2" applyFont="1" applyFill="1" applyBorder="1" applyAlignment="1">
      <alignment horizontal="center"/>
    </xf>
    <xf numFmtId="0" fontId="13" fillId="0" borderId="18" xfId="2" applyFont="1" applyFill="1" applyBorder="1" applyAlignment="1">
      <alignment horizontal="left" wrapText="1"/>
    </xf>
    <xf numFmtId="177" fontId="13" fillId="0" borderId="18" xfId="2" applyNumberFormat="1" applyFont="1" applyFill="1" applyBorder="1" applyAlignment="1">
      <alignment horizontal="right" wrapText="1"/>
    </xf>
    <xf numFmtId="177" fontId="0" fillId="0" borderId="0" xfId="0" applyNumberFormat="1"/>
    <xf numFmtId="177" fontId="13" fillId="4" borderId="18" xfId="2" applyNumberFormat="1" applyFont="1" applyFill="1" applyBorder="1" applyAlignment="1">
      <alignment horizontal="right" wrapText="1"/>
    </xf>
    <xf numFmtId="0" fontId="13" fillId="3" borderId="17" xfId="3" applyFont="1" applyFill="1" applyBorder="1" applyAlignment="1">
      <alignment horizontal="center"/>
    </xf>
    <xf numFmtId="0" fontId="13" fillId="0" borderId="18" xfId="3" applyFont="1" applyFill="1" applyBorder="1" applyAlignment="1">
      <alignment horizontal="left" wrapText="1"/>
    </xf>
    <xf numFmtId="177" fontId="13" fillId="0" borderId="18" xfId="3" applyNumberFormat="1" applyFont="1" applyFill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65" fontId="3" fillId="0" borderId="2" xfId="1" applyNumberFormat="1" applyFill="1" applyBorder="1"/>
    <xf numFmtId="165" fontId="3" fillId="0" borderId="1" xfId="1" applyNumberFormat="1" applyFill="1" applyBorder="1"/>
    <xf numFmtId="165" fontId="0" fillId="0" borderId="0" xfId="1" applyNumberFormat="1" applyFont="1" applyAlignment="1">
      <alignment horizontal="center"/>
    </xf>
  </cellXfs>
  <cellStyles count="4">
    <cellStyle name="Comma" xfId="1" builtinId="3"/>
    <cellStyle name="Normal" xfId="0" builtinId="0"/>
    <cellStyle name="Normal_Com Fuel Exp" xfId="2"/>
    <cellStyle name="Normal_UA4 Op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2"/>
  <sheetViews>
    <sheetView topLeftCell="E62" zoomScale="75" workbookViewId="0">
      <selection activeCell="K5" sqref="K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23" customWidth="1"/>
    <col min="10" max="19" width="15.42578125" customWidth="1"/>
  </cols>
  <sheetData>
    <row r="1" spans="1:26" x14ac:dyDescent="0.2">
      <c r="A1" s="1" t="s">
        <v>51</v>
      </c>
      <c r="B1" s="1"/>
      <c r="C1" s="1"/>
      <c r="D1" s="11"/>
      <c r="E1" s="11"/>
      <c r="F1" s="11"/>
      <c r="G1" s="11"/>
      <c r="H1" s="11"/>
      <c r="I1" s="11"/>
      <c r="J1" s="1"/>
      <c r="K1" s="1"/>
      <c r="L1" s="1"/>
      <c r="M1" s="1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5"/>
      <c r="Z1" s="25"/>
    </row>
    <row r="2" spans="1:26" x14ac:dyDescent="0.2">
      <c r="A2" s="5" t="s">
        <v>53</v>
      </c>
      <c r="B2" s="1"/>
      <c r="C2" s="1"/>
      <c r="D2" s="11"/>
      <c r="E2" s="11"/>
      <c r="F2" s="11"/>
      <c r="G2" s="11"/>
      <c r="H2" s="11"/>
      <c r="I2" s="11"/>
      <c r="J2" s="1"/>
      <c r="K2" s="1"/>
      <c r="L2" s="1"/>
      <c r="M2" s="1"/>
      <c r="N2" s="24"/>
      <c r="O2" s="24"/>
      <c r="P2" s="24"/>
      <c r="Q2" s="24"/>
      <c r="R2" s="24"/>
      <c r="S2" s="24"/>
      <c r="T2" s="25"/>
      <c r="U2" s="25"/>
      <c r="V2" s="25"/>
      <c r="W2" s="25"/>
      <c r="X2" s="25"/>
      <c r="Y2" s="25"/>
      <c r="Z2" s="25"/>
    </row>
    <row r="3" spans="1:26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26" x14ac:dyDescent="0.2">
      <c r="A4" s="5" t="s">
        <v>61</v>
      </c>
      <c r="B4" s="5"/>
      <c r="C4" s="5"/>
      <c r="D4" s="11"/>
      <c r="E4" s="11"/>
      <c r="F4" s="11"/>
      <c r="G4" s="11"/>
      <c r="H4" s="11"/>
      <c r="I4" s="11"/>
      <c r="J4" s="1"/>
      <c r="K4" s="1"/>
      <c r="L4" s="1"/>
      <c r="M4" s="1"/>
      <c r="N4" s="24"/>
      <c r="O4" s="24"/>
      <c r="P4" s="24"/>
      <c r="Q4" s="24"/>
      <c r="R4" s="24"/>
      <c r="S4" s="24"/>
      <c r="T4" s="25"/>
      <c r="U4" s="25"/>
      <c r="V4" s="25"/>
      <c r="W4" s="25"/>
      <c r="X4" s="25"/>
      <c r="Y4" s="25"/>
      <c r="Z4" s="25"/>
    </row>
    <row r="5" spans="1:26" x14ac:dyDescent="0.2">
      <c r="A5" s="5" t="s">
        <v>122</v>
      </c>
      <c r="B5" s="5"/>
      <c r="C5" s="5"/>
      <c r="D5" s="11"/>
      <c r="E5" s="11"/>
      <c r="F5" s="11"/>
      <c r="G5" s="11"/>
      <c r="H5" s="11"/>
      <c r="I5" s="11"/>
      <c r="J5" s="1"/>
      <c r="K5" s="1"/>
      <c r="L5" s="1"/>
      <c r="M5" s="1"/>
      <c r="N5" s="24"/>
      <c r="O5" s="26"/>
      <c r="P5" s="24"/>
      <c r="Q5" s="24"/>
      <c r="R5" s="24"/>
      <c r="S5" s="24"/>
      <c r="T5" s="25"/>
      <c r="U5" s="25"/>
      <c r="V5" s="25"/>
      <c r="W5" s="25"/>
      <c r="X5" s="25"/>
      <c r="Y5" s="25"/>
      <c r="Z5" s="25"/>
    </row>
    <row r="6" spans="1:26" x14ac:dyDescent="0.2">
      <c r="A6" s="5"/>
      <c r="B6" s="5"/>
      <c r="C6" s="5"/>
      <c r="D6" s="11"/>
      <c r="E6" s="11"/>
      <c r="F6" s="11"/>
      <c r="G6" s="11"/>
      <c r="H6" s="11"/>
      <c r="I6" s="11"/>
      <c r="J6" s="1"/>
      <c r="K6" s="1"/>
      <c r="L6" s="1"/>
      <c r="M6" s="1"/>
      <c r="N6" s="24"/>
      <c r="O6" s="24"/>
      <c r="P6" s="24"/>
      <c r="Q6" s="24"/>
      <c r="R6" s="24"/>
      <c r="S6" s="24"/>
      <c r="T6" s="25"/>
      <c r="U6" s="25"/>
      <c r="V6" s="25"/>
      <c r="W6" s="25"/>
      <c r="X6" s="25"/>
      <c r="Y6" s="25"/>
      <c r="Z6" s="25"/>
    </row>
    <row r="7" spans="1:26" x14ac:dyDescent="0.2">
      <c r="A7" s="26"/>
      <c r="B7" s="27"/>
      <c r="C7" s="27"/>
      <c r="D7" s="28"/>
      <c r="E7" s="28"/>
      <c r="F7" s="28"/>
      <c r="G7" s="28"/>
      <c r="H7" s="28"/>
      <c r="I7" s="2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">
      <c r="A8" s="8"/>
      <c r="B8" s="13"/>
      <c r="C8" s="14"/>
      <c r="D8" s="18" t="s">
        <v>54</v>
      </c>
      <c r="E8" s="17"/>
      <c r="F8" s="18" t="s">
        <v>55</v>
      </c>
      <c r="G8" s="17"/>
      <c r="H8" s="18" t="s">
        <v>56</v>
      </c>
      <c r="I8" s="17"/>
      <c r="J8" s="18" t="s">
        <v>57</v>
      </c>
      <c r="K8" s="19"/>
      <c r="L8" s="18" t="s">
        <v>58</v>
      </c>
      <c r="M8" s="19"/>
    </row>
    <row r="9" spans="1:26" x14ac:dyDescent="0.2">
      <c r="A9" s="39"/>
      <c r="B9" s="7"/>
      <c r="C9" s="6"/>
      <c r="D9" s="47" t="s">
        <v>4</v>
      </c>
      <c r="E9" s="48" t="s">
        <v>5</v>
      </c>
      <c r="F9" s="47" t="s">
        <v>4</v>
      </c>
      <c r="G9" s="48" t="s">
        <v>5</v>
      </c>
      <c r="H9" s="47" t="s">
        <v>4</v>
      </c>
      <c r="I9" s="48" t="s">
        <v>5</v>
      </c>
      <c r="J9" s="49" t="s">
        <v>4</v>
      </c>
      <c r="K9" s="48" t="s">
        <v>5</v>
      </c>
      <c r="L9" s="49" t="s">
        <v>4</v>
      </c>
      <c r="M9" s="48" t="s">
        <v>5</v>
      </c>
    </row>
    <row r="10" spans="1:26" x14ac:dyDescent="0.2">
      <c r="A10" s="9"/>
      <c r="B10" s="10" t="s">
        <v>6</v>
      </c>
      <c r="C10" s="6"/>
      <c r="D10" s="44"/>
      <c r="E10" s="46"/>
      <c r="F10" s="44"/>
      <c r="G10" s="46"/>
      <c r="H10" s="44"/>
      <c r="I10" s="46"/>
      <c r="J10" s="44"/>
      <c r="K10" s="46"/>
      <c r="L10" s="44"/>
      <c r="M10" s="46"/>
    </row>
    <row r="11" spans="1:26" x14ac:dyDescent="0.2">
      <c r="A11" s="9">
        <v>1</v>
      </c>
      <c r="B11" s="7"/>
      <c r="C11" s="15" t="s">
        <v>7</v>
      </c>
      <c r="D11" s="41"/>
      <c r="E11" s="30"/>
      <c r="F11" s="41">
        <f>H11-D11</f>
        <v>0</v>
      </c>
      <c r="G11" s="30">
        <f>I11-E11</f>
        <v>0</v>
      </c>
      <c r="H11" s="41">
        <f>D11</f>
        <v>0</v>
      </c>
      <c r="I11" s="30">
        <f>E11</f>
        <v>0</v>
      </c>
      <c r="J11" s="41"/>
      <c r="K11" s="30"/>
      <c r="L11" s="41">
        <f t="shared" ref="L11:M15" si="0">H11+J11</f>
        <v>0</v>
      </c>
      <c r="M11" s="30">
        <f t="shared" si="0"/>
        <v>0</v>
      </c>
    </row>
    <row r="12" spans="1:26" x14ac:dyDescent="0.2">
      <c r="A12" s="9">
        <v>2</v>
      </c>
      <c r="B12" s="7"/>
      <c r="C12" s="15" t="s">
        <v>8</v>
      </c>
      <c r="D12" s="41"/>
      <c r="E12" s="30"/>
      <c r="F12" s="41">
        <f t="shared" ref="F12:G15" si="1">H12-D12</f>
        <v>0</v>
      </c>
      <c r="G12" s="30">
        <f t="shared" si="1"/>
        <v>0</v>
      </c>
      <c r="H12" s="41">
        <f t="shared" ref="H12:I15" si="2">D12</f>
        <v>0</v>
      </c>
      <c r="I12" s="30">
        <f t="shared" si="2"/>
        <v>0</v>
      </c>
      <c r="J12" s="41"/>
      <c r="K12" s="30"/>
      <c r="L12" s="41">
        <f t="shared" si="0"/>
        <v>0</v>
      </c>
      <c r="M12" s="30">
        <f t="shared" si="0"/>
        <v>0</v>
      </c>
    </row>
    <row r="13" spans="1:26" x14ac:dyDescent="0.2">
      <c r="A13" s="9">
        <v>3</v>
      </c>
      <c r="B13" s="7"/>
      <c r="C13" s="15" t="s">
        <v>9</v>
      </c>
      <c r="D13" s="41"/>
      <c r="E13" s="30"/>
      <c r="F13" s="41">
        <f t="shared" si="1"/>
        <v>0</v>
      </c>
      <c r="G13" s="30">
        <f t="shared" si="1"/>
        <v>0</v>
      </c>
      <c r="H13" s="41">
        <f t="shared" si="2"/>
        <v>0</v>
      </c>
      <c r="I13" s="30">
        <f t="shared" si="2"/>
        <v>0</v>
      </c>
      <c r="J13" s="41"/>
      <c r="K13" s="30"/>
      <c r="L13" s="41">
        <f t="shared" si="0"/>
        <v>0</v>
      </c>
      <c r="M13" s="30">
        <f t="shared" si="0"/>
        <v>0</v>
      </c>
    </row>
    <row r="14" spans="1:26" x14ac:dyDescent="0.2">
      <c r="A14" s="9">
        <v>4</v>
      </c>
      <c r="B14" s="7"/>
      <c r="C14" s="15" t="s">
        <v>10</v>
      </c>
      <c r="D14" s="41"/>
      <c r="E14" s="30"/>
      <c r="F14" s="41">
        <f t="shared" si="1"/>
        <v>0</v>
      </c>
      <c r="G14" s="30">
        <f t="shared" si="1"/>
        <v>0</v>
      </c>
      <c r="H14" s="41">
        <f t="shared" si="2"/>
        <v>0</v>
      </c>
      <c r="I14" s="30">
        <f t="shared" si="2"/>
        <v>0</v>
      </c>
      <c r="J14" s="41"/>
      <c r="K14" s="30"/>
      <c r="L14" s="41">
        <f t="shared" si="0"/>
        <v>0</v>
      </c>
      <c r="M14" s="30">
        <f t="shared" si="0"/>
        <v>0</v>
      </c>
    </row>
    <row r="15" spans="1:26" x14ac:dyDescent="0.2">
      <c r="A15" s="9">
        <v>5</v>
      </c>
      <c r="B15" s="7"/>
      <c r="C15" s="15" t="s">
        <v>11</v>
      </c>
      <c r="D15" s="41"/>
      <c r="E15" s="30"/>
      <c r="F15" s="41">
        <f t="shared" si="1"/>
        <v>0</v>
      </c>
      <c r="G15" s="30">
        <f t="shared" si="1"/>
        <v>0</v>
      </c>
      <c r="H15" s="41">
        <f t="shared" si="2"/>
        <v>0</v>
      </c>
      <c r="I15" s="30">
        <f t="shared" si="2"/>
        <v>0</v>
      </c>
      <c r="J15" s="41"/>
      <c r="K15" s="30"/>
      <c r="L15" s="41">
        <f t="shared" si="0"/>
        <v>0</v>
      </c>
      <c r="M15" s="30">
        <f t="shared" si="0"/>
        <v>0</v>
      </c>
    </row>
    <row r="16" spans="1:26" x14ac:dyDescent="0.2">
      <c r="A16" s="9"/>
      <c r="B16" s="7" t="s">
        <v>12</v>
      </c>
      <c r="C16" s="6"/>
      <c r="D16" s="42">
        <v>0</v>
      </c>
      <c r="E16" s="31">
        <v>0</v>
      </c>
      <c r="F16" s="42">
        <f t="shared" ref="F16:M16" si="3">SUM(F11:F15)</f>
        <v>0</v>
      </c>
      <c r="G16" s="31">
        <f t="shared" si="3"/>
        <v>0</v>
      </c>
      <c r="H16" s="42">
        <f>SUM(H11:H15)</f>
        <v>0</v>
      </c>
      <c r="I16" s="31">
        <f>SUM(I11:I15)</f>
        <v>0</v>
      </c>
      <c r="J16" s="42">
        <f t="shared" si="3"/>
        <v>0</v>
      </c>
      <c r="K16" s="31">
        <f t="shared" si="3"/>
        <v>0</v>
      </c>
      <c r="L16" s="42">
        <f t="shared" si="3"/>
        <v>0</v>
      </c>
      <c r="M16" s="31">
        <f t="shared" si="3"/>
        <v>0</v>
      </c>
    </row>
    <row r="17" spans="1:13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</row>
    <row r="18" spans="1:13" x14ac:dyDescent="0.2">
      <c r="A18" s="9"/>
      <c r="B18" s="10" t="s">
        <v>13</v>
      </c>
      <c r="C18" s="6"/>
      <c r="D18" s="41"/>
      <c r="E18" s="30"/>
      <c r="F18" s="41"/>
      <c r="G18" s="30"/>
      <c r="H18" s="41">
        <f t="shared" ref="H18:I23" si="4">D18</f>
        <v>0</v>
      </c>
      <c r="I18" s="30">
        <f t="shared" si="4"/>
        <v>0</v>
      </c>
      <c r="J18" s="41"/>
      <c r="K18" s="30"/>
      <c r="L18" s="41"/>
      <c r="M18" s="30"/>
    </row>
    <row r="19" spans="1:13" x14ac:dyDescent="0.2">
      <c r="A19" s="9">
        <v>6</v>
      </c>
      <c r="B19" s="7"/>
      <c r="C19" s="15" t="s">
        <v>7</v>
      </c>
      <c r="D19" s="41"/>
      <c r="E19" s="30"/>
      <c r="F19" s="41">
        <f>H19-D19</f>
        <v>0</v>
      </c>
      <c r="G19" s="30">
        <f>I19-E19</f>
        <v>0</v>
      </c>
      <c r="H19" s="41">
        <f t="shared" si="4"/>
        <v>0</v>
      </c>
      <c r="I19" s="30">
        <f t="shared" si="4"/>
        <v>0</v>
      </c>
      <c r="J19" s="41"/>
      <c r="K19" s="30"/>
      <c r="L19" s="41">
        <f t="shared" ref="L19:M23" si="5">H19+J19</f>
        <v>0</v>
      </c>
      <c r="M19" s="30">
        <f t="shared" si="5"/>
        <v>0</v>
      </c>
    </row>
    <row r="20" spans="1:13" x14ac:dyDescent="0.2">
      <c r="A20" s="9">
        <v>7</v>
      </c>
      <c r="B20" s="7"/>
      <c r="C20" s="15" t="s">
        <v>8</v>
      </c>
      <c r="D20" s="41"/>
      <c r="E20" s="30"/>
      <c r="F20" s="41">
        <f t="shared" ref="F20:G23" si="6">H20-D20</f>
        <v>0</v>
      </c>
      <c r="G20" s="30">
        <f t="shared" si="6"/>
        <v>0</v>
      </c>
      <c r="H20" s="41">
        <f t="shared" si="4"/>
        <v>0</v>
      </c>
      <c r="I20" s="30">
        <f t="shared" si="4"/>
        <v>0</v>
      </c>
      <c r="J20" s="41"/>
      <c r="K20" s="30"/>
      <c r="L20" s="41">
        <f t="shared" si="5"/>
        <v>0</v>
      </c>
      <c r="M20" s="30">
        <f t="shared" si="5"/>
        <v>0</v>
      </c>
    </row>
    <row r="21" spans="1:13" x14ac:dyDescent="0.2">
      <c r="A21" s="9">
        <v>8</v>
      </c>
      <c r="B21" s="7"/>
      <c r="C21" s="15" t="s">
        <v>9</v>
      </c>
      <c r="D21" s="41"/>
      <c r="E21" s="30"/>
      <c r="F21" s="41">
        <f t="shared" si="6"/>
        <v>0</v>
      </c>
      <c r="G21" s="30">
        <f t="shared" si="6"/>
        <v>0</v>
      </c>
      <c r="H21" s="41">
        <f t="shared" si="4"/>
        <v>0</v>
      </c>
      <c r="I21" s="30">
        <f t="shared" si="4"/>
        <v>0</v>
      </c>
      <c r="J21" s="41"/>
      <c r="K21" s="30"/>
      <c r="L21" s="41">
        <f t="shared" si="5"/>
        <v>0</v>
      </c>
      <c r="M21" s="30">
        <f t="shared" si="5"/>
        <v>0</v>
      </c>
    </row>
    <row r="22" spans="1:13" x14ac:dyDescent="0.2">
      <c r="A22" s="9">
        <v>9</v>
      </c>
      <c r="B22" s="7"/>
      <c r="C22" s="15" t="s">
        <v>10</v>
      </c>
      <c r="D22" s="41"/>
      <c r="E22" s="30"/>
      <c r="F22" s="41">
        <f t="shared" si="6"/>
        <v>0</v>
      </c>
      <c r="G22" s="30">
        <f t="shared" si="6"/>
        <v>0</v>
      </c>
      <c r="H22" s="41">
        <f t="shared" si="4"/>
        <v>0</v>
      </c>
      <c r="I22" s="30">
        <f t="shared" si="4"/>
        <v>0</v>
      </c>
      <c r="J22" s="41"/>
      <c r="K22" s="30"/>
      <c r="L22" s="41">
        <f t="shared" si="5"/>
        <v>0</v>
      </c>
      <c r="M22" s="30">
        <f t="shared" si="5"/>
        <v>0</v>
      </c>
    </row>
    <row r="23" spans="1:13" x14ac:dyDescent="0.2">
      <c r="A23" s="9">
        <v>10</v>
      </c>
      <c r="B23" s="7"/>
      <c r="C23" s="15" t="s">
        <v>14</v>
      </c>
      <c r="D23" s="41"/>
      <c r="E23" s="30"/>
      <c r="F23" s="41">
        <f t="shared" si="6"/>
        <v>0</v>
      </c>
      <c r="G23" s="30">
        <f t="shared" si="6"/>
        <v>0</v>
      </c>
      <c r="H23" s="41">
        <f t="shared" si="4"/>
        <v>0</v>
      </c>
      <c r="I23" s="30">
        <f t="shared" si="4"/>
        <v>0</v>
      </c>
      <c r="J23" s="41"/>
      <c r="K23" s="30"/>
      <c r="L23" s="41">
        <f t="shared" si="5"/>
        <v>0</v>
      </c>
      <c r="M23" s="30">
        <f t="shared" si="5"/>
        <v>0</v>
      </c>
    </row>
    <row r="24" spans="1:13" x14ac:dyDescent="0.2">
      <c r="A24" s="9"/>
      <c r="B24" s="7" t="s">
        <v>15</v>
      </c>
      <c r="C24" s="6"/>
      <c r="D24" s="42">
        <v>0</v>
      </c>
      <c r="E24" s="31">
        <v>0</v>
      </c>
      <c r="F24" s="42">
        <f t="shared" ref="F24:M24" si="7">SUM(F19:F23)</f>
        <v>0</v>
      </c>
      <c r="G24" s="31">
        <f t="shared" si="7"/>
        <v>0</v>
      </c>
      <c r="H24" s="42">
        <f>SUM(H19:H23)</f>
        <v>0</v>
      </c>
      <c r="I24" s="31">
        <f>SUM(I19:I23)</f>
        <v>0</v>
      </c>
      <c r="J24" s="42">
        <f t="shared" si="7"/>
        <v>0</v>
      </c>
      <c r="K24" s="31">
        <f t="shared" si="7"/>
        <v>0</v>
      </c>
      <c r="L24" s="42">
        <f t="shared" si="7"/>
        <v>0</v>
      </c>
      <c r="M24" s="31">
        <f t="shared" si="7"/>
        <v>0</v>
      </c>
    </row>
    <row r="25" spans="1:13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</row>
    <row r="26" spans="1:13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</row>
    <row r="27" spans="1:13" x14ac:dyDescent="0.2">
      <c r="A27" s="9">
        <v>11</v>
      </c>
      <c r="B27" s="7"/>
      <c r="C27" s="15" t="s">
        <v>17</v>
      </c>
      <c r="D27" s="41"/>
      <c r="E27" s="30"/>
      <c r="F27" s="41">
        <f>H27-D27</f>
        <v>0</v>
      </c>
      <c r="G27" s="30">
        <f>I27-E27</f>
        <v>0</v>
      </c>
      <c r="H27" s="41">
        <f>D27</f>
        <v>0</v>
      </c>
      <c r="I27" s="30">
        <f>E27</f>
        <v>0</v>
      </c>
      <c r="J27" s="41"/>
      <c r="K27" s="30"/>
      <c r="L27" s="41">
        <f>H27+J27</f>
        <v>0</v>
      </c>
      <c r="M27" s="30">
        <f>I27+K27</f>
        <v>0</v>
      </c>
    </row>
    <row r="28" spans="1:13" x14ac:dyDescent="0.2">
      <c r="A28" s="9">
        <v>12</v>
      </c>
      <c r="B28" s="7"/>
      <c r="C28" s="15" t="s">
        <v>18</v>
      </c>
      <c r="D28" s="41"/>
      <c r="E28" s="30"/>
      <c r="F28" s="41">
        <f>H28-D28</f>
        <v>0</v>
      </c>
      <c r="G28" s="30">
        <f>I28-E28</f>
        <v>0</v>
      </c>
      <c r="H28" s="41">
        <f>D28</f>
        <v>0</v>
      </c>
      <c r="I28" s="30">
        <f>E28</f>
        <v>0</v>
      </c>
      <c r="J28" s="41"/>
      <c r="K28" s="30"/>
      <c r="L28" s="41">
        <f>H28+J28</f>
        <v>0</v>
      </c>
      <c r="M28" s="30">
        <f>I28+K28</f>
        <v>0</v>
      </c>
    </row>
    <row r="29" spans="1:13" x14ac:dyDescent="0.2">
      <c r="A29" s="9"/>
      <c r="B29" s="7" t="s">
        <v>19</v>
      </c>
      <c r="C29" s="6"/>
      <c r="D29" s="42">
        <v>0</v>
      </c>
      <c r="E29" s="31">
        <v>0</v>
      </c>
      <c r="F29" s="42">
        <f t="shared" ref="F29:M29" si="8">SUM(F27:F28)</f>
        <v>0</v>
      </c>
      <c r="G29" s="31">
        <f t="shared" si="8"/>
        <v>0</v>
      </c>
      <c r="H29" s="42">
        <f>SUM(H27:H28)</f>
        <v>0</v>
      </c>
      <c r="I29" s="31">
        <f>SUM(I27:I28)</f>
        <v>0</v>
      </c>
      <c r="J29" s="42">
        <f t="shared" si="8"/>
        <v>0</v>
      </c>
      <c r="K29" s="31">
        <f t="shared" si="8"/>
        <v>0</v>
      </c>
      <c r="L29" s="42">
        <f t="shared" si="8"/>
        <v>0</v>
      </c>
      <c r="M29" s="31">
        <f t="shared" si="8"/>
        <v>0</v>
      </c>
    </row>
    <row r="30" spans="1:13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</row>
    <row r="31" spans="1:13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</row>
    <row r="32" spans="1:13" x14ac:dyDescent="0.2">
      <c r="A32" s="9">
        <v>13</v>
      </c>
      <c r="B32" s="7"/>
      <c r="C32" s="15" t="s">
        <v>21</v>
      </c>
      <c r="D32" s="41">
        <v>0</v>
      </c>
      <c r="E32" s="30"/>
      <c r="F32" s="41">
        <f>H32-D32</f>
        <v>0</v>
      </c>
      <c r="G32" s="30">
        <f>I32-E32</f>
        <v>0</v>
      </c>
      <c r="H32" s="41">
        <f t="shared" ref="H32:I35" si="9">D32</f>
        <v>0</v>
      </c>
      <c r="I32" s="30">
        <f t="shared" si="9"/>
        <v>0</v>
      </c>
      <c r="J32" s="41"/>
      <c r="K32" s="30"/>
      <c r="L32" s="41">
        <f t="shared" ref="L32:M35" si="10">H32+J32</f>
        <v>0</v>
      </c>
      <c r="M32" s="30">
        <f t="shared" si="10"/>
        <v>0</v>
      </c>
    </row>
    <row r="33" spans="1:13" x14ac:dyDescent="0.2">
      <c r="A33" s="9">
        <v>14</v>
      </c>
      <c r="B33" s="7"/>
      <c r="C33" s="15" t="s">
        <v>22</v>
      </c>
      <c r="D33" s="41">
        <v>0</v>
      </c>
      <c r="E33" s="30"/>
      <c r="F33" s="41">
        <f t="shared" ref="F33:G35" si="11">H33-D33</f>
        <v>0</v>
      </c>
      <c r="G33" s="30">
        <f t="shared" si="11"/>
        <v>0</v>
      </c>
      <c r="H33" s="41">
        <f t="shared" si="9"/>
        <v>0</v>
      </c>
      <c r="I33" s="30">
        <f t="shared" si="9"/>
        <v>0</v>
      </c>
      <c r="J33" s="41"/>
      <c r="K33" s="30"/>
      <c r="L33" s="41">
        <f t="shared" si="10"/>
        <v>0</v>
      </c>
      <c r="M33" s="30">
        <f t="shared" si="10"/>
        <v>0</v>
      </c>
    </row>
    <row r="34" spans="1:13" x14ac:dyDescent="0.2">
      <c r="A34" s="9">
        <v>15</v>
      </c>
      <c r="B34" s="7"/>
      <c r="C34" s="15" t="s">
        <v>23</v>
      </c>
      <c r="D34" s="41">
        <v>0</v>
      </c>
      <c r="E34" s="30"/>
      <c r="F34" s="41">
        <f t="shared" si="11"/>
        <v>0</v>
      </c>
      <c r="G34" s="30">
        <f t="shared" si="11"/>
        <v>0</v>
      </c>
      <c r="H34" s="41">
        <f t="shared" si="9"/>
        <v>0</v>
      </c>
      <c r="I34" s="30">
        <f t="shared" si="9"/>
        <v>0</v>
      </c>
      <c r="J34" s="41"/>
      <c r="K34" s="30"/>
      <c r="L34" s="41">
        <f t="shared" si="10"/>
        <v>0</v>
      </c>
      <c r="M34" s="30">
        <f t="shared" si="10"/>
        <v>0</v>
      </c>
    </row>
    <row r="35" spans="1:13" x14ac:dyDescent="0.2">
      <c r="A35" s="9">
        <v>16</v>
      </c>
      <c r="B35" s="7"/>
      <c r="C35" s="15" t="s">
        <v>24</v>
      </c>
      <c r="D35" s="41">
        <v>0</v>
      </c>
      <c r="E35" s="30"/>
      <c r="F35" s="41">
        <f t="shared" si="11"/>
        <v>0</v>
      </c>
      <c r="G35" s="30">
        <f t="shared" si="11"/>
        <v>0</v>
      </c>
      <c r="H35" s="41">
        <f t="shared" si="9"/>
        <v>0</v>
      </c>
      <c r="I35" s="30">
        <f t="shared" si="9"/>
        <v>0</v>
      </c>
      <c r="J35" s="41"/>
      <c r="K35" s="30"/>
      <c r="L35" s="41">
        <f t="shared" si="10"/>
        <v>0</v>
      </c>
      <c r="M35" s="30">
        <f t="shared" si="10"/>
        <v>0</v>
      </c>
    </row>
    <row r="36" spans="1:13" x14ac:dyDescent="0.2">
      <c r="A36" s="9"/>
      <c r="B36" s="7" t="s">
        <v>25</v>
      </c>
      <c r="C36" s="6"/>
      <c r="D36" s="42">
        <v>0</v>
      </c>
      <c r="E36" s="31">
        <v>0</v>
      </c>
      <c r="F36" s="42">
        <f>SUM(F32:F35)</f>
        <v>0</v>
      </c>
      <c r="G36" s="31">
        <f>SUM(G32:G35)</f>
        <v>0</v>
      </c>
      <c r="H36" s="42">
        <f>SUM(H32:H35)</f>
        <v>0</v>
      </c>
      <c r="I36" s="31">
        <f>SUM(I32:I35)</f>
        <v>0</v>
      </c>
      <c r="J36" s="42">
        <f>SUM(J32:J34)</f>
        <v>0</v>
      </c>
      <c r="K36" s="31">
        <f>SUM(K32:K34)</f>
        <v>0</v>
      </c>
      <c r="L36" s="42">
        <f>SUM(L32:L35)</f>
        <v>0</v>
      </c>
      <c r="M36" s="31">
        <f>SUM(M32:M35)</f>
        <v>0</v>
      </c>
    </row>
    <row r="37" spans="1:13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>
        <f>D37+J37</f>
        <v>0</v>
      </c>
      <c r="M37" s="30">
        <f>E37+K37</f>
        <v>0</v>
      </c>
    </row>
    <row r="38" spans="1:13" x14ac:dyDescent="0.2">
      <c r="A38" s="9"/>
      <c r="B38" s="10" t="s">
        <v>26</v>
      </c>
      <c r="C38" s="6"/>
      <c r="D38" s="41"/>
      <c r="E38" s="30"/>
      <c r="F38" s="41"/>
      <c r="G38" s="30"/>
      <c r="H38" s="41">
        <f t="shared" ref="H38:I41" si="12">D38</f>
        <v>0</v>
      </c>
      <c r="I38" s="30">
        <f t="shared" si="12"/>
        <v>0</v>
      </c>
      <c r="J38" s="41"/>
      <c r="K38" s="30"/>
      <c r="L38" s="41"/>
      <c r="M38" s="30"/>
    </row>
    <row r="39" spans="1:13" x14ac:dyDescent="0.2">
      <c r="A39" s="9">
        <v>17</v>
      </c>
      <c r="B39" s="7"/>
      <c r="C39" s="15" t="s">
        <v>27</v>
      </c>
      <c r="D39" s="41">
        <v>0</v>
      </c>
      <c r="E39" s="30"/>
      <c r="F39" s="41">
        <f t="shared" ref="F39:G41" si="13">H39-D39</f>
        <v>0</v>
      </c>
      <c r="G39" s="30">
        <f t="shared" si="13"/>
        <v>0</v>
      </c>
      <c r="H39" s="41">
        <f t="shared" si="12"/>
        <v>0</v>
      </c>
      <c r="I39" s="30">
        <f t="shared" si="12"/>
        <v>0</v>
      </c>
      <c r="J39" s="41"/>
      <c r="K39" s="30"/>
      <c r="L39" s="41">
        <f t="shared" ref="L39:M41" si="14">H39+J39</f>
        <v>0</v>
      </c>
      <c r="M39" s="30">
        <f t="shared" si="14"/>
        <v>0</v>
      </c>
    </row>
    <row r="40" spans="1:13" ht="22.5" customHeight="1" x14ac:dyDescent="0.2">
      <c r="A40" s="9">
        <v>18</v>
      </c>
      <c r="B40" s="7"/>
      <c r="C40" s="15" t="s">
        <v>28</v>
      </c>
      <c r="D40" s="41"/>
      <c r="E40" s="30"/>
      <c r="F40" s="41">
        <f t="shared" si="13"/>
        <v>0</v>
      </c>
      <c r="G40" s="30">
        <f t="shared" si="13"/>
        <v>0</v>
      </c>
      <c r="H40" s="41">
        <f t="shared" si="12"/>
        <v>0</v>
      </c>
      <c r="I40" s="30">
        <f t="shared" si="12"/>
        <v>0</v>
      </c>
      <c r="J40" s="41"/>
      <c r="K40" s="30"/>
      <c r="L40" s="41">
        <f t="shared" si="14"/>
        <v>0</v>
      </c>
      <c r="M40" s="30">
        <f t="shared" si="14"/>
        <v>0</v>
      </c>
    </row>
    <row r="41" spans="1:13" x14ac:dyDescent="0.2">
      <c r="A41" s="9">
        <v>19</v>
      </c>
      <c r="B41" s="7"/>
      <c r="C41" s="15" t="s">
        <v>29</v>
      </c>
      <c r="D41" s="41"/>
      <c r="E41" s="30"/>
      <c r="F41" s="41">
        <f t="shared" si="13"/>
        <v>0</v>
      </c>
      <c r="G41" s="30">
        <f t="shared" si="13"/>
        <v>0</v>
      </c>
      <c r="H41" s="41">
        <f t="shared" si="12"/>
        <v>0</v>
      </c>
      <c r="I41" s="30">
        <f t="shared" si="12"/>
        <v>0</v>
      </c>
      <c r="J41" s="41"/>
      <c r="K41" s="30"/>
      <c r="L41" s="41">
        <f t="shared" si="14"/>
        <v>0</v>
      </c>
      <c r="M41" s="30">
        <f t="shared" si="14"/>
        <v>0</v>
      </c>
    </row>
    <row r="42" spans="1:13" x14ac:dyDescent="0.2">
      <c r="A42" s="9"/>
      <c r="B42" s="7"/>
      <c r="C42" s="40" t="s">
        <v>30</v>
      </c>
      <c r="D42" s="42">
        <v>0</v>
      </c>
      <c r="E42" s="31">
        <v>0</v>
      </c>
      <c r="F42" s="42">
        <f t="shared" ref="F42:M42" si="15">SUM(F40:F41)</f>
        <v>0</v>
      </c>
      <c r="G42" s="31">
        <f t="shared" si="15"/>
        <v>0</v>
      </c>
      <c r="H42" s="42">
        <f>SUM(H40:H41)</f>
        <v>0</v>
      </c>
      <c r="I42" s="31">
        <f>SUM(I40:I41)</f>
        <v>0</v>
      </c>
      <c r="J42" s="42">
        <f t="shared" si="15"/>
        <v>0</v>
      </c>
      <c r="K42" s="31">
        <f t="shared" si="15"/>
        <v>0</v>
      </c>
      <c r="L42" s="42">
        <f t="shared" si="15"/>
        <v>0</v>
      </c>
      <c r="M42" s="31">
        <f t="shared" si="15"/>
        <v>0</v>
      </c>
    </row>
    <row r="43" spans="1:13" ht="21" customHeight="1" x14ac:dyDescent="0.2">
      <c r="A43" s="9"/>
      <c r="B43" s="7" t="s">
        <v>31</v>
      </c>
      <c r="C43" s="6"/>
      <c r="D43" s="42">
        <v>0</v>
      </c>
      <c r="E43" s="31">
        <v>0</v>
      </c>
      <c r="F43" s="42">
        <f t="shared" ref="F43:M43" si="16">F42+F39</f>
        <v>0</v>
      </c>
      <c r="G43" s="31">
        <f t="shared" si="16"/>
        <v>0</v>
      </c>
      <c r="H43" s="42">
        <f>H42+H39</f>
        <v>0</v>
      </c>
      <c r="I43" s="31">
        <f>I42+I39</f>
        <v>0</v>
      </c>
      <c r="J43" s="42">
        <f t="shared" si="16"/>
        <v>0</v>
      </c>
      <c r="K43" s="31">
        <f t="shared" si="16"/>
        <v>0</v>
      </c>
      <c r="L43" s="42">
        <f t="shared" si="16"/>
        <v>0</v>
      </c>
      <c r="M43" s="31">
        <f t="shared" si="16"/>
        <v>0</v>
      </c>
    </row>
    <row r="44" spans="1:13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</row>
    <row r="45" spans="1:13" x14ac:dyDescent="0.2">
      <c r="A45" s="9">
        <v>20</v>
      </c>
      <c r="B45" s="10" t="s">
        <v>32</v>
      </c>
      <c r="C45" s="6"/>
      <c r="D45" s="41">
        <v>0</v>
      </c>
      <c r="E45" s="30"/>
      <c r="F45" s="41">
        <f>H45-D45</f>
        <v>0</v>
      </c>
      <c r="G45" s="30">
        <f>I45-E45</f>
        <v>0</v>
      </c>
      <c r="H45" s="41">
        <f>D45</f>
        <v>0</v>
      </c>
      <c r="I45" s="30">
        <f>E45</f>
        <v>0</v>
      </c>
      <c r="J45" s="41"/>
      <c r="K45" s="30"/>
      <c r="L45" s="41">
        <f>H45+J45</f>
        <v>0</v>
      </c>
      <c r="M45" s="30">
        <f>I45+K45</f>
        <v>0</v>
      </c>
    </row>
    <row r="46" spans="1:13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</row>
    <row r="47" spans="1:13" x14ac:dyDescent="0.2">
      <c r="A47" s="9">
        <v>21</v>
      </c>
      <c r="B47" s="10" t="s">
        <v>33</v>
      </c>
      <c r="C47" s="6"/>
      <c r="D47" s="41"/>
      <c r="E47" s="30"/>
      <c r="F47" s="41">
        <f>H47-D47</f>
        <v>0</v>
      </c>
      <c r="G47" s="30">
        <f>I47-E47</f>
        <v>0</v>
      </c>
      <c r="H47" s="41">
        <f>D47</f>
        <v>0</v>
      </c>
      <c r="I47" s="30">
        <f>E47</f>
        <v>0</v>
      </c>
      <c r="J47" s="41"/>
      <c r="K47" s="30"/>
      <c r="L47" s="41">
        <f>H47+J47</f>
        <v>0</v>
      </c>
      <c r="M47" s="30">
        <f>I47+K47</f>
        <v>0</v>
      </c>
    </row>
    <row r="48" spans="1:13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</row>
    <row r="49" spans="1:15" x14ac:dyDescent="0.2">
      <c r="A49" s="9">
        <v>22</v>
      </c>
      <c r="B49" s="10" t="s">
        <v>34</v>
      </c>
      <c r="C49" s="6"/>
      <c r="D49" s="41"/>
      <c r="E49" s="30"/>
      <c r="F49" s="41">
        <f>H49-D49</f>
        <v>0</v>
      </c>
      <c r="G49" s="30">
        <f>I49-E49</f>
        <v>0</v>
      </c>
      <c r="H49" s="41">
        <f>D49</f>
        <v>0</v>
      </c>
      <c r="I49" s="30">
        <f>E49</f>
        <v>0</v>
      </c>
      <c r="J49" s="41"/>
      <c r="K49" s="30"/>
      <c r="L49" s="41">
        <f>H49+J49</f>
        <v>0</v>
      </c>
      <c r="M49" s="30">
        <f>I49+K49</f>
        <v>0</v>
      </c>
    </row>
    <row r="50" spans="1:15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</row>
    <row r="51" spans="1:15" x14ac:dyDescent="0.2">
      <c r="A51" s="9">
        <v>23</v>
      </c>
      <c r="B51" s="10" t="s">
        <v>35</v>
      </c>
      <c r="C51" s="6"/>
      <c r="D51" s="41"/>
      <c r="E51" s="30"/>
      <c r="F51" s="41">
        <f>H51-D51</f>
        <v>0</v>
      </c>
      <c r="G51" s="30">
        <f>I51-E51</f>
        <v>0</v>
      </c>
      <c r="H51" s="41">
        <f>D51</f>
        <v>0</v>
      </c>
      <c r="I51" s="30">
        <f>E51</f>
        <v>0</v>
      </c>
      <c r="J51" s="41"/>
      <c r="K51" s="30"/>
      <c r="L51" s="41">
        <f>H51+J51</f>
        <v>0</v>
      </c>
      <c r="M51" s="30">
        <f>I51+K51</f>
        <v>0</v>
      </c>
    </row>
    <row r="52" spans="1:15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</row>
    <row r="53" spans="1:15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</row>
    <row r="54" spans="1:15" x14ac:dyDescent="0.2">
      <c r="A54" s="9">
        <v>24</v>
      </c>
      <c r="B54" s="7"/>
      <c r="C54" s="15" t="s">
        <v>37</v>
      </c>
      <c r="D54" s="41"/>
      <c r="E54" s="30"/>
      <c r="F54" s="41">
        <f>H54-D54</f>
        <v>0</v>
      </c>
      <c r="G54" s="30">
        <f>I54-E54</f>
        <v>0</v>
      </c>
      <c r="H54" s="41">
        <f>D54</f>
        <v>0</v>
      </c>
      <c r="I54" s="30">
        <f>E54</f>
        <v>0</v>
      </c>
      <c r="J54" s="41"/>
      <c r="K54" s="30"/>
      <c r="L54" s="41">
        <f>H54+J54</f>
        <v>0</v>
      </c>
      <c r="M54" s="30">
        <f>I54+K54</f>
        <v>0</v>
      </c>
    </row>
    <row r="55" spans="1:15" x14ac:dyDescent="0.2">
      <c r="A55" s="9">
        <v>25</v>
      </c>
      <c r="B55" s="7"/>
      <c r="C55" s="15" t="s">
        <v>38</v>
      </c>
      <c r="D55" s="41"/>
      <c r="E55" s="30"/>
      <c r="F55" s="41">
        <f>H55-D55</f>
        <v>0</v>
      </c>
      <c r="G55" s="30">
        <f>I55-E55</f>
        <v>0</v>
      </c>
      <c r="H55" s="41">
        <f>D55</f>
        <v>0</v>
      </c>
      <c r="I55" s="30">
        <f>E55</f>
        <v>0</v>
      </c>
      <c r="J55" s="41"/>
      <c r="K55" s="30"/>
      <c r="L55" s="41">
        <f>H55+J55</f>
        <v>0</v>
      </c>
      <c r="M55" s="30">
        <f>I55+K55</f>
        <v>0</v>
      </c>
    </row>
    <row r="56" spans="1:15" x14ac:dyDescent="0.2">
      <c r="A56" s="9"/>
      <c r="B56" s="7" t="s">
        <v>39</v>
      </c>
      <c r="C56" s="6"/>
      <c r="D56" s="42">
        <v>0</v>
      </c>
      <c r="E56" s="31">
        <v>0</v>
      </c>
      <c r="F56" s="42">
        <f t="shared" ref="F56:M56" si="17">SUM(F54:F55)</f>
        <v>0</v>
      </c>
      <c r="G56" s="31">
        <f t="shared" si="17"/>
        <v>0</v>
      </c>
      <c r="H56" s="42">
        <f>SUM(H54:H55)</f>
        <v>0</v>
      </c>
      <c r="I56" s="31">
        <f>SUM(I54:I55)</f>
        <v>0</v>
      </c>
      <c r="J56" s="42">
        <f t="shared" si="17"/>
        <v>0</v>
      </c>
      <c r="K56" s="31">
        <f t="shared" si="17"/>
        <v>0</v>
      </c>
      <c r="L56" s="42">
        <f t="shared" si="17"/>
        <v>0</v>
      </c>
      <c r="M56" s="31">
        <f t="shared" si="17"/>
        <v>0</v>
      </c>
    </row>
    <row r="57" spans="1:15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</row>
    <row r="58" spans="1:15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</row>
    <row r="59" spans="1:15" x14ac:dyDescent="0.2">
      <c r="A59" s="9">
        <v>26</v>
      </c>
      <c r="B59" s="10"/>
      <c r="C59" s="15" t="s">
        <v>41</v>
      </c>
      <c r="D59" s="41"/>
      <c r="E59" s="30"/>
      <c r="F59" s="41">
        <f>H59-D59</f>
        <v>0</v>
      </c>
      <c r="G59" s="30">
        <f>I59-E59</f>
        <v>0</v>
      </c>
      <c r="H59" s="41">
        <f>D59</f>
        <v>0</v>
      </c>
      <c r="I59" s="30">
        <f>E59</f>
        <v>0</v>
      </c>
      <c r="J59" s="41"/>
      <c r="K59" s="30"/>
      <c r="L59" s="41">
        <f>H59+J59</f>
        <v>0</v>
      </c>
      <c r="M59" s="30">
        <f>I59+K59</f>
        <v>0</v>
      </c>
      <c r="N59" s="29"/>
      <c r="O59" s="29"/>
    </row>
    <row r="60" spans="1:15" x14ac:dyDescent="0.2">
      <c r="A60" s="9">
        <v>27</v>
      </c>
      <c r="B60" s="10"/>
      <c r="C60" s="15" t="s">
        <v>42</v>
      </c>
      <c r="D60" s="41"/>
      <c r="E60" s="30"/>
      <c r="F60" s="41">
        <f>H60-D60</f>
        <v>0</v>
      </c>
      <c r="G60" s="30">
        <f>I60-E60</f>
        <v>0</v>
      </c>
      <c r="H60" s="41">
        <f>D60</f>
        <v>0</v>
      </c>
      <c r="I60" s="30">
        <f>E60</f>
        <v>0</v>
      </c>
      <c r="J60" s="41"/>
      <c r="K60" s="30"/>
      <c r="L60" s="41">
        <f>H60+J60</f>
        <v>0</v>
      </c>
      <c r="M60" s="30">
        <f>I60+K60</f>
        <v>0</v>
      </c>
    </row>
    <row r="61" spans="1:15" x14ac:dyDescent="0.2">
      <c r="A61" s="9"/>
      <c r="B61" s="43" t="s">
        <v>43</v>
      </c>
      <c r="C61" s="6"/>
      <c r="D61" s="42">
        <v>0</v>
      </c>
      <c r="E61" s="31">
        <v>0</v>
      </c>
      <c r="F61" s="42">
        <f t="shared" ref="F61:M61" si="18">SUM(F59:F60)</f>
        <v>0</v>
      </c>
      <c r="G61" s="31">
        <f t="shared" si="18"/>
        <v>0</v>
      </c>
      <c r="H61" s="42">
        <f>SUM(H59:H60)</f>
        <v>0</v>
      </c>
      <c r="I61" s="31">
        <f>SUM(I59:I60)</f>
        <v>0</v>
      </c>
      <c r="J61" s="42">
        <f t="shared" si="18"/>
        <v>0</v>
      </c>
      <c r="K61" s="31">
        <f t="shared" si="18"/>
        <v>0</v>
      </c>
      <c r="L61" s="42">
        <f t="shared" si="18"/>
        <v>0</v>
      </c>
      <c r="M61" s="31">
        <f t="shared" si="18"/>
        <v>0</v>
      </c>
    </row>
    <row r="62" spans="1:15" x14ac:dyDescent="0.2">
      <c r="A62" s="9"/>
      <c r="B62" s="7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</row>
    <row r="63" spans="1:15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</row>
    <row r="64" spans="1:15" x14ac:dyDescent="0.2">
      <c r="A64" s="9">
        <v>28</v>
      </c>
      <c r="B64" s="7"/>
      <c r="C64" s="15" t="s">
        <v>44</v>
      </c>
      <c r="D64" s="41"/>
      <c r="E64" s="30"/>
      <c r="F64" s="41">
        <f>H64-D64</f>
        <v>0</v>
      </c>
      <c r="G64" s="30">
        <f>I64-E64</f>
        <v>0</v>
      </c>
      <c r="H64" s="41">
        <f>D64</f>
        <v>0</v>
      </c>
      <c r="I64" s="30">
        <f>E64</f>
        <v>0</v>
      </c>
      <c r="J64" s="41"/>
      <c r="K64" s="30"/>
      <c r="L64" s="41">
        <f>H64+J64</f>
        <v>0</v>
      </c>
      <c r="M64" s="30">
        <f>I64+K64</f>
        <v>0</v>
      </c>
    </row>
    <row r="65" spans="1:67" x14ac:dyDescent="0.2">
      <c r="A65" s="9">
        <v>29</v>
      </c>
      <c r="B65" s="10"/>
      <c r="C65" s="15" t="s">
        <v>45</v>
      </c>
      <c r="D65" s="41"/>
      <c r="E65" s="30"/>
      <c r="F65" s="41">
        <f>H65-D65</f>
        <v>0</v>
      </c>
      <c r="G65" s="30">
        <f>I65-E65</f>
        <v>0</v>
      </c>
      <c r="H65" s="41">
        <f>D65</f>
        <v>0</v>
      </c>
      <c r="I65" s="30">
        <f>E65</f>
        <v>0</v>
      </c>
      <c r="J65" s="41"/>
      <c r="K65" s="30"/>
      <c r="L65" s="41">
        <f>H65+J65</f>
        <v>0</v>
      </c>
      <c r="M65" s="30">
        <f>I65+K65</f>
        <v>0</v>
      </c>
    </row>
    <row r="66" spans="1:67" x14ac:dyDescent="0.2">
      <c r="A66" s="9"/>
      <c r="B66" s="7" t="s">
        <v>46</v>
      </c>
      <c r="C66" s="6"/>
      <c r="D66" s="42">
        <v>0</v>
      </c>
      <c r="E66" s="31">
        <v>0</v>
      </c>
      <c r="F66" s="42">
        <f t="shared" ref="F66:M66" si="19">SUM(F64:F65)</f>
        <v>0</v>
      </c>
      <c r="G66" s="31">
        <f t="shared" si="19"/>
        <v>0</v>
      </c>
      <c r="H66" s="42">
        <f>SUM(H64:H65)</f>
        <v>0</v>
      </c>
      <c r="I66" s="31">
        <f>SUM(I64:I65)</f>
        <v>0</v>
      </c>
      <c r="J66" s="42">
        <f t="shared" si="19"/>
        <v>0</v>
      </c>
      <c r="K66" s="31">
        <f t="shared" si="19"/>
        <v>0</v>
      </c>
      <c r="L66" s="42">
        <f t="shared" si="19"/>
        <v>0</v>
      </c>
      <c r="M66" s="31">
        <f t="shared" si="19"/>
        <v>0</v>
      </c>
    </row>
    <row r="67" spans="1:67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</row>
    <row r="68" spans="1:67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</row>
    <row r="69" spans="1:67" x14ac:dyDescent="0.2">
      <c r="A69" s="9">
        <v>30</v>
      </c>
      <c r="B69" s="4"/>
      <c r="C69" s="3" t="s">
        <v>68</v>
      </c>
      <c r="D69" s="41"/>
      <c r="E69" s="30">
        <v>734000</v>
      </c>
      <c r="F69" s="41">
        <f>H69-D69</f>
        <v>0</v>
      </c>
      <c r="G69" s="30">
        <f>I69-E69</f>
        <v>0</v>
      </c>
      <c r="H69" s="41">
        <f t="shared" ref="H69:I71" si="20">D69</f>
        <v>0</v>
      </c>
      <c r="I69" s="30">
        <f t="shared" si="20"/>
        <v>734000</v>
      </c>
      <c r="J69" s="41"/>
      <c r="K69" s="30"/>
      <c r="L69" s="41">
        <f t="shared" ref="L69:M71" si="21">H69+J69</f>
        <v>0</v>
      </c>
      <c r="M69" s="30">
        <f t="shared" si="21"/>
        <v>734000</v>
      </c>
    </row>
    <row r="70" spans="1:67" x14ac:dyDescent="0.2">
      <c r="A70" s="9">
        <v>31</v>
      </c>
      <c r="B70" s="4"/>
      <c r="C70" s="3" t="s">
        <v>69</v>
      </c>
      <c r="D70" s="41"/>
      <c r="E70" s="30">
        <v>1481000</v>
      </c>
      <c r="F70" s="41">
        <f>H70-D70</f>
        <v>0</v>
      </c>
      <c r="G70" s="30">
        <f>I70-E70</f>
        <v>0</v>
      </c>
      <c r="H70" s="41">
        <f t="shared" si="20"/>
        <v>0</v>
      </c>
      <c r="I70" s="30">
        <f t="shared" si="20"/>
        <v>1481000</v>
      </c>
      <c r="J70" s="41"/>
      <c r="K70" s="30"/>
      <c r="L70" s="41">
        <f t="shared" si="21"/>
        <v>0</v>
      </c>
      <c r="M70" s="30">
        <f t="shared" si="21"/>
        <v>1481000</v>
      </c>
    </row>
    <row r="71" spans="1:67" x14ac:dyDescent="0.2">
      <c r="A71" s="9">
        <v>32</v>
      </c>
      <c r="B71" s="3"/>
      <c r="C71" s="67" t="s">
        <v>70</v>
      </c>
      <c r="D71" s="41"/>
      <c r="E71" s="30">
        <v>626000</v>
      </c>
      <c r="F71" s="41">
        <f t="shared" ref="F71:K71" si="22">SUM(F69:F70)</f>
        <v>0</v>
      </c>
      <c r="G71" s="30">
        <f t="shared" si="22"/>
        <v>0</v>
      </c>
      <c r="H71" s="41">
        <f t="shared" si="20"/>
        <v>0</v>
      </c>
      <c r="I71" s="30">
        <f t="shared" si="20"/>
        <v>626000</v>
      </c>
      <c r="J71" s="41">
        <f t="shared" si="22"/>
        <v>0</v>
      </c>
      <c r="K71" s="30">
        <f t="shared" si="22"/>
        <v>0</v>
      </c>
      <c r="L71" s="41">
        <f t="shared" si="21"/>
        <v>0</v>
      </c>
      <c r="M71" s="30">
        <f t="shared" si="21"/>
        <v>626000</v>
      </c>
    </row>
    <row r="72" spans="1:67" x14ac:dyDescent="0.2">
      <c r="A72" s="9">
        <v>33</v>
      </c>
      <c r="B72" s="3"/>
      <c r="C72" s="67" t="s">
        <v>71</v>
      </c>
      <c r="D72" s="41"/>
      <c r="E72" s="30">
        <v>-277000</v>
      </c>
      <c r="F72" s="41">
        <f>H72-D72</f>
        <v>0</v>
      </c>
      <c r="G72" s="30">
        <f>I72-E72</f>
        <v>0</v>
      </c>
      <c r="H72" s="41">
        <f t="shared" ref="H72:I79" si="23">D72</f>
        <v>0</v>
      </c>
      <c r="I72" s="30">
        <f t="shared" si="23"/>
        <v>-277000</v>
      </c>
      <c r="J72" s="41"/>
      <c r="K72" s="30"/>
      <c r="L72" s="41">
        <f t="shared" ref="L72:M79" si="24">H72+J72</f>
        <v>0</v>
      </c>
      <c r="M72" s="30">
        <f t="shared" si="24"/>
        <v>-277000</v>
      </c>
    </row>
    <row r="73" spans="1:67" x14ac:dyDescent="0.2">
      <c r="A73" s="9">
        <v>34</v>
      </c>
      <c r="B73" s="3"/>
      <c r="C73" s="67" t="s">
        <v>72</v>
      </c>
      <c r="D73" s="41"/>
      <c r="E73" s="30">
        <v>-26038</v>
      </c>
      <c r="F73" s="41">
        <f t="shared" ref="F73:G79" si="25">H73-D73</f>
        <v>0</v>
      </c>
      <c r="G73" s="30">
        <f t="shared" si="25"/>
        <v>0</v>
      </c>
      <c r="H73" s="41">
        <f t="shared" si="23"/>
        <v>0</v>
      </c>
      <c r="I73" s="30">
        <f t="shared" si="23"/>
        <v>-26038</v>
      </c>
      <c r="J73" s="41"/>
      <c r="K73" s="30"/>
      <c r="L73" s="41">
        <f t="shared" si="24"/>
        <v>0</v>
      </c>
      <c r="M73" s="30">
        <f t="shared" si="24"/>
        <v>-26038</v>
      </c>
    </row>
    <row r="74" spans="1:67" x14ac:dyDescent="0.2">
      <c r="A74" s="9">
        <v>35</v>
      </c>
      <c r="B74" s="3"/>
      <c r="C74" s="67" t="s">
        <v>73</v>
      </c>
      <c r="D74" s="41"/>
      <c r="E74" s="30">
        <v>-307050</v>
      </c>
      <c r="F74" s="41">
        <f t="shared" si="25"/>
        <v>0</v>
      </c>
      <c r="G74" s="30">
        <f t="shared" si="25"/>
        <v>0</v>
      </c>
      <c r="H74" s="41">
        <f t="shared" si="23"/>
        <v>0</v>
      </c>
      <c r="I74" s="30">
        <f t="shared" si="23"/>
        <v>-307050</v>
      </c>
      <c r="J74" s="41"/>
      <c r="K74" s="30"/>
      <c r="L74" s="41">
        <f t="shared" si="24"/>
        <v>0</v>
      </c>
      <c r="M74" s="30">
        <f t="shared" si="24"/>
        <v>-307050</v>
      </c>
    </row>
    <row r="75" spans="1:67" x14ac:dyDescent="0.2">
      <c r="A75" s="9">
        <v>36</v>
      </c>
      <c r="B75" s="3"/>
      <c r="C75" s="67" t="s">
        <v>48</v>
      </c>
      <c r="D75" s="41"/>
      <c r="E75" s="45">
        <v>57000</v>
      </c>
      <c r="F75" s="41">
        <f t="shared" si="25"/>
        <v>0</v>
      </c>
      <c r="G75" s="45">
        <f t="shared" si="25"/>
        <v>0</v>
      </c>
      <c r="H75" s="41">
        <f t="shared" si="23"/>
        <v>0</v>
      </c>
      <c r="I75" s="45">
        <f t="shared" si="23"/>
        <v>57000</v>
      </c>
      <c r="J75" s="41"/>
      <c r="K75" s="45"/>
      <c r="L75" s="41">
        <f t="shared" si="24"/>
        <v>0</v>
      </c>
      <c r="M75" s="45">
        <f t="shared" si="24"/>
        <v>57000</v>
      </c>
    </row>
    <row r="76" spans="1:67" x14ac:dyDescent="0.2">
      <c r="A76" s="9">
        <v>37</v>
      </c>
      <c r="B76" s="3"/>
      <c r="C76" s="67" t="s">
        <v>0</v>
      </c>
      <c r="D76" s="41"/>
      <c r="E76" s="45">
        <v>0</v>
      </c>
      <c r="F76" s="41">
        <f t="shared" si="25"/>
        <v>0</v>
      </c>
      <c r="G76" s="45">
        <f t="shared" si="25"/>
        <v>0</v>
      </c>
      <c r="H76" s="41">
        <f t="shared" si="23"/>
        <v>0</v>
      </c>
      <c r="I76" s="45">
        <f t="shared" si="23"/>
        <v>0</v>
      </c>
      <c r="J76" s="41"/>
      <c r="K76" s="45"/>
      <c r="L76" s="41">
        <f t="shared" si="24"/>
        <v>0</v>
      </c>
      <c r="M76" s="45">
        <f t="shared" si="24"/>
        <v>0</v>
      </c>
    </row>
    <row r="77" spans="1:67" x14ac:dyDescent="0.2">
      <c r="A77" s="9">
        <v>38</v>
      </c>
      <c r="B77" s="3"/>
      <c r="C77" s="67" t="s">
        <v>0</v>
      </c>
      <c r="D77" s="41"/>
      <c r="E77" s="30">
        <v>0</v>
      </c>
      <c r="F77" s="41">
        <f t="shared" si="25"/>
        <v>0</v>
      </c>
      <c r="G77" s="45">
        <f t="shared" si="25"/>
        <v>0</v>
      </c>
      <c r="H77" s="41">
        <f t="shared" si="23"/>
        <v>0</v>
      </c>
      <c r="I77" s="45">
        <f t="shared" si="23"/>
        <v>0</v>
      </c>
      <c r="J77" s="41"/>
      <c r="K77" s="30"/>
      <c r="L77" s="41">
        <f t="shared" si="24"/>
        <v>0</v>
      </c>
      <c r="M77" s="30">
        <f t="shared" si="24"/>
        <v>0</v>
      </c>
    </row>
    <row r="78" spans="1:67" x14ac:dyDescent="0.2">
      <c r="A78" s="9">
        <v>39</v>
      </c>
      <c r="B78" s="3"/>
      <c r="C78" s="67" t="s">
        <v>49</v>
      </c>
      <c r="D78" s="41"/>
      <c r="E78" s="30">
        <v>0</v>
      </c>
      <c r="F78" s="41">
        <f t="shared" si="25"/>
        <v>0</v>
      </c>
      <c r="G78" s="45">
        <f t="shared" si="25"/>
        <v>0</v>
      </c>
      <c r="H78" s="41">
        <f t="shared" si="23"/>
        <v>0</v>
      </c>
      <c r="I78" s="30">
        <f t="shared" si="23"/>
        <v>0</v>
      </c>
      <c r="J78" s="41"/>
      <c r="K78" s="30"/>
      <c r="L78" s="41">
        <f t="shared" si="24"/>
        <v>0</v>
      </c>
      <c r="M78" s="30">
        <f t="shared" si="24"/>
        <v>0</v>
      </c>
    </row>
    <row r="79" spans="1:67" x14ac:dyDescent="0.2">
      <c r="A79" s="9">
        <v>40</v>
      </c>
      <c r="B79" s="3"/>
      <c r="C79" s="67" t="s">
        <v>49</v>
      </c>
      <c r="D79" s="50"/>
      <c r="E79" s="29">
        <v>0</v>
      </c>
      <c r="F79" s="50">
        <f t="shared" si="25"/>
        <v>0</v>
      </c>
      <c r="G79" s="29">
        <f t="shared" si="25"/>
        <v>0</v>
      </c>
      <c r="H79" s="50">
        <f t="shared" si="23"/>
        <v>0</v>
      </c>
      <c r="I79" s="51">
        <f t="shared" si="23"/>
        <v>0</v>
      </c>
      <c r="J79" s="50"/>
      <c r="K79" s="29"/>
      <c r="L79" s="50">
        <f t="shared" si="24"/>
        <v>0</v>
      </c>
      <c r="M79" s="51">
        <f t="shared" si="24"/>
        <v>0</v>
      </c>
    </row>
    <row r="80" spans="1:67" s="36" customFormat="1" ht="20.25" customHeight="1" thickBot="1" x14ac:dyDescent="0.25">
      <c r="A80" s="32"/>
      <c r="B80" s="33"/>
      <c r="C80" s="34" t="s">
        <v>65</v>
      </c>
      <c r="D80" s="68">
        <f>D16+D24+D29+D36+D43+D45+D47+D49</f>
        <v>0</v>
      </c>
      <c r="E80" s="66">
        <f>SUM(E69:E79)+E16+E24+E29+E36+E43+E45+E47+E49+E51+E56+E61+E66</f>
        <v>2287912</v>
      </c>
      <c r="F80" s="68">
        <f>F16+F24+F29+F36+F43+F45+F47+F49</f>
        <v>0</v>
      </c>
      <c r="G80" s="66">
        <f>SUM(G69:G79)+G16+G24+G29+G36+G43+G45+G47+G49+G51+G56+G61+G66</f>
        <v>0</v>
      </c>
      <c r="H80" s="68">
        <f>H16+H24+H29+H36+H43+H45+H47+H49</f>
        <v>0</v>
      </c>
      <c r="I80" s="66">
        <f>SUM(I69:I79)+I16+I24+I29+I36+I43+I45+I47+I49+I51+I56+I61+I66</f>
        <v>2287912</v>
      </c>
      <c r="J80" s="68">
        <f>J16+J24+J29+J36+J43+J45+J47+J49</f>
        <v>0</v>
      </c>
      <c r="K80" s="66">
        <f>SUM(K69:K79)+K16+K24+K29+K36+K43+K45+K47+K49+K51+K56+K61+K66</f>
        <v>0</v>
      </c>
      <c r="L80" s="68">
        <f>L16+L24+L29+L36+L43+L45+L47+L49</f>
        <v>0</v>
      </c>
      <c r="M80" s="66">
        <f>SUM(M69:M79)+M16+M24+M29+M36+M43+M45+M47+M49+M51+M56+M61+M66</f>
        <v>2287912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E114"/>
  <sheetViews>
    <sheetView zoomScale="75" workbookViewId="0">
      <pane xSplit="3" ySplit="9" topLeftCell="J63" activePane="bottomRight" state="frozen"/>
      <selection activeCell="K5" sqref="K5"/>
      <selection pane="topRight" activeCell="K5" sqref="K5"/>
      <selection pane="bottomLeft" activeCell="K5" sqref="K5"/>
      <selection pane="bottomRight" activeCell="O74" sqref="O74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23" customWidth="1"/>
    <col min="6" max="10" width="15.42578125" customWidth="1"/>
    <col min="11" max="11" width="15.42578125" style="62" customWidth="1"/>
    <col min="12" max="12" width="15.42578125" customWidth="1"/>
    <col min="13" max="13" width="15.42578125" style="62" customWidth="1"/>
    <col min="14" max="15" width="15.42578125" customWidth="1"/>
    <col min="16" max="41" width="15.42578125" hidden="1" customWidth="1"/>
    <col min="42" max="57" width="9.140625" hidden="1" customWidth="1"/>
  </cols>
  <sheetData>
    <row r="1" spans="1:41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1"/>
      <c r="K1" s="60"/>
      <c r="L1" s="1"/>
      <c r="M1" s="60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59</v>
      </c>
      <c r="B2" s="1"/>
      <c r="C2" s="1"/>
      <c r="D2" s="11"/>
      <c r="E2" s="11"/>
      <c r="F2" s="1"/>
      <c r="G2" s="1"/>
      <c r="H2" s="1"/>
      <c r="I2" s="1"/>
      <c r="J2" s="1"/>
      <c r="K2" s="60"/>
      <c r="L2" s="1"/>
      <c r="M2" s="6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61"/>
      <c r="L3" s="38"/>
      <c r="M3" s="61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1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1"/>
      <c r="K4" s="60"/>
      <c r="L4" s="1"/>
      <c r="M4" s="6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">
        <v>122</v>
      </c>
      <c r="B5" s="5"/>
      <c r="C5" s="5"/>
      <c r="D5" s="11"/>
      <c r="E5" s="11"/>
      <c r="F5" s="1"/>
      <c r="G5" s="1"/>
      <c r="H5" s="1"/>
      <c r="I5" s="1"/>
      <c r="J5" s="1"/>
      <c r="K5" s="60"/>
      <c r="L5" s="1"/>
      <c r="M5" s="6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1"/>
      <c r="E6" s="11"/>
      <c r="F6" s="1"/>
      <c r="G6" s="1"/>
      <c r="H6" s="1"/>
      <c r="I6" s="1"/>
      <c r="J6" s="1"/>
      <c r="K6" s="60"/>
      <c r="L6" s="1"/>
      <c r="M6" s="6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6"/>
      <c r="C7" s="16"/>
    </row>
    <row r="8" spans="1:41" x14ac:dyDescent="0.2">
      <c r="A8" s="8"/>
      <c r="B8" s="13"/>
      <c r="C8" s="14"/>
      <c r="D8" s="52" t="s">
        <v>52</v>
      </c>
      <c r="E8" s="17"/>
      <c r="F8" s="18" t="s">
        <v>60</v>
      </c>
      <c r="G8" s="19"/>
      <c r="H8" s="18" t="s">
        <v>66</v>
      </c>
      <c r="I8" s="19"/>
      <c r="J8" s="18" t="s">
        <v>67</v>
      </c>
      <c r="K8" s="63"/>
      <c r="L8" s="18" t="s">
        <v>125</v>
      </c>
      <c r="M8" s="63"/>
      <c r="N8" s="18" t="s">
        <v>126</v>
      </c>
      <c r="O8" s="19"/>
      <c r="P8" s="18" t="e">
        <f>#REF!</f>
        <v>#REF!</v>
      </c>
      <c r="Q8" s="19"/>
      <c r="R8" s="18" t="e">
        <f>#REF!</f>
        <v>#REF!</v>
      </c>
      <c r="S8" s="19"/>
      <c r="T8" s="18" t="e">
        <f>#REF!</f>
        <v>#REF!</v>
      </c>
      <c r="U8" s="19"/>
      <c r="V8" s="18" t="e">
        <f>#REF!</f>
        <v>#REF!</v>
      </c>
      <c r="W8" s="19"/>
      <c r="X8" s="18" t="e">
        <f>#REF!</f>
        <v>#REF!</v>
      </c>
      <c r="Y8" s="19"/>
      <c r="Z8" s="18" t="e">
        <f>#REF!</f>
        <v>#REF!</v>
      </c>
      <c r="AA8" s="19"/>
      <c r="AB8" s="18" t="e">
        <f>#REF!</f>
        <v>#REF!</v>
      </c>
      <c r="AC8" s="19"/>
      <c r="AD8" s="18" t="e">
        <f>#REF!</f>
        <v>#REF!</v>
      </c>
      <c r="AE8" s="19"/>
      <c r="AF8" s="18" t="e">
        <f>#REF!</f>
        <v>#REF!</v>
      </c>
      <c r="AG8" s="19"/>
      <c r="AH8" s="18" t="e">
        <f>#REF!</f>
        <v>#REF!</v>
      </c>
      <c r="AI8" s="19"/>
      <c r="AJ8" s="18" t="e">
        <f>#REF!</f>
        <v>#REF!</v>
      </c>
      <c r="AK8" s="19"/>
      <c r="AL8" s="18" t="e">
        <f>#REF!</f>
        <v>#REF!</v>
      </c>
      <c r="AM8" s="19"/>
      <c r="AN8" s="18" t="e">
        <f>#REF!</f>
        <v>#REF!</v>
      </c>
      <c r="AO8" s="19"/>
    </row>
    <row r="9" spans="1:41" x14ac:dyDescent="0.2">
      <c r="A9" s="39"/>
      <c r="B9" s="7"/>
      <c r="C9" s="6"/>
      <c r="D9" s="20" t="s">
        <v>4</v>
      </c>
      <c r="E9" s="21" t="s">
        <v>5</v>
      </c>
      <c r="F9" s="22" t="s">
        <v>4</v>
      </c>
      <c r="G9" s="21" t="s">
        <v>5</v>
      </c>
      <c r="H9" s="22" t="s">
        <v>4</v>
      </c>
      <c r="I9" s="21" t="s">
        <v>5</v>
      </c>
      <c r="J9" s="22" t="s">
        <v>4</v>
      </c>
      <c r="K9" s="64" t="s">
        <v>5</v>
      </c>
      <c r="L9" s="22" t="s">
        <v>4</v>
      </c>
      <c r="M9" s="64" t="s">
        <v>5</v>
      </c>
      <c r="N9" s="22" t="s">
        <v>4</v>
      </c>
      <c r="O9" s="21" t="s">
        <v>5</v>
      </c>
      <c r="P9" s="22" t="s">
        <v>4</v>
      </c>
      <c r="Q9" s="21" t="s">
        <v>5</v>
      </c>
      <c r="R9" s="22" t="s">
        <v>4</v>
      </c>
      <c r="S9" s="21" t="s">
        <v>5</v>
      </c>
      <c r="T9" s="22" t="s">
        <v>4</v>
      </c>
      <c r="U9" s="21" t="s">
        <v>5</v>
      </c>
      <c r="V9" s="22" t="s">
        <v>4</v>
      </c>
      <c r="W9" s="21" t="s">
        <v>5</v>
      </c>
      <c r="X9" s="22" t="s">
        <v>4</v>
      </c>
      <c r="Y9" s="21" t="s">
        <v>5</v>
      </c>
      <c r="Z9" s="22" t="s">
        <v>4</v>
      </c>
      <c r="AA9" s="21" t="s">
        <v>5</v>
      </c>
      <c r="AB9" s="22" t="s">
        <v>4</v>
      </c>
      <c r="AC9" s="21" t="s">
        <v>5</v>
      </c>
      <c r="AD9" s="22" t="s">
        <v>4</v>
      </c>
      <c r="AE9" s="21" t="s">
        <v>5</v>
      </c>
      <c r="AF9" s="22" t="s">
        <v>4</v>
      </c>
      <c r="AG9" s="21" t="s">
        <v>5</v>
      </c>
      <c r="AH9" s="22" t="s">
        <v>4</v>
      </c>
      <c r="AI9" s="21" t="s">
        <v>5</v>
      </c>
      <c r="AJ9" s="22" t="s">
        <v>4</v>
      </c>
      <c r="AK9" s="21" t="s">
        <v>5</v>
      </c>
      <c r="AL9" s="22" t="s">
        <v>4</v>
      </c>
      <c r="AM9" s="21" t="s">
        <v>5</v>
      </c>
      <c r="AN9" s="22" t="s">
        <v>4</v>
      </c>
      <c r="AO9" s="21" t="s">
        <v>5</v>
      </c>
    </row>
    <row r="10" spans="1:41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  <c r="J10" s="13"/>
      <c r="K10" s="65"/>
      <c r="L10" s="13"/>
      <c r="M10" s="65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</row>
    <row r="11" spans="1:41" x14ac:dyDescent="0.2">
      <c r="A11" s="9">
        <v>1</v>
      </c>
      <c r="B11" s="7"/>
      <c r="C11" s="15" t="s">
        <v>7</v>
      </c>
      <c r="D11" s="41">
        <f>SUM(F11,H11,J11,L11,N11,P11,R11,T11,V11,X11,Z11,AB11,AD11)</f>
        <v>0</v>
      </c>
      <c r="E11" s="30">
        <f>SUM(G11,I11,K11,M11,O11,Q11,S11,U11,W11,Y11,AA11,AC11,AE11)</f>
        <v>0</v>
      </c>
      <c r="F11" s="41">
        <v>0</v>
      </c>
      <c r="G11" s="30">
        <v>0</v>
      </c>
      <c r="H11" s="41">
        <v>0</v>
      </c>
      <c r="I11" s="30">
        <v>0</v>
      </c>
      <c r="J11" s="41">
        <v>0</v>
      </c>
      <c r="K11" s="30">
        <v>0</v>
      </c>
      <c r="L11" s="41">
        <v>0</v>
      </c>
      <c r="M11" s="30">
        <v>0</v>
      </c>
      <c r="N11" s="58">
        <v>0</v>
      </c>
      <c r="O11" s="59">
        <v>0</v>
      </c>
      <c r="P11" s="58">
        <v>0</v>
      </c>
      <c r="Q11" s="59">
        <v>0</v>
      </c>
      <c r="R11" s="58">
        <v>0</v>
      </c>
      <c r="S11" s="59">
        <v>0</v>
      </c>
      <c r="T11" s="58">
        <v>0</v>
      </c>
      <c r="U11" s="59">
        <v>0</v>
      </c>
      <c r="V11" s="58">
        <v>0</v>
      </c>
      <c r="W11" s="59">
        <v>0</v>
      </c>
      <c r="X11" s="58">
        <v>0</v>
      </c>
      <c r="Y11" s="59">
        <v>0</v>
      </c>
      <c r="Z11" s="58">
        <v>0</v>
      </c>
      <c r="AA11" s="59">
        <v>0</v>
      </c>
      <c r="AB11" s="58">
        <v>0</v>
      </c>
      <c r="AC11" s="59">
        <v>0</v>
      </c>
      <c r="AD11" s="58">
        <v>0</v>
      </c>
      <c r="AE11" s="59">
        <v>0</v>
      </c>
      <c r="AF11" s="58">
        <v>0</v>
      </c>
      <c r="AG11" s="59">
        <v>0</v>
      </c>
      <c r="AH11" s="58">
        <v>0</v>
      </c>
      <c r="AI11" s="59">
        <v>0</v>
      </c>
      <c r="AJ11" s="58">
        <v>0</v>
      </c>
      <c r="AK11" s="59">
        <v>0</v>
      </c>
      <c r="AL11" s="58">
        <v>0</v>
      </c>
      <c r="AM11" s="59">
        <v>0</v>
      </c>
      <c r="AN11" s="58">
        <v>0</v>
      </c>
      <c r="AO11" s="59">
        <v>0</v>
      </c>
    </row>
    <row r="12" spans="1:41" x14ac:dyDescent="0.2">
      <c r="A12" s="9">
        <v>2</v>
      </c>
      <c r="B12" s="7"/>
      <c r="C12" s="15" t="s">
        <v>8</v>
      </c>
      <c r="D12" s="41">
        <f t="shared" ref="D12:E15" si="0">SUM(F12,H12,J12,L12,N12,P12,R12,T12,V12,X12,Z12,AB12,AD12)</f>
        <v>0</v>
      </c>
      <c r="E12" s="30">
        <f t="shared" si="0"/>
        <v>0</v>
      </c>
      <c r="F12" s="41">
        <v>0</v>
      </c>
      <c r="G12" s="30">
        <v>0</v>
      </c>
      <c r="H12" s="41">
        <v>0</v>
      </c>
      <c r="I12" s="30">
        <v>0</v>
      </c>
      <c r="J12" s="41">
        <v>0</v>
      </c>
      <c r="K12" s="30">
        <v>0</v>
      </c>
      <c r="L12" s="41">
        <v>0</v>
      </c>
      <c r="M12" s="30">
        <v>0</v>
      </c>
      <c r="N12" s="58">
        <v>0</v>
      </c>
      <c r="O12" s="59">
        <v>0</v>
      </c>
      <c r="P12" s="58">
        <v>0</v>
      </c>
      <c r="Q12" s="59">
        <v>0</v>
      </c>
      <c r="R12" s="58">
        <v>0</v>
      </c>
      <c r="S12" s="59">
        <v>0</v>
      </c>
      <c r="T12" s="58">
        <v>0</v>
      </c>
      <c r="U12" s="59">
        <v>0</v>
      </c>
      <c r="V12" s="58">
        <v>0</v>
      </c>
      <c r="W12" s="59">
        <v>0</v>
      </c>
      <c r="X12" s="58">
        <v>0</v>
      </c>
      <c r="Y12" s="59">
        <v>0</v>
      </c>
      <c r="Z12" s="58">
        <v>0</v>
      </c>
      <c r="AA12" s="59">
        <v>0</v>
      </c>
      <c r="AB12" s="58">
        <v>0</v>
      </c>
      <c r="AC12" s="59">
        <v>0</v>
      </c>
      <c r="AD12" s="58">
        <v>0</v>
      </c>
      <c r="AE12" s="59">
        <v>0</v>
      </c>
      <c r="AF12" s="58">
        <v>0</v>
      </c>
      <c r="AG12" s="59">
        <v>0</v>
      </c>
      <c r="AH12" s="58">
        <v>0</v>
      </c>
      <c r="AI12" s="59">
        <v>0</v>
      </c>
      <c r="AJ12" s="58">
        <v>0</v>
      </c>
      <c r="AK12" s="59">
        <v>0</v>
      </c>
      <c r="AL12" s="58">
        <v>0</v>
      </c>
      <c r="AM12" s="59">
        <v>0</v>
      </c>
      <c r="AN12" s="58">
        <v>0</v>
      </c>
      <c r="AO12" s="59">
        <v>0</v>
      </c>
    </row>
    <row r="13" spans="1:41" x14ac:dyDescent="0.2">
      <c r="A13" s="9">
        <v>3</v>
      </c>
      <c r="B13" s="7"/>
      <c r="C13" s="15" t="s">
        <v>9</v>
      </c>
      <c r="D13" s="41">
        <f t="shared" si="0"/>
        <v>0</v>
      </c>
      <c r="E13" s="30">
        <f t="shared" si="0"/>
        <v>0</v>
      </c>
      <c r="F13" s="41">
        <v>0</v>
      </c>
      <c r="G13" s="30">
        <v>0</v>
      </c>
      <c r="H13" s="41">
        <v>0</v>
      </c>
      <c r="I13" s="30">
        <v>0</v>
      </c>
      <c r="J13" s="41">
        <v>0</v>
      </c>
      <c r="K13" s="30">
        <v>0</v>
      </c>
      <c r="L13" s="41">
        <v>0</v>
      </c>
      <c r="M13" s="30">
        <v>0</v>
      </c>
      <c r="N13" s="58">
        <v>0</v>
      </c>
      <c r="O13" s="59">
        <v>0</v>
      </c>
      <c r="P13" s="58">
        <v>0</v>
      </c>
      <c r="Q13" s="59">
        <v>0</v>
      </c>
      <c r="R13" s="58">
        <v>0</v>
      </c>
      <c r="S13" s="59">
        <v>0</v>
      </c>
      <c r="T13" s="58">
        <v>0</v>
      </c>
      <c r="U13" s="59">
        <v>0</v>
      </c>
      <c r="V13" s="58">
        <v>0</v>
      </c>
      <c r="W13" s="59">
        <v>0</v>
      </c>
      <c r="X13" s="58">
        <v>0</v>
      </c>
      <c r="Y13" s="59">
        <v>0</v>
      </c>
      <c r="Z13" s="58">
        <v>0</v>
      </c>
      <c r="AA13" s="59">
        <v>0</v>
      </c>
      <c r="AB13" s="58">
        <v>0</v>
      </c>
      <c r="AC13" s="59">
        <v>0</v>
      </c>
      <c r="AD13" s="58">
        <v>0</v>
      </c>
      <c r="AE13" s="59">
        <v>0</v>
      </c>
      <c r="AF13" s="58">
        <v>0</v>
      </c>
      <c r="AG13" s="59">
        <v>0</v>
      </c>
      <c r="AH13" s="58">
        <v>0</v>
      </c>
      <c r="AI13" s="59">
        <v>0</v>
      </c>
      <c r="AJ13" s="58">
        <v>0</v>
      </c>
      <c r="AK13" s="59">
        <v>0</v>
      </c>
      <c r="AL13" s="58">
        <v>0</v>
      </c>
      <c r="AM13" s="59">
        <v>0</v>
      </c>
      <c r="AN13" s="58">
        <v>0</v>
      </c>
      <c r="AO13" s="59">
        <v>0</v>
      </c>
    </row>
    <row r="14" spans="1:41" x14ac:dyDescent="0.2">
      <c r="A14" s="9">
        <v>4</v>
      </c>
      <c r="B14" s="7"/>
      <c r="C14" s="15" t="s">
        <v>10</v>
      </c>
      <c r="D14" s="41">
        <f t="shared" si="0"/>
        <v>0</v>
      </c>
      <c r="E14" s="30">
        <f t="shared" si="0"/>
        <v>0</v>
      </c>
      <c r="F14" s="41">
        <v>0</v>
      </c>
      <c r="G14" s="30">
        <v>0</v>
      </c>
      <c r="H14" s="41">
        <v>0</v>
      </c>
      <c r="I14" s="30">
        <v>0</v>
      </c>
      <c r="J14" s="41">
        <v>0</v>
      </c>
      <c r="K14" s="30">
        <v>0</v>
      </c>
      <c r="L14" s="41">
        <v>0</v>
      </c>
      <c r="M14" s="30">
        <v>0</v>
      </c>
      <c r="N14" s="58">
        <v>0</v>
      </c>
      <c r="O14" s="59">
        <v>0</v>
      </c>
      <c r="P14" s="58">
        <v>0</v>
      </c>
      <c r="Q14" s="59">
        <v>0</v>
      </c>
      <c r="R14" s="58">
        <v>0</v>
      </c>
      <c r="S14" s="59">
        <v>0</v>
      </c>
      <c r="T14" s="58">
        <v>0</v>
      </c>
      <c r="U14" s="59">
        <v>0</v>
      </c>
      <c r="V14" s="58">
        <v>0</v>
      </c>
      <c r="W14" s="59">
        <v>0</v>
      </c>
      <c r="X14" s="58">
        <v>0</v>
      </c>
      <c r="Y14" s="59">
        <v>0</v>
      </c>
      <c r="Z14" s="58">
        <v>0</v>
      </c>
      <c r="AA14" s="59">
        <v>0</v>
      </c>
      <c r="AB14" s="58">
        <v>0</v>
      </c>
      <c r="AC14" s="59">
        <v>0</v>
      </c>
      <c r="AD14" s="58">
        <v>0</v>
      </c>
      <c r="AE14" s="59">
        <v>0</v>
      </c>
      <c r="AF14" s="58">
        <v>0</v>
      </c>
      <c r="AG14" s="59">
        <v>0</v>
      </c>
      <c r="AH14" s="58">
        <v>0</v>
      </c>
      <c r="AI14" s="59">
        <v>0</v>
      </c>
      <c r="AJ14" s="58">
        <v>0</v>
      </c>
      <c r="AK14" s="59">
        <v>0</v>
      </c>
      <c r="AL14" s="58">
        <v>0</v>
      </c>
      <c r="AM14" s="59">
        <v>0</v>
      </c>
      <c r="AN14" s="58">
        <v>0</v>
      </c>
      <c r="AO14" s="59">
        <v>0</v>
      </c>
    </row>
    <row r="15" spans="1:41" x14ac:dyDescent="0.2">
      <c r="A15" s="9">
        <v>5</v>
      </c>
      <c r="B15" s="7"/>
      <c r="C15" s="15" t="s">
        <v>11</v>
      </c>
      <c r="D15" s="41">
        <f t="shared" si="0"/>
        <v>0</v>
      </c>
      <c r="E15" s="30">
        <f t="shared" si="0"/>
        <v>0</v>
      </c>
      <c r="F15" s="41">
        <v>0</v>
      </c>
      <c r="G15" s="30">
        <v>0</v>
      </c>
      <c r="H15" s="41">
        <v>0</v>
      </c>
      <c r="I15" s="30">
        <v>0</v>
      </c>
      <c r="J15" s="41">
        <v>0</v>
      </c>
      <c r="K15" s="30">
        <v>0</v>
      </c>
      <c r="L15" s="41">
        <v>0</v>
      </c>
      <c r="M15" s="30">
        <v>0</v>
      </c>
      <c r="N15" s="58">
        <v>0</v>
      </c>
      <c r="O15" s="59">
        <v>0</v>
      </c>
      <c r="P15" s="58">
        <v>0</v>
      </c>
      <c r="Q15" s="59">
        <v>0</v>
      </c>
      <c r="R15" s="58">
        <v>0</v>
      </c>
      <c r="S15" s="59">
        <v>0</v>
      </c>
      <c r="T15" s="58">
        <v>0</v>
      </c>
      <c r="U15" s="59">
        <v>0</v>
      </c>
      <c r="V15" s="58">
        <v>0</v>
      </c>
      <c r="W15" s="59">
        <v>0</v>
      </c>
      <c r="X15" s="58">
        <v>0</v>
      </c>
      <c r="Y15" s="59">
        <v>0</v>
      </c>
      <c r="Z15" s="58">
        <v>0</v>
      </c>
      <c r="AA15" s="59">
        <v>0</v>
      </c>
      <c r="AB15" s="58">
        <v>0</v>
      </c>
      <c r="AC15" s="59">
        <v>0</v>
      </c>
      <c r="AD15" s="58">
        <v>0</v>
      </c>
      <c r="AE15" s="59">
        <v>0</v>
      </c>
      <c r="AF15" s="58">
        <v>0</v>
      </c>
      <c r="AG15" s="59">
        <v>0</v>
      </c>
      <c r="AH15" s="58">
        <v>0</v>
      </c>
      <c r="AI15" s="59">
        <v>0</v>
      </c>
      <c r="AJ15" s="58">
        <v>0</v>
      </c>
      <c r="AK15" s="59">
        <v>0</v>
      </c>
      <c r="AL15" s="58">
        <v>0</v>
      </c>
      <c r="AM15" s="59">
        <v>0</v>
      </c>
      <c r="AN15" s="58">
        <v>0</v>
      </c>
      <c r="AO15" s="59">
        <v>0</v>
      </c>
    </row>
    <row r="16" spans="1:41" x14ac:dyDescent="0.2">
      <c r="A16" s="9"/>
      <c r="B16" s="7" t="s">
        <v>12</v>
      </c>
      <c r="C16" s="6"/>
      <c r="D16" s="42">
        <f t="shared" ref="D16:AO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  <c r="J16" s="42">
        <f>SUM(J11:J15)</f>
        <v>0</v>
      </c>
      <c r="K16" s="31">
        <f>SUM(K11:K15)</f>
        <v>0</v>
      </c>
      <c r="L16" s="42">
        <f t="shared" si="1"/>
        <v>0</v>
      </c>
      <c r="M16" s="31">
        <f t="shared" si="1"/>
        <v>0</v>
      </c>
      <c r="N16" s="42">
        <f t="shared" si="1"/>
        <v>0</v>
      </c>
      <c r="O16" s="31">
        <f t="shared" si="1"/>
        <v>0</v>
      </c>
      <c r="P16" s="42">
        <f t="shared" si="1"/>
        <v>0</v>
      </c>
      <c r="Q16" s="31">
        <f t="shared" si="1"/>
        <v>0</v>
      </c>
      <c r="R16" s="42">
        <f t="shared" si="1"/>
        <v>0</v>
      </c>
      <c r="S16" s="31">
        <f t="shared" si="1"/>
        <v>0</v>
      </c>
      <c r="T16" s="42">
        <f t="shared" si="1"/>
        <v>0</v>
      </c>
      <c r="U16" s="31">
        <f t="shared" si="1"/>
        <v>0</v>
      </c>
      <c r="V16" s="42">
        <f t="shared" si="1"/>
        <v>0</v>
      </c>
      <c r="W16" s="31">
        <f t="shared" si="1"/>
        <v>0</v>
      </c>
      <c r="X16" s="42">
        <f t="shared" si="1"/>
        <v>0</v>
      </c>
      <c r="Y16" s="31">
        <f t="shared" si="1"/>
        <v>0</v>
      </c>
      <c r="Z16" s="42">
        <f t="shared" si="1"/>
        <v>0</v>
      </c>
      <c r="AA16" s="31">
        <f t="shared" si="1"/>
        <v>0</v>
      </c>
      <c r="AB16" s="42">
        <f t="shared" si="1"/>
        <v>0</v>
      </c>
      <c r="AC16" s="31">
        <f t="shared" si="1"/>
        <v>0</v>
      </c>
      <c r="AD16" s="42">
        <f t="shared" si="1"/>
        <v>0</v>
      </c>
      <c r="AE16" s="31">
        <f t="shared" si="1"/>
        <v>0</v>
      </c>
      <c r="AF16" s="42">
        <f t="shared" si="1"/>
        <v>0</v>
      </c>
      <c r="AG16" s="31">
        <f t="shared" si="1"/>
        <v>0</v>
      </c>
      <c r="AH16" s="42">
        <f t="shared" si="1"/>
        <v>0</v>
      </c>
      <c r="AI16" s="31">
        <f t="shared" si="1"/>
        <v>0</v>
      </c>
      <c r="AJ16" s="42">
        <f t="shared" si="1"/>
        <v>0</v>
      </c>
      <c r="AK16" s="31">
        <f t="shared" si="1"/>
        <v>0</v>
      </c>
      <c r="AL16" s="42">
        <f t="shared" si="1"/>
        <v>0</v>
      </c>
      <c r="AM16" s="31">
        <f t="shared" si="1"/>
        <v>0</v>
      </c>
      <c r="AN16" s="42">
        <f t="shared" si="1"/>
        <v>0</v>
      </c>
      <c r="AO16" s="31">
        <f t="shared" si="1"/>
        <v>0</v>
      </c>
    </row>
    <row r="17" spans="1:41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  <c r="N17" s="41"/>
      <c r="O17" s="30"/>
      <c r="P17" s="41"/>
      <c r="Q17" s="30"/>
      <c r="R17" s="41"/>
      <c r="S17" s="30"/>
      <c r="T17" s="41"/>
      <c r="U17" s="30"/>
      <c r="V17" s="41"/>
      <c r="W17" s="30"/>
      <c r="X17" s="41"/>
      <c r="Y17" s="30"/>
      <c r="Z17" s="41"/>
      <c r="AA17" s="30"/>
      <c r="AB17" s="41"/>
      <c r="AC17" s="30"/>
      <c r="AD17" s="41"/>
      <c r="AE17" s="30"/>
      <c r="AF17" s="41"/>
      <c r="AG17" s="30"/>
      <c r="AH17" s="41"/>
      <c r="AI17" s="30"/>
      <c r="AJ17" s="41"/>
      <c r="AK17" s="30"/>
      <c r="AL17" s="41"/>
      <c r="AM17" s="30"/>
      <c r="AN17" s="41"/>
      <c r="AO17" s="30"/>
    </row>
    <row r="18" spans="1:41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  <c r="J18" s="41"/>
      <c r="K18" s="30"/>
      <c r="L18" s="41"/>
      <c r="M18" s="30"/>
      <c r="N18" s="41"/>
      <c r="O18" s="30"/>
      <c r="P18" s="41"/>
      <c r="Q18" s="30"/>
      <c r="R18" s="41"/>
      <c r="S18" s="30"/>
      <c r="T18" s="41"/>
      <c r="U18" s="30"/>
      <c r="V18" s="41"/>
      <c r="W18" s="30"/>
      <c r="X18" s="41"/>
      <c r="Y18" s="30"/>
      <c r="Z18" s="41"/>
      <c r="AA18" s="30"/>
      <c r="AB18" s="41"/>
      <c r="AC18" s="30"/>
      <c r="AD18" s="41"/>
      <c r="AE18" s="30"/>
      <c r="AF18" s="41"/>
      <c r="AG18" s="30"/>
      <c r="AH18" s="41"/>
      <c r="AI18" s="30"/>
      <c r="AJ18" s="41"/>
      <c r="AK18" s="30"/>
      <c r="AL18" s="41"/>
      <c r="AM18" s="30"/>
      <c r="AN18" s="41"/>
      <c r="AO18" s="30"/>
    </row>
    <row r="19" spans="1:41" x14ac:dyDescent="0.2">
      <c r="A19" s="9">
        <v>6</v>
      </c>
      <c r="B19" s="7"/>
      <c r="C19" s="15" t="s">
        <v>7</v>
      </c>
      <c r="D19" s="41">
        <f t="shared" ref="D19:E23" si="2">SUM(F19,H19,J19,L19,N19,P19,R19,T19,V19,X19,Z19,AB19,AD19)</f>
        <v>0</v>
      </c>
      <c r="E19" s="30">
        <f t="shared" si="2"/>
        <v>0</v>
      </c>
      <c r="F19" s="41">
        <v>0</v>
      </c>
      <c r="G19" s="30">
        <v>0</v>
      </c>
      <c r="H19" s="41">
        <v>0</v>
      </c>
      <c r="I19" s="30">
        <v>0</v>
      </c>
      <c r="J19" s="41">
        <v>0</v>
      </c>
      <c r="K19" s="30">
        <v>0</v>
      </c>
      <c r="L19" s="41">
        <v>0</v>
      </c>
      <c r="M19" s="30">
        <v>0</v>
      </c>
      <c r="N19" s="58">
        <v>0</v>
      </c>
      <c r="O19" s="59">
        <v>0</v>
      </c>
      <c r="P19" s="58">
        <v>0</v>
      </c>
      <c r="Q19" s="59">
        <v>0</v>
      </c>
      <c r="R19" s="58">
        <v>0</v>
      </c>
      <c r="S19" s="59">
        <v>0</v>
      </c>
      <c r="T19" s="58">
        <v>0</v>
      </c>
      <c r="U19" s="59">
        <v>0</v>
      </c>
      <c r="V19" s="58">
        <v>0</v>
      </c>
      <c r="W19" s="59">
        <v>0</v>
      </c>
      <c r="X19" s="58">
        <v>0</v>
      </c>
      <c r="Y19" s="59">
        <v>0</v>
      </c>
      <c r="Z19" s="58">
        <v>0</v>
      </c>
      <c r="AA19" s="59">
        <v>0</v>
      </c>
      <c r="AB19" s="58">
        <v>0</v>
      </c>
      <c r="AC19" s="59">
        <v>0</v>
      </c>
      <c r="AD19" s="58">
        <v>0</v>
      </c>
      <c r="AE19" s="59">
        <v>0</v>
      </c>
      <c r="AF19" s="58">
        <v>0</v>
      </c>
      <c r="AG19" s="59">
        <v>0</v>
      </c>
      <c r="AH19" s="58">
        <v>0</v>
      </c>
      <c r="AI19" s="59">
        <v>0</v>
      </c>
      <c r="AJ19" s="58">
        <v>0</v>
      </c>
      <c r="AK19" s="59">
        <v>0</v>
      </c>
      <c r="AL19" s="58">
        <v>0</v>
      </c>
      <c r="AM19" s="59">
        <v>0</v>
      </c>
      <c r="AN19" s="58">
        <v>0</v>
      </c>
      <c r="AO19" s="59">
        <v>0</v>
      </c>
    </row>
    <row r="20" spans="1:41" x14ac:dyDescent="0.2">
      <c r="A20" s="9">
        <v>7</v>
      </c>
      <c r="B20" s="7"/>
      <c r="C20" s="15" t="s">
        <v>8</v>
      </c>
      <c r="D20" s="41">
        <f t="shared" si="2"/>
        <v>0</v>
      </c>
      <c r="E20" s="30">
        <f t="shared" si="2"/>
        <v>0</v>
      </c>
      <c r="F20" s="41">
        <v>0</v>
      </c>
      <c r="G20" s="30">
        <v>0</v>
      </c>
      <c r="H20" s="41">
        <v>0</v>
      </c>
      <c r="I20" s="30">
        <v>0</v>
      </c>
      <c r="J20" s="41">
        <v>0</v>
      </c>
      <c r="K20" s="30">
        <v>0</v>
      </c>
      <c r="L20" s="41">
        <v>0</v>
      </c>
      <c r="M20" s="30">
        <v>0</v>
      </c>
      <c r="N20" s="58">
        <v>0</v>
      </c>
      <c r="O20" s="59">
        <v>0</v>
      </c>
      <c r="P20" s="58">
        <v>0</v>
      </c>
      <c r="Q20" s="59">
        <v>0</v>
      </c>
      <c r="R20" s="58">
        <v>0</v>
      </c>
      <c r="S20" s="59">
        <v>0</v>
      </c>
      <c r="T20" s="58">
        <v>0</v>
      </c>
      <c r="U20" s="59">
        <v>0</v>
      </c>
      <c r="V20" s="58">
        <v>0</v>
      </c>
      <c r="W20" s="59">
        <v>0</v>
      </c>
      <c r="X20" s="58">
        <v>0</v>
      </c>
      <c r="Y20" s="59">
        <v>0</v>
      </c>
      <c r="Z20" s="58">
        <v>0</v>
      </c>
      <c r="AA20" s="59">
        <v>0</v>
      </c>
      <c r="AB20" s="58">
        <v>0</v>
      </c>
      <c r="AC20" s="59">
        <v>0</v>
      </c>
      <c r="AD20" s="58">
        <v>0</v>
      </c>
      <c r="AE20" s="59">
        <v>0</v>
      </c>
      <c r="AF20" s="58">
        <v>0</v>
      </c>
      <c r="AG20" s="59">
        <v>0</v>
      </c>
      <c r="AH20" s="58">
        <v>0</v>
      </c>
      <c r="AI20" s="59">
        <v>0</v>
      </c>
      <c r="AJ20" s="58">
        <v>0</v>
      </c>
      <c r="AK20" s="59">
        <v>0</v>
      </c>
      <c r="AL20" s="58">
        <v>0</v>
      </c>
      <c r="AM20" s="59">
        <v>0</v>
      </c>
      <c r="AN20" s="58">
        <v>0</v>
      </c>
      <c r="AO20" s="59">
        <v>0</v>
      </c>
    </row>
    <row r="21" spans="1:41" x14ac:dyDescent="0.2">
      <c r="A21" s="9">
        <v>8</v>
      </c>
      <c r="B21" s="7"/>
      <c r="C21" s="15" t="s">
        <v>9</v>
      </c>
      <c r="D21" s="41">
        <f t="shared" si="2"/>
        <v>0</v>
      </c>
      <c r="E21" s="30">
        <f t="shared" si="2"/>
        <v>0</v>
      </c>
      <c r="F21" s="41">
        <v>0</v>
      </c>
      <c r="G21" s="30">
        <v>0</v>
      </c>
      <c r="H21" s="41">
        <v>0</v>
      </c>
      <c r="I21" s="30">
        <v>0</v>
      </c>
      <c r="J21" s="41">
        <v>0</v>
      </c>
      <c r="K21" s="30">
        <v>0</v>
      </c>
      <c r="L21" s="41">
        <v>0</v>
      </c>
      <c r="M21" s="30">
        <v>0</v>
      </c>
      <c r="N21" s="58">
        <v>0</v>
      </c>
      <c r="O21" s="59">
        <v>0</v>
      </c>
      <c r="P21" s="58">
        <v>0</v>
      </c>
      <c r="Q21" s="59">
        <v>0</v>
      </c>
      <c r="R21" s="58">
        <v>0</v>
      </c>
      <c r="S21" s="59">
        <v>0</v>
      </c>
      <c r="T21" s="58">
        <v>0</v>
      </c>
      <c r="U21" s="59">
        <v>0</v>
      </c>
      <c r="V21" s="58">
        <v>0</v>
      </c>
      <c r="W21" s="59">
        <v>0</v>
      </c>
      <c r="X21" s="58">
        <v>0</v>
      </c>
      <c r="Y21" s="59">
        <v>0</v>
      </c>
      <c r="Z21" s="58">
        <v>0</v>
      </c>
      <c r="AA21" s="59">
        <v>0</v>
      </c>
      <c r="AB21" s="58">
        <v>0</v>
      </c>
      <c r="AC21" s="59">
        <v>0</v>
      </c>
      <c r="AD21" s="58">
        <v>0</v>
      </c>
      <c r="AE21" s="59">
        <v>0</v>
      </c>
      <c r="AF21" s="58">
        <v>0</v>
      </c>
      <c r="AG21" s="59">
        <v>0</v>
      </c>
      <c r="AH21" s="58">
        <v>0</v>
      </c>
      <c r="AI21" s="59">
        <v>0</v>
      </c>
      <c r="AJ21" s="58">
        <v>0</v>
      </c>
      <c r="AK21" s="59">
        <v>0</v>
      </c>
      <c r="AL21" s="58">
        <v>0</v>
      </c>
      <c r="AM21" s="59">
        <v>0</v>
      </c>
      <c r="AN21" s="58">
        <v>0</v>
      </c>
      <c r="AO21" s="59">
        <v>0</v>
      </c>
    </row>
    <row r="22" spans="1:41" x14ac:dyDescent="0.2">
      <c r="A22" s="9">
        <v>9</v>
      </c>
      <c r="B22" s="7"/>
      <c r="C22" s="15" t="s">
        <v>10</v>
      </c>
      <c r="D22" s="41">
        <f t="shared" si="2"/>
        <v>0</v>
      </c>
      <c r="E22" s="30">
        <f t="shared" si="2"/>
        <v>0</v>
      </c>
      <c r="F22" s="41">
        <v>0</v>
      </c>
      <c r="G22" s="30">
        <v>0</v>
      </c>
      <c r="H22" s="41">
        <v>0</v>
      </c>
      <c r="I22" s="30">
        <v>0</v>
      </c>
      <c r="J22" s="41">
        <v>0</v>
      </c>
      <c r="K22" s="30">
        <v>0</v>
      </c>
      <c r="L22" s="41">
        <v>0</v>
      </c>
      <c r="M22" s="30">
        <v>0</v>
      </c>
      <c r="N22" s="58">
        <v>0</v>
      </c>
      <c r="O22" s="59">
        <v>0</v>
      </c>
      <c r="P22" s="58">
        <v>0</v>
      </c>
      <c r="Q22" s="59">
        <v>0</v>
      </c>
      <c r="R22" s="58">
        <v>0</v>
      </c>
      <c r="S22" s="59">
        <v>0</v>
      </c>
      <c r="T22" s="58">
        <v>0</v>
      </c>
      <c r="U22" s="59">
        <v>0</v>
      </c>
      <c r="V22" s="58">
        <v>0</v>
      </c>
      <c r="W22" s="59">
        <v>0</v>
      </c>
      <c r="X22" s="58">
        <v>0</v>
      </c>
      <c r="Y22" s="59">
        <v>0</v>
      </c>
      <c r="Z22" s="58">
        <v>0</v>
      </c>
      <c r="AA22" s="59">
        <v>0</v>
      </c>
      <c r="AB22" s="58">
        <v>0</v>
      </c>
      <c r="AC22" s="59">
        <v>0</v>
      </c>
      <c r="AD22" s="58">
        <v>0</v>
      </c>
      <c r="AE22" s="59">
        <v>0</v>
      </c>
      <c r="AF22" s="58">
        <v>0</v>
      </c>
      <c r="AG22" s="59">
        <v>0</v>
      </c>
      <c r="AH22" s="58">
        <v>0</v>
      </c>
      <c r="AI22" s="59">
        <v>0</v>
      </c>
      <c r="AJ22" s="58">
        <v>0</v>
      </c>
      <c r="AK22" s="59">
        <v>0</v>
      </c>
      <c r="AL22" s="58">
        <v>0</v>
      </c>
      <c r="AM22" s="59">
        <v>0</v>
      </c>
      <c r="AN22" s="58">
        <v>0</v>
      </c>
      <c r="AO22" s="59">
        <v>0</v>
      </c>
    </row>
    <row r="23" spans="1:41" x14ac:dyDescent="0.2">
      <c r="A23" s="9">
        <v>10</v>
      </c>
      <c r="B23" s="7"/>
      <c r="C23" s="15" t="s">
        <v>14</v>
      </c>
      <c r="D23" s="41">
        <f t="shared" si="2"/>
        <v>0</v>
      </c>
      <c r="E23" s="30">
        <f t="shared" si="2"/>
        <v>0</v>
      </c>
      <c r="F23" s="41">
        <v>0</v>
      </c>
      <c r="G23" s="30">
        <v>0</v>
      </c>
      <c r="H23" s="41">
        <v>0</v>
      </c>
      <c r="I23" s="30">
        <v>0</v>
      </c>
      <c r="J23" s="41">
        <v>0</v>
      </c>
      <c r="K23" s="30">
        <v>0</v>
      </c>
      <c r="L23" s="41">
        <v>0</v>
      </c>
      <c r="M23" s="30">
        <v>0</v>
      </c>
      <c r="N23" s="58">
        <v>0</v>
      </c>
      <c r="O23" s="59">
        <v>0</v>
      </c>
      <c r="P23" s="58">
        <v>0</v>
      </c>
      <c r="Q23" s="59">
        <v>0</v>
      </c>
      <c r="R23" s="58">
        <v>0</v>
      </c>
      <c r="S23" s="59">
        <v>0</v>
      </c>
      <c r="T23" s="58">
        <v>0</v>
      </c>
      <c r="U23" s="59">
        <v>0</v>
      </c>
      <c r="V23" s="58">
        <v>0</v>
      </c>
      <c r="W23" s="59">
        <v>0</v>
      </c>
      <c r="X23" s="58">
        <v>0</v>
      </c>
      <c r="Y23" s="59">
        <v>0</v>
      </c>
      <c r="Z23" s="58">
        <v>0</v>
      </c>
      <c r="AA23" s="59">
        <v>0</v>
      </c>
      <c r="AB23" s="58">
        <v>0</v>
      </c>
      <c r="AC23" s="59">
        <v>0</v>
      </c>
      <c r="AD23" s="58">
        <v>0</v>
      </c>
      <c r="AE23" s="59">
        <v>0</v>
      </c>
      <c r="AF23" s="58">
        <v>0</v>
      </c>
      <c r="AG23" s="59">
        <v>0</v>
      </c>
      <c r="AH23" s="58">
        <v>0</v>
      </c>
      <c r="AI23" s="59">
        <v>0</v>
      </c>
      <c r="AJ23" s="58">
        <v>0</v>
      </c>
      <c r="AK23" s="59">
        <v>0</v>
      </c>
      <c r="AL23" s="58">
        <v>0</v>
      </c>
      <c r="AM23" s="59">
        <v>0</v>
      </c>
      <c r="AN23" s="58">
        <v>0</v>
      </c>
      <c r="AO23" s="59">
        <v>0</v>
      </c>
    </row>
    <row r="24" spans="1:41" x14ac:dyDescent="0.2">
      <c r="A24" s="9"/>
      <c r="B24" s="7" t="s">
        <v>15</v>
      </c>
      <c r="C24" s="6"/>
      <c r="D24" s="42">
        <f t="shared" ref="D24:AO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  <c r="J24" s="42">
        <f>SUM(J19:J23)</f>
        <v>0</v>
      </c>
      <c r="K24" s="31">
        <f>SUM(K19:K23)</f>
        <v>0</v>
      </c>
      <c r="L24" s="42">
        <f t="shared" si="3"/>
        <v>0</v>
      </c>
      <c r="M24" s="31">
        <f t="shared" si="3"/>
        <v>0</v>
      </c>
      <c r="N24" s="42">
        <f t="shared" si="3"/>
        <v>0</v>
      </c>
      <c r="O24" s="31">
        <f t="shared" si="3"/>
        <v>0</v>
      </c>
      <c r="P24" s="42">
        <f t="shared" si="3"/>
        <v>0</v>
      </c>
      <c r="Q24" s="31">
        <f t="shared" si="3"/>
        <v>0</v>
      </c>
      <c r="R24" s="42">
        <f t="shared" si="3"/>
        <v>0</v>
      </c>
      <c r="S24" s="31">
        <f t="shared" si="3"/>
        <v>0</v>
      </c>
      <c r="T24" s="42">
        <f t="shared" si="3"/>
        <v>0</v>
      </c>
      <c r="U24" s="31">
        <f t="shared" si="3"/>
        <v>0</v>
      </c>
      <c r="V24" s="42">
        <f t="shared" si="3"/>
        <v>0</v>
      </c>
      <c r="W24" s="31">
        <f t="shared" si="3"/>
        <v>0</v>
      </c>
      <c r="X24" s="42">
        <f t="shared" si="3"/>
        <v>0</v>
      </c>
      <c r="Y24" s="31">
        <f t="shared" si="3"/>
        <v>0</v>
      </c>
      <c r="Z24" s="42">
        <f t="shared" si="3"/>
        <v>0</v>
      </c>
      <c r="AA24" s="31">
        <f t="shared" si="3"/>
        <v>0</v>
      </c>
      <c r="AB24" s="42">
        <f t="shared" si="3"/>
        <v>0</v>
      </c>
      <c r="AC24" s="31">
        <f t="shared" si="3"/>
        <v>0</v>
      </c>
      <c r="AD24" s="42">
        <f t="shared" si="3"/>
        <v>0</v>
      </c>
      <c r="AE24" s="31">
        <f t="shared" si="3"/>
        <v>0</v>
      </c>
      <c r="AF24" s="42">
        <f t="shared" si="3"/>
        <v>0</v>
      </c>
      <c r="AG24" s="31">
        <f t="shared" si="3"/>
        <v>0</v>
      </c>
      <c r="AH24" s="42">
        <f t="shared" si="3"/>
        <v>0</v>
      </c>
      <c r="AI24" s="31">
        <f t="shared" si="3"/>
        <v>0</v>
      </c>
      <c r="AJ24" s="42">
        <f t="shared" si="3"/>
        <v>0</v>
      </c>
      <c r="AK24" s="31">
        <f t="shared" si="3"/>
        <v>0</v>
      </c>
      <c r="AL24" s="42">
        <f t="shared" si="3"/>
        <v>0</v>
      </c>
      <c r="AM24" s="31">
        <f t="shared" si="3"/>
        <v>0</v>
      </c>
      <c r="AN24" s="42">
        <f t="shared" si="3"/>
        <v>0</v>
      </c>
      <c r="AO24" s="31">
        <f t="shared" si="3"/>
        <v>0</v>
      </c>
    </row>
    <row r="25" spans="1:41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  <c r="N25" s="41"/>
      <c r="O25" s="30"/>
      <c r="P25" s="41"/>
      <c r="Q25" s="30"/>
      <c r="R25" s="41"/>
      <c r="S25" s="30"/>
      <c r="T25" s="41"/>
      <c r="U25" s="30"/>
      <c r="V25" s="41"/>
      <c r="W25" s="30"/>
      <c r="X25" s="41"/>
      <c r="Y25" s="30"/>
      <c r="Z25" s="41"/>
      <c r="AA25" s="30"/>
      <c r="AB25" s="41"/>
      <c r="AC25" s="30"/>
      <c r="AD25" s="41"/>
      <c r="AE25" s="30"/>
      <c r="AF25" s="41"/>
      <c r="AG25" s="30"/>
      <c r="AH25" s="41"/>
      <c r="AI25" s="30"/>
      <c r="AJ25" s="41"/>
      <c r="AK25" s="30"/>
      <c r="AL25" s="41"/>
      <c r="AM25" s="30"/>
      <c r="AN25" s="41"/>
      <c r="AO25" s="30"/>
    </row>
    <row r="26" spans="1:41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  <c r="N26" s="41"/>
      <c r="O26" s="30"/>
      <c r="P26" s="41"/>
      <c r="Q26" s="30"/>
      <c r="R26" s="41"/>
      <c r="S26" s="30"/>
      <c r="T26" s="41"/>
      <c r="U26" s="30"/>
      <c r="V26" s="41"/>
      <c r="W26" s="30"/>
      <c r="X26" s="41"/>
      <c r="Y26" s="30"/>
      <c r="Z26" s="41"/>
      <c r="AA26" s="30"/>
      <c r="AB26" s="41"/>
      <c r="AC26" s="30"/>
      <c r="AD26" s="41"/>
      <c r="AE26" s="30"/>
      <c r="AF26" s="41"/>
      <c r="AG26" s="30"/>
      <c r="AH26" s="41"/>
      <c r="AI26" s="30"/>
      <c r="AJ26" s="41"/>
      <c r="AK26" s="30"/>
      <c r="AL26" s="41"/>
      <c r="AM26" s="30"/>
      <c r="AN26" s="41"/>
      <c r="AO26" s="30"/>
    </row>
    <row r="27" spans="1:41" x14ac:dyDescent="0.2">
      <c r="A27" s="9">
        <v>11</v>
      </c>
      <c r="B27" s="7"/>
      <c r="C27" s="15" t="s">
        <v>17</v>
      </c>
      <c r="D27" s="41">
        <f>SUM(F27,H27,J27,L27,N27,P27,R27,T27,V27,X27,Z27,AB27,AD27)</f>
        <v>0</v>
      </c>
      <c r="E27" s="30">
        <f>SUM(G27,I27,K27,M27,O27,Q27,S27,U27,W27,Y27,AA27,AC27,AE27)</f>
        <v>0</v>
      </c>
      <c r="F27" s="41">
        <v>0</v>
      </c>
      <c r="G27" s="30">
        <v>0</v>
      </c>
      <c r="H27" s="41">
        <v>0</v>
      </c>
      <c r="I27" s="30">
        <v>0</v>
      </c>
      <c r="J27" s="41">
        <v>0</v>
      </c>
      <c r="K27" s="30">
        <v>0</v>
      </c>
      <c r="L27" s="41">
        <v>0</v>
      </c>
      <c r="M27" s="30">
        <v>0</v>
      </c>
      <c r="N27" s="58">
        <v>0</v>
      </c>
      <c r="O27" s="59">
        <v>0</v>
      </c>
      <c r="P27" s="58">
        <v>0</v>
      </c>
      <c r="Q27" s="59">
        <v>0</v>
      </c>
      <c r="R27" s="58">
        <v>0</v>
      </c>
      <c r="S27" s="59">
        <v>0</v>
      </c>
      <c r="T27" s="58">
        <v>0</v>
      </c>
      <c r="U27" s="59">
        <v>0</v>
      </c>
      <c r="V27" s="58">
        <v>0</v>
      </c>
      <c r="W27" s="59">
        <v>0</v>
      </c>
      <c r="X27" s="58">
        <v>0</v>
      </c>
      <c r="Y27" s="59">
        <v>0</v>
      </c>
      <c r="Z27" s="58">
        <v>0</v>
      </c>
      <c r="AA27" s="59">
        <v>0</v>
      </c>
      <c r="AB27" s="58">
        <v>0</v>
      </c>
      <c r="AC27" s="59">
        <v>0</v>
      </c>
      <c r="AD27" s="58">
        <v>0</v>
      </c>
      <c r="AE27" s="59">
        <v>0</v>
      </c>
      <c r="AF27" s="58">
        <v>0</v>
      </c>
      <c r="AG27" s="59">
        <v>0</v>
      </c>
      <c r="AH27" s="58">
        <v>0</v>
      </c>
      <c r="AI27" s="59">
        <v>0</v>
      </c>
      <c r="AJ27" s="58">
        <v>0</v>
      </c>
      <c r="AK27" s="59">
        <v>0</v>
      </c>
      <c r="AL27" s="58">
        <v>0</v>
      </c>
      <c r="AM27" s="59">
        <v>0</v>
      </c>
      <c r="AN27" s="58">
        <v>0</v>
      </c>
      <c r="AO27" s="59">
        <v>0</v>
      </c>
    </row>
    <row r="28" spans="1:41" x14ac:dyDescent="0.2">
      <c r="A28" s="9">
        <v>12</v>
      </c>
      <c r="B28" s="7"/>
      <c r="C28" s="15" t="s">
        <v>18</v>
      </c>
      <c r="D28" s="41">
        <f>SUM(F28,H28,J28,L28,N28,P28,R28,T28,V28,X28,Z28,AB28,AD28)</f>
        <v>0</v>
      </c>
      <c r="E28" s="30">
        <f>SUM(G28,I28,K28,M28,O28,Q28,S28,U28,W28,Y28,AA28,AC28,AE28)</f>
        <v>0</v>
      </c>
      <c r="F28" s="41">
        <v>0</v>
      </c>
      <c r="G28" s="30">
        <v>0</v>
      </c>
      <c r="H28" s="41">
        <v>0</v>
      </c>
      <c r="I28" s="30">
        <v>0</v>
      </c>
      <c r="J28" s="41">
        <v>0</v>
      </c>
      <c r="K28" s="30">
        <v>0</v>
      </c>
      <c r="L28" s="41">
        <v>0</v>
      </c>
      <c r="M28" s="30">
        <v>0</v>
      </c>
      <c r="N28" s="58">
        <v>0</v>
      </c>
      <c r="O28" s="59">
        <v>0</v>
      </c>
      <c r="P28" s="58">
        <v>0</v>
      </c>
      <c r="Q28" s="59">
        <v>0</v>
      </c>
      <c r="R28" s="58">
        <v>0</v>
      </c>
      <c r="S28" s="59">
        <v>0</v>
      </c>
      <c r="T28" s="58">
        <v>0</v>
      </c>
      <c r="U28" s="59">
        <v>0</v>
      </c>
      <c r="V28" s="58">
        <v>0</v>
      </c>
      <c r="W28" s="59">
        <v>0</v>
      </c>
      <c r="X28" s="58">
        <v>0</v>
      </c>
      <c r="Y28" s="59">
        <v>0</v>
      </c>
      <c r="Z28" s="58">
        <v>0</v>
      </c>
      <c r="AA28" s="59">
        <v>0</v>
      </c>
      <c r="AB28" s="58">
        <v>0</v>
      </c>
      <c r="AC28" s="59">
        <v>0</v>
      </c>
      <c r="AD28" s="58">
        <v>0</v>
      </c>
      <c r="AE28" s="59">
        <v>0</v>
      </c>
      <c r="AF28" s="58">
        <v>0</v>
      </c>
      <c r="AG28" s="59">
        <v>0</v>
      </c>
      <c r="AH28" s="58">
        <v>0</v>
      </c>
      <c r="AI28" s="59">
        <v>0</v>
      </c>
      <c r="AJ28" s="58">
        <v>0</v>
      </c>
      <c r="AK28" s="59">
        <v>0</v>
      </c>
      <c r="AL28" s="58">
        <v>0</v>
      </c>
      <c r="AM28" s="59">
        <v>0</v>
      </c>
      <c r="AN28" s="58">
        <v>0</v>
      </c>
      <c r="AO28" s="59">
        <v>0</v>
      </c>
    </row>
    <row r="29" spans="1:41" x14ac:dyDescent="0.2">
      <c r="A29" s="9"/>
      <c r="B29" s="7" t="s">
        <v>19</v>
      </c>
      <c r="C29" s="15"/>
      <c r="D29" s="42">
        <f t="shared" ref="D29:AO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  <c r="J29" s="42">
        <f>SUM(J27:J28)</f>
        <v>0</v>
      </c>
      <c r="K29" s="31">
        <f>SUM(K27:K28)</f>
        <v>0</v>
      </c>
      <c r="L29" s="42">
        <f t="shared" si="4"/>
        <v>0</v>
      </c>
      <c r="M29" s="31">
        <f t="shared" si="4"/>
        <v>0</v>
      </c>
      <c r="N29" s="42">
        <f t="shared" si="4"/>
        <v>0</v>
      </c>
      <c r="O29" s="31">
        <f t="shared" si="4"/>
        <v>0</v>
      </c>
      <c r="P29" s="42">
        <f t="shared" si="4"/>
        <v>0</v>
      </c>
      <c r="Q29" s="31">
        <f t="shared" si="4"/>
        <v>0</v>
      </c>
      <c r="R29" s="42">
        <f t="shared" si="4"/>
        <v>0</v>
      </c>
      <c r="S29" s="31">
        <f t="shared" si="4"/>
        <v>0</v>
      </c>
      <c r="T29" s="42">
        <f t="shared" si="4"/>
        <v>0</v>
      </c>
      <c r="U29" s="31">
        <f t="shared" si="4"/>
        <v>0</v>
      </c>
      <c r="V29" s="42">
        <f t="shared" si="4"/>
        <v>0</v>
      </c>
      <c r="W29" s="31">
        <f t="shared" si="4"/>
        <v>0</v>
      </c>
      <c r="X29" s="42">
        <f t="shared" si="4"/>
        <v>0</v>
      </c>
      <c r="Y29" s="31">
        <f t="shared" si="4"/>
        <v>0</v>
      </c>
      <c r="Z29" s="42">
        <f t="shared" si="4"/>
        <v>0</v>
      </c>
      <c r="AA29" s="31">
        <f t="shared" si="4"/>
        <v>0</v>
      </c>
      <c r="AB29" s="42">
        <f t="shared" si="4"/>
        <v>0</v>
      </c>
      <c r="AC29" s="31">
        <f t="shared" si="4"/>
        <v>0</v>
      </c>
      <c r="AD29" s="42">
        <f t="shared" si="4"/>
        <v>0</v>
      </c>
      <c r="AE29" s="31">
        <f t="shared" si="4"/>
        <v>0</v>
      </c>
      <c r="AF29" s="42">
        <f t="shared" si="4"/>
        <v>0</v>
      </c>
      <c r="AG29" s="31">
        <f t="shared" si="4"/>
        <v>0</v>
      </c>
      <c r="AH29" s="42">
        <f t="shared" si="4"/>
        <v>0</v>
      </c>
      <c r="AI29" s="31">
        <f t="shared" si="4"/>
        <v>0</v>
      </c>
      <c r="AJ29" s="42">
        <f t="shared" si="4"/>
        <v>0</v>
      </c>
      <c r="AK29" s="31">
        <f t="shared" si="4"/>
        <v>0</v>
      </c>
      <c r="AL29" s="42">
        <f t="shared" si="4"/>
        <v>0</v>
      </c>
      <c r="AM29" s="31">
        <f t="shared" si="4"/>
        <v>0</v>
      </c>
      <c r="AN29" s="42">
        <f t="shared" si="4"/>
        <v>0</v>
      </c>
      <c r="AO29" s="31">
        <f t="shared" si="4"/>
        <v>0</v>
      </c>
    </row>
    <row r="30" spans="1:41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  <c r="N30" s="41"/>
      <c r="O30" s="30"/>
      <c r="P30" s="41"/>
      <c r="Q30" s="30"/>
      <c r="R30" s="41"/>
      <c r="S30" s="30"/>
      <c r="T30" s="41"/>
      <c r="U30" s="30"/>
      <c r="V30" s="41"/>
      <c r="W30" s="30"/>
      <c r="X30" s="41"/>
      <c r="Y30" s="30"/>
      <c r="Z30" s="41"/>
      <c r="AA30" s="30"/>
      <c r="AB30" s="41"/>
      <c r="AC30" s="30"/>
      <c r="AD30" s="41"/>
      <c r="AE30" s="30"/>
      <c r="AF30" s="41"/>
      <c r="AG30" s="30"/>
      <c r="AH30" s="41"/>
      <c r="AI30" s="30"/>
      <c r="AJ30" s="41"/>
      <c r="AK30" s="30"/>
      <c r="AL30" s="41"/>
      <c r="AM30" s="30"/>
      <c r="AN30" s="41"/>
      <c r="AO30" s="30"/>
    </row>
    <row r="31" spans="1:41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  <c r="N31" s="41"/>
      <c r="O31" s="30"/>
      <c r="P31" s="41"/>
      <c r="Q31" s="30"/>
      <c r="R31" s="41"/>
      <c r="S31" s="30"/>
      <c r="T31" s="41"/>
      <c r="U31" s="30"/>
      <c r="V31" s="41"/>
      <c r="W31" s="30"/>
      <c r="X31" s="41"/>
      <c r="Y31" s="30"/>
      <c r="Z31" s="41"/>
      <c r="AA31" s="30"/>
      <c r="AB31" s="41"/>
      <c r="AC31" s="30"/>
      <c r="AD31" s="41"/>
      <c r="AE31" s="30"/>
      <c r="AF31" s="41"/>
      <c r="AG31" s="30"/>
      <c r="AH31" s="41"/>
      <c r="AI31" s="30"/>
      <c r="AJ31" s="41"/>
      <c r="AK31" s="30"/>
      <c r="AL31" s="41"/>
      <c r="AM31" s="30"/>
      <c r="AN31" s="41"/>
      <c r="AO31" s="30"/>
    </row>
    <row r="32" spans="1:41" x14ac:dyDescent="0.2">
      <c r="A32" s="9">
        <v>13</v>
      </c>
      <c r="B32" s="7"/>
      <c r="C32" s="15" t="s">
        <v>21</v>
      </c>
      <c r="D32" s="41">
        <f t="shared" ref="D32:E35" si="5">SUM(F32,H32,J32,L32,N32,P32,R32,T32,V32,X32,Z32,AB32,AD32)</f>
        <v>0</v>
      </c>
      <c r="E32" s="30">
        <f t="shared" si="5"/>
        <v>0</v>
      </c>
      <c r="F32" s="41">
        <v>0</v>
      </c>
      <c r="G32" s="30">
        <v>0</v>
      </c>
      <c r="H32" s="41">
        <v>0</v>
      </c>
      <c r="I32" s="30">
        <v>0</v>
      </c>
      <c r="J32" s="41">
        <v>0</v>
      </c>
      <c r="K32" s="30">
        <v>0</v>
      </c>
      <c r="L32" s="41">
        <v>0</v>
      </c>
      <c r="M32" s="30">
        <v>0</v>
      </c>
      <c r="N32" s="58">
        <v>0</v>
      </c>
      <c r="O32" s="59">
        <v>0</v>
      </c>
      <c r="P32" s="58">
        <v>0</v>
      </c>
      <c r="Q32" s="59">
        <v>0</v>
      </c>
      <c r="R32" s="58">
        <v>0</v>
      </c>
      <c r="S32" s="59">
        <v>0</v>
      </c>
      <c r="T32" s="58">
        <v>0</v>
      </c>
      <c r="U32" s="59">
        <v>0</v>
      </c>
      <c r="V32" s="58">
        <v>0</v>
      </c>
      <c r="W32" s="59">
        <v>0</v>
      </c>
      <c r="X32" s="58">
        <v>0</v>
      </c>
      <c r="Y32" s="59">
        <v>0</v>
      </c>
      <c r="Z32" s="58">
        <v>0</v>
      </c>
      <c r="AA32" s="59">
        <v>0</v>
      </c>
      <c r="AB32" s="58">
        <v>0</v>
      </c>
      <c r="AC32" s="59">
        <v>0</v>
      </c>
      <c r="AD32" s="58">
        <v>0</v>
      </c>
      <c r="AE32" s="59">
        <v>0</v>
      </c>
      <c r="AF32" s="58">
        <v>0</v>
      </c>
      <c r="AG32" s="59">
        <v>0</v>
      </c>
      <c r="AH32" s="58">
        <v>0</v>
      </c>
      <c r="AI32" s="59">
        <v>0</v>
      </c>
      <c r="AJ32" s="58">
        <v>0</v>
      </c>
      <c r="AK32" s="59">
        <v>0</v>
      </c>
      <c r="AL32" s="58">
        <v>0</v>
      </c>
      <c r="AM32" s="59">
        <v>0</v>
      </c>
      <c r="AN32" s="58">
        <v>0</v>
      </c>
      <c r="AO32" s="59">
        <v>0</v>
      </c>
    </row>
    <row r="33" spans="1:41" x14ac:dyDescent="0.2">
      <c r="A33" s="9">
        <v>14</v>
      </c>
      <c r="B33" s="7"/>
      <c r="C33" s="15" t="s">
        <v>22</v>
      </c>
      <c r="D33" s="41">
        <f t="shared" si="5"/>
        <v>0</v>
      </c>
      <c r="E33" s="30">
        <f t="shared" si="5"/>
        <v>0</v>
      </c>
      <c r="F33" s="41">
        <v>0</v>
      </c>
      <c r="G33" s="30">
        <v>0</v>
      </c>
      <c r="H33" s="41">
        <v>0</v>
      </c>
      <c r="I33" s="30">
        <v>0</v>
      </c>
      <c r="J33" s="41">
        <v>0</v>
      </c>
      <c r="K33" s="30">
        <v>0</v>
      </c>
      <c r="L33" s="41">
        <v>0</v>
      </c>
      <c r="M33" s="30">
        <v>0</v>
      </c>
      <c r="N33" s="58">
        <v>0</v>
      </c>
      <c r="O33" s="59">
        <v>0</v>
      </c>
      <c r="P33" s="58">
        <v>0</v>
      </c>
      <c r="Q33" s="59">
        <v>0</v>
      </c>
      <c r="R33" s="58">
        <v>0</v>
      </c>
      <c r="S33" s="59">
        <v>0</v>
      </c>
      <c r="T33" s="58">
        <v>0</v>
      </c>
      <c r="U33" s="59">
        <v>0</v>
      </c>
      <c r="V33" s="58">
        <v>0</v>
      </c>
      <c r="W33" s="59">
        <v>0</v>
      </c>
      <c r="X33" s="58">
        <v>0</v>
      </c>
      <c r="Y33" s="59">
        <v>0</v>
      </c>
      <c r="Z33" s="58">
        <v>0</v>
      </c>
      <c r="AA33" s="59">
        <v>0</v>
      </c>
      <c r="AB33" s="58">
        <v>0</v>
      </c>
      <c r="AC33" s="59">
        <v>0</v>
      </c>
      <c r="AD33" s="58">
        <v>0</v>
      </c>
      <c r="AE33" s="59">
        <v>0</v>
      </c>
      <c r="AF33" s="58">
        <v>0</v>
      </c>
      <c r="AG33" s="59">
        <v>0</v>
      </c>
      <c r="AH33" s="58">
        <v>0</v>
      </c>
      <c r="AI33" s="59">
        <v>0</v>
      </c>
      <c r="AJ33" s="58">
        <v>0</v>
      </c>
      <c r="AK33" s="59">
        <v>0</v>
      </c>
      <c r="AL33" s="58">
        <v>0</v>
      </c>
      <c r="AM33" s="59">
        <v>0</v>
      </c>
      <c r="AN33" s="58">
        <v>0</v>
      </c>
      <c r="AO33" s="59">
        <v>0</v>
      </c>
    </row>
    <row r="34" spans="1:41" x14ac:dyDescent="0.2">
      <c r="A34" s="9">
        <v>15</v>
      </c>
      <c r="B34" s="7"/>
      <c r="C34" s="15" t="s">
        <v>23</v>
      </c>
      <c r="D34" s="41">
        <f t="shared" si="5"/>
        <v>0</v>
      </c>
      <c r="E34" s="30">
        <f t="shared" si="5"/>
        <v>0</v>
      </c>
      <c r="F34" s="41">
        <v>0</v>
      </c>
      <c r="G34" s="30">
        <v>0</v>
      </c>
      <c r="H34" s="41">
        <v>0</v>
      </c>
      <c r="I34" s="30">
        <v>0</v>
      </c>
      <c r="J34" s="41">
        <v>0</v>
      </c>
      <c r="K34" s="30">
        <v>0</v>
      </c>
      <c r="L34" s="41">
        <v>0</v>
      </c>
      <c r="M34" s="30">
        <v>0</v>
      </c>
      <c r="N34" s="58">
        <v>0</v>
      </c>
      <c r="O34" s="59">
        <v>0</v>
      </c>
      <c r="P34" s="58">
        <v>0</v>
      </c>
      <c r="Q34" s="59">
        <v>0</v>
      </c>
      <c r="R34" s="58">
        <v>0</v>
      </c>
      <c r="S34" s="59">
        <v>0</v>
      </c>
      <c r="T34" s="58">
        <v>0</v>
      </c>
      <c r="U34" s="59">
        <v>0</v>
      </c>
      <c r="V34" s="58">
        <v>0</v>
      </c>
      <c r="W34" s="59">
        <v>0</v>
      </c>
      <c r="X34" s="58">
        <v>0</v>
      </c>
      <c r="Y34" s="59">
        <v>0</v>
      </c>
      <c r="Z34" s="58">
        <v>0</v>
      </c>
      <c r="AA34" s="59">
        <v>0</v>
      </c>
      <c r="AB34" s="58">
        <v>0</v>
      </c>
      <c r="AC34" s="59">
        <v>0</v>
      </c>
      <c r="AD34" s="58">
        <v>0</v>
      </c>
      <c r="AE34" s="59">
        <v>0</v>
      </c>
      <c r="AF34" s="58">
        <v>0</v>
      </c>
      <c r="AG34" s="59">
        <v>0</v>
      </c>
      <c r="AH34" s="58">
        <v>0</v>
      </c>
      <c r="AI34" s="59">
        <v>0</v>
      </c>
      <c r="AJ34" s="58">
        <v>0</v>
      </c>
      <c r="AK34" s="59">
        <v>0</v>
      </c>
      <c r="AL34" s="58">
        <v>0</v>
      </c>
      <c r="AM34" s="59">
        <v>0</v>
      </c>
      <c r="AN34" s="58">
        <v>0</v>
      </c>
      <c r="AO34" s="59">
        <v>0</v>
      </c>
    </row>
    <row r="35" spans="1:41" x14ac:dyDescent="0.2">
      <c r="A35" s="9">
        <v>16</v>
      </c>
      <c r="B35" s="7"/>
      <c r="C35" s="15" t="s">
        <v>24</v>
      </c>
      <c r="D35" s="41">
        <f t="shared" si="5"/>
        <v>0</v>
      </c>
      <c r="E35" s="30">
        <f t="shared" si="5"/>
        <v>0</v>
      </c>
      <c r="F35" s="41">
        <v>0</v>
      </c>
      <c r="G35" s="30">
        <v>0</v>
      </c>
      <c r="H35" s="41">
        <v>0</v>
      </c>
      <c r="I35" s="30">
        <v>0</v>
      </c>
      <c r="J35" s="41">
        <v>0</v>
      </c>
      <c r="K35" s="30">
        <v>0</v>
      </c>
      <c r="L35" s="41">
        <v>0</v>
      </c>
      <c r="M35" s="30">
        <v>0</v>
      </c>
      <c r="N35" s="58">
        <v>0</v>
      </c>
      <c r="O35" s="59">
        <v>0</v>
      </c>
      <c r="P35" s="58">
        <v>0</v>
      </c>
      <c r="Q35" s="59">
        <v>0</v>
      </c>
      <c r="R35" s="58">
        <v>0</v>
      </c>
      <c r="S35" s="59">
        <v>0</v>
      </c>
      <c r="T35" s="58">
        <v>0</v>
      </c>
      <c r="U35" s="59">
        <v>0</v>
      </c>
      <c r="V35" s="58">
        <v>0</v>
      </c>
      <c r="W35" s="59">
        <v>0</v>
      </c>
      <c r="X35" s="58">
        <v>0</v>
      </c>
      <c r="Y35" s="59">
        <v>0</v>
      </c>
      <c r="Z35" s="58">
        <v>0</v>
      </c>
      <c r="AA35" s="59">
        <v>0</v>
      </c>
      <c r="AB35" s="58">
        <v>0</v>
      </c>
      <c r="AC35" s="59">
        <v>0</v>
      </c>
      <c r="AD35" s="58">
        <v>0</v>
      </c>
      <c r="AE35" s="59">
        <v>0</v>
      </c>
      <c r="AF35" s="58">
        <v>0</v>
      </c>
      <c r="AG35" s="59">
        <v>0</v>
      </c>
      <c r="AH35" s="58">
        <v>0</v>
      </c>
      <c r="AI35" s="59">
        <v>0</v>
      </c>
      <c r="AJ35" s="58">
        <v>0</v>
      </c>
      <c r="AK35" s="59">
        <v>0</v>
      </c>
      <c r="AL35" s="58">
        <v>0</v>
      </c>
      <c r="AM35" s="59">
        <v>0</v>
      </c>
      <c r="AN35" s="58">
        <v>0</v>
      </c>
      <c r="AO35" s="59">
        <v>0</v>
      </c>
    </row>
    <row r="36" spans="1:41" x14ac:dyDescent="0.2">
      <c r="A36" s="9"/>
      <c r="B36" s="7" t="s">
        <v>25</v>
      </c>
      <c r="C36" s="6"/>
      <c r="D36" s="42">
        <f t="shared" ref="D36:AO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  <c r="J36" s="42">
        <f>SUM(J32:J35)</f>
        <v>0</v>
      </c>
      <c r="K36" s="31">
        <f>SUM(K32:K35)</f>
        <v>0</v>
      </c>
      <c r="L36" s="42">
        <f t="shared" si="6"/>
        <v>0</v>
      </c>
      <c r="M36" s="31">
        <f t="shared" si="6"/>
        <v>0</v>
      </c>
      <c r="N36" s="42">
        <f t="shared" si="6"/>
        <v>0</v>
      </c>
      <c r="O36" s="31">
        <f t="shared" si="6"/>
        <v>0</v>
      </c>
      <c r="P36" s="42">
        <f t="shared" si="6"/>
        <v>0</v>
      </c>
      <c r="Q36" s="31">
        <f t="shared" si="6"/>
        <v>0</v>
      </c>
      <c r="R36" s="42">
        <f t="shared" si="6"/>
        <v>0</v>
      </c>
      <c r="S36" s="31">
        <f t="shared" si="6"/>
        <v>0</v>
      </c>
      <c r="T36" s="42">
        <f t="shared" si="6"/>
        <v>0</v>
      </c>
      <c r="U36" s="31">
        <f t="shared" si="6"/>
        <v>0</v>
      </c>
      <c r="V36" s="42">
        <f t="shared" si="6"/>
        <v>0</v>
      </c>
      <c r="W36" s="31">
        <f t="shared" si="6"/>
        <v>0</v>
      </c>
      <c r="X36" s="42">
        <f t="shared" si="6"/>
        <v>0</v>
      </c>
      <c r="Y36" s="31">
        <f t="shared" si="6"/>
        <v>0</v>
      </c>
      <c r="Z36" s="42">
        <f t="shared" si="6"/>
        <v>0</v>
      </c>
      <c r="AA36" s="31">
        <f t="shared" si="6"/>
        <v>0</v>
      </c>
      <c r="AB36" s="42">
        <f t="shared" si="6"/>
        <v>0</v>
      </c>
      <c r="AC36" s="31">
        <f t="shared" si="6"/>
        <v>0</v>
      </c>
      <c r="AD36" s="42">
        <f t="shared" si="6"/>
        <v>0</v>
      </c>
      <c r="AE36" s="31">
        <f t="shared" si="6"/>
        <v>0</v>
      </c>
      <c r="AF36" s="42">
        <f t="shared" si="6"/>
        <v>0</v>
      </c>
      <c r="AG36" s="31">
        <f t="shared" si="6"/>
        <v>0</v>
      </c>
      <c r="AH36" s="42">
        <f t="shared" si="6"/>
        <v>0</v>
      </c>
      <c r="AI36" s="31">
        <f t="shared" si="6"/>
        <v>0</v>
      </c>
      <c r="AJ36" s="42">
        <f t="shared" si="6"/>
        <v>0</v>
      </c>
      <c r="AK36" s="31">
        <f t="shared" si="6"/>
        <v>0</v>
      </c>
      <c r="AL36" s="42">
        <f t="shared" si="6"/>
        <v>0</v>
      </c>
      <c r="AM36" s="31">
        <f t="shared" si="6"/>
        <v>0</v>
      </c>
      <c r="AN36" s="42">
        <f t="shared" si="6"/>
        <v>0</v>
      </c>
      <c r="AO36" s="31">
        <f t="shared" si="6"/>
        <v>0</v>
      </c>
    </row>
    <row r="37" spans="1:41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/>
      <c r="M37" s="30"/>
      <c r="N37" s="41"/>
      <c r="O37" s="30"/>
      <c r="P37" s="41"/>
      <c r="Q37" s="30"/>
      <c r="R37" s="41"/>
      <c r="S37" s="30"/>
      <c r="T37" s="41"/>
      <c r="U37" s="30"/>
      <c r="V37" s="41"/>
      <c r="W37" s="30"/>
      <c r="X37" s="41"/>
      <c r="Y37" s="30"/>
      <c r="Z37" s="41"/>
      <c r="AA37" s="30"/>
      <c r="AB37" s="41"/>
      <c r="AC37" s="30"/>
      <c r="AD37" s="41"/>
      <c r="AE37" s="30"/>
      <c r="AF37" s="41"/>
      <c r="AG37" s="30"/>
      <c r="AH37" s="41"/>
      <c r="AI37" s="30"/>
      <c r="AJ37" s="41"/>
      <c r="AK37" s="30"/>
      <c r="AL37" s="41"/>
      <c r="AM37" s="30"/>
      <c r="AN37" s="41"/>
      <c r="AO37" s="30"/>
    </row>
    <row r="38" spans="1:41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  <c r="J38" s="41"/>
      <c r="K38" s="30"/>
      <c r="L38" s="41"/>
      <c r="M38" s="30"/>
      <c r="N38" s="41"/>
      <c r="O38" s="30"/>
      <c r="P38" s="41"/>
      <c r="Q38" s="30"/>
      <c r="R38" s="41"/>
      <c r="S38" s="30"/>
      <c r="T38" s="41"/>
      <c r="U38" s="30"/>
      <c r="V38" s="41"/>
      <c r="W38" s="30"/>
      <c r="X38" s="41"/>
      <c r="Y38" s="30"/>
      <c r="Z38" s="41"/>
      <c r="AA38" s="30"/>
      <c r="AB38" s="41"/>
      <c r="AC38" s="30"/>
      <c r="AD38" s="41"/>
      <c r="AE38" s="30"/>
      <c r="AF38" s="41"/>
      <c r="AG38" s="30"/>
      <c r="AH38" s="41"/>
      <c r="AI38" s="30"/>
      <c r="AJ38" s="41"/>
      <c r="AK38" s="30"/>
      <c r="AL38" s="41"/>
      <c r="AM38" s="30"/>
      <c r="AN38" s="41"/>
      <c r="AO38" s="30"/>
    </row>
    <row r="39" spans="1:41" x14ac:dyDescent="0.2">
      <c r="A39" s="9">
        <v>17</v>
      </c>
      <c r="B39" s="7"/>
      <c r="C39" s="15" t="s">
        <v>27</v>
      </c>
      <c r="D39" s="41">
        <f t="shared" ref="D39:E41" si="7">SUM(F39,H39,J39,L39,N39,P39,R39,T39,V39,X39,Z39,AB39,AD39)</f>
        <v>0</v>
      </c>
      <c r="E39" s="30">
        <f t="shared" si="7"/>
        <v>0</v>
      </c>
      <c r="F39" s="41">
        <v>0</v>
      </c>
      <c r="G39" s="30">
        <v>0</v>
      </c>
      <c r="H39" s="41">
        <v>0</v>
      </c>
      <c r="I39" s="30">
        <v>0</v>
      </c>
      <c r="J39" s="41">
        <v>0</v>
      </c>
      <c r="K39" s="30">
        <v>0</v>
      </c>
      <c r="L39" s="41">
        <v>0</v>
      </c>
      <c r="M39" s="30">
        <v>0</v>
      </c>
      <c r="N39" s="58">
        <v>0</v>
      </c>
      <c r="O39" s="59">
        <v>0</v>
      </c>
      <c r="P39" s="58">
        <v>0</v>
      </c>
      <c r="Q39" s="59">
        <v>0</v>
      </c>
      <c r="R39" s="58">
        <v>0</v>
      </c>
      <c r="S39" s="59">
        <v>0</v>
      </c>
      <c r="T39" s="58">
        <v>0</v>
      </c>
      <c r="U39" s="59">
        <v>0</v>
      </c>
      <c r="V39" s="58">
        <v>0</v>
      </c>
      <c r="W39" s="59">
        <v>0</v>
      </c>
      <c r="X39" s="58">
        <v>0</v>
      </c>
      <c r="Y39" s="59">
        <v>0</v>
      </c>
      <c r="Z39" s="58">
        <v>0</v>
      </c>
      <c r="AA39" s="59">
        <v>0</v>
      </c>
      <c r="AB39" s="58">
        <v>0</v>
      </c>
      <c r="AC39" s="59">
        <v>0</v>
      </c>
      <c r="AD39" s="58">
        <v>0</v>
      </c>
      <c r="AE39" s="59">
        <v>0</v>
      </c>
      <c r="AF39" s="58">
        <v>0</v>
      </c>
      <c r="AG39" s="59">
        <v>0</v>
      </c>
      <c r="AH39" s="58">
        <v>0</v>
      </c>
      <c r="AI39" s="59">
        <v>0</v>
      </c>
      <c r="AJ39" s="58">
        <v>0</v>
      </c>
      <c r="AK39" s="59">
        <v>0</v>
      </c>
      <c r="AL39" s="58">
        <v>0</v>
      </c>
      <c r="AM39" s="59">
        <v>0</v>
      </c>
      <c r="AN39" s="58">
        <v>0</v>
      </c>
      <c r="AO39" s="59">
        <v>0</v>
      </c>
    </row>
    <row r="40" spans="1:41" ht="22.5" customHeight="1" x14ac:dyDescent="0.2">
      <c r="A40" s="9">
        <v>18</v>
      </c>
      <c r="B40" s="7"/>
      <c r="C40" s="15" t="s">
        <v>28</v>
      </c>
      <c r="D40" s="41">
        <f t="shared" si="7"/>
        <v>0</v>
      </c>
      <c r="E40" s="30">
        <f t="shared" si="7"/>
        <v>0</v>
      </c>
      <c r="F40" s="41">
        <v>0</v>
      </c>
      <c r="G40" s="30">
        <v>0</v>
      </c>
      <c r="H40" s="41">
        <v>0</v>
      </c>
      <c r="I40" s="30">
        <v>0</v>
      </c>
      <c r="J40" s="41">
        <v>0</v>
      </c>
      <c r="K40" s="30">
        <v>0</v>
      </c>
      <c r="L40" s="41">
        <v>0</v>
      </c>
      <c r="M40" s="30">
        <v>0</v>
      </c>
      <c r="N40" s="58">
        <v>0</v>
      </c>
      <c r="O40" s="59">
        <v>0</v>
      </c>
      <c r="P40" s="58">
        <v>0</v>
      </c>
      <c r="Q40" s="59">
        <v>0</v>
      </c>
      <c r="R40" s="58">
        <v>0</v>
      </c>
      <c r="S40" s="59">
        <v>0</v>
      </c>
      <c r="T40" s="58">
        <v>0</v>
      </c>
      <c r="U40" s="59">
        <v>0</v>
      </c>
      <c r="V40" s="58">
        <v>0</v>
      </c>
      <c r="W40" s="59">
        <v>0</v>
      </c>
      <c r="X40" s="58">
        <v>0</v>
      </c>
      <c r="Y40" s="59">
        <v>0</v>
      </c>
      <c r="Z40" s="58">
        <v>0</v>
      </c>
      <c r="AA40" s="59">
        <v>0</v>
      </c>
      <c r="AB40" s="58">
        <v>0</v>
      </c>
      <c r="AC40" s="59">
        <v>0</v>
      </c>
      <c r="AD40" s="58">
        <v>0</v>
      </c>
      <c r="AE40" s="59">
        <v>0</v>
      </c>
      <c r="AF40" s="58">
        <v>0</v>
      </c>
      <c r="AG40" s="59">
        <v>0</v>
      </c>
      <c r="AH40" s="58">
        <v>0</v>
      </c>
      <c r="AI40" s="59">
        <v>0</v>
      </c>
      <c r="AJ40" s="58">
        <v>0</v>
      </c>
      <c r="AK40" s="59">
        <v>0</v>
      </c>
      <c r="AL40" s="58">
        <v>0</v>
      </c>
      <c r="AM40" s="59">
        <v>0</v>
      </c>
      <c r="AN40" s="58">
        <v>0</v>
      </c>
      <c r="AO40" s="59">
        <v>0</v>
      </c>
    </row>
    <row r="41" spans="1:41" x14ac:dyDescent="0.2">
      <c r="A41" s="9">
        <v>19</v>
      </c>
      <c r="B41" s="7"/>
      <c r="C41" s="15" t="s">
        <v>29</v>
      </c>
      <c r="D41" s="41">
        <f t="shared" si="7"/>
        <v>0</v>
      </c>
      <c r="E41" s="30">
        <f t="shared" si="7"/>
        <v>0</v>
      </c>
      <c r="F41" s="41">
        <v>0</v>
      </c>
      <c r="G41" s="30">
        <v>0</v>
      </c>
      <c r="H41" s="41">
        <v>0</v>
      </c>
      <c r="I41" s="30">
        <v>0</v>
      </c>
      <c r="J41" s="41">
        <v>0</v>
      </c>
      <c r="K41" s="30">
        <v>0</v>
      </c>
      <c r="L41" s="41">
        <v>0</v>
      </c>
      <c r="M41" s="30">
        <v>0</v>
      </c>
      <c r="N41" s="58">
        <v>0</v>
      </c>
      <c r="O41" s="59">
        <v>0</v>
      </c>
      <c r="P41" s="58">
        <v>0</v>
      </c>
      <c r="Q41" s="59">
        <v>0</v>
      </c>
      <c r="R41" s="58">
        <v>0</v>
      </c>
      <c r="S41" s="59">
        <v>0</v>
      </c>
      <c r="T41" s="58">
        <v>0</v>
      </c>
      <c r="U41" s="59">
        <v>0</v>
      </c>
      <c r="V41" s="58">
        <v>0</v>
      </c>
      <c r="W41" s="59">
        <v>0</v>
      </c>
      <c r="X41" s="58">
        <v>0</v>
      </c>
      <c r="Y41" s="59">
        <v>0</v>
      </c>
      <c r="Z41" s="58">
        <v>0</v>
      </c>
      <c r="AA41" s="59">
        <v>0</v>
      </c>
      <c r="AB41" s="58">
        <v>0</v>
      </c>
      <c r="AC41" s="59">
        <v>0</v>
      </c>
      <c r="AD41" s="58">
        <v>0</v>
      </c>
      <c r="AE41" s="59">
        <v>0</v>
      </c>
      <c r="AF41" s="58">
        <v>0</v>
      </c>
      <c r="AG41" s="59">
        <v>0</v>
      </c>
      <c r="AH41" s="58">
        <v>0</v>
      </c>
      <c r="AI41" s="59">
        <v>0</v>
      </c>
      <c r="AJ41" s="58">
        <v>0</v>
      </c>
      <c r="AK41" s="59">
        <v>0</v>
      </c>
      <c r="AL41" s="58">
        <v>0</v>
      </c>
      <c r="AM41" s="59">
        <v>0</v>
      </c>
      <c r="AN41" s="58">
        <v>0</v>
      </c>
      <c r="AO41" s="59">
        <v>0</v>
      </c>
    </row>
    <row r="42" spans="1:41" x14ac:dyDescent="0.2">
      <c r="A42" s="9"/>
      <c r="B42" s="7"/>
      <c r="C42" s="40" t="s">
        <v>30</v>
      </c>
      <c r="D42" s="42">
        <f t="shared" ref="D42:AO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  <c r="J42" s="42">
        <f>SUM(J40:J41)</f>
        <v>0</v>
      </c>
      <c r="K42" s="31">
        <f>SUM(K40:K41)</f>
        <v>0</v>
      </c>
      <c r="L42" s="42">
        <f t="shared" si="8"/>
        <v>0</v>
      </c>
      <c r="M42" s="31">
        <f t="shared" si="8"/>
        <v>0</v>
      </c>
      <c r="N42" s="42">
        <f t="shared" si="8"/>
        <v>0</v>
      </c>
      <c r="O42" s="31">
        <f t="shared" si="8"/>
        <v>0</v>
      </c>
      <c r="P42" s="42">
        <f t="shared" si="8"/>
        <v>0</v>
      </c>
      <c r="Q42" s="31">
        <f t="shared" si="8"/>
        <v>0</v>
      </c>
      <c r="R42" s="42">
        <f t="shared" si="8"/>
        <v>0</v>
      </c>
      <c r="S42" s="31">
        <f t="shared" si="8"/>
        <v>0</v>
      </c>
      <c r="T42" s="42">
        <f t="shared" si="8"/>
        <v>0</v>
      </c>
      <c r="U42" s="31">
        <f t="shared" si="8"/>
        <v>0</v>
      </c>
      <c r="V42" s="42">
        <f t="shared" si="8"/>
        <v>0</v>
      </c>
      <c r="W42" s="31">
        <f t="shared" si="8"/>
        <v>0</v>
      </c>
      <c r="X42" s="42">
        <f t="shared" si="8"/>
        <v>0</v>
      </c>
      <c r="Y42" s="31">
        <f t="shared" si="8"/>
        <v>0</v>
      </c>
      <c r="Z42" s="42">
        <f t="shared" si="8"/>
        <v>0</v>
      </c>
      <c r="AA42" s="31">
        <f t="shared" si="8"/>
        <v>0</v>
      </c>
      <c r="AB42" s="42">
        <f t="shared" si="8"/>
        <v>0</v>
      </c>
      <c r="AC42" s="31">
        <f t="shared" si="8"/>
        <v>0</v>
      </c>
      <c r="AD42" s="42">
        <f t="shared" si="8"/>
        <v>0</v>
      </c>
      <c r="AE42" s="31">
        <f t="shared" si="8"/>
        <v>0</v>
      </c>
      <c r="AF42" s="42">
        <f t="shared" si="8"/>
        <v>0</v>
      </c>
      <c r="AG42" s="31">
        <f t="shared" si="8"/>
        <v>0</v>
      </c>
      <c r="AH42" s="42">
        <f t="shared" si="8"/>
        <v>0</v>
      </c>
      <c r="AI42" s="31">
        <f t="shared" si="8"/>
        <v>0</v>
      </c>
      <c r="AJ42" s="42">
        <f t="shared" si="8"/>
        <v>0</v>
      </c>
      <c r="AK42" s="31">
        <f t="shared" si="8"/>
        <v>0</v>
      </c>
      <c r="AL42" s="42">
        <f t="shared" si="8"/>
        <v>0</v>
      </c>
      <c r="AM42" s="31">
        <f t="shared" si="8"/>
        <v>0</v>
      </c>
      <c r="AN42" s="42">
        <f t="shared" si="8"/>
        <v>0</v>
      </c>
      <c r="AO42" s="31">
        <f t="shared" si="8"/>
        <v>0</v>
      </c>
    </row>
    <row r="43" spans="1:41" ht="21" customHeight="1" x14ac:dyDescent="0.2">
      <c r="A43" s="9"/>
      <c r="B43" s="7" t="s">
        <v>31</v>
      </c>
      <c r="C43" s="6"/>
      <c r="D43" s="42">
        <f t="shared" ref="D43:AO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  <c r="J43" s="42">
        <f>J42+J39</f>
        <v>0</v>
      </c>
      <c r="K43" s="31">
        <f>K42+K39</f>
        <v>0</v>
      </c>
      <c r="L43" s="42">
        <f t="shared" si="9"/>
        <v>0</v>
      </c>
      <c r="M43" s="31">
        <f t="shared" si="9"/>
        <v>0</v>
      </c>
      <c r="N43" s="42">
        <f t="shared" si="9"/>
        <v>0</v>
      </c>
      <c r="O43" s="31">
        <f t="shared" si="9"/>
        <v>0</v>
      </c>
      <c r="P43" s="42">
        <f t="shared" si="9"/>
        <v>0</v>
      </c>
      <c r="Q43" s="31">
        <f t="shared" si="9"/>
        <v>0</v>
      </c>
      <c r="R43" s="42">
        <f t="shared" si="9"/>
        <v>0</v>
      </c>
      <c r="S43" s="31">
        <f t="shared" si="9"/>
        <v>0</v>
      </c>
      <c r="T43" s="42">
        <f t="shared" si="9"/>
        <v>0</v>
      </c>
      <c r="U43" s="31">
        <f t="shared" si="9"/>
        <v>0</v>
      </c>
      <c r="V43" s="42">
        <f t="shared" si="9"/>
        <v>0</v>
      </c>
      <c r="W43" s="31">
        <f t="shared" si="9"/>
        <v>0</v>
      </c>
      <c r="X43" s="42">
        <f t="shared" si="9"/>
        <v>0</v>
      </c>
      <c r="Y43" s="31">
        <f t="shared" si="9"/>
        <v>0</v>
      </c>
      <c r="Z43" s="42">
        <f t="shared" si="9"/>
        <v>0</v>
      </c>
      <c r="AA43" s="31">
        <f t="shared" si="9"/>
        <v>0</v>
      </c>
      <c r="AB43" s="42">
        <f t="shared" si="9"/>
        <v>0</v>
      </c>
      <c r="AC43" s="31">
        <f t="shared" si="9"/>
        <v>0</v>
      </c>
      <c r="AD43" s="42">
        <f t="shared" si="9"/>
        <v>0</v>
      </c>
      <c r="AE43" s="31">
        <f t="shared" si="9"/>
        <v>0</v>
      </c>
      <c r="AF43" s="42">
        <f t="shared" si="9"/>
        <v>0</v>
      </c>
      <c r="AG43" s="31">
        <f t="shared" si="9"/>
        <v>0</v>
      </c>
      <c r="AH43" s="42">
        <f t="shared" si="9"/>
        <v>0</v>
      </c>
      <c r="AI43" s="31">
        <f t="shared" si="9"/>
        <v>0</v>
      </c>
      <c r="AJ43" s="42">
        <f t="shared" si="9"/>
        <v>0</v>
      </c>
      <c r="AK43" s="31">
        <f t="shared" si="9"/>
        <v>0</v>
      </c>
      <c r="AL43" s="42">
        <f t="shared" si="9"/>
        <v>0</v>
      </c>
      <c r="AM43" s="31">
        <f t="shared" si="9"/>
        <v>0</v>
      </c>
      <c r="AN43" s="42">
        <f t="shared" si="9"/>
        <v>0</v>
      </c>
      <c r="AO43" s="31">
        <f t="shared" si="9"/>
        <v>0</v>
      </c>
    </row>
    <row r="44" spans="1:41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  <c r="N44" s="41"/>
      <c r="O44" s="30"/>
      <c r="P44" s="41"/>
      <c r="Q44" s="30"/>
      <c r="R44" s="41"/>
      <c r="S44" s="30"/>
      <c r="T44" s="41"/>
      <c r="U44" s="30"/>
      <c r="V44" s="41"/>
      <c r="W44" s="30"/>
      <c r="X44" s="41"/>
      <c r="Y44" s="30"/>
      <c r="Z44" s="41"/>
      <c r="AA44" s="30"/>
      <c r="AB44" s="41"/>
      <c r="AC44" s="30"/>
      <c r="AD44" s="41"/>
      <c r="AE44" s="30"/>
      <c r="AF44" s="41"/>
      <c r="AG44" s="30"/>
      <c r="AH44" s="41"/>
      <c r="AI44" s="30"/>
      <c r="AJ44" s="41"/>
      <c r="AK44" s="30"/>
      <c r="AL44" s="41"/>
      <c r="AM44" s="30"/>
      <c r="AN44" s="41"/>
      <c r="AO44" s="30"/>
    </row>
    <row r="45" spans="1:41" x14ac:dyDescent="0.2">
      <c r="A45" s="9">
        <v>20</v>
      </c>
      <c r="B45" s="10" t="s">
        <v>32</v>
      </c>
      <c r="C45" s="6"/>
      <c r="D45" s="41">
        <f>SUM(F45,H45,J45,L45,N45,P45,R45,T45,V45,X45,Z45,AB45,AD45)</f>
        <v>0</v>
      </c>
      <c r="E45" s="30">
        <f>SUM(G45,I45,K45,M45,O45,Q45,S45,U45,W45,Y45,AA45,AC45,AE45)</f>
        <v>0</v>
      </c>
      <c r="F45" s="41">
        <v>0</v>
      </c>
      <c r="G45" s="30">
        <v>0</v>
      </c>
      <c r="H45" s="41">
        <v>0</v>
      </c>
      <c r="I45" s="30">
        <v>0</v>
      </c>
      <c r="J45" s="41">
        <v>0</v>
      </c>
      <c r="K45" s="30">
        <v>0</v>
      </c>
      <c r="L45" s="41">
        <v>0</v>
      </c>
      <c r="M45" s="30">
        <v>0</v>
      </c>
      <c r="N45" s="58">
        <v>0</v>
      </c>
      <c r="O45" s="59">
        <v>0</v>
      </c>
      <c r="P45" s="58">
        <v>0</v>
      </c>
      <c r="Q45" s="59">
        <v>0</v>
      </c>
      <c r="R45" s="58">
        <v>0</v>
      </c>
      <c r="S45" s="59">
        <v>0</v>
      </c>
      <c r="T45" s="58">
        <v>0</v>
      </c>
      <c r="U45" s="59">
        <v>0</v>
      </c>
      <c r="V45" s="58">
        <v>0</v>
      </c>
      <c r="W45" s="59">
        <v>0</v>
      </c>
      <c r="X45" s="58">
        <v>0</v>
      </c>
      <c r="Y45" s="59">
        <v>0</v>
      </c>
      <c r="Z45" s="58">
        <v>0</v>
      </c>
      <c r="AA45" s="59">
        <v>0</v>
      </c>
      <c r="AB45" s="58">
        <v>0</v>
      </c>
      <c r="AC45" s="59">
        <v>0</v>
      </c>
      <c r="AD45" s="58">
        <v>0</v>
      </c>
      <c r="AE45" s="59">
        <v>0</v>
      </c>
      <c r="AF45" s="58">
        <v>0</v>
      </c>
      <c r="AG45" s="59">
        <v>0</v>
      </c>
      <c r="AH45" s="58">
        <v>0</v>
      </c>
      <c r="AI45" s="59">
        <v>0</v>
      </c>
      <c r="AJ45" s="58">
        <v>0</v>
      </c>
      <c r="AK45" s="59">
        <v>0</v>
      </c>
      <c r="AL45" s="58">
        <v>0</v>
      </c>
      <c r="AM45" s="59">
        <v>0</v>
      </c>
      <c r="AN45" s="58">
        <v>0</v>
      </c>
      <c r="AO45" s="59">
        <v>0</v>
      </c>
    </row>
    <row r="46" spans="1:41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  <c r="N46" s="41"/>
      <c r="O46" s="30"/>
      <c r="P46" s="41"/>
      <c r="Q46" s="30"/>
      <c r="R46" s="41"/>
      <c r="S46" s="30"/>
      <c r="T46" s="41"/>
      <c r="U46" s="30"/>
      <c r="V46" s="41"/>
      <c r="W46" s="30"/>
      <c r="X46" s="41"/>
      <c r="Y46" s="30"/>
      <c r="Z46" s="41"/>
      <c r="AA46" s="30"/>
      <c r="AB46" s="41"/>
      <c r="AC46" s="30"/>
      <c r="AD46" s="41"/>
      <c r="AE46" s="30"/>
      <c r="AF46" s="41"/>
      <c r="AG46" s="30"/>
      <c r="AH46" s="41"/>
      <c r="AI46" s="30"/>
      <c r="AJ46" s="41"/>
      <c r="AK46" s="30"/>
      <c r="AL46" s="41"/>
      <c r="AM46" s="30"/>
      <c r="AN46" s="41"/>
      <c r="AO46" s="30"/>
    </row>
    <row r="47" spans="1:41" x14ac:dyDescent="0.2">
      <c r="A47" s="9">
        <v>21</v>
      </c>
      <c r="B47" s="10" t="s">
        <v>33</v>
      </c>
      <c r="C47" s="6"/>
      <c r="D47" s="41">
        <f>SUM(F47,H47,J47,L47,N47,P47,R47,T47,V47,X47,Z47,AB47,AD47)</f>
        <v>0</v>
      </c>
      <c r="E47" s="30">
        <f>SUM(G47,I47,K47,M47,O47,Q47,S47,U47,W47,Y47,AA47,AC47,AE47)</f>
        <v>0</v>
      </c>
      <c r="F47" s="41">
        <v>0</v>
      </c>
      <c r="G47" s="30">
        <v>0</v>
      </c>
      <c r="H47" s="41">
        <v>0</v>
      </c>
      <c r="I47" s="30">
        <v>0</v>
      </c>
      <c r="J47" s="41">
        <v>0</v>
      </c>
      <c r="K47" s="30">
        <v>0</v>
      </c>
      <c r="L47" s="41">
        <v>0</v>
      </c>
      <c r="M47" s="30">
        <v>0</v>
      </c>
      <c r="N47" s="58">
        <v>0</v>
      </c>
      <c r="O47" s="59">
        <v>0</v>
      </c>
      <c r="P47" s="58">
        <v>0</v>
      </c>
      <c r="Q47" s="59">
        <v>0</v>
      </c>
      <c r="R47" s="58">
        <v>0</v>
      </c>
      <c r="S47" s="59">
        <v>0</v>
      </c>
      <c r="T47" s="58">
        <v>0</v>
      </c>
      <c r="U47" s="59">
        <v>0</v>
      </c>
      <c r="V47" s="58">
        <v>0</v>
      </c>
      <c r="W47" s="59">
        <v>0</v>
      </c>
      <c r="X47" s="58">
        <v>0</v>
      </c>
      <c r="Y47" s="59">
        <v>0</v>
      </c>
      <c r="Z47" s="58">
        <v>0</v>
      </c>
      <c r="AA47" s="59">
        <v>0</v>
      </c>
      <c r="AB47" s="58">
        <v>0</v>
      </c>
      <c r="AC47" s="59">
        <v>0</v>
      </c>
      <c r="AD47" s="58">
        <v>0</v>
      </c>
      <c r="AE47" s="59">
        <v>0</v>
      </c>
      <c r="AF47" s="58">
        <v>0</v>
      </c>
      <c r="AG47" s="59">
        <v>0</v>
      </c>
      <c r="AH47" s="58">
        <v>0</v>
      </c>
      <c r="AI47" s="59">
        <v>0</v>
      </c>
      <c r="AJ47" s="58">
        <v>0</v>
      </c>
      <c r="AK47" s="59">
        <v>0</v>
      </c>
      <c r="AL47" s="58">
        <v>0</v>
      </c>
      <c r="AM47" s="59">
        <v>0</v>
      </c>
      <c r="AN47" s="58">
        <v>0</v>
      </c>
      <c r="AO47" s="59">
        <v>0</v>
      </c>
    </row>
    <row r="48" spans="1:41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  <c r="N48" s="41"/>
      <c r="O48" s="30"/>
      <c r="P48" s="41"/>
      <c r="Q48" s="30"/>
      <c r="R48" s="41"/>
      <c r="S48" s="30"/>
      <c r="T48" s="41"/>
      <c r="U48" s="30"/>
      <c r="V48" s="41"/>
      <c r="W48" s="30"/>
      <c r="X48" s="41"/>
      <c r="Y48" s="30"/>
      <c r="Z48" s="41"/>
      <c r="AA48" s="30"/>
      <c r="AB48" s="41"/>
      <c r="AC48" s="30"/>
      <c r="AD48" s="41"/>
      <c r="AE48" s="30"/>
      <c r="AF48" s="41"/>
      <c r="AG48" s="30"/>
      <c r="AH48" s="41"/>
      <c r="AI48" s="30"/>
      <c r="AJ48" s="41"/>
      <c r="AK48" s="30"/>
      <c r="AL48" s="41"/>
      <c r="AM48" s="30"/>
      <c r="AN48" s="41"/>
      <c r="AO48" s="30"/>
    </row>
    <row r="49" spans="1:41" x14ac:dyDescent="0.2">
      <c r="A49" s="9">
        <v>22</v>
      </c>
      <c r="B49" s="10" t="s">
        <v>34</v>
      </c>
      <c r="C49" s="6"/>
      <c r="D49" s="41">
        <f>SUM(F49,H49,J49,L49,N49,P49,R49,T49,V49,X49,Z49,AB49,AD49)</f>
        <v>0</v>
      </c>
      <c r="E49" s="30">
        <f>SUM(G49,I49,K49,M49,O49,Q49,S49,U49,W49,Y49,AA49,AC49,AE49)</f>
        <v>0</v>
      </c>
      <c r="F49" s="41">
        <v>0</v>
      </c>
      <c r="G49" s="30">
        <v>0</v>
      </c>
      <c r="H49" s="41">
        <v>0</v>
      </c>
      <c r="I49" s="30">
        <v>0</v>
      </c>
      <c r="J49" s="41">
        <v>0</v>
      </c>
      <c r="K49" s="30">
        <v>0</v>
      </c>
      <c r="L49" s="41">
        <v>0</v>
      </c>
      <c r="M49" s="30">
        <v>0</v>
      </c>
      <c r="N49" s="58">
        <v>0</v>
      </c>
      <c r="O49" s="59">
        <v>0</v>
      </c>
      <c r="P49" s="58">
        <v>0</v>
      </c>
      <c r="Q49" s="59">
        <v>0</v>
      </c>
      <c r="R49" s="58">
        <v>0</v>
      </c>
      <c r="S49" s="59">
        <v>0</v>
      </c>
      <c r="T49" s="58">
        <v>0</v>
      </c>
      <c r="U49" s="59">
        <v>0</v>
      </c>
      <c r="V49" s="58">
        <v>0</v>
      </c>
      <c r="W49" s="59">
        <v>0</v>
      </c>
      <c r="X49" s="58">
        <v>0</v>
      </c>
      <c r="Y49" s="59">
        <v>0</v>
      </c>
      <c r="Z49" s="58">
        <v>0</v>
      </c>
      <c r="AA49" s="59">
        <v>0</v>
      </c>
      <c r="AB49" s="58">
        <v>0</v>
      </c>
      <c r="AC49" s="59">
        <v>0</v>
      </c>
      <c r="AD49" s="58">
        <v>0</v>
      </c>
      <c r="AE49" s="59">
        <v>0</v>
      </c>
      <c r="AF49" s="58">
        <v>0</v>
      </c>
      <c r="AG49" s="59">
        <v>0</v>
      </c>
      <c r="AH49" s="58">
        <v>0</v>
      </c>
      <c r="AI49" s="59">
        <v>0</v>
      </c>
      <c r="AJ49" s="58">
        <v>0</v>
      </c>
      <c r="AK49" s="59">
        <v>0</v>
      </c>
      <c r="AL49" s="58">
        <v>0</v>
      </c>
      <c r="AM49" s="59">
        <v>0</v>
      </c>
      <c r="AN49" s="58">
        <v>0</v>
      </c>
      <c r="AO49" s="59">
        <v>0</v>
      </c>
    </row>
    <row r="50" spans="1:41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  <c r="N50" s="41"/>
      <c r="O50" s="30"/>
      <c r="P50" s="41"/>
      <c r="Q50" s="30"/>
      <c r="R50" s="41"/>
      <c r="S50" s="30"/>
      <c r="T50" s="41"/>
      <c r="U50" s="30"/>
      <c r="V50" s="41"/>
      <c r="W50" s="30"/>
      <c r="X50" s="41"/>
      <c r="Y50" s="30"/>
      <c r="Z50" s="41"/>
      <c r="AA50" s="30"/>
      <c r="AB50" s="41"/>
      <c r="AC50" s="30"/>
      <c r="AD50" s="41"/>
      <c r="AE50" s="30"/>
      <c r="AF50" s="41"/>
      <c r="AG50" s="30"/>
      <c r="AH50" s="41"/>
      <c r="AI50" s="30"/>
      <c r="AJ50" s="41"/>
      <c r="AK50" s="30"/>
      <c r="AL50" s="41"/>
      <c r="AM50" s="30"/>
      <c r="AN50" s="41"/>
      <c r="AO50" s="30"/>
    </row>
    <row r="51" spans="1:41" x14ac:dyDescent="0.2">
      <c r="A51" s="9">
        <v>23</v>
      </c>
      <c r="B51" s="10" t="s">
        <v>35</v>
      </c>
      <c r="C51" s="6"/>
      <c r="D51" s="41">
        <f>SUM(F51,H51,J51,L51,N51,P51,R51,T51,V51,X51,Z51,AB51,AD51)</f>
        <v>0</v>
      </c>
      <c r="E51" s="30">
        <f>SUM(G51,I51,K51,M51,O51,Q51,S51,U51,W51,Y51,AA51,AC51,AE51)</f>
        <v>0</v>
      </c>
      <c r="F51" s="41">
        <v>0</v>
      </c>
      <c r="G51" s="30">
        <v>0</v>
      </c>
      <c r="H51" s="41">
        <v>0</v>
      </c>
      <c r="I51" s="30">
        <v>0</v>
      </c>
      <c r="J51" s="41">
        <v>0</v>
      </c>
      <c r="K51" s="30">
        <v>0</v>
      </c>
      <c r="L51" s="41">
        <v>0</v>
      </c>
      <c r="M51" s="30">
        <v>0</v>
      </c>
      <c r="N51" s="58">
        <v>0</v>
      </c>
      <c r="O51" s="59">
        <v>0</v>
      </c>
      <c r="P51" s="58">
        <v>0</v>
      </c>
      <c r="Q51" s="59">
        <v>0</v>
      </c>
      <c r="R51" s="58">
        <v>0</v>
      </c>
      <c r="S51" s="59">
        <v>0</v>
      </c>
      <c r="T51" s="58">
        <v>0</v>
      </c>
      <c r="U51" s="59">
        <v>0</v>
      </c>
      <c r="V51" s="58">
        <v>0</v>
      </c>
      <c r="W51" s="59">
        <v>0</v>
      </c>
      <c r="X51" s="58">
        <v>0</v>
      </c>
      <c r="Y51" s="59">
        <v>0</v>
      </c>
      <c r="Z51" s="58">
        <v>0</v>
      </c>
      <c r="AA51" s="59">
        <v>0</v>
      </c>
      <c r="AB51" s="58">
        <v>0</v>
      </c>
      <c r="AC51" s="59">
        <v>0</v>
      </c>
      <c r="AD51" s="58">
        <v>0</v>
      </c>
      <c r="AE51" s="59">
        <v>0</v>
      </c>
      <c r="AF51" s="58">
        <v>0</v>
      </c>
      <c r="AG51" s="59">
        <v>0</v>
      </c>
      <c r="AH51" s="58">
        <v>0</v>
      </c>
      <c r="AI51" s="59">
        <v>0</v>
      </c>
      <c r="AJ51" s="58">
        <v>0</v>
      </c>
      <c r="AK51" s="59">
        <v>0</v>
      </c>
      <c r="AL51" s="58">
        <v>0</v>
      </c>
      <c r="AM51" s="59">
        <v>0</v>
      </c>
      <c r="AN51" s="58">
        <v>0</v>
      </c>
      <c r="AO51" s="59">
        <v>0</v>
      </c>
    </row>
    <row r="52" spans="1:41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  <c r="N52" s="41"/>
      <c r="O52" s="30"/>
      <c r="P52" s="41"/>
      <c r="Q52" s="30"/>
      <c r="R52" s="41"/>
      <c r="S52" s="30"/>
      <c r="T52" s="41"/>
      <c r="U52" s="30"/>
      <c r="V52" s="41"/>
      <c r="W52" s="30"/>
      <c r="X52" s="41"/>
      <c r="Y52" s="30"/>
      <c r="Z52" s="41"/>
      <c r="AA52" s="30"/>
      <c r="AB52" s="41"/>
      <c r="AC52" s="30"/>
      <c r="AD52" s="41"/>
      <c r="AE52" s="30"/>
      <c r="AF52" s="41"/>
      <c r="AG52" s="30"/>
      <c r="AH52" s="41"/>
      <c r="AI52" s="30"/>
      <c r="AJ52" s="41"/>
      <c r="AK52" s="30"/>
      <c r="AL52" s="41"/>
      <c r="AM52" s="30"/>
      <c r="AN52" s="41"/>
      <c r="AO52" s="30"/>
    </row>
    <row r="53" spans="1:41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  <c r="N53" s="41"/>
      <c r="O53" s="30"/>
      <c r="P53" s="41"/>
      <c r="Q53" s="30"/>
      <c r="R53" s="41"/>
      <c r="S53" s="30"/>
      <c r="T53" s="41"/>
      <c r="U53" s="30"/>
      <c r="V53" s="41"/>
      <c r="W53" s="30"/>
      <c r="X53" s="41"/>
      <c r="Y53" s="30"/>
      <c r="Z53" s="41"/>
      <c r="AA53" s="30"/>
      <c r="AB53" s="41"/>
      <c r="AC53" s="30"/>
      <c r="AD53" s="41"/>
      <c r="AE53" s="30"/>
      <c r="AF53" s="41"/>
      <c r="AG53" s="30"/>
      <c r="AH53" s="41"/>
      <c r="AI53" s="30"/>
      <c r="AJ53" s="41"/>
      <c r="AK53" s="30"/>
      <c r="AL53" s="41"/>
      <c r="AM53" s="30"/>
      <c r="AN53" s="41"/>
      <c r="AO53" s="30"/>
    </row>
    <row r="54" spans="1:41" x14ac:dyDescent="0.2">
      <c r="A54" s="9">
        <v>24</v>
      </c>
      <c r="B54" s="7"/>
      <c r="C54" s="15" t="s">
        <v>37</v>
      </c>
      <c r="D54" s="41">
        <f>SUM(F54,H54,J54,L54,N54,P54,R54,T54,V54,X54,Z54,AB54,AD54)</f>
        <v>0</v>
      </c>
      <c r="E54" s="30">
        <f>SUM(G54,I54,K54,M54,O54,Q54,S54,U54,W54,Y54,AA54,AC54,AE54)</f>
        <v>0</v>
      </c>
      <c r="F54" s="41">
        <v>0</v>
      </c>
      <c r="G54" s="30">
        <v>0</v>
      </c>
      <c r="H54" s="41">
        <v>0</v>
      </c>
      <c r="I54" s="30">
        <v>0</v>
      </c>
      <c r="J54" s="41">
        <v>0</v>
      </c>
      <c r="K54" s="30">
        <v>0</v>
      </c>
      <c r="L54" s="41">
        <v>0</v>
      </c>
      <c r="M54" s="30">
        <v>0</v>
      </c>
      <c r="N54" s="58">
        <v>0</v>
      </c>
      <c r="O54" s="59">
        <v>0</v>
      </c>
      <c r="P54" s="58">
        <v>0</v>
      </c>
      <c r="Q54" s="59">
        <v>0</v>
      </c>
      <c r="R54" s="58">
        <v>0</v>
      </c>
      <c r="S54" s="59">
        <v>0</v>
      </c>
      <c r="T54" s="58">
        <v>0</v>
      </c>
      <c r="U54" s="59">
        <v>0</v>
      </c>
      <c r="V54" s="58">
        <v>0</v>
      </c>
      <c r="W54" s="59">
        <v>0</v>
      </c>
      <c r="X54" s="58">
        <v>0</v>
      </c>
      <c r="Y54" s="59">
        <v>0</v>
      </c>
      <c r="Z54" s="58">
        <v>0</v>
      </c>
      <c r="AA54" s="59">
        <v>0</v>
      </c>
      <c r="AB54" s="58">
        <v>0</v>
      </c>
      <c r="AC54" s="59">
        <v>0</v>
      </c>
      <c r="AD54" s="58">
        <v>0</v>
      </c>
      <c r="AE54" s="59">
        <v>0</v>
      </c>
      <c r="AF54" s="58">
        <v>0</v>
      </c>
      <c r="AG54" s="59">
        <v>0</v>
      </c>
      <c r="AH54" s="58">
        <v>0</v>
      </c>
      <c r="AI54" s="59">
        <v>0</v>
      </c>
      <c r="AJ54" s="58">
        <v>0</v>
      </c>
      <c r="AK54" s="59">
        <v>0</v>
      </c>
      <c r="AL54" s="58">
        <v>0</v>
      </c>
      <c r="AM54" s="59">
        <v>0</v>
      </c>
      <c r="AN54" s="58">
        <v>0</v>
      </c>
      <c r="AO54" s="59">
        <v>0</v>
      </c>
    </row>
    <row r="55" spans="1:41" x14ac:dyDescent="0.2">
      <c r="A55" s="9">
        <v>25</v>
      </c>
      <c r="B55" s="7"/>
      <c r="C55" s="15" t="s">
        <v>38</v>
      </c>
      <c r="D55" s="41">
        <f>SUM(F55,H55,J55,L55,N55,P55,R55,T55,V55,X55,Z55,AB55,AD55)</f>
        <v>0</v>
      </c>
      <c r="E55" s="30">
        <f>SUM(G55,I55,K55,M55,O55,Q55,S55,U55,W55,Y55,AA55,AC55,AE55)</f>
        <v>0</v>
      </c>
      <c r="F55" s="41">
        <v>0</v>
      </c>
      <c r="G55" s="30">
        <v>0</v>
      </c>
      <c r="H55" s="41">
        <v>0</v>
      </c>
      <c r="I55" s="30">
        <v>0</v>
      </c>
      <c r="J55" s="41">
        <v>0</v>
      </c>
      <c r="K55" s="30">
        <v>0</v>
      </c>
      <c r="L55" s="41">
        <v>0</v>
      </c>
      <c r="M55" s="30">
        <v>0</v>
      </c>
      <c r="N55" s="58">
        <v>0</v>
      </c>
      <c r="O55" s="59">
        <v>0</v>
      </c>
      <c r="P55" s="58">
        <v>0</v>
      </c>
      <c r="Q55" s="59">
        <v>0</v>
      </c>
      <c r="R55" s="58">
        <v>0</v>
      </c>
      <c r="S55" s="59">
        <v>0</v>
      </c>
      <c r="T55" s="58">
        <v>0</v>
      </c>
      <c r="U55" s="59">
        <v>0</v>
      </c>
      <c r="V55" s="58">
        <v>0</v>
      </c>
      <c r="W55" s="59">
        <v>0</v>
      </c>
      <c r="X55" s="58">
        <v>0</v>
      </c>
      <c r="Y55" s="59">
        <v>0</v>
      </c>
      <c r="Z55" s="58">
        <v>0</v>
      </c>
      <c r="AA55" s="59">
        <v>0</v>
      </c>
      <c r="AB55" s="58">
        <v>0</v>
      </c>
      <c r="AC55" s="59">
        <v>0</v>
      </c>
      <c r="AD55" s="58">
        <v>0</v>
      </c>
      <c r="AE55" s="59">
        <v>0</v>
      </c>
      <c r="AF55" s="58">
        <v>0</v>
      </c>
      <c r="AG55" s="59">
        <v>0</v>
      </c>
      <c r="AH55" s="58">
        <v>0</v>
      </c>
      <c r="AI55" s="59">
        <v>0</v>
      </c>
      <c r="AJ55" s="58">
        <v>0</v>
      </c>
      <c r="AK55" s="59">
        <v>0</v>
      </c>
      <c r="AL55" s="58">
        <v>0</v>
      </c>
      <c r="AM55" s="59">
        <v>0</v>
      </c>
      <c r="AN55" s="58">
        <v>0</v>
      </c>
      <c r="AO55" s="59">
        <v>0</v>
      </c>
    </row>
    <row r="56" spans="1:41" x14ac:dyDescent="0.2">
      <c r="A56" s="9"/>
      <c r="B56" s="7" t="s">
        <v>39</v>
      </c>
      <c r="C56" s="6"/>
      <c r="D56" s="42">
        <f t="shared" ref="D56:AO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  <c r="J56" s="42">
        <f>SUM(J54:J55)</f>
        <v>0</v>
      </c>
      <c r="K56" s="31">
        <f>SUM(K54:K55)</f>
        <v>0</v>
      </c>
      <c r="L56" s="42">
        <f t="shared" si="10"/>
        <v>0</v>
      </c>
      <c r="M56" s="31">
        <f t="shared" si="10"/>
        <v>0</v>
      </c>
      <c r="N56" s="42">
        <f t="shared" si="10"/>
        <v>0</v>
      </c>
      <c r="O56" s="31">
        <f t="shared" si="10"/>
        <v>0</v>
      </c>
      <c r="P56" s="42">
        <f t="shared" si="10"/>
        <v>0</v>
      </c>
      <c r="Q56" s="31">
        <f t="shared" si="10"/>
        <v>0</v>
      </c>
      <c r="R56" s="42">
        <f t="shared" si="10"/>
        <v>0</v>
      </c>
      <c r="S56" s="31">
        <f t="shared" si="10"/>
        <v>0</v>
      </c>
      <c r="T56" s="42">
        <f t="shared" si="10"/>
        <v>0</v>
      </c>
      <c r="U56" s="31">
        <f t="shared" si="10"/>
        <v>0</v>
      </c>
      <c r="V56" s="42">
        <f t="shared" si="10"/>
        <v>0</v>
      </c>
      <c r="W56" s="31">
        <f t="shared" si="10"/>
        <v>0</v>
      </c>
      <c r="X56" s="42">
        <f t="shared" si="10"/>
        <v>0</v>
      </c>
      <c r="Y56" s="31">
        <f t="shared" si="10"/>
        <v>0</v>
      </c>
      <c r="Z56" s="42">
        <f t="shared" si="10"/>
        <v>0</v>
      </c>
      <c r="AA56" s="31">
        <f t="shared" si="10"/>
        <v>0</v>
      </c>
      <c r="AB56" s="42">
        <f t="shared" si="10"/>
        <v>0</v>
      </c>
      <c r="AC56" s="31">
        <f t="shared" si="10"/>
        <v>0</v>
      </c>
      <c r="AD56" s="42">
        <f t="shared" si="10"/>
        <v>0</v>
      </c>
      <c r="AE56" s="31">
        <f t="shared" si="10"/>
        <v>0</v>
      </c>
      <c r="AF56" s="42">
        <f t="shared" si="10"/>
        <v>0</v>
      </c>
      <c r="AG56" s="31">
        <f t="shared" si="10"/>
        <v>0</v>
      </c>
      <c r="AH56" s="42">
        <f t="shared" si="10"/>
        <v>0</v>
      </c>
      <c r="AI56" s="31">
        <f t="shared" si="10"/>
        <v>0</v>
      </c>
      <c r="AJ56" s="42">
        <f t="shared" si="10"/>
        <v>0</v>
      </c>
      <c r="AK56" s="31">
        <f t="shared" si="10"/>
        <v>0</v>
      </c>
      <c r="AL56" s="42">
        <f t="shared" si="10"/>
        <v>0</v>
      </c>
      <c r="AM56" s="31">
        <f t="shared" si="10"/>
        <v>0</v>
      </c>
      <c r="AN56" s="42">
        <f t="shared" si="10"/>
        <v>0</v>
      </c>
      <c r="AO56" s="31">
        <f t="shared" si="10"/>
        <v>0</v>
      </c>
    </row>
    <row r="57" spans="1:41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  <c r="N57" s="41"/>
      <c r="O57" s="30"/>
      <c r="P57" s="41"/>
      <c r="Q57" s="30"/>
      <c r="R57" s="41"/>
      <c r="S57" s="30"/>
      <c r="T57" s="41"/>
      <c r="U57" s="30"/>
      <c r="V57" s="41"/>
      <c r="W57" s="30"/>
      <c r="X57" s="41"/>
      <c r="Y57" s="30"/>
      <c r="Z57" s="41"/>
      <c r="AA57" s="30"/>
      <c r="AB57" s="41"/>
      <c r="AC57" s="30"/>
      <c r="AD57" s="41"/>
      <c r="AE57" s="30"/>
      <c r="AF57" s="41"/>
      <c r="AG57" s="30"/>
      <c r="AH57" s="41"/>
      <c r="AI57" s="30"/>
      <c r="AJ57" s="41"/>
      <c r="AK57" s="30"/>
      <c r="AL57" s="41"/>
      <c r="AM57" s="30"/>
      <c r="AN57" s="41"/>
      <c r="AO57" s="30"/>
    </row>
    <row r="58" spans="1:41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  <c r="N58" s="41"/>
      <c r="O58" s="30"/>
      <c r="P58" s="41"/>
      <c r="Q58" s="30"/>
      <c r="R58" s="41"/>
      <c r="S58" s="30"/>
      <c r="T58" s="41"/>
      <c r="U58" s="30"/>
      <c r="V58" s="41"/>
      <c r="W58" s="30"/>
      <c r="X58" s="41"/>
      <c r="Y58" s="30"/>
      <c r="Z58" s="41"/>
      <c r="AA58" s="30"/>
      <c r="AB58" s="41"/>
      <c r="AC58" s="30"/>
      <c r="AD58" s="41"/>
      <c r="AE58" s="30"/>
      <c r="AF58" s="41"/>
      <c r="AG58" s="30"/>
      <c r="AH58" s="41"/>
      <c r="AI58" s="30"/>
      <c r="AJ58" s="41"/>
      <c r="AK58" s="30"/>
      <c r="AL58" s="41"/>
      <c r="AM58" s="30"/>
      <c r="AN58" s="41"/>
      <c r="AO58" s="30"/>
    </row>
    <row r="59" spans="1:41" x14ac:dyDescent="0.2">
      <c r="A59" s="9">
        <v>26</v>
      </c>
      <c r="B59" s="10"/>
      <c r="C59" s="15" t="s">
        <v>41</v>
      </c>
      <c r="D59" s="41">
        <f>SUM(F59,H59,J59,L59,N59,P59,R59,T59,V59,X59,Z59,AB59,AD59)</f>
        <v>0</v>
      </c>
      <c r="E59" s="30">
        <f>SUM(G59,I59,K59,M59,O59,Q59,S59,U59,W59,Y59,AA59,AC59,AE59)</f>
        <v>0</v>
      </c>
      <c r="F59" s="41">
        <v>0</v>
      </c>
      <c r="G59" s="30">
        <v>0</v>
      </c>
      <c r="H59" s="41">
        <v>0</v>
      </c>
      <c r="I59" s="30">
        <v>0</v>
      </c>
      <c r="J59" s="41">
        <v>0</v>
      </c>
      <c r="K59" s="30">
        <v>0</v>
      </c>
      <c r="L59" s="41">
        <v>0</v>
      </c>
      <c r="M59" s="30">
        <v>0</v>
      </c>
      <c r="N59" s="58">
        <v>0</v>
      </c>
      <c r="O59" s="59">
        <v>0</v>
      </c>
      <c r="P59" s="58">
        <v>0</v>
      </c>
      <c r="Q59" s="59">
        <v>0</v>
      </c>
      <c r="R59" s="58">
        <v>0</v>
      </c>
      <c r="S59" s="59">
        <v>0</v>
      </c>
      <c r="T59" s="58">
        <v>0</v>
      </c>
      <c r="U59" s="59">
        <v>0</v>
      </c>
      <c r="V59" s="58">
        <v>0</v>
      </c>
      <c r="W59" s="59">
        <v>0</v>
      </c>
      <c r="X59" s="58">
        <v>0</v>
      </c>
      <c r="Y59" s="59">
        <v>0</v>
      </c>
      <c r="Z59" s="58">
        <v>0</v>
      </c>
      <c r="AA59" s="59">
        <v>0</v>
      </c>
      <c r="AB59" s="58">
        <v>0</v>
      </c>
      <c r="AC59" s="59">
        <v>0</v>
      </c>
      <c r="AD59" s="58">
        <v>0</v>
      </c>
      <c r="AE59" s="59">
        <v>0</v>
      </c>
      <c r="AF59" s="58">
        <v>0</v>
      </c>
      <c r="AG59" s="59">
        <v>0</v>
      </c>
      <c r="AH59" s="58">
        <v>0</v>
      </c>
      <c r="AI59" s="59">
        <v>0</v>
      </c>
      <c r="AJ59" s="58">
        <v>0</v>
      </c>
      <c r="AK59" s="59">
        <v>0</v>
      </c>
      <c r="AL59" s="58">
        <v>0</v>
      </c>
      <c r="AM59" s="59">
        <v>0</v>
      </c>
      <c r="AN59" s="58">
        <v>0</v>
      </c>
      <c r="AO59" s="59">
        <v>0</v>
      </c>
    </row>
    <row r="60" spans="1:41" x14ac:dyDescent="0.2">
      <c r="A60" s="9">
        <v>27</v>
      </c>
      <c r="B60" s="10"/>
      <c r="C60" s="15" t="s">
        <v>42</v>
      </c>
      <c r="D60" s="41">
        <f>SUM(F60,H60,J60,L60,N60,P60,R60,T60,V60,X60,Z60,AB60,AD60)</f>
        <v>0</v>
      </c>
      <c r="E60" s="30">
        <f>SUM(G60,I60,K60,M60,O60,Q60,S60,U60,W60,Y60,AA60,AC60,AE60)</f>
        <v>0</v>
      </c>
      <c r="F60" s="41">
        <v>0</v>
      </c>
      <c r="G60" s="30">
        <v>0</v>
      </c>
      <c r="H60" s="41">
        <v>0</v>
      </c>
      <c r="I60" s="30">
        <v>0</v>
      </c>
      <c r="J60" s="41">
        <v>0</v>
      </c>
      <c r="K60" s="30">
        <v>0</v>
      </c>
      <c r="L60" s="41">
        <v>0</v>
      </c>
      <c r="M60" s="30">
        <v>0</v>
      </c>
      <c r="N60" s="58">
        <v>0</v>
      </c>
      <c r="O60" s="59">
        <v>0</v>
      </c>
      <c r="P60" s="58">
        <v>0</v>
      </c>
      <c r="Q60" s="59">
        <v>0</v>
      </c>
      <c r="R60" s="58">
        <v>0</v>
      </c>
      <c r="S60" s="59">
        <v>0</v>
      </c>
      <c r="T60" s="58">
        <v>0</v>
      </c>
      <c r="U60" s="59">
        <v>0</v>
      </c>
      <c r="V60" s="58">
        <v>0</v>
      </c>
      <c r="W60" s="59">
        <v>0</v>
      </c>
      <c r="X60" s="58">
        <v>0</v>
      </c>
      <c r="Y60" s="59">
        <v>0</v>
      </c>
      <c r="Z60" s="58">
        <v>0</v>
      </c>
      <c r="AA60" s="59">
        <v>0</v>
      </c>
      <c r="AB60" s="58">
        <v>0</v>
      </c>
      <c r="AC60" s="59">
        <v>0</v>
      </c>
      <c r="AD60" s="58">
        <v>0</v>
      </c>
      <c r="AE60" s="59">
        <v>0</v>
      </c>
      <c r="AF60" s="58">
        <v>0</v>
      </c>
      <c r="AG60" s="59">
        <v>0</v>
      </c>
      <c r="AH60" s="58">
        <v>0</v>
      </c>
      <c r="AI60" s="59">
        <v>0</v>
      </c>
      <c r="AJ60" s="58">
        <v>0</v>
      </c>
      <c r="AK60" s="59">
        <v>0</v>
      </c>
      <c r="AL60" s="58">
        <v>0</v>
      </c>
      <c r="AM60" s="59">
        <v>0</v>
      </c>
      <c r="AN60" s="58">
        <v>0</v>
      </c>
      <c r="AO60" s="59">
        <v>0</v>
      </c>
    </row>
    <row r="61" spans="1:41" x14ac:dyDescent="0.2">
      <c r="A61" s="9"/>
      <c r="B61" s="43" t="s">
        <v>43</v>
      </c>
      <c r="C61" s="6"/>
      <c r="D61" s="42">
        <f t="shared" ref="D61:AO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  <c r="J61" s="42">
        <f>SUM(J59:J60)</f>
        <v>0</v>
      </c>
      <c r="K61" s="31">
        <f>SUM(K59:K60)</f>
        <v>0</v>
      </c>
      <c r="L61" s="42">
        <f t="shared" si="11"/>
        <v>0</v>
      </c>
      <c r="M61" s="31">
        <f t="shared" si="11"/>
        <v>0</v>
      </c>
      <c r="N61" s="42">
        <f t="shared" si="11"/>
        <v>0</v>
      </c>
      <c r="O61" s="31">
        <f t="shared" si="11"/>
        <v>0</v>
      </c>
      <c r="P61" s="42">
        <f t="shared" si="11"/>
        <v>0</v>
      </c>
      <c r="Q61" s="31">
        <f t="shared" si="11"/>
        <v>0</v>
      </c>
      <c r="R61" s="42">
        <f t="shared" si="11"/>
        <v>0</v>
      </c>
      <c r="S61" s="31">
        <f t="shared" si="11"/>
        <v>0</v>
      </c>
      <c r="T61" s="42">
        <f t="shared" si="11"/>
        <v>0</v>
      </c>
      <c r="U61" s="31">
        <f t="shared" si="11"/>
        <v>0</v>
      </c>
      <c r="V61" s="42">
        <f t="shared" si="11"/>
        <v>0</v>
      </c>
      <c r="W61" s="31">
        <f t="shared" si="11"/>
        <v>0</v>
      </c>
      <c r="X61" s="42">
        <f t="shared" si="11"/>
        <v>0</v>
      </c>
      <c r="Y61" s="31">
        <f t="shared" si="11"/>
        <v>0</v>
      </c>
      <c r="Z61" s="42">
        <f t="shared" si="11"/>
        <v>0</v>
      </c>
      <c r="AA61" s="31">
        <f t="shared" si="11"/>
        <v>0</v>
      </c>
      <c r="AB61" s="42">
        <f t="shared" si="11"/>
        <v>0</v>
      </c>
      <c r="AC61" s="31">
        <f t="shared" si="11"/>
        <v>0</v>
      </c>
      <c r="AD61" s="42">
        <f t="shared" si="11"/>
        <v>0</v>
      </c>
      <c r="AE61" s="31">
        <f t="shared" si="11"/>
        <v>0</v>
      </c>
      <c r="AF61" s="42">
        <f t="shared" si="11"/>
        <v>0</v>
      </c>
      <c r="AG61" s="31">
        <f t="shared" si="11"/>
        <v>0</v>
      </c>
      <c r="AH61" s="42">
        <f t="shared" si="11"/>
        <v>0</v>
      </c>
      <c r="AI61" s="31">
        <f t="shared" si="11"/>
        <v>0</v>
      </c>
      <c r="AJ61" s="42">
        <f t="shared" si="11"/>
        <v>0</v>
      </c>
      <c r="AK61" s="31">
        <f t="shared" si="11"/>
        <v>0</v>
      </c>
      <c r="AL61" s="42">
        <f t="shared" si="11"/>
        <v>0</v>
      </c>
      <c r="AM61" s="31">
        <f t="shared" si="11"/>
        <v>0</v>
      </c>
      <c r="AN61" s="42">
        <f t="shared" si="11"/>
        <v>0</v>
      </c>
      <c r="AO61" s="31">
        <f t="shared" si="11"/>
        <v>0</v>
      </c>
    </row>
    <row r="62" spans="1:41" x14ac:dyDescent="0.2">
      <c r="A62" s="9"/>
      <c r="B62" s="43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  <c r="N62" s="41"/>
      <c r="O62" s="30"/>
      <c r="P62" s="41"/>
      <c r="Q62" s="30"/>
      <c r="R62" s="41"/>
      <c r="S62" s="30"/>
      <c r="T62" s="41"/>
      <c r="U62" s="30"/>
      <c r="V62" s="41"/>
      <c r="W62" s="30"/>
      <c r="X62" s="41"/>
      <c r="Y62" s="30"/>
      <c r="Z62" s="41"/>
      <c r="AA62" s="30"/>
      <c r="AB62" s="41"/>
      <c r="AC62" s="30"/>
      <c r="AD62" s="41"/>
      <c r="AE62" s="30"/>
      <c r="AF62" s="41"/>
      <c r="AG62" s="30"/>
      <c r="AH62" s="41"/>
      <c r="AI62" s="30"/>
      <c r="AJ62" s="41"/>
      <c r="AK62" s="30"/>
      <c r="AL62" s="41"/>
      <c r="AM62" s="30"/>
      <c r="AN62" s="41"/>
      <c r="AO62" s="30"/>
    </row>
    <row r="63" spans="1:41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  <c r="N63" s="41"/>
      <c r="O63" s="30"/>
      <c r="P63" s="41"/>
      <c r="Q63" s="30"/>
      <c r="R63" s="41"/>
      <c r="S63" s="30"/>
      <c r="T63" s="41"/>
      <c r="U63" s="30"/>
      <c r="V63" s="41"/>
      <c r="W63" s="30"/>
      <c r="X63" s="41"/>
      <c r="Y63" s="30"/>
      <c r="Z63" s="41"/>
      <c r="AA63" s="30"/>
      <c r="AB63" s="41"/>
      <c r="AC63" s="30"/>
      <c r="AD63" s="41"/>
      <c r="AE63" s="30"/>
      <c r="AF63" s="41"/>
      <c r="AG63" s="30"/>
      <c r="AH63" s="41"/>
      <c r="AI63" s="30"/>
      <c r="AJ63" s="41"/>
      <c r="AK63" s="30"/>
      <c r="AL63" s="41"/>
      <c r="AM63" s="30"/>
      <c r="AN63" s="41"/>
      <c r="AO63" s="30"/>
    </row>
    <row r="64" spans="1:41" x14ac:dyDescent="0.2">
      <c r="A64" s="9">
        <v>28</v>
      </c>
      <c r="B64" s="7"/>
      <c r="C64" s="15" t="s">
        <v>44</v>
      </c>
      <c r="D64" s="41">
        <f>SUM(F64,H64,J64,L64,N64,P64,R64,T64,V64,X64,Z64,AB64,AD64)</f>
        <v>0</v>
      </c>
      <c r="E64" s="30">
        <f>SUM(G64,I64,K64,M64,O64,Q64,S64,U64,W64,Y64,AA64,AC64,AE64)</f>
        <v>0</v>
      </c>
      <c r="F64" s="41">
        <v>0</v>
      </c>
      <c r="G64" s="30">
        <v>0</v>
      </c>
      <c r="H64" s="41">
        <v>0</v>
      </c>
      <c r="I64" s="30">
        <v>0</v>
      </c>
      <c r="J64" s="41">
        <v>0</v>
      </c>
      <c r="K64" s="30">
        <v>0</v>
      </c>
      <c r="L64" s="41">
        <v>0</v>
      </c>
      <c r="M64" s="30">
        <v>0</v>
      </c>
      <c r="N64" s="58">
        <v>0</v>
      </c>
      <c r="O64" s="59">
        <v>0</v>
      </c>
      <c r="P64" s="58">
        <v>0</v>
      </c>
      <c r="Q64" s="59">
        <v>0</v>
      </c>
      <c r="R64" s="58">
        <v>0</v>
      </c>
      <c r="S64" s="59">
        <v>0</v>
      </c>
      <c r="T64" s="58">
        <v>0</v>
      </c>
      <c r="U64" s="59">
        <v>0</v>
      </c>
      <c r="V64" s="58">
        <v>0</v>
      </c>
      <c r="W64" s="59">
        <v>0</v>
      </c>
      <c r="X64" s="58">
        <v>0</v>
      </c>
      <c r="Y64" s="59">
        <v>0</v>
      </c>
      <c r="Z64" s="58">
        <v>0</v>
      </c>
      <c r="AA64" s="59">
        <v>0</v>
      </c>
      <c r="AB64" s="58">
        <v>0</v>
      </c>
      <c r="AC64" s="59">
        <v>0</v>
      </c>
      <c r="AD64" s="58">
        <v>0</v>
      </c>
      <c r="AE64" s="59">
        <v>0</v>
      </c>
      <c r="AF64" s="58">
        <v>0</v>
      </c>
      <c r="AG64" s="59">
        <v>0</v>
      </c>
      <c r="AH64" s="58">
        <v>0</v>
      </c>
      <c r="AI64" s="59">
        <v>0</v>
      </c>
      <c r="AJ64" s="58">
        <v>0</v>
      </c>
      <c r="AK64" s="59">
        <v>0</v>
      </c>
      <c r="AL64" s="58">
        <v>0</v>
      </c>
      <c r="AM64" s="59">
        <v>0</v>
      </c>
      <c r="AN64" s="58">
        <v>0</v>
      </c>
      <c r="AO64" s="59">
        <v>0</v>
      </c>
    </row>
    <row r="65" spans="1:41" x14ac:dyDescent="0.2">
      <c r="A65" s="9">
        <v>29</v>
      </c>
      <c r="B65" s="10"/>
      <c r="C65" s="15" t="s">
        <v>45</v>
      </c>
      <c r="D65" s="41">
        <f>SUM(F65,H65,J65,L65,N65,P65,R65,T65,V65,X65,Z65,AB65,AD65)</f>
        <v>0</v>
      </c>
      <c r="E65" s="30">
        <f>SUM(G65,I65,K65,M65,O65,Q65,S65,U65,W65,Y65,AA65,AC65,AE65)</f>
        <v>0</v>
      </c>
      <c r="F65" s="41">
        <v>0</v>
      </c>
      <c r="G65" s="30">
        <v>0</v>
      </c>
      <c r="H65" s="41">
        <v>0</v>
      </c>
      <c r="I65" s="30">
        <v>0</v>
      </c>
      <c r="J65" s="41">
        <v>0</v>
      </c>
      <c r="K65" s="30">
        <v>0</v>
      </c>
      <c r="L65" s="41">
        <v>0</v>
      </c>
      <c r="M65" s="30">
        <v>0</v>
      </c>
      <c r="N65" s="58">
        <v>0</v>
      </c>
      <c r="O65" s="59">
        <v>0</v>
      </c>
      <c r="P65" s="58">
        <v>0</v>
      </c>
      <c r="Q65" s="59">
        <v>0</v>
      </c>
      <c r="R65" s="58">
        <v>0</v>
      </c>
      <c r="S65" s="59">
        <v>0</v>
      </c>
      <c r="T65" s="58">
        <v>0</v>
      </c>
      <c r="U65" s="59">
        <v>0</v>
      </c>
      <c r="V65" s="58">
        <v>0</v>
      </c>
      <c r="W65" s="59">
        <v>0</v>
      </c>
      <c r="X65" s="58">
        <v>0</v>
      </c>
      <c r="Y65" s="59">
        <v>0</v>
      </c>
      <c r="Z65" s="58">
        <v>0</v>
      </c>
      <c r="AA65" s="59">
        <v>0</v>
      </c>
      <c r="AB65" s="58">
        <v>0</v>
      </c>
      <c r="AC65" s="59">
        <v>0</v>
      </c>
      <c r="AD65" s="58">
        <v>0</v>
      </c>
      <c r="AE65" s="59">
        <v>0</v>
      </c>
      <c r="AF65" s="58">
        <v>0</v>
      </c>
      <c r="AG65" s="59">
        <v>0</v>
      </c>
      <c r="AH65" s="58">
        <v>0</v>
      </c>
      <c r="AI65" s="59">
        <v>0</v>
      </c>
      <c r="AJ65" s="58">
        <v>0</v>
      </c>
      <c r="AK65" s="59">
        <v>0</v>
      </c>
      <c r="AL65" s="58">
        <v>0</v>
      </c>
      <c r="AM65" s="59">
        <v>0</v>
      </c>
      <c r="AN65" s="58">
        <v>0</v>
      </c>
      <c r="AO65" s="59">
        <v>0</v>
      </c>
    </row>
    <row r="66" spans="1:41" x14ac:dyDescent="0.2">
      <c r="A66" s="9"/>
      <c r="B66" s="7" t="s">
        <v>46</v>
      </c>
      <c r="C66" s="6"/>
      <c r="D66" s="42">
        <f t="shared" ref="D66:AO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  <c r="J66" s="42">
        <f>SUM(J64:J65)</f>
        <v>0</v>
      </c>
      <c r="K66" s="31">
        <f>SUM(K64:K65)</f>
        <v>0</v>
      </c>
      <c r="L66" s="42">
        <f t="shared" si="12"/>
        <v>0</v>
      </c>
      <c r="M66" s="31">
        <f t="shared" si="12"/>
        <v>0</v>
      </c>
      <c r="N66" s="42">
        <f t="shared" si="12"/>
        <v>0</v>
      </c>
      <c r="O66" s="31">
        <f t="shared" si="12"/>
        <v>0</v>
      </c>
      <c r="P66" s="42">
        <f t="shared" si="12"/>
        <v>0</v>
      </c>
      <c r="Q66" s="31">
        <f t="shared" si="12"/>
        <v>0</v>
      </c>
      <c r="R66" s="42">
        <f t="shared" si="12"/>
        <v>0</v>
      </c>
      <c r="S66" s="31">
        <f t="shared" si="12"/>
        <v>0</v>
      </c>
      <c r="T66" s="42">
        <f t="shared" si="12"/>
        <v>0</v>
      </c>
      <c r="U66" s="31">
        <f t="shared" si="12"/>
        <v>0</v>
      </c>
      <c r="V66" s="42">
        <f t="shared" si="12"/>
        <v>0</v>
      </c>
      <c r="W66" s="31">
        <f t="shared" si="12"/>
        <v>0</v>
      </c>
      <c r="X66" s="42">
        <f t="shared" si="12"/>
        <v>0</v>
      </c>
      <c r="Y66" s="31">
        <f t="shared" si="12"/>
        <v>0</v>
      </c>
      <c r="Z66" s="42">
        <f t="shared" si="12"/>
        <v>0</v>
      </c>
      <c r="AA66" s="31">
        <f t="shared" si="12"/>
        <v>0</v>
      </c>
      <c r="AB66" s="42">
        <f t="shared" si="12"/>
        <v>0</v>
      </c>
      <c r="AC66" s="31">
        <f t="shared" si="12"/>
        <v>0</v>
      </c>
      <c r="AD66" s="42">
        <f t="shared" si="12"/>
        <v>0</v>
      </c>
      <c r="AE66" s="31">
        <f t="shared" si="12"/>
        <v>0</v>
      </c>
      <c r="AF66" s="42">
        <f t="shared" si="12"/>
        <v>0</v>
      </c>
      <c r="AG66" s="31">
        <f t="shared" si="12"/>
        <v>0</v>
      </c>
      <c r="AH66" s="42">
        <f t="shared" si="12"/>
        <v>0</v>
      </c>
      <c r="AI66" s="31">
        <f t="shared" si="12"/>
        <v>0</v>
      </c>
      <c r="AJ66" s="42">
        <f t="shared" si="12"/>
        <v>0</v>
      </c>
      <c r="AK66" s="31">
        <f t="shared" si="12"/>
        <v>0</v>
      </c>
      <c r="AL66" s="42">
        <f t="shared" si="12"/>
        <v>0</v>
      </c>
      <c r="AM66" s="31">
        <f t="shared" si="12"/>
        <v>0</v>
      </c>
      <c r="AN66" s="42">
        <f t="shared" si="12"/>
        <v>0</v>
      </c>
      <c r="AO66" s="31">
        <f t="shared" si="12"/>
        <v>0</v>
      </c>
    </row>
    <row r="67" spans="1:41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  <c r="N67" s="41"/>
      <c r="O67" s="30"/>
      <c r="P67" s="41"/>
      <c r="Q67" s="30"/>
      <c r="R67" s="41"/>
      <c r="S67" s="30"/>
      <c r="T67" s="41"/>
      <c r="U67" s="30"/>
      <c r="V67" s="41"/>
      <c r="W67" s="30"/>
      <c r="X67" s="41"/>
      <c r="Y67" s="30"/>
      <c r="Z67" s="41"/>
      <c r="AA67" s="30"/>
      <c r="AB67" s="41"/>
      <c r="AC67" s="30"/>
      <c r="AD67" s="41"/>
      <c r="AE67" s="30"/>
      <c r="AF67" s="41"/>
      <c r="AG67" s="30"/>
      <c r="AH67" s="41"/>
      <c r="AI67" s="30"/>
      <c r="AJ67" s="41"/>
      <c r="AK67" s="30"/>
      <c r="AL67" s="41"/>
      <c r="AM67" s="30"/>
      <c r="AN67" s="41"/>
      <c r="AO67" s="30"/>
    </row>
    <row r="68" spans="1:41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  <c r="N68" s="41"/>
      <c r="O68" s="30"/>
      <c r="P68" s="41"/>
      <c r="Q68" s="30"/>
      <c r="R68" s="41"/>
      <c r="S68" s="30"/>
      <c r="T68" s="41"/>
      <c r="U68" s="30"/>
      <c r="V68" s="41"/>
      <c r="W68" s="30"/>
      <c r="X68" s="41"/>
      <c r="Y68" s="30"/>
      <c r="Z68" s="41"/>
      <c r="AA68" s="30"/>
      <c r="AB68" s="41"/>
      <c r="AC68" s="30"/>
      <c r="AD68" s="41"/>
      <c r="AE68" s="30"/>
      <c r="AF68" s="41"/>
      <c r="AG68" s="30"/>
      <c r="AH68" s="41"/>
      <c r="AI68" s="30"/>
      <c r="AJ68" s="41"/>
      <c r="AK68" s="30"/>
      <c r="AL68" s="41"/>
      <c r="AM68" s="30"/>
      <c r="AN68" s="41"/>
      <c r="AO68" s="30"/>
    </row>
    <row r="69" spans="1:41" x14ac:dyDescent="0.2">
      <c r="A69" s="9">
        <v>30</v>
      </c>
      <c r="B69" s="4"/>
      <c r="C69" s="3" t="s">
        <v>68</v>
      </c>
      <c r="D69" s="41">
        <f t="shared" ref="D69:E71" si="13">SUM(F69,H69,J69,L69,N69,P69,R69,T69,V69,X69,Z69,AB69,AD69)</f>
        <v>0</v>
      </c>
      <c r="E69" s="30">
        <f t="shared" si="13"/>
        <v>882750</v>
      </c>
      <c r="F69" s="41">
        <v>0</v>
      </c>
      <c r="G69" s="30">
        <v>0</v>
      </c>
      <c r="H69" s="41">
        <v>0</v>
      </c>
      <c r="I69" s="30">
        <v>0</v>
      </c>
      <c r="J69" s="41">
        <v>0</v>
      </c>
      <c r="K69" s="30">
        <v>0</v>
      </c>
      <c r="L69" s="41">
        <v>0</v>
      </c>
      <c r="M69" s="30">
        <v>734000</v>
      </c>
      <c r="N69" s="84">
        <v>0</v>
      </c>
      <c r="O69" s="85">
        <v>148750</v>
      </c>
      <c r="P69" s="58">
        <v>0</v>
      </c>
      <c r="Q69" s="59">
        <v>0</v>
      </c>
      <c r="R69" s="58">
        <v>0</v>
      </c>
      <c r="S69" s="59">
        <v>0</v>
      </c>
      <c r="T69" s="58">
        <v>0</v>
      </c>
      <c r="U69" s="59">
        <v>0</v>
      </c>
      <c r="V69" s="58">
        <v>0</v>
      </c>
      <c r="W69" s="59">
        <v>0</v>
      </c>
      <c r="X69" s="58">
        <v>0</v>
      </c>
      <c r="Y69" s="59">
        <v>0</v>
      </c>
      <c r="Z69" s="58">
        <v>0</v>
      </c>
      <c r="AA69" s="59">
        <v>0</v>
      </c>
      <c r="AB69" s="58">
        <v>0</v>
      </c>
      <c r="AC69" s="59">
        <v>0</v>
      </c>
      <c r="AD69" s="58">
        <v>0</v>
      </c>
      <c r="AE69" s="59">
        <v>0</v>
      </c>
      <c r="AF69" s="58">
        <v>0</v>
      </c>
      <c r="AG69" s="59">
        <v>0</v>
      </c>
      <c r="AH69" s="58">
        <v>0</v>
      </c>
      <c r="AI69" s="59">
        <v>0</v>
      </c>
      <c r="AJ69" s="58">
        <v>0</v>
      </c>
      <c r="AK69" s="59">
        <v>0</v>
      </c>
      <c r="AL69" s="58">
        <v>0</v>
      </c>
      <c r="AM69" s="59">
        <v>0</v>
      </c>
      <c r="AN69" s="58">
        <v>0</v>
      </c>
      <c r="AO69" s="59">
        <v>0</v>
      </c>
    </row>
    <row r="70" spans="1:41" x14ac:dyDescent="0.2">
      <c r="A70" s="9">
        <v>31</v>
      </c>
      <c r="B70" s="4"/>
      <c r="C70" s="3" t="s">
        <v>69</v>
      </c>
      <c r="D70" s="41">
        <f t="shared" si="13"/>
        <v>10136930</v>
      </c>
      <c r="E70" s="30">
        <f t="shared" si="13"/>
        <v>1504913</v>
      </c>
      <c r="F70" s="41">
        <v>0</v>
      </c>
      <c r="G70" s="30">
        <v>1365278</v>
      </c>
      <c r="H70" s="41">
        <v>681831</v>
      </c>
      <c r="I70" s="30">
        <v>15724</v>
      </c>
      <c r="J70" s="41">
        <v>9450436</v>
      </c>
      <c r="K70" s="30">
        <v>193369</v>
      </c>
      <c r="L70" s="41">
        <v>13411</v>
      </c>
      <c r="M70" s="30">
        <v>23777</v>
      </c>
      <c r="N70" s="84">
        <v>-8748</v>
      </c>
      <c r="O70" s="85">
        <f>-44-93191</f>
        <v>-93235</v>
      </c>
      <c r="P70" s="58">
        <v>0</v>
      </c>
      <c r="Q70" s="59">
        <v>0</v>
      </c>
      <c r="R70" s="58">
        <v>0</v>
      </c>
      <c r="S70" s="59">
        <v>0</v>
      </c>
      <c r="T70" s="58">
        <v>0</v>
      </c>
      <c r="U70" s="59">
        <v>0</v>
      </c>
      <c r="V70" s="58">
        <v>0</v>
      </c>
      <c r="W70" s="59">
        <v>0</v>
      </c>
      <c r="X70" s="58">
        <v>0</v>
      </c>
      <c r="Y70" s="59">
        <v>0</v>
      </c>
      <c r="Z70" s="58">
        <v>0</v>
      </c>
      <c r="AA70" s="59">
        <v>0</v>
      </c>
      <c r="AB70" s="58">
        <v>0</v>
      </c>
      <c r="AC70" s="59">
        <v>0</v>
      </c>
      <c r="AD70" s="58">
        <v>0</v>
      </c>
      <c r="AE70" s="59">
        <v>0</v>
      </c>
      <c r="AF70" s="58">
        <v>0</v>
      </c>
      <c r="AG70" s="59">
        <v>0</v>
      </c>
      <c r="AH70" s="58">
        <v>0</v>
      </c>
      <c r="AI70" s="59">
        <v>0</v>
      </c>
      <c r="AJ70" s="58">
        <v>0</v>
      </c>
      <c r="AK70" s="59">
        <v>0</v>
      </c>
      <c r="AL70" s="58">
        <v>0</v>
      </c>
      <c r="AM70" s="59">
        <v>0</v>
      </c>
      <c r="AN70" s="58">
        <v>0</v>
      </c>
      <c r="AO70" s="59">
        <v>0</v>
      </c>
    </row>
    <row r="71" spans="1:41" x14ac:dyDescent="0.2">
      <c r="A71" s="9">
        <v>32</v>
      </c>
      <c r="B71" s="3"/>
      <c r="C71" s="67" t="s">
        <v>70</v>
      </c>
      <c r="D71" s="41">
        <f t="shared" si="13"/>
        <v>47391837</v>
      </c>
      <c r="E71" s="30">
        <f t="shared" si="13"/>
        <v>578957</v>
      </c>
      <c r="F71" s="41">
        <v>0</v>
      </c>
      <c r="G71" s="30">
        <v>0</v>
      </c>
      <c r="H71" s="41">
        <v>41413208</v>
      </c>
      <c r="I71" s="30">
        <v>636600</v>
      </c>
      <c r="J71" s="41">
        <v>7606340</v>
      </c>
      <c r="K71" s="30">
        <f>-66041+6796</f>
        <v>-59245</v>
      </c>
      <c r="L71" s="41">
        <v>-1701701</v>
      </c>
      <c r="M71" s="30">
        <v>-706</v>
      </c>
      <c r="N71" s="84">
        <v>73990</v>
      </c>
      <c r="O71" s="85">
        <v>2308</v>
      </c>
      <c r="P71" s="42">
        <f t="shared" ref="P71:AO71" si="14">SUM(P69:P70)</f>
        <v>0</v>
      </c>
      <c r="Q71" s="31">
        <f t="shared" si="14"/>
        <v>0</v>
      </c>
      <c r="R71" s="42">
        <f t="shared" si="14"/>
        <v>0</v>
      </c>
      <c r="S71" s="31">
        <f t="shared" si="14"/>
        <v>0</v>
      </c>
      <c r="T71" s="42">
        <f t="shared" si="14"/>
        <v>0</v>
      </c>
      <c r="U71" s="31">
        <f t="shared" si="14"/>
        <v>0</v>
      </c>
      <c r="V71" s="42">
        <f t="shared" si="14"/>
        <v>0</v>
      </c>
      <c r="W71" s="31">
        <f t="shared" si="14"/>
        <v>0</v>
      </c>
      <c r="X71" s="42">
        <f t="shared" si="14"/>
        <v>0</v>
      </c>
      <c r="Y71" s="31">
        <f t="shared" si="14"/>
        <v>0</v>
      </c>
      <c r="Z71" s="42">
        <f t="shared" si="14"/>
        <v>0</v>
      </c>
      <c r="AA71" s="31">
        <f t="shared" si="14"/>
        <v>0</v>
      </c>
      <c r="AB71" s="42">
        <f t="shared" si="14"/>
        <v>0</v>
      </c>
      <c r="AC71" s="31">
        <f t="shared" si="14"/>
        <v>0</v>
      </c>
      <c r="AD71" s="42">
        <f t="shared" si="14"/>
        <v>0</v>
      </c>
      <c r="AE71" s="31">
        <f t="shared" si="14"/>
        <v>0</v>
      </c>
      <c r="AF71" s="42">
        <f t="shared" si="14"/>
        <v>0</v>
      </c>
      <c r="AG71" s="31">
        <f t="shared" si="14"/>
        <v>0</v>
      </c>
      <c r="AH71" s="42">
        <f t="shared" si="14"/>
        <v>0</v>
      </c>
      <c r="AI71" s="31">
        <f t="shared" si="14"/>
        <v>0</v>
      </c>
      <c r="AJ71" s="42">
        <f t="shared" si="14"/>
        <v>0</v>
      </c>
      <c r="AK71" s="31">
        <f t="shared" si="14"/>
        <v>0</v>
      </c>
      <c r="AL71" s="42">
        <f t="shared" si="14"/>
        <v>0</v>
      </c>
      <c r="AM71" s="31">
        <f t="shared" si="14"/>
        <v>0</v>
      </c>
      <c r="AN71" s="42">
        <f t="shared" si="14"/>
        <v>0</v>
      </c>
      <c r="AO71" s="31">
        <f t="shared" si="14"/>
        <v>0</v>
      </c>
    </row>
    <row r="72" spans="1:41" x14ac:dyDescent="0.2">
      <c r="A72" s="9">
        <v>33</v>
      </c>
      <c r="B72" s="3"/>
      <c r="C72" s="67" t="s">
        <v>71</v>
      </c>
      <c r="D72" s="41">
        <f t="shared" ref="D72:E79" si="15">SUM(F72,H72,J72,L72,N72,P72,R72,T72,V72,X72,Z72,AB72,AD72)</f>
        <v>0</v>
      </c>
      <c r="E72" s="30">
        <f t="shared" si="15"/>
        <v>-415043.06</v>
      </c>
      <c r="F72" s="41">
        <v>0</v>
      </c>
      <c r="G72" s="30">
        <v>0</v>
      </c>
      <c r="H72" s="41">
        <v>0</v>
      </c>
      <c r="I72" s="30">
        <v>0</v>
      </c>
      <c r="J72" s="41">
        <v>0</v>
      </c>
      <c r="K72" s="30">
        <v>-415043.06</v>
      </c>
      <c r="L72" s="41">
        <v>0</v>
      </c>
      <c r="M72" s="30">
        <v>0</v>
      </c>
      <c r="N72" s="84">
        <v>0</v>
      </c>
      <c r="O72" s="85">
        <v>0</v>
      </c>
      <c r="P72" s="58">
        <v>0</v>
      </c>
      <c r="Q72" s="59">
        <v>0</v>
      </c>
      <c r="R72" s="58">
        <v>0</v>
      </c>
      <c r="S72" s="59">
        <v>0</v>
      </c>
      <c r="T72" s="58">
        <v>0</v>
      </c>
      <c r="U72" s="59">
        <v>0</v>
      </c>
      <c r="V72" s="58">
        <v>0</v>
      </c>
      <c r="W72" s="59">
        <v>0</v>
      </c>
      <c r="X72" s="58">
        <v>0</v>
      </c>
      <c r="Y72" s="59">
        <v>0</v>
      </c>
      <c r="Z72" s="58">
        <v>0</v>
      </c>
      <c r="AA72" s="59">
        <v>0</v>
      </c>
      <c r="AB72" s="58">
        <v>0</v>
      </c>
      <c r="AC72" s="59">
        <v>0</v>
      </c>
      <c r="AD72" s="58">
        <v>0</v>
      </c>
      <c r="AE72" s="59">
        <v>0</v>
      </c>
      <c r="AF72" s="58">
        <v>0</v>
      </c>
      <c r="AG72" s="59">
        <v>0</v>
      </c>
      <c r="AH72" s="58">
        <v>0</v>
      </c>
      <c r="AI72" s="59">
        <v>0</v>
      </c>
      <c r="AJ72" s="58">
        <v>0</v>
      </c>
      <c r="AK72" s="59">
        <v>0</v>
      </c>
      <c r="AL72" s="58">
        <v>0</v>
      </c>
      <c r="AM72" s="59">
        <v>0</v>
      </c>
      <c r="AN72" s="58">
        <v>0</v>
      </c>
      <c r="AO72" s="59">
        <v>0</v>
      </c>
    </row>
    <row r="73" spans="1:41" x14ac:dyDescent="0.2">
      <c r="A73" s="9">
        <v>34</v>
      </c>
      <c r="B73" s="3"/>
      <c r="C73" s="67" t="s">
        <v>72</v>
      </c>
      <c r="D73" s="41">
        <f t="shared" si="15"/>
        <v>-14829354</v>
      </c>
      <c r="E73" s="30">
        <f t="shared" si="15"/>
        <v>-165864</v>
      </c>
      <c r="F73" s="41">
        <v>0</v>
      </c>
      <c r="G73" s="30">
        <v>204127</v>
      </c>
      <c r="H73" s="41">
        <v>-11256947</v>
      </c>
      <c r="I73" s="30">
        <v>-278268</v>
      </c>
      <c r="J73" s="41">
        <f>-77717-11281</f>
        <v>-88998</v>
      </c>
      <c r="K73" s="30">
        <f>30171-26398</f>
        <v>3773</v>
      </c>
      <c r="L73" s="41">
        <v>603962</v>
      </c>
      <c r="M73" s="30">
        <v>-928</v>
      </c>
      <c r="N73" s="84">
        <v>-4087371</v>
      </c>
      <c r="O73" s="85">
        <v>-94568</v>
      </c>
      <c r="P73" s="58">
        <v>0</v>
      </c>
      <c r="Q73" s="59">
        <v>0</v>
      </c>
      <c r="R73" s="58">
        <v>0</v>
      </c>
      <c r="S73" s="59">
        <v>0</v>
      </c>
      <c r="T73" s="58">
        <v>0</v>
      </c>
      <c r="U73" s="59">
        <v>0</v>
      </c>
      <c r="V73" s="58">
        <v>0</v>
      </c>
      <c r="W73" s="59">
        <v>0</v>
      </c>
      <c r="X73" s="58">
        <v>0</v>
      </c>
      <c r="Y73" s="59">
        <v>0</v>
      </c>
      <c r="Z73" s="58">
        <v>0</v>
      </c>
      <c r="AA73" s="59">
        <v>0</v>
      </c>
      <c r="AB73" s="58">
        <v>0</v>
      </c>
      <c r="AC73" s="59">
        <v>0</v>
      </c>
      <c r="AD73" s="58">
        <v>0</v>
      </c>
      <c r="AE73" s="59">
        <v>0</v>
      </c>
      <c r="AF73" s="58">
        <v>0</v>
      </c>
      <c r="AG73" s="59">
        <v>0</v>
      </c>
      <c r="AH73" s="58">
        <v>0</v>
      </c>
      <c r="AI73" s="59">
        <v>0</v>
      </c>
      <c r="AJ73" s="58">
        <v>0</v>
      </c>
      <c r="AK73" s="59">
        <v>0</v>
      </c>
      <c r="AL73" s="58">
        <v>0</v>
      </c>
      <c r="AM73" s="59">
        <v>0</v>
      </c>
      <c r="AN73" s="58">
        <v>0</v>
      </c>
      <c r="AO73" s="59">
        <v>0</v>
      </c>
    </row>
    <row r="74" spans="1:41" x14ac:dyDescent="0.2">
      <c r="A74" s="9">
        <v>35</v>
      </c>
      <c r="B74" s="3"/>
      <c r="C74" s="67" t="s">
        <v>73</v>
      </c>
      <c r="D74" s="41">
        <f t="shared" si="15"/>
        <v>0</v>
      </c>
      <c r="E74" s="30">
        <f t="shared" si="15"/>
        <v>-623681.65</v>
      </c>
      <c r="F74" s="41">
        <v>0</v>
      </c>
      <c r="G74" s="30">
        <v>0</v>
      </c>
      <c r="H74" s="41">
        <v>0</v>
      </c>
      <c r="I74" s="30">
        <v>0</v>
      </c>
      <c r="J74" s="41">
        <v>0</v>
      </c>
      <c r="K74" s="30">
        <v>-340950</v>
      </c>
      <c r="L74" s="41">
        <v>0</v>
      </c>
      <c r="M74" s="30">
        <v>0</v>
      </c>
      <c r="N74" s="84">
        <v>0</v>
      </c>
      <c r="O74" s="85">
        <v>-282731.65000000002</v>
      </c>
      <c r="P74" s="58">
        <v>0</v>
      </c>
      <c r="Q74" s="59">
        <v>0</v>
      </c>
      <c r="R74" s="58">
        <v>0</v>
      </c>
      <c r="S74" s="59">
        <v>0</v>
      </c>
      <c r="T74" s="58">
        <v>0</v>
      </c>
      <c r="U74" s="59">
        <v>0</v>
      </c>
      <c r="V74" s="58">
        <v>0</v>
      </c>
      <c r="W74" s="59">
        <v>0</v>
      </c>
      <c r="X74" s="58">
        <v>0</v>
      </c>
      <c r="Y74" s="59">
        <v>0</v>
      </c>
      <c r="Z74" s="58">
        <v>0</v>
      </c>
      <c r="AA74" s="59">
        <v>0</v>
      </c>
      <c r="AB74" s="58">
        <v>0</v>
      </c>
      <c r="AC74" s="59">
        <v>0</v>
      </c>
      <c r="AD74" s="58">
        <v>0</v>
      </c>
      <c r="AE74" s="59">
        <v>0</v>
      </c>
      <c r="AF74" s="58">
        <v>0</v>
      </c>
      <c r="AG74" s="59">
        <v>0</v>
      </c>
      <c r="AH74" s="58">
        <v>0</v>
      </c>
      <c r="AI74" s="59">
        <v>0</v>
      </c>
      <c r="AJ74" s="58">
        <v>0</v>
      </c>
      <c r="AK74" s="59">
        <v>0</v>
      </c>
      <c r="AL74" s="58">
        <v>0</v>
      </c>
      <c r="AM74" s="59">
        <v>0</v>
      </c>
      <c r="AN74" s="58">
        <v>0</v>
      </c>
      <c r="AO74" s="59">
        <v>0</v>
      </c>
    </row>
    <row r="75" spans="1:41" x14ac:dyDescent="0.2">
      <c r="A75" s="9">
        <v>36</v>
      </c>
      <c r="B75" s="3"/>
      <c r="C75" s="67" t="s">
        <v>48</v>
      </c>
      <c r="D75" s="41">
        <f t="shared" si="15"/>
        <v>0</v>
      </c>
      <c r="E75" s="45">
        <f t="shared" si="15"/>
        <v>57416</v>
      </c>
      <c r="F75" s="41">
        <v>0</v>
      </c>
      <c r="G75" s="45">
        <v>0</v>
      </c>
      <c r="H75" s="41">
        <v>0</v>
      </c>
      <c r="I75" s="45">
        <v>57416</v>
      </c>
      <c r="J75" s="41">
        <v>0</v>
      </c>
      <c r="K75" s="45">
        <v>0</v>
      </c>
      <c r="L75" s="41">
        <v>0</v>
      </c>
      <c r="M75" s="45">
        <v>0</v>
      </c>
      <c r="N75" s="41">
        <v>0</v>
      </c>
      <c r="O75" s="45">
        <v>0</v>
      </c>
      <c r="P75" s="58">
        <v>0</v>
      </c>
      <c r="Q75" s="59">
        <v>0</v>
      </c>
      <c r="R75" s="58">
        <v>0</v>
      </c>
      <c r="S75" s="59">
        <v>0</v>
      </c>
      <c r="T75" s="58">
        <v>0</v>
      </c>
      <c r="U75" s="59">
        <v>0</v>
      </c>
      <c r="V75" s="58">
        <v>0</v>
      </c>
      <c r="W75" s="59">
        <v>0</v>
      </c>
      <c r="X75" s="58">
        <v>0</v>
      </c>
      <c r="Y75" s="59">
        <v>0</v>
      </c>
      <c r="Z75" s="58">
        <v>0</v>
      </c>
      <c r="AA75" s="59">
        <v>0</v>
      </c>
      <c r="AB75" s="58">
        <v>0</v>
      </c>
      <c r="AC75" s="59">
        <v>0</v>
      </c>
      <c r="AD75" s="58">
        <v>0</v>
      </c>
      <c r="AE75" s="59">
        <v>0</v>
      </c>
      <c r="AF75" s="58">
        <v>0</v>
      </c>
      <c r="AG75" s="59">
        <v>0</v>
      </c>
      <c r="AH75" s="58">
        <v>0</v>
      </c>
      <c r="AI75" s="59">
        <v>0</v>
      </c>
      <c r="AJ75" s="58">
        <v>0</v>
      </c>
      <c r="AK75" s="59">
        <v>0</v>
      </c>
      <c r="AL75" s="58">
        <v>0</v>
      </c>
      <c r="AM75" s="59">
        <v>0</v>
      </c>
      <c r="AN75" s="58">
        <v>0</v>
      </c>
      <c r="AO75" s="59">
        <v>0</v>
      </c>
    </row>
    <row r="76" spans="1:41" x14ac:dyDescent="0.2">
      <c r="A76" s="9">
        <v>37</v>
      </c>
      <c r="B76" s="3"/>
      <c r="C76" s="67" t="s">
        <v>0</v>
      </c>
      <c r="D76" s="41">
        <f t="shared" si="15"/>
        <v>0</v>
      </c>
      <c r="E76" s="45">
        <f t="shared" si="15"/>
        <v>0</v>
      </c>
      <c r="F76" s="41">
        <v>0</v>
      </c>
      <c r="G76" s="45">
        <v>0</v>
      </c>
      <c r="H76" s="41">
        <v>0</v>
      </c>
      <c r="I76" s="45">
        <v>0</v>
      </c>
      <c r="J76" s="41">
        <v>0</v>
      </c>
      <c r="K76" s="45">
        <v>0</v>
      </c>
      <c r="L76" s="41">
        <v>0</v>
      </c>
      <c r="M76" s="45">
        <v>0</v>
      </c>
      <c r="N76" s="58">
        <v>0</v>
      </c>
      <c r="O76" s="59">
        <v>0</v>
      </c>
      <c r="P76" s="58">
        <v>0</v>
      </c>
      <c r="Q76" s="59">
        <v>0</v>
      </c>
      <c r="R76" s="58">
        <v>0</v>
      </c>
      <c r="S76" s="59">
        <v>0</v>
      </c>
      <c r="T76" s="58">
        <v>0</v>
      </c>
      <c r="U76" s="59">
        <v>0</v>
      </c>
      <c r="V76" s="58">
        <v>0</v>
      </c>
      <c r="W76" s="59">
        <v>0</v>
      </c>
      <c r="X76" s="58">
        <v>0</v>
      </c>
      <c r="Y76" s="59">
        <v>0</v>
      </c>
      <c r="Z76" s="58">
        <v>0</v>
      </c>
      <c r="AA76" s="59">
        <v>0</v>
      </c>
      <c r="AB76" s="58">
        <v>0</v>
      </c>
      <c r="AC76" s="59">
        <v>0</v>
      </c>
      <c r="AD76" s="58">
        <v>0</v>
      </c>
      <c r="AE76" s="59">
        <v>0</v>
      </c>
      <c r="AF76" s="58">
        <v>0</v>
      </c>
      <c r="AG76" s="59">
        <v>0</v>
      </c>
      <c r="AH76" s="58">
        <v>0</v>
      </c>
      <c r="AI76" s="59">
        <v>0</v>
      </c>
      <c r="AJ76" s="58">
        <v>0</v>
      </c>
      <c r="AK76" s="59">
        <v>0</v>
      </c>
      <c r="AL76" s="58">
        <v>0</v>
      </c>
      <c r="AM76" s="59">
        <v>0</v>
      </c>
      <c r="AN76" s="58">
        <v>0</v>
      </c>
      <c r="AO76" s="59">
        <v>0</v>
      </c>
    </row>
    <row r="77" spans="1:41" x14ac:dyDescent="0.2">
      <c r="A77" s="9">
        <v>38</v>
      </c>
      <c r="B77" s="3"/>
      <c r="C77" s="67" t="s">
        <v>0</v>
      </c>
      <c r="D77" s="41">
        <f t="shared" si="15"/>
        <v>0</v>
      </c>
      <c r="E77" s="30">
        <f t="shared" si="15"/>
        <v>0</v>
      </c>
      <c r="F77" s="41">
        <v>0</v>
      </c>
      <c r="G77" s="30">
        <v>0</v>
      </c>
      <c r="H77" s="41">
        <v>0</v>
      </c>
      <c r="I77" s="30">
        <v>0</v>
      </c>
      <c r="J77" s="41">
        <v>0</v>
      </c>
      <c r="K77" s="30">
        <v>0</v>
      </c>
      <c r="L77" s="41">
        <v>0</v>
      </c>
      <c r="M77" s="30">
        <v>0</v>
      </c>
      <c r="N77" s="58">
        <v>0</v>
      </c>
      <c r="O77" s="59">
        <v>0</v>
      </c>
      <c r="P77" s="58">
        <v>0</v>
      </c>
      <c r="Q77" s="59">
        <v>0</v>
      </c>
      <c r="R77" s="58">
        <v>0</v>
      </c>
      <c r="S77" s="59">
        <v>0</v>
      </c>
      <c r="T77" s="58">
        <v>0</v>
      </c>
      <c r="U77" s="59">
        <v>0</v>
      </c>
      <c r="V77" s="58">
        <v>0</v>
      </c>
      <c r="W77" s="59">
        <v>0</v>
      </c>
      <c r="X77" s="58">
        <v>0</v>
      </c>
      <c r="Y77" s="59">
        <v>0</v>
      </c>
      <c r="Z77" s="58">
        <v>0</v>
      </c>
      <c r="AA77" s="59">
        <v>0</v>
      </c>
      <c r="AB77" s="58">
        <v>0</v>
      </c>
      <c r="AC77" s="59">
        <v>0</v>
      </c>
      <c r="AD77" s="58">
        <v>0</v>
      </c>
      <c r="AE77" s="59">
        <v>0</v>
      </c>
      <c r="AF77" s="58">
        <v>0</v>
      </c>
      <c r="AG77" s="59">
        <v>0</v>
      </c>
      <c r="AH77" s="58">
        <v>0</v>
      </c>
      <c r="AI77" s="59">
        <v>0</v>
      </c>
      <c r="AJ77" s="58">
        <v>0</v>
      </c>
      <c r="AK77" s="59">
        <v>0</v>
      </c>
      <c r="AL77" s="58">
        <v>0</v>
      </c>
      <c r="AM77" s="59">
        <v>0</v>
      </c>
      <c r="AN77" s="58">
        <v>0</v>
      </c>
      <c r="AO77" s="59">
        <v>0</v>
      </c>
    </row>
    <row r="78" spans="1:41" x14ac:dyDescent="0.2">
      <c r="A78" s="9">
        <v>39</v>
      </c>
      <c r="B78" s="3"/>
      <c r="C78" s="67" t="s">
        <v>49</v>
      </c>
      <c r="D78" s="41">
        <f t="shared" si="15"/>
        <v>0</v>
      </c>
      <c r="E78" s="30">
        <f t="shared" si="15"/>
        <v>0</v>
      </c>
      <c r="F78" s="41">
        <v>0</v>
      </c>
      <c r="G78" s="30">
        <v>0</v>
      </c>
      <c r="H78" s="41">
        <v>0</v>
      </c>
      <c r="I78" s="30">
        <v>0</v>
      </c>
      <c r="J78" s="41">
        <v>0</v>
      </c>
      <c r="K78" s="30">
        <v>0</v>
      </c>
      <c r="L78" s="41">
        <v>0</v>
      </c>
      <c r="M78" s="30">
        <v>0</v>
      </c>
      <c r="N78" s="58">
        <v>0</v>
      </c>
      <c r="O78" s="59">
        <v>0</v>
      </c>
      <c r="P78" s="58">
        <v>0</v>
      </c>
      <c r="Q78" s="59">
        <v>0</v>
      </c>
      <c r="R78" s="58">
        <v>0</v>
      </c>
      <c r="S78" s="59">
        <v>0</v>
      </c>
      <c r="T78" s="58">
        <v>0</v>
      </c>
      <c r="U78" s="59">
        <v>0</v>
      </c>
      <c r="V78" s="58">
        <v>0</v>
      </c>
      <c r="W78" s="59">
        <v>0</v>
      </c>
      <c r="X78" s="58">
        <v>0</v>
      </c>
      <c r="Y78" s="59">
        <v>0</v>
      </c>
      <c r="Z78" s="58">
        <v>0</v>
      </c>
      <c r="AA78" s="59">
        <v>0</v>
      </c>
      <c r="AB78" s="58">
        <v>0</v>
      </c>
      <c r="AC78" s="59">
        <v>0</v>
      </c>
      <c r="AD78" s="58">
        <v>0</v>
      </c>
      <c r="AE78" s="59">
        <v>0</v>
      </c>
      <c r="AF78" s="58">
        <v>0</v>
      </c>
      <c r="AG78" s="59">
        <v>0</v>
      </c>
      <c r="AH78" s="58">
        <v>0</v>
      </c>
      <c r="AI78" s="59">
        <v>0</v>
      </c>
      <c r="AJ78" s="58">
        <v>0</v>
      </c>
      <c r="AK78" s="59">
        <v>0</v>
      </c>
      <c r="AL78" s="58">
        <v>0</v>
      </c>
      <c r="AM78" s="59">
        <v>0</v>
      </c>
      <c r="AN78" s="58">
        <v>0</v>
      </c>
      <c r="AO78" s="59">
        <v>0</v>
      </c>
    </row>
    <row r="79" spans="1:41" x14ac:dyDescent="0.2">
      <c r="A79" s="9">
        <v>40</v>
      </c>
      <c r="B79" s="3"/>
      <c r="C79" s="67" t="s">
        <v>49</v>
      </c>
      <c r="D79" s="50">
        <f t="shared" si="15"/>
        <v>0</v>
      </c>
      <c r="E79" s="29">
        <f t="shared" si="15"/>
        <v>0</v>
      </c>
      <c r="F79" s="50">
        <v>0</v>
      </c>
      <c r="G79" s="29">
        <v>0</v>
      </c>
      <c r="H79" s="50">
        <v>0</v>
      </c>
      <c r="I79" s="29">
        <v>0</v>
      </c>
      <c r="J79" s="50">
        <v>0</v>
      </c>
      <c r="K79" s="51">
        <v>0</v>
      </c>
      <c r="L79" s="50">
        <v>0</v>
      </c>
      <c r="M79" s="51">
        <v>0</v>
      </c>
      <c r="N79" s="58">
        <v>0</v>
      </c>
      <c r="O79" s="59">
        <v>0</v>
      </c>
      <c r="P79" s="58">
        <v>0</v>
      </c>
      <c r="Q79" s="59">
        <v>0</v>
      </c>
      <c r="R79" s="58">
        <v>0</v>
      </c>
      <c r="S79" s="59">
        <v>0</v>
      </c>
      <c r="T79" s="58">
        <v>0</v>
      </c>
      <c r="U79" s="59">
        <v>0</v>
      </c>
      <c r="V79" s="58">
        <v>0</v>
      </c>
      <c r="W79" s="59">
        <v>0</v>
      </c>
      <c r="X79" s="58">
        <v>0</v>
      </c>
      <c r="Y79" s="59">
        <v>0</v>
      </c>
      <c r="Z79" s="58">
        <v>0</v>
      </c>
      <c r="AA79" s="59">
        <v>0</v>
      </c>
      <c r="AB79" s="58">
        <v>0</v>
      </c>
      <c r="AC79" s="59">
        <v>0</v>
      </c>
      <c r="AD79" s="58">
        <v>0</v>
      </c>
      <c r="AE79" s="59">
        <v>0</v>
      </c>
      <c r="AF79" s="58">
        <v>0</v>
      </c>
      <c r="AG79" s="59">
        <v>0</v>
      </c>
      <c r="AH79" s="58">
        <v>0</v>
      </c>
      <c r="AI79" s="59">
        <v>0</v>
      </c>
      <c r="AJ79" s="58">
        <v>0</v>
      </c>
      <c r="AK79" s="59">
        <v>0</v>
      </c>
      <c r="AL79" s="58">
        <v>0</v>
      </c>
      <c r="AM79" s="59">
        <v>0</v>
      </c>
      <c r="AN79" s="58">
        <v>0</v>
      </c>
      <c r="AO79" s="59">
        <v>0</v>
      </c>
    </row>
    <row r="80" spans="1:41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1819447.29</v>
      </c>
      <c r="F80" s="68">
        <f>F16+F24+F29+F36+F43+F45+F47+F49</f>
        <v>0</v>
      </c>
      <c r="G80" s="66">
        <f>SUM(G69:G79)+G16+G24+G29+G36+G43+G45+G47+G49+G51+G56+G61+G66</f>
        <v>1569405</v>
      </c>
      <c r="H80" s="68">
        <f>H16+H24+H29+H36+H43+H45+H47+H49</f>
        <v>0</v>
      </c>
      <c r="I80" s="66">
        <f>SUM(I69:I79)+I16+I24+I29+I36+I43+I45+I47+I49+I51+I56+I61+I66</f>
        <v>431472</v>
      </c>
      <c r="J80" s="68">
        <f>J16+J24+J29+J36+J43+J45+J47+J49</f>
        <v>0</v>
      </c>
      <c r="K80" s="66">
        <f>SUM(K69:K79)+K16+K24+K29+K36+K43+K45+K47+K49+K51+K56+K61+K66</f>
        <v>-618096.06000000006</v>
      </c>
      <c r="L80" s="68">
        <f>L16+L24+L29+L36+L43+L45+L47+L49</f>
        <v>0</v>
      </c>
      <c r="M80" s="66">
        <f>SUM(M71:M79)+M16+M24+M29+M36+M43+M45+M47+M49+M51+M56+M61+M66</f>
        <v>-1634</v>
      </c>
      <c r="N80" s="54">
        <f>N16+N24+N29+N36+N43+N45+N47+N49</f>
        <v>0</v>
      </c>
      <c r="O80" s="66">
        <f>SUM(O71:O79)+O16+O24+O29+O36+O43+O45+O47+O49+O51+O56+O61+O66</f>
        <v>-374991.65</v>
      </c>
      <c r="P80" s="54">
        <f>P16+P24+P29+P36+P43+P45+P47+P49</f>
        <v>0</v>
      </c>
      <c r="Q80" s="55">
        <f>SUM(Q71:Q79)+Q16+Q24+Q29+Q36+Q43+Q45+Q47+Q49+Q51+Q56+Q61+Q66</f>
        <v>0</v>
      </c>
      <c r="R80" s="54">
        <f>R16+R24+R29+R36+R43+R45+R47+R49</f>
        <v>0</v>
      </c>
      <c r="S80" s="55">
        <f>SUM(S71:S79)+S16+S24+S29+S36+S43+S45+S47+S49+S51+S56+S61+S66</f>
        <v>0</v>
      </c>
      <c r="T80" s="54">
        <f>T16+T24+T29+T36+T43+T45+T47+T49</f>
        <v>0</v>
      </c>
      <c r="U80" s="55">
        <f>SUM(U71:U79)+U16+U24+U29+U36+U43+U45+U47+U49+U51+U56+U61+U66</f>
        <v>0</v>
      </c>
      <c r="V80" s="54">
        <f>V16+V24+V29+V36+V43+V45+V47+V49</f>
        <v>0</v>
      </c>
      <c r="W80" s="55">
        <f>SUM(W71:W79)+W16+W24+W29+W36+W43+W45+W47+W49+W51+W56+W61+W66</f>
        <v>0</v>
      </c>
      <c r="X80" s="54">
        <f>X16+X24+X29+X36+X43+X45+X47+X49</f>
        <v>0</v>
      </c>
      <c r="Y80" s="55">
        <f>SUM(Y71:Y79)+Y16+Y24+Y29+Y36+Y43+Y45+Y47+Y49+Y51+Y56+Y61+Y66</f>
        <v>0</v>
      </c>
      <c r="Z80" s="54">
        <f>Z16+Z24+Z29+Z36+Z43+Z45+Z47+Z49</f>
        <v>0</v>
      </c>
      <c r="AA80" s="55">
        <f>SUM(AA71:AA79)+AA16+AA24+AA29+AA36+AA43+AA45+AA47+AA49+AA51+AA56+AA61+AA66</f>
        <v>0</v>
      </c>
      <c r="AB80" s="54">
        <f>AB16+AB24+AB29+AB36+AB43+AB45+AB47+AB49</f>
        <v>0</v>
      </c>
      <c r="AC80" s="55">
        <f>SUM(AC71:AC79)+AC16+AC24+AC29+AC36+AC43+AC45+AC47+AC49+AC51+AC56+AC61+AC66</f>
        <v>0</v>
      </c>
      <c r="AD80" s="54">
        <f>AD16+AD24+AD29+AD36+AD43+AD45+AD47+AD49</f>
        <v>0</v>
      </c>
      <c r="AE80" s="55">
        <f>SUM(AE71:AE79)+AE16+AE24+AE29+AE36+AE43+AE45+AE47+AE49+AE51+AE56+AE61+AE66</f>
        <v>0</v>
      </c>
      <c r="AF80" s="54">
        <f>AF16+AF24+AF29+AF36+AF43+AF45+AF47+AF49</f>
        <v>0</v>
      </c>
      <c r="AG80" s="55">
        <f>SUM(AG71:AG79)+AG16+AG24+AG29+AG36+AG43+AG45+AG47+AG49+AG51+AG56+AG61+AG66</f>
        <v>0</v>
      </c>
      <c r="AH80" s="54">
        <f>AH16+AH24+AH29+AH36+AH43+AH45+AH47+AH49</f>
        <v>0</v>
      </c>
      <c r="AI80" s="55">
        <f>SUM(AI71:AI79)+AI16+AI24+AI29+AI36+AI43+AI45+AI47+AI49+AI51+AI56+AI61+AI66</f>
        <v>0</v>
      </c>
      <c r="AJ80" s="54">
        <f>AJ16+AJ24+AJ29+AJ36+AJ43+AJ45+AJ47+AJ49</f>
        <v>0</v>
      </c>
      <c r="AK80" s="55">
        <f>SUM(AK71:AK79)+AK16+AK24+AK29+AK36+AK43+AK45+AK47+AK49+AK51+AK56+AK61+AK66</f>
        <v>0</v>
      </c>
      <c r="AL80" s="54">
        <f>AL16+AL24+AL29+AL36+AL43+AL45+AL47+AL49</f>
        <v>0</v>
      </c>
      <c r="AM80" s="55">
        <f>SUM(AM71:AM79)+AM16+AM24+AM29+AM36+AM43+AM45+AM47+AM49+AM51+AM56+AM61+AM66</f>
        <v>0</v>
      </c>
      <c r="AN80" s="54">
        <f>AN16+AN24+AN29+AN36+AN43+AN45+AN47+AN49</f>
        <v>0</v>
      </c>
      <c r="AO80" s="55">
        <f>SUM(AO71:AO79)+AO16+AO24+AO29+AO36+AO43+AO45+AO47+AO49+AO51+AO56+AO61+AO66</f>
        <v>0</v>
      </c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</sheetData>
  <pageMargins left="0.5" right="0.5" top="0.5" bottom="0.5" header="0.5" footer="0.5"/>
  <pageSetup paperSize="5" scale="4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6"/>
  <sheetViews>
    <sheetView tabSelected="1" topLeftCell="A52" zoomScale="75" workbookViewId="0">
      <selection activeCell="I73" sqref="I7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23" customWidth="1"/>
    <col min="6" max="15" width="15.42578125" customWidth="1"/>
  </cols>
  <sheetData>
    <row r="1" spans="1:22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24"/>
      <c r="K1" s="24"/>
      <c r="L1" s="24"/>
      <c r="M1" s="24"/>
      <c r="N1" s="24"/>
      <c r="O1" s="24"/>
      <c r="P1" s="25"/>
      <c r="Q1" s="25"/>
      <c r="R1" s="25"/>
      <c r="S1" s="25"/>
      <c r="T1" s="25"/>
      <c r="U1" s="25"/>
      <c r="V1" s="25"/>
    </row>
    <row r="2" spans="1:22" x14ac:dyDescent="0.2">
      <c r="A2" s="5" t="s">
        <v>62</v>
      </c>
      <c r="B2" s="1"/>
      <c r="C2" s="1"/>
      <c r="D2" s="11"/>
      <c r="E2" s="11"/>
      <c r="F2" s="1"/>
      <c r="G2" s="1"/>
      <c r="H2" s="1"/>
      <c r="I2" s="1"/>
      <c r="J2" s="24"/>
      <c r="K2" s="24"/>
      <c r="L2" s="24"/>
      <c r="M2" s="24"/>
      <c r="N2" s="24"/>
      <c r="O2" s="24"/>
      <c r="P2" s="25"/>
      <c r="Q2" s="25"/>
      <c r="R2" s="25"/>
      <c r="S2" s="25"/>
      <c r="T2" s="25"/>
      <c r="U2" s="25"/>
      <c r="V2" s="25"/>
    </row>
    <row r="3" spans="1:22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</row>
    <row r="4" spans="1:22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</row>
    <row r="5" spans="1:22" x14ac:dyDescent="0.2">
      <c r="A5" s="5" t="s">
        <v>122</v>
      </c>
      <c r="B5" s="5"/>
      <c r="C5" s="5"/>
      <c r="D5" s="11"/>
      <c r="E5" s="11"/>
      <c r="F5" s="1"/>
      <c r="G5" s="1"/>
      <c r="H5" s="1"/>
      <c r="I5" s="1"/>
      <c r="J5" s="24"/>
      <c r="K5" s="24"/>
      <c r="L5" s="24"/>
      <c r="M5" s="24"/>
      <c r="N5" s="24"/>
      <c r="O5" s="24"/>
      <c r="P5" s="25"/>
      <c r="Q5" s="25"/>
      <c r="R5" s="25"/>
      <c r="S5" s="25"/>
      <c r="T5" s="25"/>
      <c r="U5" s="25"/>
      <c r="V5" s="25"/>
    </row>
    <row r="6" spans="1:22" x14ac:dyDescent="0.2">
      <c r="A6" s="5"/>
      <c r="B6" s="5"/>
      <c r="C6" s="5"/>
      <c r="D6" s="11"/>
      <c r="E6" s="11"/>
      <c r="F6" s="1"/>
      <c r="G6" s="1"/>
      <c r="H6" s="1"/>
      <c r="I6" s="1"/>
      <c r="J6" s="24"/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</row>
    <row r="7" spans="1:22" x14ac:dyDescent="0.2">
      <c r="A7" s="26"/>
      <c r="B7" s="27"/>
      <c r="C7" s="27"/>
      <c r="D7" s="28"/>
      <c r="E7" s="28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">
      <c r="A8" s="8"/>
      <c r="B8" s="13"/>
      <c r="C8" s="14"/>
      <c r="D8" s="18" t="s">
        <v>3</v>
      </c>
      <c r="E8" s="17"/>
      <c r="F8" s="18" t="s">
        <v>1</v>
      </c>
      <c r="G8" s="19"/>
      <c r="H8" s="18" t="s">
        <v>2</v>
      </c>
      <c r="I8" s="19"/>
    </row>
    <row r="9" spans="1:22" x14ac:dyDescent="0.2">
      <c r="A9" s="39"/>
      <c r="B9" s="7"/>
      <c r="C9" s="6"/>
      <c r="D9" s="47" t="s">
        <v>4</v>
      </c>
      <c r="E9" s="48" t="s">
        <v>5</v>
      </c>
      <c r="F9" s="49" t="s">
        <v>4</v>
      </c>
      <c r="G9" s="48" t="s">
        <v>5</v>
      </c>
      <c r="H9" s="49" t="s">
        <v>4</v>
      </c>
      <c r="I9" s="48" t="s">
        <v>5</v>
      </c>
    </row>
    <row r="10" spans="1:22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</row>
    <row r="11" spans="1:22" x14ac:dyDescent="0.2">
      <c r="A11" s="9">
        <v>1</v>
      </c>
      <c r="B11" s="7"/>
      <c r="C11" s="15" t="s">
        <v>7</v>
      </c>
      <c r="D11" s="41">
        <f>'TX-HPLC-FLSH'!L11</f>
        <v>0</v>
      </c>
      <c r="E11" s="30">
        <f>'TX-HPLC-FLSH'!M11</f>
        <v>0</v>
      </c>
      <c r="F11" s="41">
        <f>'TX-HPLC-GL'!D11</f>
        <v>0</v>
      </c>
      <c r="G11" s="30">
        <f>'TX-HPLC-GL'!E11</f>
        <v>0</v>
      </c>
      <c r="H11" s="41">
        <f>F11-D11</f>
        <v>0</v>
      </c>
      <c r="I11" s="30">
        <f>G11-E11</f>
        <v>0</v>
      </c>
    </row>
    <row r="12" spans="1:22" x14ac:dyDescent="0.2">
      <c r="A12" s="9">
        <v>2</v>
      </c>
      <c r="B12" s="7"/>
      <c r="C12" s="15" t="s">
        <v>8</v>
      </c>
      <c r="D12" s="41">
        <f>'TX-HPLC-FLSH'!L12</f>
        <v>0</v>
      </c>
      <c r="E12" s="30">
        <f>'TX-HPLC-FLSH'!M12</f>
        <v>0</v>
      </c>
      <c r="F12" s="41">
        <f>'TX-HPLC-GL'!D12</f>
        <v>0</v>
      </c>
      <c r="G12" s="30">
        <f>'TX-HPLC-GL'!E12</f>
        <v>0</v>
      </c>
      <c r="H12" s="41">
        <f>F12-D12</f>
        <v>0</v>
      </c>
      <c r="I12" s="30">
        <f>G12-E12</f>
        <v>0</v>
      </c>
    </row>
    <row r="13" spans="1:22" x14ac:dyDescent="0.2">
      <c r="A13" s="9">
        <v>3</v>
      </c>
      <c r="B13" s="7"/>
      <c r="C13" s="15" t="s">
        <v>9</v>
      </c>
      <c r="D13" s="41">
        <f>'TX-HPLC-FLSH'!L13</f>
        <v>0</v>
      </c>
      <c r="E13" s="30">
        <f>'TX-HPLC-FLSH'!M13</f>
        <v>0</v>
      </c>
      <c r="F13" s="41">
        <f>'TX-HPLC-GL'!D13</f>
        <v>0</v>
      </c>
      <c r="G13" s="30">
        <f>'TX-HPLC-GL'!E13</f>
        <v>0</v>
      </c>
      <c r="H13" s="41">
        <f t="shared" ref="H13:I15" si="0">F13-D13</f>
        <v>0</v>
      </c>
      <c r="I13" s="30">
        <f t="shared" si="0"/>
        <v>0</v>
      </c>
    </row>
    <row r="14" spans="1:22" x14ac:dyDescent="0.2">
      <c r="A14" s="9">
        <v>4</v>
      </c>
      <c r="B14" s="7"/>
      <c r="C14" s="15" t="s">
        <v>10</v>
      </c>
      <c r="D14" s="41">
        <f>'TX-HPLC-FLSH'!L14</f>
        <v>0</v>
      </c>
      <c r="E14" s="30">
        <f>'TX-HPLC-FLSH'!M14</f>
        <v>0</v>
      </c>
      <c r="F14" s="41">
        <f>'TX-HPLC-GL'!D14</f>
        <v>0</v>
      </c>
      <c r="G14" s="30">
        <f>'TX-HPLC-GL'!E14</f>
        <v>0</v>
      </c>
      <c r="H14" s="41">
        <f t="shared" si="0"/>
        <v>0</v>
      </c>
      <c r="I14" s="30">
        <f t="shared" si="0"/>
        <v>0</v>
      </c>
    </row>
    <row r="15" spans="1:22" x14ac:dyDescent="0.2">
      <c r="A15" s="9">
        <v>5</v>
      </c>
      <c r="B15" s="7"/>
      <c r="C15" s="15" t="s">
        <v>11</v>
      </c>
      <c r="D15" s="41">
        <f>'TX-HPLC-FLSH'!L15</f>
        <v>0</v>
      </c>
      <c r="E15" s="30">
        <f>'TX-HPLC-FLSH'!M15</f>
        <v>0</v>
      </c>
      <c r="F15" s="41">
        <f>'TX-HPLC-GL'!D15</f>
        <v>0</v>
      </c>
      <c r="G15" s="30">
        <f>'TX-HPLC-GL'!E15</f>
        <v>0</v>
      </c>
      <c r="H15" s="41">
        <f t="shared" si="0"/>
        <v>0</v>
      </c>
      <c r="I15" s="30">
        <f t="shared" si="0"/>
        <v>0</v>
      </c>
    </row>
    <row r="16" spans="1:22" x14ac:dyDescent="0.2">
      <c r="A16" s="9"/>
      <c r="B16" s="7" t="s">
        <v>12</v>
      </c>
      <c r="C16" s="6"/>
      <c r="D16" s="42">
        <f t="shared" ref="D16:I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</row>
    <row r="17" spans="1:9" x14ac:dyDescent="0.2">
      <c r="A17" s="9"/>
      <c r="B17" s="7"/>
      <c r="C17" s="6"/>
      <c r="D17" s="41"/>
      <c r="E17" s="30"/>
      <c r="F17" s="41"/>
      <c r="G17" s="30"/>
      <c r="H17" s="41"/>
      <c r="I17" s="30"/>
    </row>
    <row r="18" spans="1:9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</row>
    <row r="19" spans="1:9" x14ac:dyDescent="0.2">
      <c r="A19" s="9">
        <v>6</v>
      </c>
      <c r="B19" s="7"/>
      <c r="C19" s="15" t="s">
        <v>7</v>
      </c>
      <c r="D19" s="41">
        <f>'TX-HPLC-FLSH'!L19</f>
        <v>0</v>
      </c>
      <c r="E19" s="30">
        <f>'TX-HPLC-FLSH'!M19</f>
        <v>0</v>
      </c>
      <c r="F19" s="41">
        <f>'TX-HPLC-GL'!D19</f>
        <v>0</v>
      </c>
      <c r="G19" s="30">
        <f>'TX-HPLC-GL'!E19</f>
        <v>0</v>
      </c>
      <c r="H19" s="41">
        <f>F19-D19</f>
        <v>0</v>
      </c>
      <c r="I19" s="30">
        <f>G19-E19</f>
        <v>0</v>
      </c>
    </row>
    <row r="20" spans="1:9" x14ac:dyDescent="0.2">
      <c r="A20" s="9">
        <v>7</v>
      </c>
      <c r="B20" s="7"/>
      <c r="C20" s="15" t="s">
        <v>8</v>
      </c>
      <c r="D20" s="41">
        <f>'TX-HPLC-FLSH'!L20</f>
        <v>0</v>
      </c>
      <c r="E20" s="30">
        <f>'TX-HPLC-FLSH'!M20</f>
        <v>0</v>
      </c>
      <c r="F20" s="41">
        <f>'TX-HPLC-GL'!D20</f>
        <v>0</v>
      </c>
      <c r="G20" s="30">
        <f>'TX-HPLC-GL'!E20</f>
        <v>0</v>
      </c>
      <c r="H20" s="41">
        <f>F20-D20</f>
        <v>0</v>
      </c>
      <c r="I20" s="30">
        <f>G20-E20</f>
        <v>0</v>
      </c>
    </row>
    <row r="21" spans="1:9" x14ac:dyDescent="0.2">
      <c r="A21" s="9">
        <v>8</v>
      </c>
      <c r="B21" s="7"/>
      <c r="C21" s="15" t="s">
        <v>9</v>
      </c>
      <c r="D21" s="41">
        <f>'TX-HPLC-FLSH'!L21</f>
        <v>0</v>
      </c>
      <c r="E21" s="30">
        <f>'TX-HPLC-FLSH'!M21</f>
        <v>0</v>
      </c>
      <c r="F21" s="41">
        <f>'TX-HPLC-GL'!D21</f>
        <v>0</v>
      </c>
      <c r="G21" s="30">
        <f>'TX-HPLC-GL'!E21</f>
        <v>0</v>
      </c>
      <c r="H21" s="41">
        <f t="shared" ref="H21:I23" si="2">F21-D21</f>
        <v>0</v>
      </c>
      <c r="I21" s="30">
        <f t="shared" si="2"/>
        <v>0</v>
      </c>
    </row>
    <row r="22" spans="1:9" x14ac:dyDescent="0.2">
      <c r="A22" s="9">
        <v>9</v>
      </c>
      <c r="B22" s="7"/>
      <c r="C22" s="15" t="s">
        <v>10</v>
      </c>
      <c r="D22" s="41">
        <f>'TX-HPLC-FLSH'!L22</f>
        <v>0</v>
      </c>
      <c r="E22" s="30">
        <f>'TX-HPLC-FLSH'!M22</f>
        <v>0</v>
      </c>
      <c r="F22" s="41">
        <f>'TX-HPLC-GL'!D22</f>
        <v>0</v>
      </c>
      <c r="G22" s="30">
        <f>'TX-HPLC-GL'!E22</f>
        <v>0</v>
      </c>
      <c r="H22" s="41">
        <f t="shared" si="2"/>
        <v>0</v>
      </c>
      <c r="I22" s="30">
        <f t="shared" si="2"/>
        <v>0</v>
      </c>
    </row>
    <row r="23" spans="1:9" x14ac:dyDescent="0.2">
      <c r="A23" s="9">
        <v>10</v>
      </c>
      <c r="B23" s="7"/>
      <c r="C23" s="15" t="s">
        <v>14</v>
      </c>
      <c r="D23" s="41">
        <f>'TX-HPLC-FLSH'!L23</f>
        <v>0</v>
      </c>
      <c r="E23" s="30">
        <f>'TX-HPLC-FLSH'!M23</f>
        <v>0</v>
      </c>
      <c r="F23" s="41">
        <f>'TX-HPLC-GL'!D23</f>
        <v>0</v>
      </c>
      <c r="G23" s="30">
        <f>'TX-HPLC-GL'!E23</f>
        <v>0</v>
      </c>
      <c r="H23" s="41">
        <f t="shared" si="2"/>
        <v>0</v>
      </c>
      <c r="I23" s="30">
        <f t="shared" si="2"/>
        <v>0</v>
      </c>
    </row>
    <row r="24" spans="1:9" x14ac:dyDescent="0.2">
      <c r="A24" s="9"/>
      <c r="B24" s="7" t="s">
        <v>15</v>
      </c>
      <c r="C24" s="6"/>
      <c r="D24" s="42">
        <f t="shared" ref="D24:I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</row>
    <row r="25" spans="1:9" x14ac:dyDescent="0.2">
      <c r="A25" s="9"/>
      <c r="B25" s="7"/>
      <c r="C25" s="6"/>
      <c r="D25" s="41"/>
      <c r="E25" s="30"/>
      <c r="F25" s="41"/>
      <c r="G25" s="30"/>
      <c r="H25" s="41"/>
      <c r="I25" s="30"/>
    </row>
    <row r="26" spans="1:9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</row>
    <row r="27" spans="1:9" x14ac:dyDescent="0.2">
      <c r="A27" s="9">
        <v>11</v>
      </c>
      <c r="B27" s="7"/>
      <c r="C27" s="15" t="s">
        <v>17</v>
      </c>
      <c r="D27" s="41">
        <f>'TX-HPLC-FLSH'!L27</f>
        <v>0</v>
      </c>
      <c r="E27" s="30">
        <f>'TX-HPLC-FLSH'!M27</f>
        <v>0</v>
      </c>
      <c r="F27" s="41">
        <f>'TX-HPLC-GL'!D27</f>
        <v>0</v>
      </c>
      <c r="G27" s="30">
        <f>'TX-HPLC-GL'!E27</f>
        <v>0</v>
      </c>
      <c r="H27" s="41">
        <f>F27-D27</f>
        <v>0</v>
      </c>
      <c r="I27" s="30">
        <f>G27-E27</f>
        <v>0</v>
      </c>
    </row>
    <row r="28" spans="1:9" x14ac:dyDescent="0.2">
      <c r="A28" s="9">
        <v>12</v>
      </c>
      <c r="B28" s="7"/>
      <c r="C28" s="15" t="s">
        <v>18</v>
      </c>
      <c r="D28" s="41">
        <f>'TX-HPLC-FLSH'!L28</f>
        <v>0</v>
      </c>
      <c r="E28" s="30">
        <f>'TX-HPLC-FLSH'!M28</f>
        <v>0</v>
      </c>
      <c r="F28" s="41">
        <f>'TX-HPLC-GL'!D28</f>
        <v>0</v>
      </c>
      <c r="G28" s="30">
        <f>'TX-HPLC-GL'!E28</f>
        <v>0</v>
      </c>
      <c r="H28" s="41">
        <f>F28-D28</f>
        <v>0</v>
      </c>
      <c r="I28" s="30">
        <f>G28-E28</f>
        <v>0</v>
      </c>
    </row>
    <row r="29" spans="1:9" x14ac:dyDescent="0.2">
      <c r="A29" s="9"/>
      <c r="B29" s="7" t="s">
        <v>19</v>
      </c>
      <c r="C29" s="15"/>
      <c r="D29" s="42">
        <f t="shared" ref="D29:I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</row>
    <row r="30" spans="1:9" x14ac:dyDescent="0.2">
      <c r="A30" s="9"/>
      <c r="B30" s="7"/>
      <c r="C30" s="6"/>
      <c r="D30" s="41"/>
      <c r="E30" s="30"/>
      <c r="F30" s="41"/>
      <c r="G30" s="30"/>
      <c r="H30" s="41"/>
      <c r="I30" s="30"/>
    </row>
    <row r="31" spans="1:9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</row>
    <row r="32" spans="1:9" x14ac:dyDescent="0.2">
      <c r="A32" s="9">
        <v>13</v>
      </c>
      <c r="B32" s="7"/>
      <c r="C32" s="15" t="s">
        <v>21</v>
      </c>
      <c r="D32" s="41">
        <f>'TX-HPLC-FLSH'!L32</f>
        <v>0</v>
      </c>
      <c r="E32" s="30">
        <f>'TX-HPLC-FLSH'!M32</f>
        <v>0</v>
      </c>
      <c r="F32" s="41">
        <f>'TX-HPLC-GL'!D32</f>
        <v>0</v>
      </c>
      <c r="G32" s="30">
        <f>'TX-HPLC-GL'!E32</f>
        <v>0</v>
      </c>
      <c r="H32" s="41">
        <f>F32-D32</f>
        <v>0</v>
      </c>
      <c r="I32" s="30">
        <f>G32-E32</f>
        <v>0</v>
      </c>
    </row>
    <row r="33" spans="1:9" x14ac:dyDescent="0.2">
      <c r="A33" s="9">
        <v>14</v>
      </c>
      <c r="B33" s="7"/>
      <c r="C33" s="15" t="s">
        <v>22</v>
      </c>
      <c r="D33" s="41">
        <f>'TX-HPLC-FLSH'!L33</f>
        <v>0</v>
      </c>
      <c r="E33" s="30">
        <f>'TX-HPLC-FLSH'!M33</f>
        <v>0</v>
      </c>
      <c r="F33" s="41">
        <f>'TX-HPLC-GL'!D33</f>
        <v>0</v>
      </c>
      <c r="G33" s="30">
        <f>'TX-HPLC-GL'!E33</f>
        <v>0</v>
      </c>
      <c r="H33" s="41">
        <f t="shared" ref="H33:I35" si="5">F33-D33</f>
        <v>0</v>
      </c>
      <c r="I33" s="30">
        <f t="shared" si="5"/>
        <v>0</v>
      </c>
    </row>
    <row r="34" spans="1:9" x14ac:dyDescent="0.2">
      <c r="A34" s="9">
        <v>15</v>
      </c>
      <c r="B34" s="7"/>
      <c r="C34" s="15" t="s">
        <v>23</v>
      </c>
      <c r="D34" s="41">
        <f>'TX-HPLC-FLSH'!L34</f>
        <v>0</v>
      </c>
      <c r="E34" s="30">
        <f>'TX-HPLC-FLSH'!M34</f>
        <v>0</v>
      </c>
      <c r="F34" s="41">
        <f>'TX-HPLC-GL'!D34</f>
        <v>0</v>
      </c>
      <c r="G34" s="30">
        <f>'TX-HPLC-GL'!E34</f>
        <v>0</v>
      </c>
      <c r="H34" s="41">
        <f t="shared" si="5"/>
        <v>0</v>
      </c>
      <c r="I34" s="30">
        <f t="shared" si="5"/>
        <v>0</v>
      </c>
    </row>
    <row r="35" spans="1:9" x14ac:dyDescent="0.2">
      <c r="A35" s="9">
        <v>16</v>
      </c>
      <c r="B35" s="7"/>
      <c r="C35" s="15" t="s">
        <v>24</v>
      </c>
      <c r="D35" s="41">
        <f>'TX-HPLC-FLSH'!L35</f>
        <v>0</v>
      </c>
      <c r="E35" s="30">
        <f>'TX-HPLC-FLSH'!M35</f>
        <v>0</v>
      </c>
      <c r="F35" s="41">
        <f>'TX-HPLC-GL'!D35</f>
        <v>0</v>
      </c>
      <c r="G35" s="30">
        <f>'TX-HPLC-GL'!E35</f>
        <v>0</v>
      </c>
      <c r="H35" s="41">
        <f t="shared" si="5"/>
        <v>0</v>
      </c>
      <c r="I35" s="30">
        <f t="shared" si="5"/>
        <v>0</v>
      </c>
    </row>
    <row r="36" spans="1:9" x14ac:dyDescent="0.2">
      <c r="A36" s="9"/>
      <c r="B36" s="7" t="s">
        <v>25</v>
      </c>
      <c r="C36" s="6"/>
      <c r="D36" s="42">
        <f t="shared" ref="D36:I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</row>
    <row r="37" spans="1:9" x14ac:dyDescent="0.2">
      <c r="A37" s="9"/>
      <c r="B37" s="7"/>
      <c r="C37" s="6"/>
      <c r="D37" s="41"/>
      <c r="E37" s="30"/>
      <c r="F37" s="41"/>
      <c r="G37" s="30"/>
      <c r="H37" s="41"/>
      <c r="I37" s="30"/>
    </row>
    <row r="38" spans="1:9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</row>
    <row r="39" spans="1:9" x14ac:dyDescent="0.2">
      <c r="A39" s="9">
        <v>17</v>
      </c>
      <c r="B39" s="7"/>
      <c r="C39" s="15" t="s">
        <v>27</v>
      </c>
      <c r="D39" s="41">
        <f>'TX-HPLC-FLSH'!L39</f>
        <v>0</v>
      </c>
      <c r="E39" s="30">
        <f>'TX-HPLC-FLSH'!M39</f>
        <v>0</v>
      </c>
      <c r="F39" s="41">
        <f>'TX-HPLC-GL'!D39</f>
        <v>0</v>
      </c>
      <c r="G39" s="30">
        <f>'TX-HPLC-GL'!E39</f>
        <v>0</v>
      </c>
      <c r="H39" s="41">
        <f t="shared" ref="H39:I41" si="7">F39-D39</f>
        <v>0</v>
      </c>
      <c r="I39" s="30">
        <f t="shared" si="7"/>
        <v>0</v>
      </c>
    </row>
    <row r="40" spans="1:9" ht="22.5" customHeight="1" x14ac:dyDescent="0.2">
      <c r="A40" s="9">
        <v>18</v>
      </c>
      <c r="B40" s="7"/>
      <c r="C40" s="15" t="s">
        <v>28</v>
      </c>
      <c r="D40" s="41">
        <f>'TX-HPLC-FLSH'!L40</f>
        <v>0</v>
      </c>
      <c r="E40" s="30">
        <f>'TX-HPLC-FLSH'!M40</f>
        <v>0</v>
      </c>
      <c r="F40" s="41">
        <f>'TX-HPLC-GL'!D40</f>
        <v>0</v>
      </c>
      <c r="G40" s="30">
        <f>'TX-HPLC-GL'!E40</f>
        <v>0</v>
      </c>
      <c r="H40" s="41">
        <f t="shared" si="7"/>
        <v>0</v>
      </c>
      <c r="I40" s="30">
        <f t="shared" si="7"/>
        <v>0</v>
      </c>
    </row>
    <row r="41" spans="1:9" x14ac:dyDescent="0.2">
      <c r="A41" s="9">
        <v>19</v>
      </c>
      <c r="B41" s="7"/>
      <c r="C41" s="15" t="s">
        <v>29</v>
      </c>
      <c r="D41" s="41">
        <f>'TX-HPLC-FLSH'!L41</f>
        <v>0</v>
      </c>
      <c r="E41" s="30">
        <f>'TX-HPLC-FLSH'!M41</f>
        <v>0</v>
      </c>
      <c r="F41" s="41">
        <f>'TX-HPLC-GL'!D41</f>
        <v>0</v>
      </c>
      <c r="G41" s="30">
        <f>'TX-HPLC-GL'!E41</f>
        <v>0</v>
      </c>
      <c r="H41" s="41">
        <f t="shared" si="7"/>
        <v>0</v>
      </c>
      <c r="I41" s="30">
        <f t="shared" si="7"/>
        <v>0</v>
      </c>
    </row>
    <row r="42" spans="1:9" x14ac:dyDescent="0.2">
      <c r="A42" s="9"/>
      <c r="B42" s="7"/>
      <c r="C42" s="40" t="s">
        <v>30</v>
      </c>
      <c r="D42" s="42">
        <f t="shared" ref="D42:I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</row>
    <row r="43" spans="1:9" ht="21" customHeight="1" x14ac:dyDescent="0.2">
      <c r="A43" s="9"/>
      <c r="B43" s="7" t="s">
        <v>31</v>
      </c>
      <c r="C43" s="6"/>
      <c r="D43" s="42">
        <f t="shared" ref="D43:I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</row>
    <row r="44" spans="1:9" x14ac:dyDescent="0.2">
      <c r="A44" s="9"/>
      <c r="B44" s="7"/>
      <c r="C44" s="6"/>
      <c r="D44" s="41"/>
      <c r="E44" s="30"/>
      <c r="F44" s="41"/>
      <c r="G44" s="30"/>
      <c r="H44" s="41"/>
      <c r="I44" s="30"/>
    </row>
    <row r="45" spans="1:9" x14ac:dyDescent="0.2">
      <c r="A45" s="9">
        <v>20</v>
      </c>
      <c r="B45" s="10" t="s">
        <v>32</v>
      </c>
      <c r="C45" s="6"/>
      <c r="D45" s="41">
        <f>'TX-HPLC-FLSH'!L45</f>
        <v>0</v>
      </c>
      <c r="E45" s="30">
        <f>'TX-HPLC-FLSH'!M45</f>
        <v>0</v>
      </c>
      <c r="F45" s="41">
        <f>'TX-HPLC-GL'!D45</f>
        <v>0</v>
      </c>
      <c r="G45" s="30">
        <f>'TX-HPLC-GL'!E45</f>
        <v>0</v>
      </c>
      <c r="H45" s="41">
        <f>F45-D45</f>
        <v>0</v>
      </c>
      <c r="I45" s="30">
        <f>G45-E45</f>
        <v>0</v>
      </c>
    </row>
    <row r="46" spans="1:9" x14ac:dyDescent="0.2">
      <c r="A46" s="9"/>
      <c r="B46" s="10"/>
      <c r="C46" s="6"/>
      <c r="D46" s="41"/>
      <c r="E46" s="30"/>
      <c r="F46" s="41"/>
      <c r="G46" s="30"/>
      <c r="H46" s="41"/>
      <c r="I46" s="30"/>
    </row>
    <row r="47" spans="1:9" x14ac:dyDescent="0.2">
      <c r="A47" s="9">
        <v>21</v>
      </c>
      <c r="B47" s="10" t="s">
        <v>33</v>
      </c>
      <c r="C47" s="6"/>
      <c r="D47" s="41">
        <f>'TX-HPLC-FLSH'!L47</f>
        <v>0</v>
      </c>
      <c r="E47" s="30">
        <f>'TX-HPLC-FLSH'!M47</f>
        <v>0</v>
      </c>
      <c r="F47" s="41">
        <f>'TX-HPLC-GL'!D47</f>
        <v>0</v>
      </c>
      <c r="G47" s="30">
        <f>'TX-HPLC-GL'!E47</f>
        <v>0</v>
      </c>
      <c r="H47" s="41">
        <f>F47-D47</f>
        <v>0</v>
      </c>
      <c r="I47" s="30">
        <f>G47-E47</f>
        <v>0</v>
      </c>
    </row>
    <row r="48" spans="1:9" x14ac:dyDescent="0.2">
      <c r="A48" s="9"/>
      <c r="B48" s="7"/>
      <c r="C48" s="6"/>
      <c r="D48" s="41"/>
      <c r="E48" s="30"/>
      <c r="F48" s="41"/>
      <c r="G48" s="30"/>
      <c r="H48" s="41"/>
      <c r="I48" s="30"/>
    </row>
    <row r="49" spans="1:9" x14ac:dyDescent="0.2">
      <c r="A49" s="9">
        <v>22</v>
      </c>
      <c r="B49" s="10" t="s">
        <v>34</v>
      </c>
      <c r="C49" s="6"/>
      <c r="D49" s="41">
        <f>'TX-HPLC-FLSH'!L49</f>
        <v>0</v>
      </c>
      <c r="E49" s="30">
        <f>'TX-HPLC-FLSH'!M49</f>
        <v>0</v>
      </c>
      <c r="F49" s="41">
        <f>'TX-HPLC-GL'!D49</f>
        <v>0</v>
      </c>
      <c r="G49" s="30">
        <f>'TX-HPLC-GL'!E49</f>
        <v>0</v>
      </c>
      <c r="H49" s="41">
        <f>F49-D49</f>
        <v>0</v>
      </c>
      <c r="I49" s="30">
        <f>G49-E49</f>
        <v>0</v>
      </c>
    </row>
    <row r="50" spans="1:9" x14ac:dyDescent="0.2">
      <c r="A50" s="9"/>
      <c r="B50" s="7"/>
      <c r="C50" s="6"/>
      <c r="D50" s="41"/>
      <c r="E50" s="30"/>
      <c r="F50" s="41"/>
      <c r="G50" s="30" t="s">
        <v>0</v>
      </c>
      <c r="H50" s="41"/>
      <c r="I50" s="30"/>
    </row>
    <row r="51" spans="1:9" x14ac:dyDescent="0.2">
      <c r="A51" s="9">
        <v>23</v>
      </c>
      <c r="B51" s="10" t="s">
        <v>35</v>
      </c>
      <c r="C51" s="6"/>
      <c r="D51" s="41">
        <f>'TX-HPLC-FLSH'!L51</f>
        <v>0</v>
      </c>
      <c r="E51" s="30">
        <f>'TX-HPLC-FLSH'!M51</f>
        <v>0</v>
      </c>
      <c r="F51" s="41">
        <f>'TX-HPLC-GL'!D51</f>
        <v>0</v>
      </c>
      <c r="G51" s="30">
        <f>'TX-HPLC-GL'!E51</f>
        <v>0</v>
      </c>
      <c r="H51" s="41">
        <f>F51-D51</f>
        <v>0</v>
      </c>
      <c r="I51" s="30">
        <f>G51-E51</f>
        <v>0</v>
      </c>
    </row>
    <row r="52" spans="1:9" x14ac:dyDescent="0.2">
      <c r="A52" s="9"/>
      <c r="B52" s="7"/>
      <c r="C52" s="6"/>
      <c r="D52" s="41"/>
      <c r="E52" s="30"/>
      <c r="F52" s="41"/>
      <c r="G52" s="30"/>
      <c r="H52" s="41"/>
      <c r="I52" s="30"/>
    </row>
    <row r="53" spans="1:9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</row>
    <row r="54" spans="1:9" x14ac:dyDescent="0.2">
      <c r="A54" s="9">
        <v>24</v>
      </c>
      <c r="B54" s="7"/>
      <c r="C54" s="15" t="s">
        <v>37</v>
      </c>
      <c r="D54" s="41">
        <f>'TX-HPLC-FLSH'!L54</f>
        <v>0</v>
      </c>
      <c r="E54" s="30">
        <f>'TX-HPLC-FLSH'!M54</f>
        <v>0</v>
      </c>
      <c r="F54" s="41">
        <f>'TX-HPLC-GL'!D54</f>
        <v>0</v>
      </c>
      <c r="G54" s="30">
        <f>'TX-HPLC-GL'!E54</f>
        <v>0</v>
      </c>
      <c r="H54" s="41">
        <f>F54-D54</f>
        <v>0</v>
      </c>
      <c r="I54" s="30">
        <f>G54-E54</f>
        <v>0</v>
      </c>
    </row>
    <row r="55" spans="1:9" x14ac:dyDescent="0.2">
      <c r="A55" s="9">
        <v>25</v>
      </c>
      <c r="B55" s="7"/>
      <c r="C55" s="15" t="s">
        <v>38</v>
      </c>
      <c r="D55" s="41">
        <f>'TX-HPLC-FLSH'!L55</f>
        <v>0</v>
      </c>
      <c r="E55" s="30">
        <f>'TX-HPLC-FLSH'!M55</f>
        <v>0</v>
      </c>
      <c r="F55" s="41">
        <f>'TX-HPLC-GL'!D55</f>
        <v>0</v>
      </c>
      <c r="G55" s="30">
        <f>'TX-HPLC-GL'!E55</f>
        <v>0</v>
      </c>
      <c r="H55" s="41">
        <f>F55-D55</f>
        <v>0</v>
      </c>
      <c r="I55" s="30">
        <f>G55-E55</f>
        <v>0</v>
      </c>
    </row>
    <row r="56" spans="1:9" x14ac:dyDescent="0.2">
      <c r="A56" s="9"/>
      <c r="B56" s="7" t="s">
        <v>39</v>
      </c>
      <c r="C56" s="6"/>
      <c r="D56" s="42">
        <f t="shared" ref="D56:I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</row>
    <row r="57" spans="1:9" x14ac:dyDescent="0.2">
      <c r="A57" s="9"/>
      <c r="B57" s="7"/>
      <c r="C57" s="6"/>
      <c r="D57" s="41"/>
      <c r="E57" s="30"/>
      <c r="F57" s="41"/>
      <c r="G57" s="30"/>
      <c r="H57" s="41"/>
      <c r="I57" s="30"/>
    </row>
    <row r="58" spans="1:9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</row>
    <row r="59" spans="1:9" x14ac:dyDescent="0.2">
      <c r="A59" s="9">
        <v>26</v>
      </c>
      <c r="B59" s="10"/>
      <c r="C59" s="15" t="s">
        <v>41</v>
      </c>
      <c r="D59" s="41">
        <f>'TX-HPLC-FLSH'!L59</f>
        <v>0</v>
      </c>
      <c r="E59" s="30">
        <f>'TX-HPLC-FLSH'!M59</f>
        <v>0</v>
      </c>
      <c r="F59" s="41">
        <f>'TX-HPLC-GL'!D59</f>
        <v>0</v>
      </c>
      <c r="G59" s="30">
        <f>'TX-HPLC-GL'!E59</f>
        <v>0</v>
      </c>
      <c r="H59" s="41">
        <f>F59-D59</f>
        <v>0</v>
      </c>
      <c r="I59" s="30">
        <f>G59-E59</f>
        <v>0</v>
      </c>
    </row>
    <row r="60" spans="1:9" x14ac:dyDescent="0.2">
      <c r="A60" s="9">
        <v>27</v>
      </c>
      <c r="B60" s="10"/>
      <c r="C60" s="15" t="s">
        <v>42</v>
      </c>
      <c r="D60" s="41">
        <f>'TX-HPLC-FLSH'!L60</f>
        <v>0</v>
      </c>
      <c r="E60" s="30">
        <f>'TX-HPLC-FLSH'!M60</f>
        <v>0</v>
      </c>
      <c r="F60" s="41">
        <f>'TX-HPLC-GL'!D60</f>
        <v>0</v>
      </c>
      <c r="G60" s="30">
        <f>'TX-HPLC-GL'!E60</f>
        <v>0</v>
      </c>
      <c r="H60" s="41">
        <f>F60-D60</f>
        <v>0</v>
      </c>
      <c r="I60" s="30">
        <f>G60-E60</f>
        <v>0</v>
      </c>
    </row>
    <row r="61" spans="1:9" x14ac:dyDescent="0.2">
      <c r="A61" s="9"/>
      <c r="B61" s="43" t="s">
        <v>43</v>
      </c>
      <c r="C61" s="6"/>
      <c r="D61" s="42">
        <f t="shared" ref="D61:I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</row>
    <row r="62" spans="1:9" x14ac:dyDescent="0.2">
      <c r="A62" s="9"/>
      <c r="B62" s="43"/>
      <c r="C62" s="6"/>
      <c r="D62" s="41"/>
      <c r="E62" s="30"/>
      <c r="F62" s="41"/>
      <c r="G62" s="30"/>
      <c r="H62" s="41"/>
      <c r="I62" s="30"/>
    </row>
    <row r="63" spans="1:9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</row>
    <row r="64" spans="1:9" x14ac:dyDescent="0.2">
      <c r="A64" s="9">
        <v>28</v>
      </c>
      <c r="B64" s="7"/>
      <c r="C64" s="15" t="s">
        <v>44</v>
      </c>
      <c r="D64" s="41">
        <f>'TX-HPLC-FLSH'!L64</f>
        <v>0</v>
      </c>
      <c r="E64" s="30">
        <f>'TX-HPLC-FLSH'!M64</f>
        <v>0</v>
      </c>
      <c r="F64" s="41">
        <f>'TX-HPLC-GL'!D64</f>
        <v>0</v>
      </c>
      <c r="G64" s="30">
        <f>'TX-HPLC-GL'!E64</f>
        <v>0</v>
      </c>
      <c r="H64" s="41">
        <f>F64-D64</f>
        <v>0</v>
      </c>
      <c r="I64" s="30">
        <f>G64-E64</f>
        <v>0</v>
      </c>
    </row>
    <row r="65" spans="1:63" x14ac:dyDescent="0.2">
      <c r="A65" s="9">
        <v>29</v>
      </c>
      <c r="B65" s="10"/>
      <c r="C65" s="15" t="s">
        <v>45</v>
      </c>
      <c r="D65" s="41">
        <f>'TX-HPLC-FLSH'!L65</f>
        <v>0</v>
      </c>
      <c r="E65" s="30">
        <f>'TX-HPLC-FLSH'!M65</f>
        <v>0</v>
      </c>
      <c r="F65" s="41">
        <f>'TX-HPLC-GL'!D65</f>
        <v>0</v>
      </c>
      <c r="G65" s="30">
        <f>'TX-HPLC-GL'!E65</f>
        <v>0</v>
      </c>
      <c r="H65" s="41">
        <f>F65-D65</f>
        <v>0</v>
      </c>
      <c r="I65" s="30">
        <f>G65-E65</f>
        <v>0</v>
      </c>
    </row>
    <row r="66" spans="1:63" x14ac:dyDescent="0.2">
      <c r="A66" s="9"/>
      <c r="B66" s="7" t="s">
        <v>46</v>
      </c>
      <c r="C66" s="6"/>
      <c r="D66" s="42">
        <f t="shared" ref="D66:I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</row>
    <row r="67" spans="1:63" x14ac:dyDescent="0.2">
      <c r="A67" s="9"/>
      <c r="B67" s="7"/>
      <c r="C67" s="6"/>
      <c r="D67" s="41"/>
      <c r="E67" s="30"/>
      <c r="F67" s="41"/>
      <c r="G67" s="30"/>
      <c r="H67" s="41"/>
      <c r="I67" s="30"/>
    </row>
    <row r="68" spans="1:63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</row>
    <row r="69" spans="1:63" x14ac:dyDescent="0.2">
      <c r="A69" s="9">
        <v>30</v>
      </c>
      <c r="B69" s="4"/>
      <c r="C69" s="3" t="s">
        <v>68</v>
      </c>
      <c r="D69" s="41">
        <f>'TX-HPLC-FLSH'!L69</f>
        <v>0</v>
      </c>
      <c r="E69" s="30">
        <f>'TX-HPLC-FLSH'!M69</f>
        <v>734000</v>
      </c>
      <c r="F69" s="41">
        <f>'TX-HPLC-GL'!D69</f>
        <v>0</v>
      </c>
      <c r="G69" s="30">
        <f>'TX-HPLC-GL'!E69</f>
        <v>882750</v>
      </c>
      <c r="H69" s="41">
        <f>F69-D69</f>
        <v>0</v>
      </c>
      <c r="I69" s="30">
        <f>G69-E69</f>
        <v>148750</v>
      </c>
    </row>
    <row r="70" spans="1:63" x14ac:dyDescent="0.2">
      <c r="A70" s="9">
        <v>31</v>
      </c>
      <c r="B70" s="4"/>
      <c r="C70" s="3" t="s">
        <v>69</v>
      </c>
      <c r="D70" s="41">
        <f>'TX-HPLC-FLSH'!L70</f>
        <v>0</v>
      </c>
      <c r="E70" s="30">
        <f>'TX-HPLC-FLSH'!M70</f>
        <v>1481000</v>
      </c>
      <c r="F70" s="41">
        <f>'TX-HPLC-GL'!D70</f>
        <v>10136930</v>
      </c>
      <c r="G70" s="30">
        <f>'TX-HPLC-GL'!E70</f>
        <v>1504913</v>
      </c>
      <c r="H70" s="41">
        <f>F70-D70</f>
        <v>10136930</v>
      </c>
      <c r="I70" s="30">
        <f t="shared" ref="I70:I75" si="13">G70-E70</f>
        <v>23913</v>
      </c>
    </row>
    <row r="71" spans="1:63" x14ac:dyDescent="0.2">
      <c r="A71" s="9">
        <v>32</v>
      </c>
      <c r="B71" s="3"/>
      <c r="C71" s="67" t="s">
        <v>70</v>
      </c>
      <c r="D71" s="41">
        <f>'TX-HPLC-FLSH'!L71</f>
        <v>0</v>
      </c>
      <c r="E71" s="30">
        <f>'TX-HPLC-FLSH'!M71</f>
        <v>626000</v>
      </c>
      <c r="F71" s="41">
        <f>'TX-HPLC-GL'!D71</f>
        <v>47391837</v>
      </c>
      <c r="G71" s="30">
        <f>'TX-HPLC-GL'!E71</f>
        <v>578957</v>
      </c>
      <c r="H71" s="41">
        <f>F71-D71</f>
        <v>47391837</v>
      </c>
      <c r="I71" s="30">
        <f t="shared" si="13"/>
        <v>-47043</v>
      </c>
    </row>
    <row r="72" spans="1:63" x14ac:dyDescent="0.2">
      <c r="A72" s="9">
        <v>33</v>
      </c>
      <c r="B72" s="3"/>
      <c r="C72" s="67" t="s">
        <v>71</v>
      </c>
      <c r="D72" s="41">
        <f>'TX-HPLC-FLSH'!L72</f>
        <v>0</v>
      </c>
      <c r="E72" s="30">
        <f>'TX-HPLC-FLSH'!M72</f>
        <v>-277000</v>
      </c>
      <c r="F72" s="41">
        <f>'TX-HPLC-GL'!D72</f>
        <v>0</v>
      </c>
      <c r="G72" s="30">
        <f>'TX-HPLC-GL'!E72</f>
        <v>-415043.06</v>
      </c>
      <c r="H72" s="41">
        <f>F72-D72</f>
        <v>0</v>
      </c>
      <c r="I72" s="30">
        <f t="shared" si="13"/>
        <v>-138043.06</v>
      </c>
    </row>
    <row r="73" spans="1:63" x14ac:dyDescent="0.2">
      <c r="A73" s="9">
        <v>34</v>
      </c>
      <c r="B73" s="3"/>
      <c r="C73" s="67" t="s">
        <v>72</v>
      </c>
      <c r="D73" s="41">
        <f>'TX-HPLC-FLSH'!L73</f>
        <v>0</v>
      </c>
      <c r="E73" s="30">
        <f>'TX-HPLC-FLSH'!M73</f>
        <v>-26038</v>
      </c>
      <c r="F73" s="41">
        <f>'TX-HPLC-GL'!D73</f>
        <v>-14829354</v>
      </c>
      <c r="G73" s="30">
        <f>'TX-HPLC-GL'!E73</f>
        <v>-165864</v>
      </c>
      <c r="H73" s="41">
        <f t="shared" ref="H73:I78" si="14">F73-D73</f>
        <v>-14829354</v>
      </c>
      <c r="I73" s="30">
        <f t="shared" si="13"/>
        <v>-139826</v>
      </c>
    </row>
    <row r="74" spans="1:63" x14ac:dyDescent="0.2">
      <c r="A74" s="9">
        <v>35</v>
      </c>
      <c r="B74" s="3"/>
      <c r="C74" s="67" t="s">
        <v>73</v>
      </c>
      <c r="D74" s="41">
        <f>'TX-HPLC-FLSH'!L74</f>
        <v>0</v>
      </c>
      <c r="E74" s="30">
        <f>'TX-HPLC-FLSH'!M74</f>
        <v>-307050</v>
      </c>
      <c r="F74" s="41">
        <f>'TX-HPLC-GL'!D74</f>
        <v>0</v>
      </c>
      <c r="G74" s="30">
        <f>'TX-HPLC-GL'!E74</f>
        <v>-623681.65</v>
      </c>
      <c r="H74" s="41">
        <f t="shared" si="14"/>
        <v>0</v>
      </c>
      <c r="I74" s="30">
        <f t="shared" si="13"/>
        <v>-316631.65000000002</v>
      </c>
    </row>
    <row r="75" spans="1:63" x14ac:dyDescent="0.2">
      <c r="A75" s="9">
        <v>36</v>
      </c>
      <c r="B75" s="3"/>
      <c r="C75" s="67" t="s">
        <v>48</v>
      </c>
      <c r="D75" s="41">
        <f>'TX-HPLC-FLSH'!L75</f>
        <v>0</v>
      </c>
      <c r="E75" s="45">
        <f>'TX-HPLC-FLSH'!M75</f>
        <v>57000</v>
      </c>
      <c r="F75" s="41">
        <f>'TX-HPLC-GL'!D75</f>
        <v>0</v>
      </c>
      <c r="G75" s="45">
        <f>'TX-HPLC-GL'!E75</f>
        <v>57416</v>
      </c>
      <c r="H75" s="41">
        <f t="shared" si="14"/>
        <v>0</v>
      </c>
      <c r="I75" s="30">
        <f t="shared" si="13"/>
        <v>416</v>
      </c>
    </row>
    <row r="76" spans="1:63" x14ac:dyDescent="0.2">
      <c r="A76" s="9">
        <v>37</v>
      </c>
      <c r="B76" s="3"/>
      <c r="C76" s="67" t="s">
        <v>0</v>
      </c>
      <c r="D76" s="41">
        <f>'TX-HPLC-FLSH'!L76</f>
        <v>0</v>
      </c>
      <c r="E76" s="45">
        <f>'TX-HPLC-FLSH'!M76</f>
        <v>0</v>
      </c>
      <c r="F76" s="41">
        <f>'TX-HPLC-GL'!D76</f>
        <v>0</v>
      </c>
      <c r="G76" s="45">
        <f>'TX-HPLC-GL'!E76</f>
        <v>0</v>
      </c>
      <c r="H76" s="41">
        <f t="shared" si="14"/>
        <v>0</v>
      </c>
      <c r="I76" s="45">
        <f t="shared" si="14"/>
        <v>0</v>
      </c>
    </row>
    <row r="77" spans="1:63" x14ac:dyDescent="0.2">
      <c r="A77" s="9">
        <v>38</v>
      </c>
      <c r="B77" s="3"/>
      <c r="C77" s="67" t="s">
        <v>0</v>
      </c>
      <c r="D77" s="41">
        <f>'TX-HPLC-FLSH'!L77</f>
        <v>0</v>
      </c>
      <c r="E77" s="30">
        <f>'TX-HPLC-FLSH'!M77</f>
        <v>0</v>
      </c>
      <c r="F77" s="41">
        <f>'TX-HPLC-GL'!D77</f>
        <v>0</v>
      </c>
      <c r="G77" s="30">
        <f>'TX-HPLC-GL'!E77</f>
        <v>0</v>
      </c>
      <c r="H77" s="41">
        <f t="shared" si="14"/>
        <v>0</v>
      </c>
      <c r="I77" s="30">
        <f t="shared" si="14"/>
        <v>0</v>
      </c>
    </row>
    <row r="78" spans="1:63" x14ac:dyDescent="0.2">
      <c r="A78" s="9">
        <v>39</v>
      </c>
      <c r="B78" s="3"/>
      <c r="C78" s="67" t="s">
        <v>49</v>
      </c>
      <c r="D78" s="41">
        <f>'TX-HPLC-FLSH'!L78</f>
        <v>0</v>
      </c>
      <c r="E78" s="30">
        <f>'TX-HPLC-FLSH'!M78</f>
        <v>0</v>
      </c>
      <c r="F78" s="41">
        <f>'TX-HPLC-GL'!D78</f>
        <v>0</v>
      </c>
      <c r="G78" s="30">
        <f>'TX-HPLC-GL'!E78</f>
        <v>0</v>
      </c>
      <c r="H78" s="41">
        <f t="shared" si="14"/>
        <v>0</v>
      </c>
      <c r="I78" s="30">
        <f t="shared" si="14"/>
        <v>0</v>
      </c>
    </row>
    <row r="79" spans="1:63" x14ac:dyDescent="0.2">
      <c r="A79" s="9">
        <v>40</v>
      </c>
      <c r="B79" s="3"/>
      <c r="C79" s="67" t="s">
        <v>49</v>
      </c>
      <c r="D79" s="50">
        <f>'TX-HPLC-FLSH'!L79</f>
        <v>0</v>
      </c>
      <c r="E79" s="29">
        <f>'TX-HPLC-FLSH'!M79</f>
        <v>0</v>
      </c>
      <c r="F79" s="50">
        <f>'TX-HPLC-GL'!D79</f>
        <v>0</v>
      </c>
      <c r="G79" s="29">
        <f>'TX-HPLC-GL'!E79</f>
        <v>0</v>
      </c>
      <c r="H79" s="50">
        <f>F79-D79</f>
        <v>0</v>
      </c>
      <c r="I79" s="29">
        <f>G79-E79</f>
        <v>0</v>
      </c>
    </row>
    <row r="80" spans="1:63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2287912</v>
      </c>
      <c r="F80" s="68">
        <f>F16+F24+F29+F36+F43+F45+F47+F49</f>
        <v>0</v>
      </c>
      <c r="G80" s="66">
        <f>SUM(G69:G79)+G16+G24+G29+G36+G43+G45+G47+G49+G51+G56+G61+G66</f>
        <v>1819447.29</v>
      </c>
      <c r="H80" s="68">
        <f>H16+H24+H29+H36+H43+H45+H47+H49</f>
        <v>0</v>
      </c>
      <c r="I80" s="66">
        <f>SUM(I69:I79)+I16+I24+I29+I36+I43+I45+I47+I49+I51+I56+I61+I66</f>
        <v>-468464.71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7" ht="13.5" thickTop="1" x14ac:dyDescent="0.2">
      <c r="A81" s="4"/>
      <c r="B81" s="3"/>
    </row>
    <row r="82" spans="1:7" x14ac:dyDescent="0.2">
      <c r="A82" s="4"/>
      <c r="B82" s="3"/>
      <c r="G82" s="83"/>
    </row>
    <row r="83" spans="1:7" x14ac:dyDescent="0.2">
      <c r="A83" s="4"/>
      <c r="B83" s="3"/>
    </row>
    <row r="84" spans="1:7" x14ac:dyDescent="0.2">
      <c r="A84" s="4"/>
      <c r="B84" s="3"/>
    </row>
    <row r="85" spans="1:7" x14ac:dyDescent="0.2">
      <c r="A85" s="4"/>
      <c r="B85" s="3"/>
    </row>
    <row r="86" spans="1:7" x14ac:dyDescent="0.2">
      <c r="A86" s="4"/>
      <c r="B86" s="3"/>
    </row>
    <row r="87" spans="1:7" x14ac:dyDescent="0.2">
      <c r="A87" s="4"/>
      <c r="B87" s="3"/>
    </row>
    <row r="88" spans="1:7" x14ac:dyDescent="0.2">
      <c r="A88" s="4"/>
      <c r="B88" s="3"/>
    </row>
    <row r="89" spans="1:7" x14ac:dyDescent="0.2">
      <c r="A89" s="4"/>
      <c r="B89" s="3"/>
    </row>
    <row r="90" spans="1:7" x14ac:dyDescent="0.2">
      <c r="A90" s="4"/>
      <c r="B90" s="3"/>
    </row>
    <row r="91" spans="1:7" x14ac:dyDescent="0.2">
      <c r="A91" s="4"/>
      <c r="B91" s="3"/>
    </row>
    <row r="92" spans="1:7" x14ac:dyDescent="0.2">
      <c r="A92" s="4"/>
      <c r="B92" s="3"/>
    </row>
    <row r="93" spans="1:7" x14ac:dyDescent="0.2">
      <c r="A93" s="4"/>
      <c r="B93" s="3"/>
    </row>
    <row r="94" spans="1:7" x14ac:dyDescent="0.2">
      <c r="A94" s="4"/>
      <c r="B94" s="3"/>
    </row>
    <row r="95" spans="1:7" x14ac:dyDescent="0.2">
      <c r="A95" s="4"/>
      <c r="B95" s="3"/>
    </row>
    <row r="96" spans="1: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workbookViewId="0">
      <selection activeCell="B11" sqref="B11"/>
    </sheetView>
  </sheetViews>
  <sheetFormatPr defaultRowHeight="12.75" x14ac:dyDescent="0.2"/>
  <cols>
    <col min="1" max="1" width="29.7109375" customWidth="1"/>
    <col min="2" max="2" width="11.7109375" style="12" customWidth="1"/>
    <col min="3" max="3" width="11.7109375" style="71" customWidth="1"/>
    <col min="4" max="4" width="11.7109375" style="12" customWidth="1"/>
    <col min="5" max="5" width="11.7109375" style="71" customWidth="1"/>
    <col min="6" max="7" width="11.7109375" customWidth="1"/>
  </cols>
  <sheetData>
    <row r="1" spans="1:7" x14ac:dyDescent="0.2">
      <c r="A1" t="s">
        <v>123</v>
      </c>
    </row>
    <row r="2" spans="1:7" x14ac:dyDescent="0.2">
      <c r="A2" s="82" t="s">
        <v>124</v>
      </c>
    </row>
    <row r="3" spans="1:7" x14ac:dyDescent="0.2">
      <c r="A3" s="82"/>
    </row>
    <row r="4" spans="1:7" x14ac:dyDescent="0.2">
      <c r="B4" s="86" t="s">
        <v>66</v>
      </c>
      <c r="C4" s="86"/>
      <c r="D4" s="86" t="s">
        <v>67</v>
      </c>
      <c r="E4" s="86"/>
      <c r="F4" s="86" t="s">
        <v>52</v>
      </c>
      <c r="G4" s="86"/>
    </row>
    <row r="5" spans="1:7" s="69" customFormat="1" x14ac:dyDescent="0.2">
      <c r="B5" s="72" t="s">
        <v>75</v>
      </c>
      <c r="C5" s="70" t="s">
        <v>64</v>
      </c>
      <c r="D5" s="72" t="s">
        <v>75</v>
      </c>
      <c r="E5" s="70" t="s">
        <v>64</v>
      </c>
      <c r="F5" s="72" t="s">
        <v>75</v>
      </c>
      <c r="G5" s="70" t="s">
        <v>64</v>
      </c>
    </row>
    <row r="6" spans="1:7" x14ac:dyDescent="0.2">
      <c r="A6" s="3" t="s">
        <v>68</v>
      </c>
      <c r="B6" s="12">
        <v>0</v>
      </c>
      <c r="C6" s="71">
        <v>0</v>
      </c>
      <c r="D6" s="12">
        <v>0</v>
      </c>
      <c r="E6" s="71">
        <v>0</v>
      </c>
      <c r="F6" s="12">
        <f>+B6+D6</f>
        <v>0</v>
      </c>
      <c r="G6" s="12">
        <f>+C6+E6</f>
        <v>0</v>
      </c>
    </row>
    <row r="7" spans="1:7" x14ac:dyDescent="0.2">
      <c r="A7" s="3" t="s">
        <v>69</v>
      </c>
      <c r="B7" s="12">
        <v>0</v>
      </c>
      <c r="C7" s="71">
        <v>0</v>
      </c>
      <c r="D7" s="12">
        <v>0</v>
      </c>
      <c r="E7" s="71">
        <v>0</v>
      </c>
      <c r="F7" s="12">
        <f t="shared" ref="F7:G12" si="0">+B7+D7</f>
        <v>0</v>
      </c>
      <c r="G7" s="12">
        <f t="shared" si="0"/>
        <v>0</v>
      </c>
    </row>
    <row r="8" spans="1:7" x14ac:dyDescent="0.2">
      <c r="A8" s="67" t="s">
        <v>70</v>
      </c>
      <c r="B8" s="12">
        <f>44959564-41413208</f>
        <v>3546356</v>
      </c>
      <c r="C8" s="71">
        <f>612023-636600</f>
        <v>-24577</v>
      </c>
      <c r="D8" s="12">
        <f>48471108-43046718-7606340</f>
        <v>-2181950</v>
      </c>
      <c r="E8" s="71">
        <f>708683-665911+18897</f>
        <v>61669</v>
      </c>
      <c r="F8" s="12">
        <f t="shared" si="0"/>
        <v>1364406</v>
      </c>
      <c r="G8" s="12">
        <f t="shared" si="0"/>
        <v>37092</v>
      </c>
    </row>
    <row r="9" spans="1:7" x14ac:dyDescent="0.2">
      <c r="A9" s="67" t="s">
        <v>71</v>
      </c>
      <c r="B9" s="12">
        <v>0</v>
      </c>
      <c r="C9" s="71">
        <v>-238267</v>
      </c>
      <c r="D9" s="12">
        <v>0</v>
      </c>
      <c r="E9" s="71">
        <v>-935406.78</v>
      </c>
      <c r="F9" s="12">
        <f t="shared" si="0"/>
        <v>0</v>
      </c>
      <c r="G9" s="12">
        <f t="shared" si="0"/>
        <v>-1173673.78</v>
      </c>
    </row>
    <row r="10" spans="1:7" x14ac:dyDescent="0.2">
      <c r="A10" s="67" t="s">
        <v>72</v>
      </c>
      <c r="B10" s="12">
        <f>-15693796-18912+11256947</f>
        <v>-4455761</v>
      </c>
      <c r="C10" s="71">
        <f>-279078-39904+278268</f>
        <v>-40714</v>
      </c>
      <c r="D10" s="12">
        <f>-12570254-5611+10978559+77717+11281</f>
        <v>-1508308</v>
      </c>
      <c r="E10" s="71">
        <f>-218466-9217+248727-30171+26398</f>
        <v>17271</v>
      </c>
      <c r="F10" s="12">
        <f t="shared" si="0"/>
        <v>-5964069</v>
      </c>
      <c r="G10" s="12">
        <f t="shared" si="0"/>
        <v>-23443</v>
      </c>
    </row>
    <row r="11" spans="1:7" x14ac:dyDescent="0.2">
      <c r="A11" s="67" t="s">
        <v>73</v>
      </c>
      <c r="B11" s="12">
        <v>0</v>
      </c>
      <c r="C11" s="71">
        <v>-307050</v>
      </c>
      <c r="D11" s="12">
        <v>0</v>
      </c>
      <c r="E11" s="71">
        <v>0</v>
      </c>
      <c r="F11" s="12">
        <f t="shared" si="0"/>
        <v>0</v>
      </c>
      <c r="G11" s="12">
        <f t="shared" si="0"/>
        <v>-307050</v>
      </c>
    </row>
    <row r="12" spans="1:7" x14ac:dyDescent="0.2">
      <c r="A12" s="67" t="s">
        <v>48</v>
      </c>
      <c r="B12" s="12">
        <v>0</v>
      </c>
      <c r="C12" s="71">
        <v>0</v>
      </c>
      <c r="D12" s="12">
        <v>0</v>
      </c>
      <c r="E12" s="71">
        <v>0</v>
      </c>
      <c r="F12" s="12">
        <f t="shared" si="0"/>
        <v>0</v>
      </c>
      <c r="G12" s="12">
        <f t="shared" si="0"/>
        <v>0</v>
      </c>
    </row>
    <row r="13" spans="1:7" ht="13.5" thickBot="1" x14ac:dyDescent="0.25">
      <c r="B13" s="73">
        <f t="shared" ref="B13:G13" si="1">SUM(B6:B12)</f>
        <v>-909405</v>
      </c>
      <c r="C13" s="73">
        <f t="shared" si="1"/>
        <v>-610608</v>
      </c>
      <c r="D13" s="73">
        <f t="shared" si="1"/>
        <v>-3690258</v>
      </c>
      <c r="E13" s="73">
        <f t="shared" si="1"/>
        <v>-856466.78</v>
      </c>
      <c r="F13" s="73">
        <f t="shared" si="1"/>
        <v>-4599663</v>
      </c>
      <c r="G13" s="73">
        <f t="shared" si="1"/>
        <v>-1467074.78</v>
      </c>
    </row>
    <row r="14" spans="1:7" ht="13.5" thickTop="1" x14ac:dyDescent="0.2"/>
  </sheetData>
  <mergeCells count="3">
    <mergeCell ref="B4:C4"/>
    <mergeCell ref="D4:E4"/>
    <mergeCell ref="F4:G4"/>
  </mergeCells>
  <printOptions horizontalCentered="1"/>
  <pageMargins left="0.75" right="0.75" top="1" bottom="1" header="0.5" footer="0.5"/>
  <pageSetup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28"/>
  <sheetViews>
    <sheetView topLeftCell="A19" workbookViewId="0">
      <selection activeCell="K5" sqref="K5"/>
    </sheetView>
  </sheetViews>
  <sheetFormatPr defaultRowHeight="12.75" x14ac:dyDescent="0.2"/>
  <cols>
    <col min="11" max="11" width="16.42578125" customWidth="1"/>
  </cols>
  <sheetData>
    <row r="4" spans="1:11" x14ac:dyDescent="0.2">
      <c r="A4" s="74" t="s">
        <v>76</v>
      </c>
      <c r="B4" s="74" t="s">
        <v>77</v>
      </c>
      <c r="C4" s="74" t="s">
        <v>78</v>
      </c>
      <c r="D4" s="74" t="s">
        <v>79</v>
      </c>
      <c r="E4" s="74" t="s">
        <v>80</v>
      </c>
      <c r="F4" s="74" t="s">
        <v>81</v>
      </c>
      <c r="G4" s="74" t="s">
        <v>82</v>
      </c>
      <c r="H4" s="74" t="s">
        <v>83</v>
      </c>
      <c r="I4" s="74" t="s">
        <v>84</v>
      </c>
      <c r="J4" s="74" t="s">
        <v>85</v>
      </c>
      <c r="K4" s="74" t="s">
        <v>86</v>
      </c>
    </row>
    <row r="5" spans="1:11" ht="25.5" x14ac:dyDescent="0.2">
      <c r="A5" s="75" t="s">
        <v>87</v>
      </c>
      <c r="B5" s="75" t="s">
        <v>88</v>
      </c>
      <c r="C5" s="75" t="s">
        <v>89</v>
      </c>
      <c r="D5" s="75" t="s">
        <v>90</v>
      </c>
      <c r="E5" s="75" t="s">
        <v>91</v>
      </c>
      <c r="F5" s="75" t="s">
        <v>92</v>
      </c>
      <c r="G5" s="75" t="s">
        <v>93</v>
      </c>
      <c r="H5" s="75" t="s">
        <v>0</v>
      </c>
      <c r="I5" s="75" t="s">
        <v>94</v>
      </c>
      <c r="J5" s="75" t="s">
        <v>95</v>
      </c>
      <c r="K5" s="76">
        <v>130.29</v>
      </c>
    </row>
    <row r="6" spans="1:11" ht="25.5" x14ac:dyDescent="0.2">
      <c r="A6" s="75" t="s">
        <v>87</v>
      </c>
      <c r="B6" s="75" t="s">
        <v>88</v>
      </c>
      <c r="C6" s="75" t="s">
        <v>89</v>
      </c>
      <c r="D6" s="75" t="s">
        <v>90</v>
      </c>
      <c r="E6" s="75" t="s">
        <v>91</v>
      </c>
      <c r="F6" s="75" t="s">
        <v>92</v>
      </c>
      <c r="G6" s="75" t="s">
        <v>93</v>
      </c>
      <c r="H6" s="75" t="s">
        <v>0</v>
      </c>
      <c r="I6" s="75" t="s">
        <v>96</v>
      </c>
      <c r="J6" s="75" t="s">
        <v>95</v>
      </c>
      <c r="K6" s="76">
        <v>251355.86</v>
      </c>
    </row>
    <row r="7" spans="1:11" ht="25.5" x14ac:dyDescent="0.2">
      <c r="A7" s="75" t="s">
        <v>87</v>
      </c>
      <c r="B7" s="75" t="s">
        <v>88</v>
      </c>
      <c r="C7" s="75" t="s">
        <v>89</v>
      </c>
      <c r="D7" s="75" t="s">
        <v>90</v>
      </c>
      <c r="E7" s="75" t="s">
        <v>91</v>
      </c>
      <c r="F7" s="75" t="s">
        <v>92</v>
      </c>
      <c r="G7" s="75" t="s">
        <v>93</v>
      </c>
      <c r="H7" s="75" t="s">
        <v>0</v>
      </c>
      <c r="I7" s="75" t="s">
        <v>115</v>
      </c>
      <c r="J7" s="75" t="s">
        <v>116</v>
      </c>
      <c r="K7" s="76">
        <v>-13219.15</v>
      </c>
    </row>
    <row r="8" spans="1:11" ht="25.5" x14ac:dyDescent="0.2">
      <c r="A8" s="75" t="s">
        <v>87</v>
      </c>
      <c r="B8" s="75" t="s">
        <v>97</v>
      </c>
      <c r="C8" s="75" t="s">
        <v>89</v>
      </c>
      <c r="D8" s="75" t="s">
        <v>90</v>
      </c>
      <c r="E8" s="75" t="s">
        <v>91</v>
      </c>
      <c r="F8" s="75" t="s">
        <v>92</v>
      </c>
      <c r="G8" s="75" t="s">
        <v>93</v>
      </c>
      <c r="H8" s="75" t="s">
        <v>0</v>
      </c>
      <c r="I8" s="75" t="s">
        <v>114</v>
      </c>
      <c r="J8" s="75" t="s">
        <v>95</v>
      </c>
      <c r="K8" s="78">
        <v>429411.06</v>
      </c>
    </row>
    <row r="9" spans="1:11" ht="25.5" x14ac:dyDescent="0.2">
      <c r="A9" s="75" t="s">
        <v>87</v>
      </c>
      <c r="B9" s="75" t="s">
        <v>97</v>
      </c>
      <c r="C9" s="75" t="s">
        <v>89</v>
      </c>
      <c r="D9" s="75" t="s">
        <v>90</v>
      </c>
      <c r="E9" s="75" t="s">
        <v>91</v>
      </c>
      <c r="F9" s="75" t="s">
        <v>92</v>
      </c>
      <c r="G9" s="75" t="s">
        <v>93</v>
      </c>
      <c r="H9" s="75" t="s">
        <v>0</v>
      </c>
      <c r="I9" s="75" t="s">
        <v>117</v>
      </c>
      <c r="J9" s="75" t="s">
        <v>116</v>
      </c>
      <c r="K9" s="78">
        <v>-14367.6</v>
      </c>
    </row>
    <row r="10" spans="1:11" ht="25.5" x14ac:dyDescent="0.2">
      <c r="A10" s="75" t="s">
        <v>87</v>
      </c>
      <c r="B10" s="75" t="s">
        <v>97</v>
      </c>
      <c r="C10" s="75" t="s">
        <v>89</v>
      </c>
      <c r="D10" s="75" t="s">
        <v>90</v>
      </c>
      <c r="E10" s="75" t="s">
        <v>91</v>
      </c>
      <c r="F10" s="75" t="s">
        <v>92</v>
      </c>
      <c r="G10" s="75" t="s">
        <v>93</v>
      </c>
      <c r="H10" s="75" t="s">
        <v>0</v>
      </c>
      <c r="I10" s="75" t="s">
        <v>98</v>
      </c>
      <c r="J10" s="75" t="s">
        <v>95</v>
      </c>
      <c r="K10" s="76">
        <v>335.58</v>
      </c>
    </row>
    <row r="11" spans="1:11" ht="25.5" x14ac:dyDescent="0.2">
      <c r="A11" s="75" t="s">
        <v>87</v>
      </c>
      <c r="B11" s="75" t="s">
        <v>97</v>
      </c>
      <c r="C11" s="75" t="s">
        <v>89</v>
      </c>
      <c r="D11" s="75" t="s">
        <v>90</v>
      </c>
      <c r="E11" s="75" t="s">
        <v>91</v>
      </c>
      <c r="F11" s="75" t="s">
        <v>92</v>
      </c>
      <c r="G11" s="75" t="s">
        <v>93</v>
      </c>
      <c r="H11" s="75" t="s">
        <v>0</v>
      </c>
      <c r="I11" s="75" t="s">
        <v>100</v>
      </c>
      <c r="J11" s="75" t="s">
        <v>95</v>
      </c>
      <c r="K11" s="76">
        <v>24474.52</v>
      </c>
    </row>
    <row r="12" spans="1:11" ht="25.5" x14ac:dyDescent="0.2">
      <c r="A12" s="75" t="s">
        <v>87</v>
      </c>
      <c r="B12" s="75" t="s">
        <v>97</v>
      </c>
      <c r="C12" s="75" t="s">
        <v>89</v>
      </c>
      <c r="D12" s="75" t="s">
        <v>90</v>
      </c>
      <c r="E12" s="75" t="s">
        <v>91</v>
      </c>
      <c r="F12" s="75" t="s">
        <v>92</v>
      </c>
      <c r="G12" s="75" t="s">
        <v>93</v>
      </c>
      <c r="H12" s="75" t="s">
        <v>0</v>
      </c>
      <c r="I12" s="75" t="s">
        <v>99</v>
      </c>
      <c r="J12" s="75" t="s">
        <v>95</v>
      </c>
      <c r="K12" s="76">
        <v>23756.26</v>
      </c>
    </row>
    <row r="13" spans="1:11" ht="25.5" x14ac:dyDescent="0.2">
      <c r="A13" s="75" t="s">
        <v>87</v>
      </c>
      <c r="B13" s="75" t="s">
        <v>97</v>
      </c>
      <c r="C13" s="75" t="s">
        <v>89</v>
      </c>
      <c r="D13" s="75" t="s">
        <v>90</v>
      </c>
      <c r="E13" s="75" t="s">
        <v>91</v>
      </c>
      <c r="F13" s="75" t="s">
        <v>92</v>
      </c>
      <c r="G13" s="75" t="s">
        <v>93</v>
      </c>
      <c r="H13" s="75" t="s">
        <v>0</v>
      </c>
      <c r="I13" s="75" t="s">
        <v>106</v>
      </c>
      <c r="J13" s="75" t="s">
        <v>95</v>
      </c>
      <c r="K13" s="76">
        <v>44066.04</v>
      </c>
    </row>
    <row r="14" spans="1:11" ht="25.5" x14ac:dyDescent="0.2">
      <c r="A14" s="75" t="s">
        <v>87</v>
      </c>
      <c r="B14" s="75" t="s">
        <v>97</v>
      </c>
      <c r="C14" s="75" t="s">
        <v>89</v>
      </c>
      <c r="D14" s="75" t="s">
        <v>90</v>
      </c>
      <c r="E14" s="75" t="s">
        <v>91</v>
      </c>
      <c r="F14" s="75" t="s">
        <v>92</v>
      </c>
      <c r="G14" s="75" t="s">
        <v>93</v>
      </c>
      <c r="H14" s="75" t="s">
        <v>0</v>
      </c>
      <c r="I14" s="75" t="s">
        <v>105</v>
      </c>
      <c r="J14" s="75" t="s">
        <v>95</v>
      </c>
      <c r="K14" s="76">
        <v>42625.8</v>
      </c>
    </row>
    <row r="15" spans="1:11" ht="25.5" x14ac:dyDescent="0.2">
      <c r="A15" s="75" t="s">
        <v>87</v>
      </c>
      <c r="B15" s="75" t="s">
        <v>97</v>
      </c>
      <c r="C15" s="75" t="s">
        <v>89</v>
      </c>
      <c r="D15" s="75" t="s">
        <v>90</v>
      </c>
      <c r="E15" s="75" t="s">
        <v>91</v>
      </c>
      <c r="F15" s="75" t="s">
        <v>92</v>
      </c>
      <c r="G15" s="75" t="s">
        <v>93</v>
      </c>
      <c r="H15" s="75" t="s">
        <v>0</v>
      </c>
      <c r="I15" s="75" t="s">
        <v>104</v>
      </c>
      <c r="J15" s="75" t="s">
        <v>95</v>
      </c>
      <c r="K15" s="76">
        <v>40874.080000000002</v>
      </c>
    </row>
    <row r="16" spans="1:11" ht="25.5" x14ac:dyDescent="0.2">
      <c r="A16" s="75" t="s">
        <v>87</v>
      </c>
      <c r="B16" s="75" t="s">
        <v>97</v>
      </c>
      <c r="C16" s="75" t="s">
        <v>89</v>
      </c>
      <c r="D16" s="75" t="s">
        <v>90</v>
      </c>
      <c r="E16" s="75" t="s">
        <v>91</v>
      </c>
      <c r="F16" s="75" t="s">
        <v>92</v>
      </c>
      <c r="G16" s="75" t="s">
        <v>93</v>
      </c>
      <c r="H16" s="75" t="s">
        <v>0</v>
      </c>
      <c r="I16" s="75" t="s">
        <v>103</v>
      </c>
      <c r="J16" s="75" t="s">
        <v>95</v>
      </c>
      <c r="K16" s="76">
        <v>37951.379999999997</v>
      </c>
    </row>
    <row r="17" spans="1:11" ht="25.5" x14ac:dyDescent="0.2">
      <c r="A17" s="75" t="s">
        <v>87</v>
      </c>
      <c r="B17" s="75" t="s">
        <v>97</v>
      </c>
      <c r="C17" s="75" t="s">
        <v>89</v>
      </c>
      <c r="D17" s="75" t="s">
        <v>90</v>
      </c>
      <c r="E17" s="75" t="s">
        <v>91</v>
      </c>
      <c r="F17" s="75" t="s">
        <v>92</v>
      </c>
      <c r="G17" s="75" t="s">
        <v>93</v>
      </c>
      <c r="H17" s="75" t="s">
        <v>0</v>
      </c>
      <c r="I17" s="75" t="s">
        <v>102</v>
      </c>
      <c r="J17" s="75" t="s">
        <v>95</v>
      </c>
      <c r="K17" s="76">
        <v>37161.06</v>
      </c>
    </row>
    <row r="18" spans="1:11" ht="25.5" x14ac:dyDescent="0.2">
      <c r="A18" s="75" t="s">
        <v>87</v>
      </c>
      <c r="B18" s="75" t="s">
        <v>97</v>
      </c>
      <c r="C18" s="75" t="s">
        <v>89</v>
      </c>
      <c r="D18" s="75" t="s">
        <v>90</v>
      </c>
      <c r="E18" s="75" t="s">
        <v>91</v>
      </c>
      <c r="F18" s="75" t="s">
        <v>92</v>
      </c>
      <c r="G18" s="75" t="s">
        <v>93</v>
      </c>
      <c r="H18" s="75" t="s">
        <v>0</v>
      </c>
      <c r="I18" s="75" t="s">
        <v>101</v>
      </c>
      <c r="J18" s="75" t="s">
        <v>95</v>
      </c>
      <c r="K18" s="76">
        <v>36732.300000000003</v>
      </c>
    </row>
    <row r="19" spans="1:11" ht="25.5" x14ac:dyDescent="0.2">
      <c r="A19" s="75" t="s">
        <v>87</v>
      </c>
      <c r="B19" s="75" t="s">
        <v>97</v>
      </c>
      <c r="C19" s="75" t="s">
        <v>89</v>
      </c>
      <c r="D19" s="75" t="s">
        <v>90</v>
      </c>
      <c r="E19" s="75" t="s">
        <v>91</v>
      </c>
      <c r="F19" s="75" t="s">
        <v>92</v>
      </c>
      <c r="G19" s="75" t="s">
        <v>93</v>
      </c>
      <c r="H19" s="75" t="s">
        <v>0</v>
      </c>
      <c r="I19" s="75" t="s">
        <v>110</v>
      </c>
      <c r="J19" s="75" t="s">
        <v>95</v>
      </c>
      <c r="K19" s="76">
        <v>57358.68</v>
      </c>
    </row>
    <row r="20" spans="1:11" ht="25.5" x14ac:dyDescent="0.2">
      <c r="A20" s="75" t="s">
        <v>87</v>
      </c>
      <c r="B20" s="75" t="s">
        <v>97</v>
      </c>
      <c r="C20" s="75" t="s">
        <v>89</v>
      </c>
      <c r="D20" s="75" t="s">
        <v>90</v>
      </c>
      <c r="E20" s="75" t="s">
        <v>91</v>
      </c>
      <c r="F20" s="75" t="s">
        <v>92</v>
      </c>
      <c r="G20" s="75" t="s">
        <v>93</v>
      </c>
      <c r="H20" s="75" t="s">
        <v>0</v>
      </c>
      <c r="I20" s="75" t="s">
        <v>112</v>
      </c>
      <c r="J20" s="75" t="s">
        <v>95</v>
      </c>
      <c r="K20" s="76">
        <v>79707.3</v>
      </c>
    </row>
    <row r="21" spans="1:11" ht="25.5" x14ac:dyDescent="0.2">
      <c r="A21" s="75" t="s">
        <v>87</v>
      </c>
      <c r="B21" s="75" t="s">
        <v>97</v>
      </c>
      <c r="C21" s="75" t="s">
        <v>89</v>
      </c>
      <c r="D21" s="75" t="s">
        <v>90</v>
      </c>
      <c r="E21" s="75" t="s">
        <v>91</v>
      </c>
      <c r="F21" s="75" t="s">
        <v>92</v>
      </c>
      <c r="G21" s="75" t="s">
        <v>93</v>
      </c>
      <c r="H21" s="75" t="s">
        <v>0</v>
      </c>
      <c r="I21" s="75" t="s">
        <v>108</v>
      </c>
      <c r="J21" s="75" t="s">
        <v>95</v>
      </c>
      <c r="K21" s="76">
        <v>52100.160000000003</v>
      </c>
    </row>
    <row r="22" spans="1:11" ht="25.5" x14ac:dyDescent="0.2">
      <c r="A22" s="75" t="s">
        <v>87</v>
      </c>
      <c r="B22" s="75" t="s">
        <v>97</v>
      </c>
      <c r="C22" s="75" t="s">
        <v>89</v>
      </c>
      <c r="D22" s="75" t="s">
        <v>90</v>
      </c>
      <c r="E22" s="75" t="s">
        <v>91</v>
      </c>
      <c r="F22" s="75" t="s">
        <v>92</v>
      </c>
      <c r="G22" s="75" t="s">
        <v>93</v>
      </c>
      <c r="H22" s="75" t="s">
        <v>0</v>
      </c>
      <c r="I22" s="75" t="s">
        <v>107</v>
      </c>
      <c r="J22" s="75" t="s">
        <v>95</v>
      </c>
      <c r="K22" s="76">
        <v>51174.63</v>
      </c>
    </row>
    <row r="23" spans="1:11" ht="25.5" x14ac:dyDescent="0.2">
      <c r="A23" s="75" t="s">
        <v>87</v>
      </c>
      <c r="B23" s="75" t="s">
        <v>97</v>
      </c>
      <c r="C23" s="75" t="s">
        <v>89</v>
      </c>
      <c r="D23" s="75" t="s">
        <v>90</v>
      </c>
      <c r="E23" s="75" t="s">
        <v>91</v>
      </c>
      <c r="F23" s="75" t="s">
        <v>92</v>
      </c>
      <c r="G23" s="75" t="s">
        <v>93</v>
      </c>
      <c r="H23" s="75" t="s">
        <v>0</v>
      </c>
      <c r="I23" s="75" t="s">
        <v>109</v>
      </c>
      <c r="J23" s="75" t="s">
        <v>95</v>
      </c>
      <c r="K23" s="76">
        <v>56940.46</v>
      </c>
    </row>
    <row r="24" spans="1:11" ht="25.5" x14ac:dyDescent="0.2">
      <c r="A24" s="75" t="s">
        <v>87</v>
      </c>
      <c r="B24" s="75" t="s">
        <v>97</v>
      </c>
      <c r="C24" s="75" t="s">
        <v>89</v>
      </c>
      <c r="D24" s="75" t="s">
        <v>90</v>
      </c>
      <c r="E24" s="75" t="s">
        <v>91</v>
      </c>
      <c r="F24" s="75" t="s">
        <v>92</v>
      </c>
      <c r="G24" s="75" t="s">
        <v>93</v>
      </c>
      <c r="H24" s="75" t="s">
        <v>0</v>
      </c>
      <c r="I24" s="75" t="s">
        <v>113</v>
      </c>
      <c r="J24" s="75" t="s">
        <v>95</v>
      </c>
      <c r="K24" s="76">
        <v>86345.52</v>
      </c>
    </row>
    <row r="25" spans="1:11" ht="25.5" x14ac:dyDescent="0.2">
      <c r="A25" s="75" t="s">
        <v>87</v>
      </c>
      <c r="B25" s="75" t="s">
        <v>97</v>
      </c>
      <c r="C25" s="75" t="s">
        <v>89</v>
      </c>
      <c r="D25" s="75" t="s">
        <v>90</v>
      </c>
      <c r="E25" s="75" t="s">
        <v>91</v>
      </c>
      <c r="F25" s="75" t="s">
        <v>92</v>
      </c>
      <c r="G25" s="75" t="s">
        <v>93</v>
      </c>
      <c r="H25" s="75" t="s">
        <v>0</v>
      </c>
      <c r="I25" s="75" t="s">
        <v>111</v>
      </c>
      <c r="J25" s="75" t="s">
        <v>95</v>
      </c>
      <c r="K25" s="76">
        <v>71180.960000000006</v>
      </c>
    </row>
    <row r="26" spans="1:11" ht="25.5" x14ac:dyDescent="0.2">
      <c r="A26" s="75" t="s">
        <v>87</v>
      </c>
      <c r="B26" s="75" t="s">
        <v>97</v>
      </c>
      <c r="C26" s="75" t="s">
        <v>89</v>
      </c>
      <c r="D26" s="75" t="s">
        <v>90</v>
      </c>
      <c r="E26" s="75" t="s">
        <v>91</v>
      </c>
      <c r="F26" s="75" t="s">
        <v>92</v>
      </c>
      <c r="G26" s="75" t="s">
        <v>93</v>
      </c>
      <c r="H26" s="75" t="s">
        <v>0</v>
      </c>
      <c r="I26" s="75" t="s">
        <v>94</v>
      </c>
      <c r="J26" s="75" t="s">
        <v>95</v>
      </c>
      <c r="K26" s="76">
        <v>111097.98</v>
      </c>
    </row>
    <row r="27" spans="1:11" ht="25.5" x14ac:dyDescent="0.2">
      <c r="A27" s="75" t="s">
        <v>87</v>
      </c>
      <c r="B27" s="75" t="s">
        <v>97</v>
      </c>
      <c r="C27" s="75" t="s">
        <v>89</v>
      </c>
      <c r="D27" s="75" t="s">
        <v>90</v>
      </c>
      <c r="E27" s="75" t="s">
        <v>91</v>
      </c>
      <c r="F27" s="75" t="s">
        <v>92</v>
      </c>
      <c r="G27" s="75" t="s">
        <v>93</v>
      </c>
      <c r="H27" s="75" t="s">
        <v>0</v>
      </c>
      <c r="I27" s="75" t="s">
        <v>96</v>
      </c>
      <c r="J27" s="75" t="s">
        <v>95</v>
      </c>
      <c r="K27" s="76">
        <v>81524.070000000007</v>
      </c>
    </row>
    <row r="28" spans="1:11" x14ac:dyDescent="0.2">
      <c r="K28" s="77">
        <f>SUM(K5:K27)</f>
        <v>1588717.24</v>
      </c>
    </row>
  </sheetData>
  <pageMargins left="0.25" right="0.25" top="1" bottom="1" header="0.5" footer="0.5"/>
  <pageSetup scale="96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"/>
  <sheetViews>
    <sheetView workbookViewId="0">
      <selection activeCell="K5" sqref="K5"/>
    </sheetView>
  </sheetViews>
  <sheetFormatPr defaultRowHeight="12.75" x14ac:dyDescent="0.2"/>
  <cols>
    <col min="11" max="11" width="10.85546875" bestFit="1" customWidth="1"/>
  </cols>
  <sheetData>
    <row r="3" spans="1:11" x14ac:dyDescent="0.2">
      <c r="A3" s="79" t="s">
        <v>76</v>
      </c>
      <c r="B3" s="79" t="s">
        <v>77</v>
      </c>
      <c r="C3" s="79" t="s">
        <v>78</v>
      </c>
      <c r="D3" s="79" t="s">
        <v>79</v>
      </c>
      <c r="E3" s="79" t="s">
        <v>80</v>
      </c>
      <c r="F3" s="79" t="s">
        <v>81</v>
      </c>
      <c r="G3" s="79" t="s">
        <v>82</v>
      </c>
      <c r="H3" s="79" t="s">
        <v>83</v>
      </c>
      <c r="I3" s="79" t="s">
        <v>84</v>
      </c>
      <c r="J3" s="79" t="s">
        <v>85</v>
      </c>
      <c r="K3" s="79" t="s">
        <v>86</v>
      </c>
    </row>
    <row r="4" spans="1:11" ht="25.5" x14ac:dyDescent="0.2">
      <c r="A4" s="80" t="s">
        <v>87</v>
      </c>
      <c r="B4" s="80" t="s">
        <v>97</v>
      </c>
      <c r="C4" s="80" t="s">
        <v>118</v>
      </c>
      <c r="D4" s="80" t="s">
        <v>119</v>
      </c>
      <c r="E4" s="80" t="s">
        <v>91</v>
      </c>
      <c r="F4" s="80" t="s">
        <v>92</v>
      </c>
      <c r="G4" s="80" t="s">
        <v>93</v>
      </c>
      <c r="H4" s="80" t="s">
        <v>0</v>
      </c>
      <c r="I4" s="80" t="s">
        <v>120</v>
      </c>
      <c r="J4" s="80" t="s">
        <v>63</v>
      </c>
      <c r="K4" s="81">
        <v>340950</v>
      </c>
    </row>
    <row r="5" spans="1:11" ht="25.5" x14ac:dyDescent="0.2">
      <c r="A5" s="80" t="s">
        <v>87</v>
      </c>
      <c r="B5" s="80" t="s">
        <v>88</v>
      </c>
      <c r="C5" s="80" t="s">
        <v>118</v>
      </c>
      <c r="D5" s="80" t="s">
        <v>119</v>
      </c>
      <c r="E5" s="80" t="s">
        <v>91</v>
      </c>
      <c r="F5" s="80" t="s">
        <v>92</v>
      </c>
      <c r="G5" s="80" t="s">
        <v>93</v>
      </c>
      <c r="H5" s="80" t="s">
        <v>0</v>
      </c>
      <c r="I5" s="80" t="s">
        <v>121</v>
      </c>
      <c r="J5" s="80" t="s">
        <v>0</v>
      </c>
      <c r="K5" s="81">
        <v>307050</v>
      </c>
    </row>
    <row r="6" spans="1:11" x14ac:dyDescent="0.2">
      <c r="K6" s="77">
        <f>SUM(K4:K5)</f>
        <v>648000</v>
      </c>
    </row>
  </sheetData>
  <pageMargins left="0.25" right="0.2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TX-HPLC-FLSH</vt:lpstr>
      <vt:lpstr>TX-HPLC-GL</vt:lpstr>
      <vt:lpstr>TX-HPLC-VAR</vt:lpstr>
      <vt:lpstr>Pre2000 Value</vt:lpstr>
      <vt:lpstr>Com Fuel Exp</vt:lpstr>
      <vt:lpstr>UA4 Op</vt:lpstr>
      <vt:lpstr>'Pre2000 Value'!Print_Area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2000-03-22T13:42:32Z</cp:lastPrinted>
  <dcterms:created xsi:type="dcterms:W3CDTF">1997-07-11T21:57:33Z</dcterms:created>
  <dcterms:modified xsi:type="dcterms:W3CDTF">2014-09-04T18:05:28Z</dcterms:modified>
</cp:coreProperties>
</file>