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 activeTab="1"/>
  </bookViews>
  <sheets>
    <sheet name="0003" sheetId="1" r:id="rId1"/>
    <sheet name="000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9" i="2"/>
  <c r="E19" i="1"/>
  <c r="E22" i="1"/>
  <c r="E24" i="1"/>
  <c r="E25" i="1"/>
</calcChain>
</file>

<file path=xl/sharedStrings.xml><?xml version="1.0" encoding="utf-8"?>
<sst xmlns="http://schemas.openxmlformats.org/spreadsheetml/2006/main" count="165" uniqueCount="86">
  <si>
    <t>Counterparty</t>
  </si>
  <si>
    <t>Prod Month</t>
  </si>
  <si>
    <t>TAGG #</t>
  </si>
  <si>
    <t>Amount</t>
  </si>
  <si>
    <t>0003</t>
  </si>
  <si>
    <t>Offsetting TAGG #</t>
  </si>
  <si>
    <t>Consumers</t>
  </si>
  <si>
    <t>EX2872.9</t>
  </si>
  <si>
    <t>EX2872.10(April 2000)</t>
  </si>
  <si>
    <t>EX2872.8(April 2000)</t>
  </si>
  <si>
    <t>EX2872.7</t>
  </si>
  <si>
    <t>EU1485.A</t>
  </si>
  <si>
    <t>EU1485.9(Oct 1999)</t>
  </si>
  <si>
    <t>EU1485.8</t>
  </si>
  <si>
    <t>EU1485.7(Oct 1999)</t>
  </si>
  <si>
    <t>St- Bug Wash</t>
  </si>
  <si>
    <t>EW0842.1</t>
  </si>
  <si>
    <t>EW0842.2(booked to INTRA CNT TRANS)</t>
  </si>
  <si>
    <t>EY2207.1</t>
  </si>
  <si>
    <t>INTRA-CNT-TRANS</t>
  </si>
  <si>
    <t>Offset in Central(Jim Little)</t>
  </si>
  <si>
    <t>NA6779.1</t>
  </si>
  <si>
    <t>Central</t>
  </si>
  <si>
    <t>Market East</t>
  </si>
  <si>
    <t>NA6790.1</t>
  </si>
  <si>
    <t>Offset in East(Jim Little)</t>
  </si>
  <si>
    <t>FT-Ontario</t>
  </si>
  <si>
    <t>NA9241.1-.4</t>
  </si>
  <si>
    <t>Reclass to be done by Jim Little</t>
  </si>
  <si>
    <t>EU1485.C</t>
  </si>
  <si>
    <t>EU1485.B(Dec 1999)</t>
  </si>
  <si>
    <t>EU1485.G</t>
  </si>
  <si>
    <t>EU1485.E(Jan 2000)</t>
  </si>
  <si>
    <t>EU1485.L</t>
  </si>
  <si>
    <t>EU1485.J(Feb 2000)</t>
  </si>
  <si>
    <t>N32106.6</t>
  </si>
  <si>
    <t>N32106.5(Nov 1999)</t>
  </si>
  <si>
    <t>Missing Annuities</t>
  </si>
  <si>
    <t>N32106.4 &amp; .8</t>
  </si>
  <si>
    <t>EU1485.D(Dec 1999)</t>
  </si>
  <si>
    <t>EU1485.I(Jan 2000)</t>
  </si>
  <si>
    <t>N36669.C</t>
  </si>
  <si>
    <t>N36669.9(Nov 1999)</t>
  </si>
  <si>
    <t>N36669.F</t>
  </si>
  <si>
    <t>Trans Type</t>
  </si>
  <si>
    <t>Financial</t>
  </si>
  <si>
    <t>Buy</t>
  </si>
  <si>
    <t>Sale</t>
  </si>
  <si>
    <t>N32106.2</t>
  </si>
  <si>
    <t>Liq variance net of flash to actual variance</t>
  </si>
  <si>
    <t>N32106.4</t>
  </si>
  <si>
    <t>Annuity for N32106.2 &amp; .6</t>
  </si>
  <si>
    <t>N32106.8</t>
  </si>
  <si>
    <t>N36669.4</t>
  </si>
  <si>
    <t>Annuity for N36669.C</t>
  </si>
  <si>
    <t>EU1485</t>
  </si>
  <si>
    <t>No sale liquidation for this deal - this linked to the buy</t>
  </si>
  <si>
    <t>EX2872</t>
  </si>
  <si>
    <t>Transcanada</t>
  </si>
  <si>
    <t>N36190.6</t>
  </si>
  <si>
    <t>N63076.2</t>
  </si>
  <si>
    <t>N63076.6</t>
  </si>
  <si>
    <t>This is a swap - for Tolls - transport</t>
  </si>
  <si>
    <t>Enron Canada</t>
  </si>
  <si>
    <t>N63076.8</t>
  </si>
  <si>
    <t>N63076.C</t>
  </si>
  <si>
    <t>N36190.3</t>
  </si>
  <si>
    <t>OA Variances - Fin Liq and Synthetic Storage</t>
  </si>
  <si>
    <t>0002</t>
  </si>
  <si>
    <t>N06407.2</t>
  </si>
  <si>
    <t>N07675.2</t>
  </si>
  <si>
    <t>EU1485.J</t>
  </si>
  <si>
    <t>EU1485.L(0300)(variance due to demand charge sitara #76163)</t>
  </si>
  <si>
    <t>N07675.1(1299)(Variance due to demand charge sitara #108341)</t>
  </si>
  <si>
    <t>N06407.1(1299)(Variance due to demand charge sitara #107423)</t>
  </si>
  <si>
    <t>N35425.C</t>
  </si>
  <si>
    <t>N35425.D(0300)</t>
  </si>
  <si>
    <t>N36669.3</t>
  </si>
  <si>
    <t>N36669.4(0300)(variance due to demand charge sitara #125167)</t>
  </si>
  <si>
    <t>N36669.H</t>
  </si>
  <si>
    <t>N36669.E &amp;A(1199)</t>
  </si>
  <si>
    <t>N51939.9</t>
  </si>
  <si>
    <t>N51939.A(0100)</t>
  </si>
  <si>
    <t>N51939.D</t>
  </si>
  <si>
    <t>N51939.F(0300)</t>
  </si>
  <si>
    <t>Sitara number that is linked to N51939 A&amp;F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</si>
</sst>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32"/>
  <sheetViews>
    <sheetView workbookViewId="0">
      <selection activeCell="A2" sqref="A2:IV4"/>
    </sheetView>
  </sheetViews>
  <sheetFormatPr defaultRowHeight="12.75" x14ac:dyDescent="0.2"/>
  <cols>
    <col min="1" max="1" width="18.85546875" customWidth="1"/>
    <col min="2" max="2" width="18.140625" customWidth="1"/>
    <col min="3" max="3" width="10.42578125" customWidth="1"/>
    <col min="4" max="4" width="11" customWidth="1"/>
    <col min="5" max="5" width="14.85546875" customWidth="1"/>
    <col min="6" max="6" width="38.28515625" customWidth="1"/>
  </cols>
  <sheetData>
    <row r="2" spans="1:7" ht="15.75" x14ac:dyDescent="0.25">
      <c r="D2" s="4" t="s">
        <v>67</v>
      </c>
    </row>
    <row r="4" spans="1:7" x14ac:dyDescent="0.2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">
      <c r="A5" s="1" t="s">
        <v>4</v>
      </c>
      <c r="B5" t="s">
        <v>6</v>
      </c>
      <c r="C5" t="s">
        <v>45</v>
      </c>
      <c r="D5" t="s">
        <v>7</v>
      </c>
      <c r="E5" s="2">
        <v>2812890</v>
      </c>
      <c r="F5" t="s">
        <v>8</v>
      </c>
    </row>
    <row r="6" spans="1:7" x14ac:dyDescent="0.2">
      <c r="B6" t="s">
        <v>6</v>
      </c>
      <c r="C6" t="s">
        <v>45</v>
      </c>
      <c r="D6" t="s">
        <v>10</v>
      </c>
      <c r="E6" s="2">
        <v>-195058</v>
      </c>
      <c r="F6" t="s">
        <v>9</v>
      </c>
    </row>
    <row r="7" spans="1:7" x14ac:dyDescent="0.2">
      <c r="B7" t="s">
        <v>6</v>
      </c>
      <c r="C7" t="s">
        <v>45</v>
      </c>
      <c r="D7" t="s">
        <v>11</v>
      </c>
      <c r="E7" s="2">
        <v>4360027</v>
      </c>
      <c r="F7" t="s">
        <v>12</v>
      </c>
    </row>
    <row r="8" spans="1:7" x14ac:dyDescent="0.2">
      <c r="B8" t="s">
        <v>6</v>
      </c>
      <c r="C8" t="s">
        <v>45</v>
      </c>
      <c r="D8" t="s">
        <v>13</v>
      </c>
      <c r="E8" s="2">
        <v>-392653.75</v>
      </c>
      <c r="F8" t="s">
        <v>14</v>
      </c>
    </row>
    <row r="9" spans="1:7" x14ac:dyDescent="0.2">
      <c r="B9" t="s">
        <v>15</v>
      </c>
      <c r="C9" t="s">
        <v>45</v>
      </c>
      <c r="D9" t="s">
        <v>16</v>
      </c>
      <c r="E9" s="2">
        <v>-96000</v>
      </c>
      <c r="F9" t="s">
        <v>17</v>
      </c>
    </row>
    <row r="10" spans="1:7" x14ac:dyDescent="0.2">
      <c r="B10" t="s">
        <v>19</v>
      </c>
      <c r="C10" t="s">
        <v>45</v>
      </c>
      <c r="D10" t="s">
        <v>18</v>
      </c>
      <c r="E10" s="2">
        <v>98500</v>
      </c>
      <c r="F10" t="s">
        <v>20</v>
      </c>
    </row>
    <row r="11" spans="1:7" x14ac:dyDescent="0.2">
      <c r="B11" t="s">
        <v>22</v>
      </c>
      <c r="C11" t="s">
        <v>45</v>
      </c>
      <c r="D11" t="s">
        <v>21</v>
      </c>
      <c r="E11" s="2">
        <v>-93992</v>
      </c>
      <c r="F11" t="s">
        <v>20</v>
      </c>
    </row>
    <row r="12" spans="1:7" x14ac:dyDescent="0.2">
      <c r="B12" t="s">
        <v>23</v>
      </c>
      <c r="C12" t="s">
        <v>45</v>
      </c>
      <c r="D12" t="s">
        <v>24</v>
      </c>
      <c r="E12" s="2">
        <v>-52359</v>
      </c>
      <c r="F12" t="s">
        <v>25</v>
      </c>
    </row>
    <row r="13" spans="1:7" x14ac:dyDescent="0.2">
      <c r="B13" t="s">
        <v>26</v>
      </c>
      <c r="C13" t="s">
        <v>45</v>
      </c>
      <c r="D13" t="s">
        <v>27</v>
      </c>
      <c r="E13" s="2">
        <v>-10920</v>
      </c>
      <c r="F13" t="s">
        <v>28</v>
      </c>
    </row>
    <row r="14" spans="1:7" x14ac:dyDescent="0.2">
      <c r="B14" t="s">
        <v>6</v>
      </c>
      <c r="C14" t="s">
        <v>46</v>
      </c>
      <c r="D14" t="s">
        <v>29</v>
      </c>
      <c r="E14" s="2">
        <v>-1388000</v>
      </c>
      <c r="F14" t="s">
        <v>30</v>
      </c>
      <c r="G14" t="s">
        <v>39</v>
      </c>
    </row>
    <row r="15" spans="1:7" x14ac:dyDescent="0.2">
      <c r="B15" t="s">
        <v>6</v>
      </c>
      <c r="C15" t="s">
        <v>46</v>
      </c>
      <c r="D15" t="s">
        <v>31</v>
      </c>
      <c r="E15" s="2">
        <v>-844806</v>
      </c>
      <c r="F15" t="s">
        <v>32</v>
      </c>
      <c r="G15" t="s">
        <v>40</v>
      </c>
    </row>
    <row r="16" spans="1:7" x14ac:dyDescent="0.2">
      <c r="B16" t="s">
        <v>6</v>
      </c>
      <c r="C16" t="s">
        <v>46</v>
      </c>
      <c r="D16" t="s">
        <v>33</v>
      </c>
      <c r="E16" s="2">
        <v>-875870</v>
      </c>
      <c r="F16" t="s">
        <v>34</v>
      </c>
    </row>
    <row r="17" spans="2:7" x14ac:dyDescent="0.2">
      <c r="B17" t="s">
        <v>6</v>
      </c>
      <c r="C17" t="s">
        <v>46</v>
      </c>
      <c r="D17" t="s">
        <v>35</v>
      </c>
      <c r="E17" s="2">
        <v>-233184</v>
      </c>
      <c r="F17" t="s">
        <v>36</v>
      </c>
      <c r="G17" t="s">
        <v>38</v>
      </c>
    </row>
    <row r="18" spans="2:7" x14ac:dyDescent="0.2">
      <c r="B18" t="s">
        <v>6</v>
      </c>
      <c r="C18" t="s">
        <v>46</v>
      </c>
      <c r="D18" t="s">
        <v>41</v>
      </c>
      <c r="E18" s="2">
        <v>-496154</v>
      </c>
      <c r="F18" t="s">
        <v>42</v>
      </c>
      <c r="G18" t="s">
        <v>43</v>
      </c>
    </row>
    <row r="19" spans="2:7" x14ac:dyDescent="0.2">
      <c r="B19" t="s">
        <v>6</v>
      </c>
      <c r="C19" t="s">
        <v>47</v>
      </c>
      <c r="D19" t="s">
        <v>48</v>
      </c>
      <c r="E19" s="2">
        <f>416400-183216-13875</f>
        <v>219309</v>
      </c>
      <c r="F19" t="s">
        <v>49</v>
      </c>
    </row>
    <row r="20" spans="2:7" x14ac:dyDescent="0.2">
      <c r="B20" t="s">
        <v>6</v>
      </c>
      <c r="C20" t="s">
        <v>47</v>
      </c>
      <c r="D20" t="s">
        <v>50</v>
      </c>
      <c r="E20" s="2">
        <v>13875</v>
      </c>
      <c r="F20" t="s">
        <v>51</v>
      </c>
    </row>
    <row r="21" spans="2:7" x14ac:dyDescent="0.2">
      <c r="B21" t="s">
        <v>6</v>
      </c>
      <c r="C21" t="s">
        <v>47</v>
      </c>
      <c r="D21" t="s">
        <v>52</v>
      </c>
      <c r="E21" s="2">
        <v>10920</v>
      </c>
      <c r="F21" t="s">
        <v>51</v>
      </c>
    </row>
    <row r="22" spans="2:7" x14ac:dyDescent="0.2">
      <c r="B22" t="s">
        <v>6</v>
      </c>
      <c r="C22" t="s">
        <v>47</v>
      </c>
      <c r="D22" t="s">
        <v>53</v>
      </c>
      <c r="E22" s="2">
        <f>-336640+832800</f>
        <v>496160</v>
      </c>
      <c r="F22" t="s">
        <v>49</v>
      </c>
    </row>
    <row r="23" spans="2:7" x14ac:dyDescent="0.2">
      <c r="B23" t="s">
        <v>6</v>
      </c>
      <c r="C23" t="s">
        <v>47</v>
      </c>
      <c r="D23" t="s">
        <v>43</v>
      </c>
      <c r="E23" s="2">
        <v>23235</v>
      </c>
      <c r="F23" t="s">
        <v>54</v>
      </c>
    </row>
    <row r="24" spans="2:7" x14ac:dyDescent="0.2">
      <c r="B24" t="s">
        <v>6</v>
      </c>
      <c r="C24" t="s">
        <v>47</v>
      </c>
      <c r="D24" t="s">
        <v>55</v>
      </c>
      <c r="E24" s="2">
        <f>-1172410+105668</f>
        <v>-1066742</v>
      </c>
      <c r="F24" t="s">
        <v>56</v>
      </c>
    </row>
    <row r="25" spans="2:7" x14ac:dyDescent="0.2">
      <c r="B25" t="s">
        <v>6</v>
      </c>
      <c r="C25" t="s">
        <v>47</v>
      </c>
      <c r="D25" t="s">
        <v>57</v>
      </c>
      <c r="E25" s="2">
        <f>-2812890.26+195058</f>
        <v>-2617832.2599999998</v>
      </c>
      <c r="F25" t="s">
        <v>56</v>
      </c>
    </row>
    <row r="26" spans="2:7" x14ac:dyDescent="0.2">
      <c r="B26" t="s">
        <v>58</v>
      </c>
      <c r="C26" t="s">
        <v>47</v>
      </c>
      <c r="D26" t="s">
        <v>59</v>
      </c>
      <c r="E26" s="2">
        <v>135639</v>
      </c>
      <c r="F26" t="s">
        <v>62</v>
      </c>
    </row>
    <row r="27" spans="2:7" x14ac:dyDescent="0.2">
      <c r="B27" t="s">
        <v>58</v>
      </c>
      <c r="C27" t="s">
        <v>47</v>
      </c>
      <c r="D27" t="s">
        <v>60</v>
      </c>
      <c r="E27" s="2">
        <v>794222</v>
      </c>
      <c r="F27" t="s">
        <v>62</v>
      </c>
    </row>
    <row r="28" spans="2:7" x14ac:dyDescent="0.2">
      <c r="B28" t="s">
        <v>58</v>
      </c>
      <c r="C28" t="s">
        <v>47</v>
      </c>
      <c r="D28" t="s">
        <v>61</v>
      </c>
      <c r="E28" s="2">
        <v>198387</v>
      </c>
      <c r="F28" t="s">
        <v>62</v>
      </c>
    </row>
    <row r="29" spans="2:7" x14ac:dyDescent="0.2">
      <c r="B29" t="s">
        <v>63</v>
      </c>
      <c r="C29" t="s">
        <v>46</v>
      </c>
      <c r="D29" t="s">
        <v>66</v>
      </c>
      <c r="E29" s="2">
        <v>-135639</v>
      </c>
      <c r="F29" t="s">
        <v>62</v>
      </c>
    </row>
    <row r="30" spans="2:7" x14ac:dyDescent="0.2">
      <c r="B30" t="s">
        <v>63</v>
      </c>
      <c r="C30" t="s">
        <v>46</v>
      </c>
      <c r="D30" t="s">
        <v>64</v>
      </c>
      <c r="E30" s="2">
        <v>-794222.49</v>
      </c>
      <c r="F30" t="s">
        <v>62</v>
      </c>
    </row>
    <row r="31" spans="2:7" x14ac:dyDescent="0.2">
      <c r="B31" t="s">
        <v>63</v>
      </c>
      <c r="C31" t="s">
        <v>46</v>
      </c>
      <c r="D31" t="s">
        <v>65</v>
      </c>
      <c r="E31" s="2">
        <v>-198387</v>
      </c>
      <c r="F31" t="s">
        <v>62</v>
      </c>
    </row>
    <row r="32" spans="2:7" x14ac:dyDescent="0.2">
      <c r="E32" s="2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0"/>
  <sheetViews>
    <sheetView tabSelected="1" workbookViewId="0">
      <selection activeCell="B14" sqref="B14"/>
    </sheetView>
  </sheetViews>
  <sheetFormatPr defaultRowHeight="12.75" x14ac:dyDescent="0.2"/>
  <cols>
    <col min="1" max="1" width="12.140625" customWidth="1"/>
    <col min="2" max="2" width="14.28515625" customWidth="1"/>
    <col min="3" max="3" width="12.140625" customWidth="1"/>
    <col min="4" max="4" width="11.28515625" customWidth="1"/>
    <col min="5" max="5" width="12.140625" customWidth="1"/>
    <col min="6" max="6" width="38" customWidth="1"/>
  </cols>
  <sheetData>
    <row r="2" spans="1:7" ht="15.75" x14ac:dyDescent="0.25">
      <c r="D2" s="4" t="s">
        <v>67</v>
      </c>
    </row>
    <row r="4" spans="1:7" x14ac:dyDescent="0.2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">
      <c r="A5" s="1" t="s">
        <v>68</v>
      </c>
      <c r="B5" t="s">
        <v>6</v>
      </c>
      <c r="C5" t="s">
        <v>47</v>
      </c>
      <c r="D5" t="s">
        <v>69</v>
      </c>
      <c r="E5" s="2">
        <f>-13749.7-1330670.72+1330699.9</f>
        <v>-13720.520000000019</v>
      </c>
      <c r="F5" t="s">
        <v>74</v>
      </c>
    </row>
    <row r="6" spans="1:7" x14ac:dyDescent="0.2">
      <c r="B6" t="s">
        <v>6</v>
      </c>
      <c r="C6" t="s">
        <v>47</v>
      </c>
      <c r="D6" t="s">
        <v>70</v>
      </c>
      <c r="E6" s="2">
        <f>-19375.93-1330700+1330699.9</f>
        <v>-19376.030000000028</v>
      </c>
      <c r="F6" t="s">
        <v>73</v>
      </c>
    </row>
    <row r="7" spans="1:7" x14ac:dyDescent="0.2">
      <c r="B7" t="s">
        <v>6</v>
      </c>
      <c r="C7" t="s">
        <v>47</v>
      </c>
      <c r="D7" t="s">
        <v>71</v>
      </c>
      <c r="E7" s="2">
        <f>-881375.84+839712</f>
        <v>-41663.839999999967</v>
      </c>
      <c r="F7" t="s">
        <v>72</v>
      </c>
    </row>
    <row r="8" spans="1:7" x14ac:dyDescent="0.2">
      <c r="B8" t="s">
        <v>6</v>
      </c>
      <c r="C8" t="s">
        <v>47</v>
      </c>
      <c r="D8" t="s">
        <v>75</v>
      </c>
      <c r="E8" s="2">
        <v>399210</v>
      </c>
      <c r="F8" t="s">
        <v>76</v>
      </c>
    </row>
    <row r="9" spans="1:7" x14ac:dyDescent="0.2">
      <c r="B9" t="s">
        <v>6</v>
      </c>
      <c r="C9" t="s">
        <v>47</v>
      </c>
      <c r="D9" t="s">
        <v>77</v>
      </c>
      <c r="E9" s="2">
        <f>-3000-712760.18+798419.94</f>
        <v>82659.759999999893</v>
      </c>
      <c r="F9" t="s">
        <v>78</v>
      </c>
    </row>
    <row r="10" spans="1:7" x14ac:dyDescent="0.2">
      <c r="B10" t="s">
        <v>6</v>
      </c>
      <c r="C10" t="s">
        <v>47</v>
      </c>
      <c r="D10" t="s">
        <v>79</v>
      </c>
      <c r="E10" s="2">
        <v>-63628</v>
      </c>
      <c r="F10" t="s">
        <v>80</v>
      </c>
    </row>
    <row r="11" spans="1:7" x14ac:dyDescent="0.2">
      <c r="B11" t="s">
        <v>6</v>
      </c>
      <c r="C11" t="s">
        <v>47</v>
      </c>
      <c r="D11" t="s">
        <v>81</v>
      </c>
      <c r="E11" s="2">
        <v>200778.66</v>
      </c>
      <c r="F11" t="s">
        <v>82</v>
      </c>
    </row>
    <row r="12" spans="1:7" x14ac:dyDescent="0.2">
      <c r="B12" t="s">
        <v>6</v>
      </c>
      <c r="C12" t="s">
        <v>47</v>
      </c>
      <c r="D12" t="s">
        <v>83</v>
      </c>
      <c r="E12" s="2">
        <v>215019.81</v>
      </c>
      <c r="F12" t="s">
        <v>84</v>
      </c>
    </row>
    <row r="13" spans="1:7" x14ac:dyDescent="0.2">
      <c r="B13" t="s">
        <v>6</v>
      </c>
      <c r="C13" t="s">
        <v>47</v>
      </c>
      <c r="D13">
        <v>134492</v>
      </c>
      <c r="E13" s="2">
        <v>-40179.160000000003</v>
      </c>
      <c r="F13" t="s">
        <v>85</v>
      </c>
    </row>
    <row r="14" spans="1:7" x14ac:dyDescent="0.2">
      <c r="E14" s="2"/>
    </row>
    <row r="15" spans="1:7" x14ac:dyDescent="0.2">
      <c r="E15" s="2"/>
    </row>
    <row r="16" spans="1:7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0003</vt:lpstr>
      <vt:lpstr>0002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dcterms:created xsi:type="dcterms:W3CDTF">2000-06-05T15:07:39Z</dcterms:created>
  <dcterms:modified xsi:type="dcterms:W3CDTF">2014-09-04T07:45:01Z</dcterms:modified>
</cp:coreProperties>
</file>