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meals" sheetId="1" r:id="rId1"/>
    <sheet name="mont-meal-alloc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6" i="1" l="1"/>
  <c r="E6" i="1"/>
  <c r="F6" i="1"/>
  <c r="G6" i="1"/>
  <c r="D11" i="1"/>
  <c r="E11" i="1"/>
  <c r="F11" i="1"/>
  <c r="G11" i="1"/>
  <c r="D16" i="1"/>
  <c r="E16" i="1"/>
  <c r="F16" i="1"/>
  <c r="G16" i="1"/>
  <c r="D21" i="1"/>
  <c r="E21" i="1"/>
  <c r="F21" i="1"/>
  <c r="G21" i="1"/>
  <c r="D26" i="1"/>
  <c r="E26" i="1"/>
  <c r="F26" i="1"/>
  <c r="G26" i="1"/>
  <c r="D31" i="1"/>
  <c r="E31" i="1"/>
  <c r="F31" i="1"/>
  <c r="G31" i="1"/>
  <c r="G35" i="1"/>
  <c r="D36" i="1"/>
  <c r="E36" i="1"/>
  <c r="F36" i="1"/>
  <c r="G36" i="1"/>
  <c r="D41" i="1"/>
  <c r="E41" i="1"/>
  <c r="F41" i="1"/>
  <c r="G41" i="1"/>
  <c r="G45" i="1"/>
  <c r="D46" i="1"/>
  <c r="E46" i="1"/>
  <c r="F46" i="1"/>
  <c r="G46" i="1"/>
  <c r="D51" i="1"/>
  <c r="E51" i="1"/>
  <c r="F51" i="1"/>
  <c r="G51" i="1"/>
  <c r="D56" i="1"/>
  <c r="E56" i="1"/>
  <c r="F56" i="1"/>
  <c r="G56" i="1"/>
  <c r="D61" i="1"/>
  <c r="E61" i="1"/>
  <c r="F61" i="1"/>
  <c r="G61" i="1"/>
  <c r="D66" i="1"/>
  <c r="E66" i="1"/>
  <c r="F66" i="1"/>
  <c r="G66" i="1"/>
  <c r="D69" i="1"/>
  <c r="D72" i="1" s="1"/>
  <c r="E69" i="1"/>
  <c r="E72" i="1" s="1"/>
  <c r="F69" i="1"/>
  <c r="G69" i="1"/>
  <c r="D70" i="1"/>
  <c r="E70" i="1"/>
  <c r="F70" i="1"/>
  <c r="F72" i="1" s="1"/>
  <c r="G70" i="1"/>
  <c r="D71" i="1"/>
  <c r="E71" i="1"/>
  <c r="F71" i="1"/>
  <c r="G71" i="1"/>
  <c r="G72" i="1" s="1"/>
  <c r="B5" i="2"/>
  <c r="B16" i="2" s="1"/>
  <c r="B6" i="2"/>
  <c r="B7" i="2"/>
  <c r="B8" i="2"/>
  <c r="B9" i="2"/>
  <c r="B10" i="2"/>
  <c r="B11" i="2"/>
  <c r="B12" i="2"/>
  <c r="B13" i="2"/>
  <c r="B14" i="2"/>
  <c r="C16" i="2"/>
</calcChain>
</file>

<file path=xl/sharedStrings.xml><?xml version="1.0" encoding="utf-8"?>
<sst xmlns="http://schemas.openxmlformats.org/spreadsheetml/2006/main" count="108" uniqueCount="56">
  <si>
    <t>COST CENTER</t>
  </si>
  <si>
    <t>COST CATEGORY</t>
  </si>
  <si>
    <t>2000 PLAN</t>
  </si>
  <si>
    <t>2000 ESTIMATE</t>
  </si>
  <si>
    <t>2001 PLAN</t>
  </si>
  <si>
    <t>Charvel</t>
  </si>
  <si>
    <t>group meals and entertainment</t>
  </si>
  <si>
    <t>client meals and etertainment</t>
  </si>
  <si>
    <t>travel and lodging</t>
  </si>
  <si>
    <t>Total</t>
  </si>
  <si>
    <t>Dadson</t>
  </si>
  <si>
    <t>Hartsoe</t>
  </si>
  <si>
    <t>Kaufman</t>
  </si>
  <si>
    <t>Migden</t>
  </si>
  <si>
    <t>Montovano</t>
  </si>
  <si>
    <t>Robertson</t>
  </si>
  <si>
    <t>Ryall</t>
  </si>
  <si>
    <t>Steffes</t>
  </si>
  <si>
    <t>Shapiro</t>
  </si>
  <si>
    <t>GRAND TOTAL</t>
  </si>
  <si>
    <t>TOTAL</t>
  </si>
  <si>
    <t>C/E NUMBER</t>
  </si>
  <si>
    <t>APPROVED</t>
  </si>
  <si>
    <t>COMMENTS</t>
  </si>
  <si>
    <t>includes contribution to the Wolf Trap Foundation of $15,000 which is used to entertain certain members of Congress, their staff and Executive Branch Officials</t>
  </si>
  <si>
    <t>budgeted for Members of Congress and Staff trips in the client meals and entertainment and travel and lodging, which accounts for the high numbers in these categories</t>
  </si>
  <si>
    <t>see Montovano travel allocation methodology</t>
  </si>
  <si>
    <t>Montovano (087)</t>
  </si>
  <si>
    <t>Employee Name</t>
  </si>
  <si>
    <t>Requested</t>
  </si>
  <si>
    <t>Approved</t>
  </si>
  <si>
    <t>Justification</t>
  </si>
  <si>
    <t>Dan Allegretti</t>
  </si>
  <si>
    <t>Howard Fromer</t>
  </si>
  <si>
    <t>number derived from prior history; assumes a monthly travel cost of $5,000; covers New York; cost includes two monthly trips to Houston</t>
  </si>
  <si>
    <t>number derived from prior history; assumes a monthly travel cost of $10,000; on road 90% of the time; covers all of New England</t>
  </si>
  <si>
    <t>Frank Rishe</t>
  </si>
  <si>
    <t>number derived from prior history; assumes a monthly travel cost of $10,000; covers New Jersey and Mass; cost also includes two trips to Houston a month and four trips to Boston a month</t>
  </si>
  <si>
    <t>Tom Hoatson</t>
  </si>
  <si>
    <t>number derived from prior history; assumes a monthly travel cost of $10,000; covers PJM; takes two trips to Florida a month to cover RTO and travels to Houston one to two times a month</t>
  </si>
  <si>
    <t>Dan Staines</t>
  </si>
  <si>
    <t>number derived from prior history; assumes a monthly travel cost of $10,000; cost includes two trips a month to Houston for TCC and a minimum of three trips a month to Florida for RTO</t>
  </si>
  <si>
    <t>Tom Chapman</t>
  </si>
  <si>
    <t>number derived from prior history; assumes a monthly travel cost of $10,000; covers Mid Atlantic states; on road at least 60% of the time</t>
  </si>
  <si>
    <t>Marchris Robinson</t>
  </si>
  <si>
    <t>number derived from prior history; assumes a monthly travel cost of $10,000; covers Florida; with legislature heating up in Florida in January cost will include extensive travel to Florida; also covers part of Mid Atlantic states; on road all the time</t>
  </si>
  <si>
    <t>Kathleen Sullivan</t>
  </si>
  <si>
    <t>number derived from prior history; covers New York</t>
  </si>
  <si>
    <t>Joe Connor</t>
  </si>
  <si>
    <t>covers SERC; goes throughout SE; cost includes one to two trips to Houston per month</t>
  </si>
  <si>
    <t>Steve Montovano</t>
  </si>
  <si>
    <t>travesl everyday; goes to New Jersey one day a week; travels to Florida, Georgia and New England one to two times a month to cover his areas of responsibility</t>
  </si>
  <si>
    <t>assumes Mike Roan travel costs to come from another cost center</t>
  </si>
  <si>
    <t>Kingerski</t>
  </si>
  <si>
    <t>Nord</t>
  </si>
  <si>
    <t>Yoho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</si>
</sst>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38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38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pane ySplit="1" topLeftCell="A44" activePane="bottomLeft" state="frozen"/>
      <selection pane="bottomLeft" activeCell="A63" sqref="A63"/>
    </sheetView>
  </sheetViews>
  <sheetFormatPr defaultRowHeight="12.75" x14ac:dyDescent="0.2"/>
  <cols>
    <col min="1" max="1" width="18.28515625" style="1" customWidth="1"/>
    <col min="2" max="2" width="17" style="1" customWidth="1"/>
    <col min="3" max="3" width="36.85546875" style="1" customWidth="1"/>
    <col min="4" max="4" width="15.140625" style="1" customWidth="1"/>
    <col min="5" max="5" width="16.7109375" style="1" customWidth="1"/>
    <col min="6" max="6" width="16" style="1" customWidth="1"/>
    <col min="7" max="7" width="14.28515625" style="1" customWidth="1"/>
    <col min="8" max="8" width="46" style="5" customWidth="1"/>
    <col min="9" max="16384" width="9.140625" style="1"/>
  </cols>
  <sheetData>
    <row r="1" spans="1:8" s="2" customFormat="1" x14ac:dyDescent="0.2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22</v>
      </c>
      <c r="H1" s="4" t="s">
        <v>23</v>
      </c>
    </row>
    <row r="2" spans="1:8" s="2" customFormat="1" x14ac:dyDescent="0.2">
      <c r="H2" s="4"/>
    </row>
    <row r="3" spans="1:8" x14ac:dyDescent="0.2">
      <c r="A3" s="1" t="s">
        <v>5</v>
      </c>
      <c r="B3" s="1">
        <v>52003000</v>
      </c>
      <c r="C3" s="1" t="s">
        <v>6</v>
      </c>
      <c r="D3" s="3">
        <v>0</v>
      </c>
      <c r="E3" s="3">
        <v>2800</v>
      </c>
      <c r="F3" s="3">
        <v>3600</v>
      </c>
      <c r="G3" s="3">
        <v>3600</v>
      </c>
    </row>
    <row r="4" spans="1:8" x14ac:dyDescent="0.2">
      <c r="B4" s="1">
        <v>52003500</v>
      </c>
      <c r="C4" s="1" t="s">
        <v>7</v>
      </c>
      <c r="D4" s="3">
        <v>0</v>
      </c>
      <c r="E4" s="3">
        <v>5000</v>
      </c>
      <c r="F4" s="3">
        <v>6000</v>
      </c>
      <c r="G4" s="3">
        <v>6000</v>
      </c>
    </row>
    <row r="5" spans="1:8" x14ac:dyDescent="0.2">
      <c r="B5" s="1">
        <v>52004500</v>
      </c>
      <c r="C5" s="1" t="s">
        <v>8</v>
      </c>
      <c r="D5" s="3">
        <v>39996</v>
      </c>
      <c r="E5" s="3">
        <v>45000</v>
      </c>
      <c r="F5" s="3">
        <v>54000</v>
      </c>
      <c r="G5" s="3">
        <v>54000</v>
      </c>
    </row>
    <row r="6" spans="1:8" x14ac:dyDescent="0.2">
      <c r="A6" s="1" t="s">
        <v>9</v>
      </c>
      <c r="D6" s="3">
        <f>SUM(D3:D5)</f>
        <v>39996</v>
      </c>
      <c r="E6" s="3">
        <f>SUM(E3:E5)</f>
        <v>52800</v>
      </c>
      <c r="F6" s="3">
        <f>SUM(F3:F5)</f>
        <v>63600</v>
      </c>
      <c r="G6" s="3">
        <f>SUM(G3:G5)</f>
        <v>63600</v>
      </c>
    </row>
    <row r="7" spans="1:8" x14ac:dyDescent="0.2">
      <c r="D7" s="3"/>
      <c r="E7" s="3"/>
      <c r="F7" s="3"/>
      <c r="G7" s="3"/>
    </row>
    <row r="8" spans="1:8" x14ac:dyDescent="0.2">
      <c r="A8" s="1" t="s">
        <v>10</v>
      </c>
      <c r="B8" s="1">
        <v>52003000</v>
      </c>
      <c r="C8" s="1" t="s">
        <v>6</v>
      </c>
      <c r="D8" s="3">
        <v>0</v>
      </c>
      <c r="E8" s="3">
        <v>0</v>
      </c>
      <c r="F8" s="3">
        <v>750</v>
      </c>
      <c r="G8" s="3">
        <v>750</v>
      </c>
    </row>
    <row r="9" spans="1:8" x14ac:dyDescent="0.2">
      <c r="B9" s="1">
        <v>52003500</v>
      </c>
      <c r="C9" s="1" t="s">
        <v>7</v>
      </c>
      <c r="D9" s="3">
        <v>0</v>
      </c>
      <c r="E9" s="3">
        <v>0</v>
      </c>
      <c r="F9" s="3">
        <v>6000</v>
      </c>
      <c r="G9" s="3">
        <v>6000</v>
      </c>
    </row>
    <row r="10" spans="1:8" x14ac:dyDescent="0.2">
      <c r="B10" s="1">
        <v>52004500</v>
      </c>
      <c r="C10" s="1" t="s">
        <v>8</v>
      </c>
      <c r="D10" s="3">
        <v>100000</v>
      </c>
      <c r="E10" s="3">
        <v>300</v>
      </c>
      <c r="F10" s="3">
        <v>72000</v>
      </c>
      <c r="G10" s="3">
        <v>72000</v>
      </c>
    </row>
    <row r="11" spans="1:8" x14ac:dyDescent="0.2">
      <c r="A11" s="1" t="s">
        <v>9</v>
      </c>
      <c r="D11" s="3">
        <f>SUM(D8:D10)</f>
        <v>100000</v>
      </c>
      <c r="E11" s="3">
        <f>SUM(E8:E10)</f>
        <v>300</v>
      </c>
      <c r="F11" s="3">
        <f>SUM(F8:F10)</f>
        <v>78750</v>
      </c>
      <c r="G11" s="3">
        <f>SUM(G8:G10)</f>
        <v>78750</v>
      </c>
    </row>
    <row r="12" spans="1:8" x14ac:dyDescent="0.2">
      <c r="D12" s="3"/>
      <c r="E12" s="3"/>
      <c r="F12" s="3"/>
      <c r="G12" s="3"/>
    </row>
    <row r="13" spans="1:8" x14ac:dyDescent="0.2">
      <c r="A13" s="1" t="s">
        <v>11</v>
      </c>
      <c r="B13" s="1">
        <v>52003000</v>
      </c>
      <c r="C13" s="1" t="s">
        <v>6</v>
      </c>
      <c r="D13" s="3">
        <v>0</v>
      </c>
      <c r="E13" s="3">
        <v>500</v>
      </c>
      <c r="F13" s="3">
        <v>0</v>
      </c>
      <c r="G13" s="3">
        <v>0</v>
      </c>
    </row>
    <row r="14" spans="1:8" x14ac:dyDescent="0.2">
      <c r="B14" s="1">
        <v>52003500</v>
      </c>
      <c r="C14" s="1" t="s">
        <v>7</v>
      </c>
      <c r="D14" s="3">
        <v>0</v>
      </c>
      <c r="E14" s="3">
        <v>160000</v>
      </c>
      <c r="F14" s="3">
        <v>0</v>
      </c>
      <c r="G14" s="3">
        <v>0</v>
      </c>
    </row>
    <row r="15" spans="1:8" x14ac:dyDescent="0.2">
      <c r="B15" s="1">
        <v>52004500</v>
      </c>
      <c r="C15" s="1" t="s">
        <v>8</v>
      </c>
      <c r="D15" s="3">
        <v>390000</v>
      </c>
      <c r="E15" s="3">
        <v>115000</v>
      </c>
      <c r="F15" s="3">
        <v>0</v>
      </c>
      <c r="G15" s="3">
        <v>0</v>
      </c>
    </row>
    <row r="16" spans="1:8" x14ac:dyDescent="0.2">
      <c r="A16" s="1" t="s">
        <v>9</v>
      </c>
      <c r="D16" s="3">
        <f>SUM(D13:D15)</f>
        <v>390000</v>
      </c>
      <c r="E16" s="3">
        <f>SUM(E13:E15)</f>
        <v>275500</v>
      </c>
      <c r="F16" s="3">
        <f>SUM(F13:F15)</f>
        <v>0</v>
      </c>
      <c r="G16" s="3">
        <f>SUM(G13:G15)</f>
        <v>0</v>
      </c>
    </row>
    <row r="17" spans="1:8" x14ac:dyDescent="0.2">
      <c r="D17" s="3"/>
      <c r="E17" s="3"/>
      <c r="F17" s="3"/>
      <c r="G17" s="3"/>
    </row>
    <row r="18" spans="1:8" x14ac:dyDescent="0.2">
      <c r="A18" s="1" t="s">
        <v>12</v>
      </c>
      <c r="B18" s="1">
        <v>52003000</v>
      </c>
      <c r="C18" s="1" t="s">
        <v>6</v>
      </c>
      <c r="D18" s="3">
        <v>0</v>
      </c>
      <c r="E18" s="3">
        <v>24000</v>
      </c>
      <c r="F18" s="3">
        <v>22000</v>
      </c>
      <c r="G18" s="3">
        <v>22000</v>
      </c>
    </row>
    <row r="19" spans="1:8" x14ac:dyDescent="0.2">
      <c r="B19" s="1">
        <v>52003500</v>
      </c>
      <c r="C19" s="1" t="s">
        <v>7</v>
      </c>
      <c r="D19" s="3">
        <v>0</v>
      </c>
      <c r="E19" s="3">
        <v>20000</v>
      </c>
      <c r="F19" s="3">
        <v>15000</v>
      </c>
      <c r="G19" s="3">
        <v>15000</v>
      </c>
    </row>
    <row r="20" spans="1:8" x14ac:dyDescent="0.2">
      <c r="B20" s="1">
        <v>52004500</v>
      </c>
      <c r="C20" s="1" t="s">
        <v>8</v>
      </c>
      <c r="D20" s="3">
        <v>315000</v>
      </c>
      <c r="E20" s="3">
        <v>250000</v>
      </c>
      <c r="F20" s="3">
        <v>240000</v>
      </c>
      <c r="G20" s="3">
        <v>240000</v>
      </c>
    </row>
    <row r="21" spans="1:8" x14ac:dyDescent="0.2">
      <c r="A21" s="1" t="s">
        <v>9</v>
      </c>
      <c r="D21" s="3">
        <f>SUM(D18:D20)</f>
        <v>315000</v>
      </c>
      <c r="E21" s="3">
        <f>SUM(E18:E20)</f>
        <v>294000</v>
      </c>
      <c r="F21" s="3">
        <f>SUM(F18:F20)</f>
        <v>277000</v>
      </c>
      <c r="G21" s="3">
        <f>SUM(G18:G20)</f>
        <v>277000</v>
      </c>
    </row>
    <row r="22" spans="1:8" x14ac:dyDescent="0.2">
      <c r="D22" s="3"/>
      <c r="E22" s="3"/>
      <c r="F22" s="3"/>
      <c r="G22" s="3"/>
    </row>
    <row r="23" spans="1:8" x14ac:dyDescent="0.2">
      <c r="A23" s="1" t="s">
        <v>13</v>
      </c>
      <c r="B23" s="1">
        <v>52003000</v>
      </c>
      <c r="C23" s="1" t="s">
        <v>6</v>
      </c>
      <c r="D23" s="3">
        <v>0</v>
      </c>
      <c r="E23" s="3">
        <v>20000</v>
      </c>
      <c r="F23" s="3">
        <v>70000</v>
      </c>
      <c r="G23" s="3">
        <v>70000</v>
      </c>
    </row>
    <row r="24" spans="1:8" x14ac:dyDescent="0.2">
      <c r="B24" s="1">
        <v>52003500</v>
      </c>
      <c r="C24" s="1" t="s">
        <v>7</v>
      </c>
      <c r="D24" s="3">
        <v>0</v>
      </c>
      <c r="E24" s="3">
        <v>17000</v>
      </c>
      <c r="F24" s="3">
        <v>0</v>
      </c>
      <c r="G24" s="3">
        <v>0</v>
      </c>
    </row>
    <row r="25" spans="1:8" ht="25.5" x14ac:dyDescent="0.2">
      <c r="B25" s="1">
        <v>52004500</v>
      </c>
      <c r="C25" s="1" t="s">
        <v>8</v>
      </c>
      <c r="D25" s="3">
        <v>400000</v>
      </c>
      <c r="E25" s="3">
        <v>300000</v>
      </c>
      <c r="F25" s="3">
        <v>380000</v>
      </c>
      <c r="G25" s="3">
        <v>350000</v>
      </c>
      <c r="H25" s="5" t="s">
        <v>52</v>
      </c>
    </row>
    <row r="26" spans="1:8" x14ac:dyDescent="0.2">
      <c r="A26" s="1" t="s">
        <v>9</v>
      </c>
      <c r="D26" s="3">
        <f>SUM(D23:D25)</f>
        <v>400000</v>
      </c>
      <c r="E26" s="3">
        <f>SUM(E23:E25)</f>
        <v>337000</v>
      </c>
      <c r="F26" s="3">
        <f>SUM(F23:F25)</f>
        <v>450000</v>
      </c>
      <c r="G26" s="3">
        <f>SUM(G23:G25)</f>
        <v>420000</v>
      </c>
    </row>
    <row r="27" spans="1:8" x14ac:dyDescent="0.2">
      <c r="D27" s="3"/>
      <c r="E27" s="3"/>
      <c r="F27" s="3"/>
      <c r="G27" s="3"/>
    </row>
    <row r="28" spans="1:8" x14ac:dyDescent="0.2">
      <c r="A28" s="1" t="s">
        <v>14</v>
      </c>
      <c r="B28" s="1">
        <v>52003000</v>
      </c>
      <c r="C28" s="1" t="s">
        <v>6</v>
      </c>
      <c r="D28" s="3">
        <v>0</v>
      </c>
      <c r="E28" s="3">
        <v>15000</v>
      </c>
      <c r="F28" s="3">
        <v>133333</v>
      </c>
      <c r="G28" s="3">
        <v>0</v>
      </c>
    </row>
    <row r="29" spans="1:8" x14ac:dyDescent="0.2">
      <c r="B29" s="1">
        <v>52003500</v>
      </c>
      <c r="C29" s="1" t="s">
        <v>7</v>
      </c>
      <c r="D29" s="3">
        <v>0</v>
      </c>
      <c r="E29" s="3">
        <v>115000</v>
      </c>
      <c r="F29" s="3">
        <v>133333</v>
      </c>
      <c r="G29" s="3">
        <v>0</v>
      </c>
    </row>
    <row r="30" spans="1:8" x14ac:dyDescent="0.2">
      <c r="B30" s="1">
        <v>52004500</v>
      </c>
      <c r="C30" s="1" t="s">
        <v>8</v>
      </c>
      <c r="D30" s="3">
        <v>600000</v>
      </c>
      <c r="E30" s="3">
        <v>400000</v>
      </c>
      <c r="F30" s="3">
        <v>1140000</v>
      </c>
      <c r="G30" s="3">
        <v>708000</v>
      </c>
      <c r="H30" s="5" t="s">
        <v>26</v>
      </c>
    </row>
    <row r="31" spans="1:8" x14ac:dyDescent="0.2">
      <c r="A31" s="1" t="s">
        <v>9</v>
      </c>
      <c r="D31" s="3">
        <f>SUM(D28:D30)</f>
        <v>600000</v>
      </c>
      <c r="E31" s="3">
        <f>SUM(E28:E30)</f>
        <v>530000</v>
      </c>
      <c r="F31" s="3">
        <f>SUM(F28:F30)</f>
        <v>1406666</v>
      </c>
      <c r="G31" s="3">
        <f>SUM(G28:G30)</f>
        <v>708000</v>
      </c>
    </row>
    <row r="32" spans="1:8" x14ac:dyDescent="0.2">
      <c r="D32" s="3"/>
      <c r="E32" s="3"/>
      <c r="F32" s="3"/>
      <c r="G32" s="3"/>
    </row>
    <row r="33" spans="1:8" x14ac:dyDescent="0.2">
      <c r="A33" s="1" t="s">
        <v>15</v>
      </c>
      <c r="B33" s="1">
        <v>52003000</v>
      </c>
      <c r="C33" s="1" t="s">
        <v>6</v>
      </c>
      <c r="D33" s="3">
        <v>37500</v>
      </c>
      <c r="E33" s="3">
        <v>25000</v>
      </c>
      <c r="F33" s="3">
        <v>97700</v>
      </c>
      <c r="G33" s="3">
        <v>97700</v>
      </c>
    </row>
    <row r="34" spans="1:8" ht="51" x14ac:dyDescent="0.2">
      <c r="B34" s="1">
        <v>52003500</v>
      </c>
      <c r="C34" s="1" t="s">
        <v>7</v>
      </c>
      <c r="D34" s="3">
        <v>156320</v>
      </c>
      <c r="E34" s="3">
        <v>160000</v>
      </c>
      <c r="F34" s="3">
        <v>231600</v>
      </c>
      <c r="G34" s="3">
        <v>231600</v>
      </c>
      <c r="H34" s="5" t="s">
        <v>24</v>
      </c>
    </row>
    <row r="35" spans="1:8" x14ac:dyDescent="0.2">
      <c r="B35" s="1">
        <v>52004500</v>
      </c>
      <c r="C35" s="1" t="s">
        <v>8</v>
      </c>
      <c r="D35" s="3">
        <v>317536</v>
      </c>
      <c r="E35" s="3">
        <v>320000</v>
      </c>
      <c r="F35" s="3">
        <v>658200</v>
      </c>
      <c r="G35" s="3">
        <f>658200-66000</f>
        <v>592200</v>
      </c>
    </row>
    <row r="36" spans="1:8" ht="51" x14ac:dyDescent="0.2">
      <c r="A36" s="1" t="s">
        <v>9</v>
      </c>
      <c r="D36" s="3">
        <f>SUM(D33:D35)</f>
        <v>511356</v>
      </c>
      <c r="E36" s="3">
        <f>SUM(E33:E35)</f>
        <v>505000</v>
      </c>
      <c r="F36" s="3">
        <f>SUM(F33:F35)</f>
        <v>987500</v>
      </c>
      <c r="G36" s="3">
        <f>SUM(G33:G35)</f>
        <v>921500</v>
      </c>
      <c r="H36" s="5" t="s">
        <v>25</v>
      </c>
    </row>
    <row r="37" spans="1:8" x14ac:dyDescent="0.2">
      <c r="D37" s="3"/>
      <c r="E37" s="3"/>
      <c r="F37" s="3"/>
      <c r="G37" s="3"/>
    </row>
    <row r="38" spans="1:8" x14ac:dyDescent="0.2">
      <c r="A38" s="1" t="s">
        <v>16</v>
      </c>
      <c r="B38" s="1">
        <v>52003000</v>
      </c>
      <c r="C38" s="1" t="s">
        <v>6</v>
      </c>
      <c r="D38" s="3">
        <v>0</v>
      </c>
      <c r="E38" s="3">
        <v>25000</v>
      </c>
      <c r="F38" s="3">
        <v>0</v>
      </c>
      <c r="G38" s="3">
        <v>0</v>
      </c>
    </row>
    <row r="39" spans="1:8" x14ac:dyDescent="0.2">
      <c r="B39" s="1">
        <v>52003500</v>
      </c>
      <c r="C39" s="1" t="s">
        <v>7</v>
      </c>
      <c r="D39" s="3">
        <v>0</v>
      </c>
      <c r="E39" s="3">
        <v>40000</v>
      </c>
      <c r="F39" s="3">
        <v>0</v>
      </c>
      <c r="G39" s="3">
        <v>0</v>
      </c>
    </row>
    <row r="40" spans="1:8" x14ac:dyDescent="0.2">
      <c r="B40" s="1">
        <v>52004500</v>
      </c>
      <c r="C40" s="1" t="s">
        <v>8</v>
      </c>
      <c r="D40" s="3">
        <v>300000</v>
      </c>
      <c r="E40" s="3">
        <v>230000</v>
      </c>
      <c r="F40" s="3">
        <v>300000</v>
      </c>
      <c r="G40" s="3">
        <v>200000</v>
      </c>
    </row>
    <row r="41" spans="1:8" x14ac:dyDescent="0.2">
      <c r="A41" s="1" t="s">
        <v>9</v>
      </c>
      <c r="D41" s="3">
        <f>SUM(D38:D40)</f>
        <v>300000</v>
      </c>
      <c r="E41" s="3">
        <f>SUM(E38:E40)</f>
        <v>295000</v>
      </c>
      <c r="F41" s="3">
        <f>SUM(F38:F40)</f>
        <v>300000</v>
      </c>
      <c r="G41" s="3">
        <f>SUM(G38:G40)</f>
        <v>200000</v>
      </c>
    </row>
    <row r="42" spans="1:8" x14ac:dyDescent="0.2">
      <c r="G42" s="3"/>
    </row>
    <row r="43" spans="1:8" x14ac:dyDescent="0.2">
      <c r="A43" s="1" t="s">
        <v>17</v>
      </c>
      <c r="B43" s="1">
        <v>52003000</v>
      </c>
      <c r="C43" s="1" t="s">
        <v>6</v>
      </c>
      <c r="D43" s="3">
        <v>0</v>
      </c>
      <c r="E43" s="3">
        <v>5000</v>
      </c>
      <c r="F43" s="3">
        <v>4800</v>
      </c>
      <c r="G43" s="3">
        <v>4800</v>
      </c>
    </row>
    <row r="44" spans="1:8" x14ac:dyDescent="0.2">
      <c r="B44" s="1">
        <v>52003500</v>
      </c>
      <c r="C44" s="1" t="s">
        <v>7</v>
      </c>
      <c r="D44" s="3">
        <v>0</v>
      </c>
      <c r="E44" s="3">
        <v>24000</v>
      </c>
      <c r="F44" s="3">
        <v>24000</v>
      </c>
      <c r="G44" s="3">
        <v>24000</v>
      </c>
    </row>
    <row r="45" spans="1:8" x14ac:dyDescent="0.2">
      <c r="B45" s="1">
        <v>52004500</v>
      </c>
      <c r="C45" s="1" t="s">
        <v>8</v>
      </c>
      <c r="D45" s="3">
        <v>300000</v>
      </c>
      <c r="E45" s="3">
        <v>160000</v>
      </c>
      <c r="F45" s="3">
        <v>274800</v>
      </c>
      <c r="G45" s="3">
        <f>274800+230400</f>
        <v>505200</v>
      </c>
    </row>
    <row r="46" spans="1:8" x14ac:dyDescent="0.2">
      <c r="A46" s="1" t="s">
        <v>9</v>
      </c>
      <c r="D46" s="3">
        <f>SUM(D43:D45)</f>
        <v>300000</v>
      </c>
      <c r="E46" s="3">
        <f>SUM(E43:E45)</f>
        <v>189000</v>
      </c>
      <c r="F46" s="3">
        <f>SUM(F43:F45)</f>
        <v>303600</v>
      </c>
      <c r="G46" s="3">
        <f>SUM(G43:G45)</f>
        <v>534000</v>
      </c>
    </row>
    <row r="47" spans="1:8" x14ac:dyDescent="0.2">
      <c r="D47" s="3"/>
      <c r="E47" s="3"/>
      <c r="F47" s="3"/>
      <c r="G47" s="3"/>
    </row>
    <row r="48" spans="1:8" x14ac:dyDescent="0.2">
      <c r="A48" s="1" t="s">
        <v>18</v>
      </c>
      <c r="B48" s="1">
        <v>52003000</v>
      </c>
      <c r="C48" s="1" t="s">
        <v>6</v>
      </c>
      <c r="D48" s="3">
        <v>0</v>
      </c>
      <c r="E48" s="3">
        <v>175000</v>
      </c>
      <c r="F48" s="3">
        <v>0</v>
      </c>
      <c r="G48" s="3">
        <v>0</v>
      </c>
    </row>
    <row r="49" spans="1:7" x14ac:dyDescent="0.2">
      <c r="B49" s="1">
        <v>52003500</v>
      </c>
      <c r="C49" s="1" t="s">
        <v>7</v>
      </c>
      <c r="D49" s="3">
        <v>0</v>
      </c>
      <c r="E49" s="3">
        <v>65000</v>
      </c>
      <c r="F49" s="3">
        <v>0</v>
      </c>
      <c r="G49" s="3">
        <v>0</v>
      </c>
    </row>
    <row r="50" spans="1:7" x14ac:dyDescent="0.2">
      <c r="B50" s="1">
        <v>52004500</v>
      </c>
      <c r="C50" s="1" t="s">
        <v>8</v>
      </c>
      <c r="D50" s="3">
        <v>325000</v>
      </c>
      <c r="E50" s="3">
        <v>850000</v>
      </c>
      <c r="F50" s="3">
        <v>231859</v>
      </c>
      <c r="G50" s="3">
        <v>231859</v>
      </c>
    </row>
    <row r="51" spans="1:7" x14ac:dyDescent="0.2">
      <c r="A51" s="1" t="s">
        <v>9</v>
      </c>
      <c r="D51" s="3">
        <f>SUM(D48:D50)</f>
        <v>325000</v>
      </c>
      <c r="E51" s="3">
        <f>SUM(E48:E50)</f>
        <v>1090000</v>
      </c>
      <c r="F51" s="3">
        <f>SUM(F48:F50)</f>
        <v>231859</v>
      </c>
      <c r="G51" s="3">
        <f>SUM(G48:G50)</f>
        <v>231859</v>
      </c>
    </row>
    <row r="52" spans="1:7" x14ac:dyDescent="0.2">
      <c r="D52" s="3"/>
      <c r="E52" s="3"/>
      <c r="F52" s="3"/>
      <c r="G52" s="3"/>
    </row>
    <row r="53" spans="1:7" x14ac:dyDescent="0.2">
      <c r="A53" s="1" t="s">
        <v>53</v>
      </c>
      <c r="B53" s="1">
        <v>52003000</v>
      </c>
      <c r="C53" s="1" t="s">
        <v>6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">
      <c r="B54" s="1">
        <v>52003500</v>
      </c>
      <c r="C54" s="1" t="s">
        <v>7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">
      <c r="B55" s="1">
        <v>52004500</v>
      </c>
      <c r="C55" s="1" t="s">
        <v>8</v>
      </c>
      <c r="D55" s="3">
        <v>0</v>
      </c>
      <c r="E55" s="3">
        <v>0</v>
      </c>
      <c r="F55" s="3">
        <v>432000</v>
      </c>
      <c r="G55" s="3">
        <v>432000</v>
      </c>
    </row>
    <row r="56" spans="1:7" x14ac:dyDescent="0.2">
      <c r="A56" s="1" t="s">
        <v>9</v>
      </c>
      <c r="D56" s="3">
        <f>SUM(D53:D55)</f>
        <v>0</v>
      </c>
      <c r="E56" s="3">
        <f>SUM(E53:E55)</f>
        <v>0</v>
      </c>
      <c r="F56" s="3">
        <f>SUM(F53:F55)</f>
        <v>432000</v>
      </c>
      <c r="G56" s="3">
        <f>SUM(G53:G55)</f>
        <v>432000</v>
      </c>
    </row>
    <row r="57" spans="1:7" x14ac:dyDescent="0.2">
      <c r="D57" s="3"/>
      <c r="E57" s="3"/>
      <c r="F57" s="3"/>
      <c r="G57" s="3"/>
    </row>
    <row r="58" spans="1:7" x14ac:dyDescent="0.2">
      <c r="A58" s="1" t="s">
        <v>54</v>
      </c>
      <c r="B58" s="1">
        <v>52003000</v>
      </c>
      <c r="C58" s="1" t="s">
        <v>6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2">
      <c r="B59" s="1">
        <v>52003500</v>
      </c>
      <c r="C59" s="1" t="s">
        <v>7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2">
      <c r="B60" s="1">
        <v>52004500</v>
      </c>
      <c r="C60" s="1" t="s">
        <v>8</v>
      </c>
      <c r="D60" s="3">
        <v>0</v>
      </c>
      <c r="E60" s="3">
        <v>0</v>
      </c>
      <c r="F60" s="3">
        <v>240000</v>
      </c>
      <c r="G60" s="3">
        <v>240000</v>
      </c>
    </row>
    <row r="61" spans="1:7" x14ac:dyDescent="0.2">
      <c r="A61" s="1" t="s">
        <v>9</v>
      </c>
      <c r="D61" s="3">
        <f>SUM(D58:D60)</f>
        <v>0</v>
      </c>
      <c r="E61" s="3">
        <f>SUM(E58:E60)</f>
        <v>0</v>
      </c>
      <c r="F61" s="3">
        <f>SUM(F58:F60)</f>
        <v>240000</v>
      </c>
      <c r="G61" s="3">
        <f>SUM(G58:G60)</f>
        <v>240000</v>
      </c>
    </row>
    <row r="62" spans="1:7" x14ac:dyDescent="0.2">
      <c r="D62" s="3"/>
      <c r="E62" s="3"/>
      <c r="F62" s="3"/>
      <c r="G62" s="3"/>
    </row>
    <row r="63" spans="1:7" x14ac:dyDescent="0.2">
      <c r="A63" s="1" t="s">
        <v>55</v>
      </c>
      <c r="B63" s="1">
        <v>52003000</v>
      </c>
      <c r="C63" s="1" t="s">
        <v>6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2">
      <c r="B64" s="1">
        <v>52003500</v>
      </c>
      <c r="C64" s="1" t="s">
        <v>7</v>
      </c>
      <c r="D64" s="3">
        <v>0</v>
      </c>
      <c r="E64" s="3">
        <v>0</v>
      </c>
      <c r="F64" s="3">
        <v>0</v>
      </c>
      <c r="G64" s="3">
        <v>0</v>
      </c>
    </row>
    <row r="65" spans="1:8" x14ac:dyDescent="0.2">
      <c r="B65" s="1">
        <v>52004500</v>
      </c>
      <c r="C65" s="1" t="s">
        <v>8</v>
      </c>
      <c r="D65" s="3">
        <v>0</v>
      </c>
      <c r="E65" s="3">
        <v>0</v>
      </c>
      <c r="F65" s="3">
        <v>120000</v>
      </c>
      <c r="G65" s="3">
        <v>120000</v>
      </c>
    </row>
    <row r="66" spans="1:8" x14ac:dyDescent="0.2">
      <c r="A66" s="1" t="s">
        <v>9</v>
      </c>
      <c r="D66" s="3">
        <f>SUM(D63:D65)</f>
        <v>0</v>
      </c>
      <c r="E66" s="3">
        <f>SUM(E63:E65)</f>
        <v>0</v>
      </c>
      <c r="F66" s="3">
        <f>SUM(F63:F65)</f>
        <v>120000</v>
      </c>
      <c r="G66" s="3">
        <f>SUM(G63:G65)</f>
        <v>120000</v>
      </c>
    </row>
    <row r="67" spans="1:8" x14ac:dyDescent="0.2">
      <c r="D67" s="3"/>
      <c r="E67" s="3"/>
      <c r="F67" s="3"/>
      <c r="G67" s="3"/>
    </row>
    <row r="68" spans="1:8" x14ac:dyDescent="0.2">
      <c r="D68" s="3"/>
      <c r="E68" s="3"/>
      <c r="F68" s="3"/>
      <c r="G68" s="3"/>
    </row>
    <row r="69" spans="1:8" x14ac:dyDescent="0.2">
      <c r="A69" s="1" t="s">
        <v>20</v>
      </c>
      <c r="B69" s="1">
        <v>52003000</v>
      </c>
      <c r="C69" s="1" t="s">
        <v>6</v>
      </c>
      <c r="D69" s="3">
        <f>SUM(D3+D8+D13+D18+D23+D28+D33+D38+D43+D48+D53+D58+D63)</f>
        <v>37500</v>
      </c>
      <c r="E69" s="3">
        <f>SUM(E3+E8+E13+E18+E23+E28+E33+E38+E43+E48+E53+E58+E63)</f>
        <v>292300</v>
      </c>
      <c r="F69" s="3">
        <f>SUM(F3+F8+F13+F18+F23+F28+F33+F38+F43+F48+F53+F58+F63)</f>
        <v>332183</v>
      </c>
      <c r="G69" s="3">
        <f>SUM(G3+G8+G13+G18+G23+G28+G33+G38+G43+G48+G53+G58+G63)</f>
        <v>198850</v>
      </c>
    </row>
    <row r="70" spans="1:8" x14ac:dyDescent="0.2">
      <c r="B70" s="1">
        <v>52003500</v>
      </c>
      <c r="C70" s="1" t="s">
        <v>7</v>
      </c>
      <c r="D70" s="3">
        <f t="shared" ref="D70:G71" si="0">SUM(D4+D9+D14+D19+D24+D29+D34+D39+D44+D49+D54+D58+D64)</f>
        <v>156320</v>
      </c>
      <c r="E70" s="3">
        <f t="shared" si="0"/>
        <v>606000</v>
      </c>
      <c r="F70" s="3">
        <f t="shared" si="0"/>
        <v>415933</v>
      </c>
      <c r="G70" s="3">
        <f t="shared" si="0"/>
        <v>282600</v>
      </c>
    </row>
    <row r="71" spans="1:8" x14ac:dyDescent="0.2">
      <c r="B71" s="1">
        <v>52004500</v>
      </c>
      <c r="C71" s="1" t="s">
        <v>8</v>
      </c>
      <c r="D71" s="3">
        <f t="shared" si="0"/>
        <v>3087532</v>
      </c>
      <c r="E71" s="3">
        <f t="shared" si="0"/>
        <v>2670300</v>
      </c>
      <c r="F71" s="3">
        <f t="shared" si="0"/>
        <v>3902859</v>
      </c>
      <c r="G71" s="3">
        <f t="shared" si="0"/>
        <v>3505259</v>
      </c>
    </row>
    <row r="72" spans="1:8" s="6" customFormat="1" x14ac:dyDescent="0.2">
      <c r="A72" s="6" t="s">
        <v>19</v>
      </c>
      <c r="D72" s="7">
        <f>SUM(D69:D71)</f>
        <v>3281352</v>
      </c>
      <c r="E72" s="7">
        <f>SUM(E69:E71)</f>
        <v>3568600</v>
      </c>
      <c r="F72" s="7">
        <f>SUM(F69:F71)</f>
        <v>4650975</v>
      </c>
      <c r="G72" s="7">
        <f>SUM(G69:G71)</f>
        <v>3986709</v>
      </c>
      <c r="H72" s="8"/>
    </row>
    <row r="73" spans="1:8" x14ac:dyDescent="0.2">
      <c r="D73" s="3"/>
      <c r="E73" s="3"/>
      <c r="F73" s="3"/>
      <c r="G73" s="3"/>
    </row>
    <row r="74" spans="1:8" x14ac:dyDescent="0.2">
      <c r="D74" s="3"/>
      <c r="E74" s="3"/>
      <c r="F74" s="3"/>
      <c r="G74" s="3"/>
    </row>
    <row r="75" spans="1:8" x14ac:dyDescent="0.2">
      <c r="D75" s="3"/>
      <c r="E75" s="3"/>
      <c r="F75" s="3"/>
    </row>
    <row r="76" spans="1:8" x14ac:dyDescent="0.2">
      <c r="D76" s="3"/>
      <c r="E76" s="3"/>
      <c r="F76" s="3"/>
    </row>
    <row r="77" spans="1:8" x14ac:dyDescent="0.2">
      <c r="D77" s="3"/>
      <c r="E77" s="3"/>
      <c r="F77" s="3"/>
    </row>
    <row r="78" spans="1:8" x14ac:dyDescent="0.2">
      <c r="D78" s="3"/>
      <c r="E78" s="3"/>
      <c r="F78" s="3"/>
    </row>
    <row r="79" spans="1:8" x14ac:dyDescent="0.2">
      <c r="D79" s="3"/>
      <c r="E79" s="3"/>
      <c r="F79" s="3"/>
    </row>
    <row r="80" spans="1:8" x14ac:dyDescent="0.2">
      <c r="D80" s="3"/>
      <c r="E80" s="3"/>
      <c r="F80" s="3"/>
    </row>
    <row r="81" spans="4:6" x14ac:dyDescent="0.2">
      <c r="D81" s="3"/>
      <c r="E81" s="3"/>
      <c r="F81" s="3"/>
    </row>
    <row r="82" spans="4:6" x14ac:dyDescent="0.2">
      <c r="D82" s="3"/>
      <c r="E82" s="3"/>
      <c r="F82" s="3"/>
    </row>
    <row r="83" spans="4:6" x14ac:dyDescent="0.2">
      <c r="D83" s="3"/>
      <c r="E83" s="3"/>
      <c r="F83" s="3"/>
    </row>
    <row r="84" spans="4:6" x14ac:dyDescent="0.2">
      <c r="D84" s="3"/>
      <c r="E84" s="3"/>
      <c r="F84" s="3"/>
    </row>
    <row r="85" spans="4:6" x14ac:dyDescent="0.2">
      <c r="D85" s="3"/>
      <c r="E85" s="3"/>
      <c r="F85" s="3"/>
    </row>
    <row r="86" spans="4:6" x14ac:dyDescent="0.2">
      <c r="D86" s="3"/>
      <c r="E86" s="3"/>
      <c r="F86" s="3"/>
    </row>
    <row r="87" spans="4:6" x14ac:dyDescent="0.2">
      <c r="D87" s="3"/>
      <c r="E87" s="3"/>
      <c r="F87" s="3"/>
    </row>
    <row r="88" spans="4:6" x14ac:dyDescent="0.2">
      <c r="D88" s="3"/>
      <c r="E88" s="3"/>
      <c r="F88" s="3"/>
    </row>
    <row r="89" spans="4:6" x14ac:dyDescent="0.2">
      <c r="D89" s="3"/>
      <c r="E89" s="3"/>
      <c r="F89" s="3"/>
    </row>
    <row r="90" spans="4:6" x14ac:dyDescent="0.2">
      <c r="D90" s="3"/>
      <c r="E90" s="3"/>
      <c r="F90" s="3"/>
    </row>
    <row r="91" spans="4:6" x14ac:dyDescent="0.2">
      <c r="D91" s="3"/>
      <c r="E91" s="3"/>
      <c r="F91" s="3"/>
    </row>
    <row r="92" spans="4:6" x14ac:dyDescent="0.2">
      <c r="D92" s="3"/>
      <c r="E92" s="3"/>
      <c r="F92" s="3"/>
    </row>
    <row r="93" spans="4:6" x14ac:dyDescent="0.2">
      <c r="D93" s="3"/>
      <c r="E93" s="3"/>
      <c r="F93" s="3"/>
    </row>
    <row r="94" spans="4:6" x14ac:dyDescent="0.2">
      <c r="D94" s="3"/>
      <c r="E94" s="3"/>
      <c r="F94" s="3"/>
    </row>
  </sheetData>
  <phoneticPr fontId="0" type="noConversion"/>
  <pageMargins left="0.75" right="0.75" top="1" bottom="1" header="0.5" footer="0.5"/>
  <pageSetup paperSize="5" scale="80" orientation="landscape" r:id="rId1"/>
  <headerFooter alignWithMargins="0">
    <oddHeader>&amp;CENRON GOVERNMENT AFFAIRS - THE AMERICAS
TRAVEL and ENTERTAINMENT BUDGET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B3" workbookViewId="0">
      <selection activeCell="C19" sqref="C19"/>
    </sheetView>
  </sheetViews>
  <sheetFormatPr defaultRowHeight="12.75" x14ac:dyDescent="0.2"/>
  <cols>
    <col min="1" max="1" width="18.42578125" customWidth="1"/>
    <col min="2" max="2" width="18.28515625" customWidth="1"/>
    <col min="3" max="3" width="18.140625" customWidth="1"/>
    <col min="4" max="4" width="73" style="9" customWidth="1"/>
    <col min="5" max="5" width="18.140625" customWidth="1"/>
  </cols>
  <sheetData>
    <row r="1" spans="1:4" x14ac:dyDescent="0.2">
      <c r="A1" s="6" t="s">
        <v>27</v>
      </c>
      <c r="B1" s="6"/>
      <c r="C1" s="6"/>
      <c r="D1" s="8"/>
    </row>
    <row r="2" spans="1:4" x14ac:dyDescent="0.2">
      <c r="A2" s="6"/>
      <c r="B2" s="6"/>
      <c r="C2" s="6"/>
      <c r="D2" s="8"/>
    </row>
    <row r="3" spans="1:4" x14ac:dyDescent="0.2">
      <c r="A3" s="6" t="s">
        <v>28</v>
      </c>
      <c r="B3" s="6" t="s">
        <v>29</v>
      </c>
      <c r="C3" s="6" t="s">
        <v>30</v>
      </c>
      <c r="D3" s="8" t="s">
        <v>31</v>
      </c>
    </row>
    <row r="4" spans="1:4" x14ac:dyDescent="0.2">
      <c r="A4" s="1"/>
      <c r="B4" s="1"/>
      <c r="C4" s="1"/>
      <c r="D4" s="5"/>
    </row>
    <row r="5" spans="1:4" ht="25.5" x14ac:dyDescent="0.2">
      <c r="A5" s="1" t="s">
        <v>32</v>
      </c>
      <c r="B5" s="3">
        <f>10000*12</f>
        <v>120000</v>
      </c>
      <c r="C5" s="3">
        <v>72000</v>
      </c>
      <c r="D5" s="5" t="s">
        <v>35</v>
      </c>
    </row>
    <row r="6" spans="1:4" ht="25.5" x14ac:dyDescent="0.2">
      <c r="A6" s="1" t="s">
        <v>33</v>
      </c>
      <c r="B6" s="3">
        <f>5000*12</f>
        <v>60000</v>
      </c>
      <c r="C6" s="3">
        <v>48000</v>
      </c>
      <c r="D6" s="5" t="s">
        <v>34</v>
      </c>
    </row>
    <row r="7" spans="1:4" ht="38.25" x14ac:dyDescent="0.2">
      <c r="A7" s="1" t="s">
        <v>36</v>
      </c>
      <c r="B7" s="3">
        <f t="shared" ref="B7:B12" si="0">10000*12</f>
        <v>120000</v>
      </c>
      <c r="C7" s="3">
        <v>60000</v>
      </c>
      <c r="D7" s="5" t="s">
        <v>37</v>
      </c>
    </row>
    <row r="8" spans="1:4" ht="38.25" x14ac:dyDescent="0.2">
      <c r="A8" s="1" t="s">
        <v>38</v>
      </c>
      <c r="B8" s="3">
        <f t="shared" si="0"/>
        <v>120000</v>
      </c>
      <c r="C8" s="3">
        <v>72000</v>
      </c>
      <c r="D8" s="5" t="s">
        <v>39</v>
      </c>
    </row>
    <row r="9" spans="1:4" ht="38.25" x14ac:dyDescent="0.2">
      <c r="A9" s="1" t="s">
        <v>40</v>
      </c>
      <c r="B9" s="3">
        <f t="shared" si="0"/>
        <v>120000</v>
      </c>
      <c r="C9" s="3">
        <v>96000</v>
      </c>
      <c r="D9" s="5" t="s">
        <v>41</v>
      </c>
    </row>
    <row r="10" spans="1:4" ht="25.5" x14ac:dyDescent="0.2">
      <c r="A10" s="1" t="s">
        <v>42</v>
      </c>
      <c r="B10" s="3">
        <f t="shared" si="0"/>
        <v>120000</v>
      </c>
      <c r="C10" s="3">
        <v>96000</v>
      </c>
      <c r="D10" s="5" t="s">
        <v>43</v>
      </c>
    </row>
    <row r="11" spans="1:4" ht="38.25" x14ac:dyDescent="0.2">
      <c r="A11" s="1" t="s">
        <v>44</v>
      </c>
      <c r="B11" s="3">
        <f t="shared" si="0"/>
        <v>120000</v>
      </c>
      <c r="C11" s="3">
        <v>96000</v>
      </c>
      <c r="D11" s="5" t="s">
        <v>45</v>
      </c>
    </row>
    <row r="12" spans="1:4" x14ac:dyDescent="0.2">
      <c r="A12" s="1" t="s">
        <v>46</v>
      </c>
      <c r="B12" s="3">
        <f t="shared" si="0"/>
        <v>120000</v>
      </c>
      <c r="C12" s="3">
        <v>60000</v>
      </c>
      <c r="D12" s="5" t="s">
        <v>47</v>
      </c>
    </row>
    <row r="13" spans="1:4" ht="25.5" x14ac:dyDescent="0.2">
      <c r="A13" s="1" t="s">
        <v>48</v>
      </c>
      <c r="B13" s="3">
        <f>5000*12</f>
        <v>60000</v>
      </c>
      <c r="C13" s="3">
        <v>0</v>
      </c>
      <c r="D13" s="5" t="s">
        <v>49</v>
      </c>
    </row>
    <row r="14" spans="1:4" ht="25.5" x14ac:dyDescent="0.2">
      <c r="A14" s="1" t="s">
        <v>50</v>
      </c>
      <c r="B14" s="3">
        <f>15000*12</f>
        <v>180000</v>
      </c>
      <c r="C14" s="3">
        <v>108000</v>
      </c>
      <c r="D14" s="5" t="s">
        <v>51</v>
      </c>
    </row>
    <row r="15" spans="1:4" x14ac:dyDescent="0.2">
      <c r="A15" s="1"/>
      <c r="B15" s="3"/>
      <c r="C15" s="3"/>
      <c r="D15" s="5"/>
    </row>
    <row r="16" spans="1:4" s="10" customFormat="1" x14ac:dyDescent="0.2">
      <c r="A16" s="6" t="s">
        <v>20</v>
      </c>
      <c r="B16" s="7">
        <f>SUM(B5:B14)</f>
        <v>1140000</v>
      </c>
      <c r="C16" s="7">
        <f>SUM(C5:C14)</f>
        <v>708000</v>
      </c>
      <c r="D16" s="8"/>
    </row>
    <row r="17" spans="1:4" x14ac:dyDescent="0.2">
      <c r="A17" s="1"/>
      <c r="B17" s="3"/>
      <c r="C17" s="3"/>
      <c r="D17" s="5"/>
    </row>
    <row r="18" spans="1:4" x14ac:dyDescent="0.2">
      <c r="A18" s="1"/>
      <c r="B18" s="3"/>
      <c r="C18" s="3"/>
      <c r="D18" s="5"/>
    </row>
    <row r="19" spans="1:4" x14ac:dyDescent="0.2">
      <c r="A19" s="1"/>
      <c r="B19" s="3"/>
      <c r="C19" s="3"/>
      <c r="D19" s="5"/>
    </row>
    <row r="20" spans="1:4" x14ac:dyDescent="0.2">
      <c r="A20" s="1"/>
      <c r="B20" s="3"/>
      <c r="C20" s="3"/>
      <c r="D20" s="5"/>
    </row>
    <row r="21" spans="1:4" x14ac:dyDescent="0.2">
      <c r="A21" s="1"/>
      <c r="B21" s="3"/>
      <c r="C21" s="3"/>
      <c r="D21" s="5"/>
    </row>
    <row r="22" spans="1:4" x14ac:dyDescent="0.2">
      <c r="A22" s="1"/>
      <c r="B22" s="3"/>
      <c r="C22" s="3"/>
      <c r="D22" s="5"/>
    </row>
    <row r="23" spans="1:4" x14ac:dyDescent="0.2">
      <c r="A23" s="1"/>
      <c r="B23" s="3"/>
      <c r="C23" s="3"/>
      <c r="D23" s="5"/>
    </row>
    <row r="24" spans="1:4" x14ac:dyDescent="0.2">
      <c r="A24" s="1"/>
      <c r="B24" s="3"/>
      <c r="C24" s="3"/>
      <c r="D24" s="5"/>
    </row>
    <row r="25" spans="1:4" x14ac:dyDescent="0.2">
      <c r="A25" s="1"/>
      <c r="B25" s="3"/>
      <c r="C25" s="3"/>
      <c r="D25" s="5"/>
    </row>
    <row r="26" spans="1:4" x14ac:dyDescent="0.2">
      <c r="A26" s="1"/>
      <c r="B26" s="3"/>
      <c r="C26" s="3"/>
      <c r="D26" s="5"/>
    </row>
    <row r="27" spans="1:4" x14ac:dyDescent="0.2">
      <c r="A27" s="1"/>
      <c r="B27" s="3"/>
      <c r="C27" s="3"/>
      <c r="D27" s="5"/>
    </row>
    <row r="28" spans="1:4" x14ac:dyDescent="0.2">
      <c r="A28" s="1"/>
      <c r="B28" s="3"/>
      <c r="C28" s="3"/>
      <c r="D28" s="5"/>
    </row>
    <row r="29" spans="1:4" x14ac:dyDescent="0.2">
      <c r="A29" s="1"/>
      <c r="B29" s="3"/>
      <c r="C29" s="3"/>
      <c r="D29" s="5"/>
    </row>
    <row r="30" spans="1:4" x14ac:dyDescent="0.2">
      <c r="A30" s="1"/>
      <c r="B30" s="3"/>
      <c r="C30" s="3"/>
      <c r="D30" s="5"/>
    </row>
    <row r="31" spans="1:4" x14ac:dyDescent="0.2">
      <c r="A31" s="1"/>
      <c r="B31" s="3"/>
      <c r="C31" s="3"/>
      <c r="D31" s="5"/>
    </row>
    <row r="32" spans="1:4" x14ac:dyDescent="0.2">
      <c r="A32" s="1"/>
      <c r="B32" s="3"/>
      <c r="C32" s="3"/>
      <c r="D32" s="5"/>
    </row>
    <row r="33" spans="1:4" x14ac:dyDescent="0.2">
      <c r="A33" s="1"/>
      <c r="B33" s="3"/>
      <c r="C33" s="3"/>
      <c r="D33" s="5"/>
    </row>
    <row r="34" spans="1:4" x14ac:dyDescent="0.2">
      <c r="A34" s="1"/>
      <c r="B34" s="3"/>
      <c r="C34" s="3"/>
      <c r="D34" s="5"/>
    </row>
    <row r="35" spans="1:4" x14ac:dyDescent="0.2">
      <c r="A35" s="1"/>
      <c r="B35" s="3"/>
      <c r="C35" s="3"/>
      <c r="D35" s="5"/>
    </row>
    <row r="36" spans="1:4" x14ac:dyDescent="0.2">
      <c r="A36" s="1"/>
      <c r="B36" s="3"/>
      <c r="C36" s="3"/>
      <c r="D36" s="5"/>
    </row>
    <row r="37" spans="1:4" x14ac:dyDescent="0.2">
      <c r="A37" s="1"/>
      <c r="B37" s="3"/>
      <c r="C37" s="3"/>
      <c r="D37" s="5"/>
    </row>
    <row r="38" spans="1:4" x14ac:dyDescent="0.2">
      <c r="A38" s="1"/>
      <c r="B38" s="3"/>
      <c r="C38" s="3"/>
      <c r="D38" s="5"/>
    </row>
    <row r="39" spans="1:4" x14ac:dyDescent="0.2">
      <c r="A39" s="1"/>
      <c r="B39" s="1"/>
      <c r="C39" s="1"/>
      <c r="D39" s="5"/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meals</vt:lpstr>
      <vt:lpstr>mont-meal-alloc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Felienne</cp:lastModifiedBy>
  <cp:lastPrinted>2000-11-22T12:54:26Z</cp:lastPrinted>
  <dcterms:created xsi:type="dcterms:W3CDTF">2000-11-15T00:04:14Z</dcterms:created>
  <dcterms:modified xsi:type="dcterms:W3CDTF">2014-09-04T08:10:34Z</dcterms:modified>
</cp:coreProperties>
</file>