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Status'!$A$1:$J$67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calcMode="manual" fullCalcOnLoad="1"/>
</workbook>
</file>

<file path=xl/calcChain.xml><?xml version="1.0" encoding="utf-8"?>
<calcChain xmlns="http://schemas.openxmlformats.org/spreadsheetml/2006/main">
  <c r="E3" i="13" l="1"/>
  <c r="F3" i="13" s="1"/>
  <c r="G3" i="13" s="1"/>
  <c r="H3" i="13" s="1"/>
  <c r="I3" i="13" s="1"/>
  <c r="J3" i="13" s="1"/>
  <c r="K3" i="13" s="1"/>
  <c r="L3" i="13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E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E8" i="13"/>
  <c r="D10" i="13"/>
  <c r="C11" i="13"/>
  <c r="D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 s="1"/>
  <c r="BC15" i="13"/>
  <c r="D16" i="13"/>
  <c r="C18" i="13"/>
  <c r="D18" i="13"/>
  <c r="C19" i="13"/>
  <c r="A20" i="13"/>
  <c r="A28" i="13" s="1"/>
  <c r="B20" i="13"/>
  <c r="C20" i="13"/>
  <c r="BC21" i="13"/>
  <c r="D22" i="13"/>
  <c r="E22" i="13"/>
  <c r="BC23" i="13"/>
  <c r="D24" i="13"/>
  <c r="E24" i="13" s="1"/>
  <c r="C26" i="13"/>
  <c r="D26" i="13"/>
  <c r="C27" i="13"/>
  <c r="D27" i="13"/>
  <c r="B28" i="13"/>
  <c r="C28" i="13"/>
  <c r="BC29" i="13"/>
  <c r="D30" i="13"/>
  <c r="BC31" i="13"/>
  <c r="D32" i="13"/>
  <c r="E32" i="13"/>
  <c r="C34" i="13"/>
  <c r="C35" i="13"/>
  <c r="D35" i="13"/>
  <c r="A36" i="13"/>
  <c r="A44" i="13" s="1"/>
  <c r="B36" i="13"/>
  <c r="C36" i="13"/>
  <c r="BC37" i="13"/>
  <c r="D38" i="13"/>
  <c r="E38" i="13"/>
  <c r="F38" i="13"/>
  <c r="G38" i="13" s="1"/>
  <c r="H38" i="13"/>
  <c r="H42" i="13" s="1"/>
  <c r="I38" i="13"/>
  <c r="BC39" i="13"/>
  <c r="D40" i="13"/>
  <c r="E40" i="13"/>
  <c r="F40" i="13" s="1"/>
  <c r="C42" i="13"/>
  <c r="D42" i="13"/>
  <c r="E42" i="13"/>
  <c r="G42" i="13"/>
  <c r="C43" i="13"/>
  <c r="E43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D46" i="13"/>
  <c r="D50" i="13" s="1"/>
  <c r="E46" i="13"/>
  <c r="F46" i="13"/>
  <c r="BC47" i="13"/>
  <c r="D48" i="13"/>
  <c r="E48" i="13"/>
  <c r="F48" i="13"/>
  <c r="G48" i="13"/>
  <c r="H48" i="13"/>
  <c r="H51" i="13" s="1"/>
  <c r="I48" i="13"/>
  <c r="J48" i="13" s="1"/>
  <c r="J51" i="13" s="1"/>
  <c r="K48" i="13"/>
  <c r="E50" i="13"/>
  <c r="C51" i="13"/>
  <c r="D51" i="13"/>
  <c r="E51" i="13"/>
  <c r="F51" i="13"/>
  <c r="G51" i="13"/>
  <c r="I51" i="13"/>
  <c r="A52" i="13"/>
  <c r="A60" i="13" s="1"/>
  <c r="A68" i="13" s="1"/>
  <c r="A76" i="13" s="1"/>
  <c r="A84" i="13" s="1"/>
  <c r="B52" i="13"/>
  <c r="C52" i="13"/>
  <c r="BC53" i="13"/>
  <c r="D54" i="13"/>
  <c r="E54" i="13"/>
  <c r="F54" i="13"/>
  <c r="G54" i="13"/>
  <c r="G58" i="13" s="1"/>
  <c r="H54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/>
  <c r="F56" i="13" s="1"/>
  <c r="C58" i="13"/>
  <c r="C59" i="13"/>
  <c r="D59" i="13"/>
  <c r="V59" i="13"/>
  <c r="W59" i="13"/>
  <c r="AA59" i="13"/>
  <c r="AB59" i="13"/>
  <c r="AD59" i="13"/>
  <c r="AE59" i="13"/>
  <c r="AI59" i="13"/>
  <c r="AJ59" i="13"/>
  <c r="AL59" i="13"/>
  <c r="AM59" i="13"/>
  <c r="AQ59" i="13"/>
  <c r="AR59" i="13"/>
  <c r="AT59" i="13"/>
  <c r="AU59" i="13"/>
  <c r="AY59" i="13"/>
  <c r="AZ59" i="13"/>
  <c r="BB59" i="13"/>
  <c r="B60" i="13"/>
  <c r="C60" i="13"/>
  <c r="BC61" i="13"/>
  <c r="D62" i="13"/>
  <c r="E62" i="13" s="1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/>
  <c r="E67" i="13" s="1"/>
  <c r="F64" i="13"/>
  <c r="F67" i="13" s="1"/>
  <c r="G64" i="13"/>
  <c r="H64" i="13"/>
  <c r="I64" i="13" s="1"/>
  <c r="J64" i="13" s="1"/>
  <c r="C66" i="13"/>
  <c r="AC67" i="13" s="1"/>
  <c r="D66" i="13"/>
  <c r="C67" i="13"/>
  <c r="D67" i="13"/>
  <c r="G67" i="13"/>
  <c r="H67" i="13"/>
  <c r="I67" i="13"/>
  <c r="W67" i="13"/>
  <c r="X67" i="13"/>
  <c r="Y67" i="13"/>
  <c r="AA67" i="13"/>
  <c r="AB67" i="13"/>
  <c r="AE67" i="13"/>
  <c r="AF67" i="13"/>
  <c r="AG67" i="13"/>
  <c r="AI67" i="13"/>
  <c r="AJ67" i="13"/>
  <c r="AM67" i="13"/>
  <c r="AN67" i="13"/>
  <c r="AO67" i="13"/>
  <c r="AQ67" i="13"/>
  <c r="AR67" i="13"/>
  <c r="AU67" i="13"/>
  <c r="AV67" i="13"/>
  <c r="AW67" i="13"/>
  <c r="AY67" i="13"/>
  <c r="AZ67" i="13"/>
  <c r="B68" i="13"/>
  <c r="C68" i="13"/>
  <c r="BC69" i="13"/>
  <c r="D70" i="13"/>
  <c r="D74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D75" i="13" s="1"/>
  <c r="C74" i="13"/>
  <c r="C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76" i="13"/>
  <c r="C76" i="13"/>
  <c r="BC77" i="13"/>
  <c r="D78" i="13"/>
  <c r="D82" i="13" s="1"/>
  <c r="E78" i="13"/>
  <c r="BC79" i="13"/>
  <c r="D80" i="13"/>
  <c r="E80" i="13"/>
  <c r="F80" i="13"/>
  <c r="C83" i="13"/>
  <c r="D83" i="13"/>
  <c r="E83" i="13"/>
  <c r="B84" i="13"/>
  <c r="C84" i="13"/>
  <c r="BC85" i="13"/>
  <c r="D86" i="13"/>
  <c r="D90" i="13" s="1"/>
  <c r="E86" i="13"/>
  <c r="E90" i="13" s="1"/>
  <c r="F86" i="13"/>
  <c r="F90" i="13" s="1"/>
  <c r="G86" i="13"/>
  <c r="H86" i="13" s="1"/>
  <c r="BC87" i="13"/>
  <c r="D88" i="13"/>
  <c r="E88" i="13" s="1"/>
  <c r="F88" i="13"/>
  <c r="F91" i="13" s="1"/>
  <c r="G88" i="13"/>
  <c r="H88" i="13" s="1"/>
  <c r="I88" i="13" s="1"/>
  <c r="I91" i="13" s="1"/>
  <c r="J88" i="13"/>
  <c r="G90" i="13"/>
  <c r="C91" i="13"/>
  <c r="D91" i="13"/>
  <c r="E91" i="13"/>
  <c r="G91" i="13"/>
  <c r="H91" i="13"/>
  <c r="A92" i="13"/>
  <c r="A100" i="13" s="1"/>
  <c r="B92" i="13"/>
  <c r="C92" i="13"/>
  <c r="D93" i="13"/>
  <c r="BC93" i="13" s="1"/>
  <c r="BC95" i="13"/>
  <c r="D96" i="13"/>
  <c r="E96" i="13" s="1"/>
  <c r="F96" i="13" s="1"/>
  <c r="G96" i="13" s="1"/>
  <c r="H96" i="13" s="1"/>
  <c r="C98" i="13"/>
  <c r="G99" i="13" s="1"/>
  <c r="C99" i="13"/>
  <c r="E99" i="13"/>
  <c r="F99" i="13"/>
  <c r="B100" i="13"/>
  <c r="C100" i="13"/>
  <c r="BC101" i="13"/>
  <c r="D102" i="13"/>
  <c r="D106" i="13" s="1"/>
  <c r="E102" i="13"/>
  <c r="E106" i="13" s="1"/>
  <c r="BC103" i="13"/>
  <c r="D104" i="13"/>
  <c r="E104" i="13"/>
  <c r="C106" i="13"/>
  <c r="C107" i="13"/>
  <c r="D107" i="13"/>
  <c r="C115" i="13"/>
  <c r="D115" i="13"/>
  <c r="D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C123" i="13" s="1"/>
  <c r="C132" i="13" s="1"/>
  <c r="C128" i="13"/>
  <c r="T8" i="1"/>
  <c r="V8" i="1"/>
  <c r="J14" i="4" s="1"/>
  <c r="A9" i="1"/>
  <c r="T9" i="1"/>
  <c r="A10" i="1"/>
  <c r="T10" i="1"/>
  <c r="H20" i="4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T11" i="1"/>
  <c r="T12" i="1"/>
  <c r="H21" i="4" s="1"/>
  <c r="V12" i="1"/>
  <c r="T13" i="1"/>
  <c r="V13" i="1"/>
  <c r="H14" i="1"/>
  <c r="T14" i="1"/>
  <c r="T15" i="1"/>
  <c r="T16" i="1"/>
  <c r="H25" i="4" s="1"/>
  <c r="F19" i="11" s="1"/>
  <c r="T17" i="1"/>
  <c r="T18" i="1"/>
  <c r="H23" i="4" s="1"/>
  <c r="G16" i="10" s="1"/>
  <c r="T19" i="1"/>
  <c r="T20" i="1"/>
  <c r="H24" i="4" s="1"/>
  <c r="G15" i="10" s="1"/>
  <c r="A3" i="10"/>
  <c r="I5" i="10"/>
  <c r="A8" i="10"/>
  <c r="A25" i="10" s="1"/>
  <c r="B8" i="10"/>
  <c r="C8" i="10"/>
  <c r="D8" i="10"/>
  <c r="A12" i="10"/>
  <c r="B12" i="10"/>
  <c r="C12" i="10"/>
  <c r="D12" i="10"/>
  <c r="E12" i="10"/>
  <c r="G12" i="10"/>
  <c r="A13" i="10"/>
  <c r="B13" i="10"/>
  <c r="D13" i="10"/>
  <c r="E13" i="10"/>
  <c r="F13" i="10"/>
  <c r="A14" i="10"/>
  <c r="B14" i="10"/>
  <c r="D14" i="10"/>
  <c r="F14" i="10"/>
  <c r="A15" i="10"/>
  <c r="B15" i="10"/>
  <c r="D15" i="10"/>
  <c r="E15" i="10"/>
  <c r="F15" i="10"/>
  <c r="A16" i="10"/>
  <c r="B16" i="10"/>
  <c r="C16" i="10"/>
  <c r="D16" i="10"/>
  <c r="E16" i="10"/>
  <c r="A20" i="10"/>
  <c r="B20" i="10"/>
  <c r="D20" i="10"/>
  <c r="G20" i="10"/>
  <c r="A23" i="10"/>
  <c r="B23" i="10"/>
  <c r="D23" i="10"/>
  <c r="F23" i="10"/>
  <c r="H23" i="10"/>
  <c r="A3" i="4"/>
  <c r="J5" i="4"/>
  <c r="A10" i="4"/>
  <c r="H10" i="4"/>
  <c r="I10" i="4"/>
  <c r="J10" i="4"/>
  <c r="C14" i="4"/>
  <c r="C13" i="10" s="1"/>
  <c r="F14" i="4"/>
  <c r="H14" i="4"/>
  <c r="G13" i="10" s="1"/>
  <c r="A15" i="4"/>
  <c r="H15" i="4"/>
  <c r="C19" i="4"/>
  <c r="F19" i="4"/>
  <c r="G19" i="4"/>
  <c r="H19" i="4"/>
  <c r="C20" i="4"/>
  <c r="G20" i="4"/>
  <c r="C21" i="4"/>
  <c r="F21" i="4"/>
  <c r="F8" i="10" s="1"/>
  <c r="G21" i="4"/>
  <c r="E8" i="10" s="1"/>
  <c r="C22" i="4"/>
  <c r="C8" i="11" s="1"/>
  <c r="F22" i="4"/>
  <c r="G22" i="4"/>
  <c r="E14" i="10" s="1"/>
  <c r="H22" i="4"/>
  <c r="F8" i="11" s="1"/>
  <c r="C23" i="4"/>
  <c r="F23" i="4"/>
  <c r="F16" i="10" s="1"/>
  <c r="G23" i="4"/>
  <c r="C24" i="4"/>
  <c r="F24" i="4"/>
  <c r="G24" i="4"/>
  <c r="C25" i="4"/>
  <c r="C20" i="10" s="1"/>
  <c r="F25" i="4"/>
  <c r="F20" i="10" s="1"/>
  <c r="G25" i="4"/>
  <c r="E19" i="11" s="1"/>
  <c r="C26" i="4"/>
  <c r="C23" i="10" s="1"/>
  <c r="F26" i="4"/>
  <c r="D21" i="11" s="1"/>
  <c r="G26" i="4"/>
  <c r="H26" i="4"/>
  <c r="F21" i="11" s="1"/>
  <c r="I26" i="4"/>
  <c r="J26" i="4"/>
  <c r="I23" i="10" s="1"/>
  <c r="A27" i="4"/>
  <c r="A32" i="4"/>
  <c r="A34" i="4" s="1"/>
  <c r="A25" i="11" s="1"/>
  <c r="H32" i="4"/>
  <c r="I32" i="4"/>
  <c r="J32" i="4"/>
  <c r="A3" i="11"/>
  <c r="I5" i="11"/>
  <c r="A8" i="11"/>
  <c r="B8" i="11"/>
  <c r="D8" i="11"/>
  <c r="E8" i="11"/>
  <c r="A10" i="11"/>
  <c r="B10" i="11"/>
  <c r="C10" i="11"/>
  <c r="E10" i="11"/>
  <c r="I10" i="11"/>
  <c r="A12" i="11"/>
  <c r="B12" i="11"/>
  <c r="D12" i="11"/>
  <c r="E12" i="11"/>
  <c r="F12" i="11"/>
  <c r="I12" i="11"/>
  <c r="A13" i="11"/>
  <c r="B13" i="11"/>
  <c r="C13" i="11"/>
  <c r="D13" i="11"/>
  <c r="E13" i="11"/>
  <c r="F13" i="11"/>
  <c r="I13" i="11"/>
  <c r="A15" i="11"/>
  <c r="B15" i="11"/>
  <c r="C15" i="11"/>
  <c r="D15" i="11"/>
  <c r="E15" i="11"/>
  <c r="F15" i="11"/>
  <c r="I15" i="11"/>
  <c r="A17" i="11"/>
  <c r="A24" i="11" s="1"/>
  <c r="A26" i="11" s="1"/>
  <c r="B17" i="11"/>
  <c r="C17" i="11"/>
  <c r="E17" i="11"/>
  <c r="I17" i="11"/>
  <c r="A19" i="11"/>
  <c r="B19" i="11"/>
  <c r="C19" i="11"/>
  <c r="D19" i="11"/>
  <c r="I19" i="11"/>
  <c r="A21" i="11"/>
  <c r="B21" i="11"/>
  <c r="C21" i="11"/>
  <c r="G21" i="11"/>
  <c r="H21" i="11"/>
  <c r="I21" i="11"/>
  <c r="I13" i="10" l="1"/>
  <c r="H15" i="11"/>
  <c r="J15" i="4"/>
  <c r="D17" i="11"/>
  <c r="H27" i="4"/>
  <c r="H34" i="4" s="1"/>
  <c r="F10" i="11"/>
  <c r="F24" i="11" s="1"/>
  <c r="I86" i="13"/>
  <c r="H90" i="13"/>
  <c r="D10" i="11"/>
  <c r="F12" i="10"/>
  <c r="C14" i="10"/>
  <c r="F104" i="13"/>
  <c r="E107" i="13"/>
  <c r="K88" i="13"/>
  <c r="J91" i="13"/>
  <c r="E21" i="11"/>
  <c r="E23" i="10"/>
  <c r="G23" i="10"/>
  <c r="E20" i="10"/>
  <c r="H99" i="13"/>
  <c r="I96" i="13"/>
  <c r="C12" i="11"/>
  <c r="C15" i="10"/>
  <c r="G14" i="10"/>
  <c r="G17" i="10"/>
  <c r="F17" i="11"/>
  <c r="G8" i="10"/>
  <c r="G9" i="10" s="1"/>
  <c r="G80" i="13"/>
  <c r="F83" i="13"/>
  <c r="F102" i="13"/>
  <c r="E82" i="13"/>
  <c r="F78" i="13"/>
  <c r="F62" i="13"/>
  <c r="E66" i="13"/>
  <c r="F22" i="13"/>
  <c r="E26" i="13"/>
  <c r="G56" i="13"/>
  <c r="F59" i="13"/>
  <c r="D99" i="13"/>
  <c r="D94" i="13"/>
  <c r="E72" i="13"/>
  <c r="J67" i="13"/>
  <c r="K64" i="13"/>
  <c r="E70" i="13"/>
  <c r="G46" i="13"/>
  <c r="F50" i="13"/>
  <c r="I54" i="13"/>
  <c r="H58" i="13"/>
  <c r="L48" i="13"/>
  <c r="K51" i="13"/>
  <c r="J38" i="13"/>
  <c r="I42" i="13"/>
  <c r="D19" i="13"/>
  <c r="E16" i="13"/>
  <c r="D58" i="13"/>
  <c r="X59" i="13"/>
  <c r="AF59" i="13"/>
  <c r="AN59" i="13"/>
  <c r="AV59" i="13"/>
  <c r="E58" i="13"/>
  <c r="Y59" i="13"/>
  <c r="AG59" i="13"/>
  <c r="AO59" i="13"/>
  <c r="AW59" i="13"/>
  <c r="F58" i="13"/>
  <c r="Z59" i="13"/>
  <c r="AH59" i="13"/>
  <c r="AP59" i="13"/>
  <c r="AX59" i="13"/>
  <c r="AC59" i="13"/>
  <c r="AK59" i="13"/>
  <c r="AS59" i="13"/>
  <c r="BA59" i="13"/>
  <c r="G40" i="13"/>
  <c r="F43" i="13"/>
  <c r="F32" i="13"/>
  <c r="E35" i="13"/>
  <c r="E59" i="13"/>
  <c r="BC45" i="13"/>
  <c r="AX67" i="13"/>
  <c r="AP67" i="13"/>
  <c r="AH67" i="13"/>
  <c r="Z67" i="13"/>
  <c r="F14" i="13"/>
  <c r="E18" i="13"/>
  <c r="BB67" i="13"/>
  <c r="AT67" i="13"/>
  <c r="AL67" i="13"/>
  <c r="AD67" i="13"/>
  <c r="V67" i="13"/>
  <c r="D43" i="13"/>
  <c r="D120" i="13" s="1"/>
  <c r="D124" i="13" s="1"/>
  <c r="F42" i="13"/>
  <c r="F24" i="13"/>
  <c r="E27" i="13"/>
  <c r="BA67" i="13"/>
  <c r="AS67" i="13"/>
  <c r="AK67" i="13"/>
  <c r="D34" i="13"/>
  <c r="E30" i="13"/>
  <c r="E11" i="13"/>
  <c r="E116" i="13" s="1"/>
  <c r="F8" i="13"/>
  <c r="E10" i="13"/>
  <c r="E115" i="13" s="1"/>
  <c r="F6" i="13"/>
  <c r="F25" i="11" l="1"/>
  <c r="G27" i="10"/>
  <c r="F26" i="11"/>
  <c r="K38" i="13"/>
  <c r="J42" i="13"/>
  <c r="L51" i="13"/>
  <c r="M48" i="13"/>
  <c r="F72" i="13"/>
  <c r="E75" i="13"/>
  <c r="E120" i="13" s="1"/>
  <c r="E124" i="13" s="1"/>
  <c r="F66" i="13"/>
  <c r="G62" i="13"/>
  <c r="F107" i="13"/>
  <c r="G104" i="13"/>
  <c r="J86" i="13"/>
  <c r="I90" i="13"/>
  <c r="F26" i="13"/>
  <c r="G22" i="13"/>
  <c r="G6" i="13"/>
  <c r="F10" i="13"/>
  <c r="F115" i="13" s="1"/>
  <c r="V11" i="1"/>
  <c r="J21" i="4" s="1"/>
  <c r="I58" i="13"/>
  <c r="J54" i="13"/>
  <c r="D129" i="13"/>
  <c r="H80" i="13"/>
  <c r="G83" i="13"/>
  <c r="L64" i="13"/>
  <c r="K67" i="13"/>
  <c r="F16" i="13"/>
  <c r="E19" i="13"/>
  <c r="F106" i="13"/>
  <c r="G102" i="13"/>
  <c r="G25" i="10"/>
  <c r="G28" i="10" s="1"/>
  <c r="E34" i="13"/>
  <c r="F30" i="13"/>
  <c r="K91" i="13"/>
  <c r="L88" i="13"/>
  <c r="E94" i="13"/>
  <c r="D98" i="13"/>
  <c r="D119" i="13" s="1"/>
  <c r="D123" i="13" s="1"/>
  <c r="E129" i="13"/>
  <c r="F11" i="13"/>
  <c r="F116" i="13" s="1"/>
  <c r="G8" i="13"/>
  <c r="G24" i="13"/>
  <c r="F27" i="13"/>
  <c r="H46" i="13"/>
  <c r="G50" i="13"/>
  <c r="H56" i="13"/>
  <c r="G59" i="13"/>
  <c r="J96" i="13"/>
  <c r="I99" i="13"/>
  <c r="G43" i="13"/>
  <c r="H40" i="13"/>
  <c r="F82" i="13"/>
  <c r="G78" i="13"/>
  <c r="F18" i="13"/>
  <c r="G14" i="13"/>
  <c r="G32" i="13"/>
  <c r="F35" i="13"/>
  <c r="F70" i="13"/>
  <c r="E74" i="13"/>
  <c r="E133" i="13" l="1"/>
  <c r="G35" i="13"/>
  <c r="H32" i="13"/>
  <c r="N48" i="13"/>
  <c r="M51" i="13"/>
  <c r="H43" i="13"/>
  <c r="I40" i="13"/>
  <c r="H83" i="13"/>
  <c r="I80" i="13"/>
  <c r="H59" i="13"/>
  <c r="I56" i="13"/>
  <c r="G16" i="13"/>
  <c r="F19" i="13"/>
  <c r="M64" i="13"/>
  <c r="L67" i="13"/>
  <c r="H17" i="11"/>
  <c r="I8" i="10"/>
  <c r="I9" i="10" s="1"/>
  <c r="F75" i="13"/>
  <c r="G72" i="13"/>
  <c r="D132" i="13"/>
  <c r="H102" i="13"/>
  <c r="G106" i="13"/>
  <c r="K54" i="13"/>
  <c r="J58" i="13"/>
  <c r="H6" i="13"/>
  <c r="G10" i="13"/>
  <c r="G115" i="13" s="1"/>
  <c r="D125" i="13"/>
  <c r="G30" i="13"/>
  <c r="F34" i="13"/>
  <c r="H50" i="13"/>
  <c r="I46" i="13"/>
  <c r="G107" i="13"/>
  <c r="H104" i="13"/>
  <c r="F74" i="13"/>
  <c r="G70" i="13"/>
  <c r="G66" i="13"/>
  <c r="H62" i="13"/>
  <c r="L38" i="13"/>
  <c r="K42" i="13"/>
  <c r="F94" i="13"/>
  <c r="E98" i="13"/>
  <c r="E119" i="13" s="1"/>
  <c r="E123" i="13" s="1"/>
  <c r="E125" i="13" s="1"/>
  <c r="D133" i="13"/>
  <c r="G27" i="13"/>
  <c r="H24" i="13"/>
  <c r="D128" i="13"/>
  <c r="D130" i="13" s="1"/>
  <c r="G26" i="13"/>
  <c r="H22" i="13"/>
  <c r="G18" i="13"/>
  <c r="H14" i="13"/>
  <c r="J90" i="13"/>
  <c r="K86" i="13"/>
  <c r="J99" i="13"/>
  <c r="K96" i="13"/>
  <c r="M88" i="13"/>
  <c r="L91" i="13"/>
  <c r="H78" i="13"/>
  <c r="G82" i="13"/>
  <c r="H8" i="13"/>
  <c r="G11" i="13"/>
  <c r="G116" i="13" s="1"/>
  <c r="H107" i="13" l="1"/>
  <c r="I104" i="13"/>
  <c r="G75" i="13"/>
  <c r="G120" i="13" s="1"/>
  <c r="G124" i="13" s="1"/>
  <c r="H72" i="13"/>
  <c r="O48" i="13"/>
  <c r="N51" i="13"/>
  <c r="L42" i="13"/>
  <c r="M38" i="13"/>
  <c r="F129" i="13"/>
  <c r="F120" i="13"/>
  <c r="F124" i="13" s="1"/>
  <c r="I59" i="13"/>
  <c r="J56" i="13"/>
  <c r="I32" i="13"/>
  <c r="H35" i="13"/>
  <c r="F98" i="13"/>
  <c r="F119" i="13" s="1"/>
  <c r="F123" i="13" s="1"/>
  <c r="G94" i="13"/>
  <c r="H16" i="13"/>
  <c r="G19" i="13"/>
  <c r="K99" i="13"/>
  <c r="L96" i="13"/>
  <c r="I50" i="13"/>
  <c r="J46" i="13"/>
  <c r="H27" i="13"/>
  <c r="I24" i="13"/>
  <c r="J80" i="13"/>
  <c r="I83" i="13"/>
  <c r="N88" i="13"/>
  <c r="M91" i="13"/>
  <c r="H10" i="13"/>
  <c r="H115" i="13" s="1"/>
  <c r="I6" i="13"/>
  <c r="L86" i="13"/>
  <c r="K90" i="13"/>
  <c r="I14" i="13"/>
  <c r="H18" i="13"/>
  <c r="I102" i="13"/>
  <c r="H106" i="13"/>
  <c r="H26" i="13"/>
  <c r="I22" i="13"/>
  <c r="I8" i="13"/>
  <c r="H11" i="13"/>
  <c r="H116" i="13" s="1"/>
  <c r="I62" i="13"/>
  <c r="H66" i="13"/>
  <c r="L54" i="13"/>
  <c r="K58" i="13"/>
  <c r="H82" i="13"/>
  <c r="I78" i="13"/>
  <c r="G74" i="13"/>
  <c r="H70" i="13"/>
  <c r="H30" i="13"/>
  <c r="G34" i="13"/>
  <c r="M67" i="13"/>
  <c r="N64" i="13"/>
  <c r="J40" i="13"/>
  <c r="I43" i="13"/>
  <c r="D134" i="13"/>
  <c r="E128" i="13"/>
  <c r="E130" i="13" s="1"/>
  <c r="E134" i="13" s="1"/>
  <c r="F125" i="13" l="1"/>
  <c r="F133" i="13"/>
  <c r="K40" i="13"/>
  <c r="J43" i="13"/>
  <c r="L90" i="13"/>
  <c r="M86" i="13"/>
  <c r="H19" i="13"/>
  <c r="I16" i="13"/>
  <c r="N67" i="13"/>
  <c r="O64" i="13"/>
  <c r="I10" i="13"/>
  <c r="I115" i="13" s="1"/>
  <c r="J6" i="13"/>
  <c r="L58" i="13"/>
  <c r="M54" i="13"/>
  <c r="N38" i="13"/>
  <c r="M42" i="13"/>
  <c r="I107" i="13"/>
  <c r="J104" i="13"/>
  <c r="J22" i="13"/>
  <c r="I26" i="13"/>
  <c r="G98" i="13"/>
  <c r="H94" i="13"/>
  <c r="N91" i="13"/>
  <c r="O88" i="13"/>
  <c r="J32" i="13"/>
  <c r="I35" i="13"/>
  <c r="I72" i="13"/>
  <c r="H75" i="13"/>
  <c r="H129" i="13" s="1"/>
  <c r="J24" i="13"/>
  <c r="I27" i="13"/>
  <c r="I66" i="13"/>
  <c r="J62" i="13"/>
  <c r="H74" i="13"/>
  <c r="I70" i="13"/>
  <c r="I18" i="13"/>
  <c r="J14" i="13"/>
  <c r="M96" i="13"/>
  <c r="L99" i="13"/>
  <c r="J59" i="13"/>
  <c r="K56" i="13"/>
  <c r="J78" i="13"/>
  <c r="I82" i="13"/>
  <c r="G129" i="13"/>
  <c r="J102" i="13"/>
  <c r="I106" i="13"/>
  <c r="K46" i="13"/>
  <c r="J50" i="13"/>
  <c r="I30" i="13"/>
  <c r="H34" i="13"/>
  <c r="E132" i="13"/>
  <c r="I11" i="13"/>
  <c r="I116" i="13" s="1"/>
  <c r="J8" i="13"/>
  <c r="J83" i="13"/>
  <c r="K80" i="13"/>
  <c r="P48" i="13"/>
  <c r="O51" i="13"/>
  <c r="F128" i="13"/>
  <c r="F130" i="13" s="1"/>
  <c r="K102" i="13" l="1"/>
  <c r="J106" i="13"/>
  <c r="N96" i="13"/>
  <c r="M99" i="13"/>
  <c r="K32" i="13"/>
  <c r="J35" i="13"/>
  <c r="K22" i="13"/>
  <c r="J26" i="13"/>
  <c r="K8" i="13"/>
  <c r="J11" i="13"/>
  <c r="J116" i="13" s="1"/>
  <c r="O91" i="13"/>
  <c r="P88" i="13"/>
  <c r="K6" i="13"/>
  <c r="J10" i="13"/>
  <c r="J115" i="13" s="1"/>
  <c r="J27" i="13"/>
  <c r="K24" i="13"/>
  <c r="O67" i="13"/>
  <c r="P64" i="13"/>
  <c r="J18" i="13"/>
  <c r="K14" i="13"/>
  <c r="J107" i="13"/>
  <c r="K104" i="13"/>
  <c r="K78" i="13"/>
  <c r="J82" i="13"/>
  <c r="H98" i="13"/>
  <c r="I94" i="13"/>
  <c r="F134" i="13"/>
  <c r="P51" i="13"/>
  <c r="Q48" i="13"/>
  <c r="J30" i="13"/>
  <c r="I34" i="13"/>
  <c r="L56" i="13"/>
  <c r="K59" i="13"/>
  <c r="J72" i="13"/>
  <c r="I75" i="13"/>
  <c r="I129" i="13" s="1"/>
  <c r="G119" i="13"/>
  <c r="G123" i="13" s="1"/>
  <c r="G128" i="13"/>
  <c r="F132" i="13"/>
  <c r="J16" i="13"/>
  <c r="I19" i="13"/>
  <c r="H120" i="13"/>
  <c r="H124" i="13" s="1"/>
  <c r="G130" i="13"/>
  <c r="O38" i="13"/>
  <c r="N42" i="13"/>
  <c r="J66" i="13"/>
  <c r="K62" i="13"/>
  <c r="G133" i="13"/>
  <c r="L40" i="13"/>
  <c r="K43" i="13"/>
  <c r="J70" i="13"/>
  <c r="I74" i="13"/>
  <c r="L80" i="13"/>
  <c r="K83" i="13"/>
  <c r="L46" i="13"/>
  <c r="K50" i="13"/>
  <c r="M58" i="13"/>
  <c r="N54" i="13"/>
  <c r="N86" i="13"/>
  <c r="M90" i="13"/>
  <c r="J94" i="13" l="1"/>
  <c r="I98" i="13"/>
  <c r="H133" i="13"/>
  <c r="H125" i="13"/>
  <c r="H134" i="13" s="1"/>
  <c r="H119" i="13"/>
  <c r="H123" i="13" s="1"/>
  <c r="H132" i="13" s="1"/>
  <c r="H128" i="13"/>
  <c r="H130" i="13" s="1"/>
  <c r="K66" i="13"/>
  <c r="L62" i="13"/>
  <c r="O96" i="13"/>
  <c r="N99" i="13"/>
  <c r="M80" i="13"/>
  <c r="L83" i="13"/>
  <c r="J19" i="13"/>
  <c r="K16" i="13"/>
  <c r="L78" i="13"/>
  <c r="K82" i="13"/>
  <c r="L8" i="13"/>
  <c r="K11" i="13"/>
  <c r="K116" i="13" s="1"/>
  <c r="O86" i="13"/>
  <c r="N90" i="13"/>
  <c r="K30" i="13"/>
  <c r="J34" i="13"/>
  <c r="K27" i="13"/>
  <c r="L24" i="13"/>
  <c r="L43" i="13"/>
  <c r="M40" i="13"/>
  <c r="L14" i="13"/>
  <c r="K18" i="13"/>
  <c r="Q88" i="13"/>
  <c r="P91" i="13"/>
  <c r="M46" i="13"/>
  <c r="L50" i="13"/>
  <c r="M56" i="13"/>
  <c r="L59" i="13"/>
  <c r="N58" i="13"/>
  <c r="O54" i="13"/>
  <c r="K70" i="13"/>
  <c r="J74" i="13"/>
  <c r="Q51" i="13"/>
  <c r="R48" i="13"/>
  <c r="K107" i="13"/>
  <c r="L104" i="13"/>
  <c r="K106" i="13"/>
  <c r="L102" i="13"/>
  <c r="L6" i="13"/>
  <c r="K10" i="13"/>
  <c r="K115" i="13" s="1"/>
  <c r="J75" i="13"/>
  <c r="K72" i="13"/>
  <c r="L32" i="13"/>
  <c r="K35" i="13"/>
  <c r="Q64" i="13"/>
  <c r="P67" i="13"/>
  <c r="P38" i="13"/>
  <c r="O42" i="13"/>
  <c r="G132" i="13"/>
  <c r="G125" i="13"/>
  <c r="G134" i="13" s="1"/>
  <c r="K26" i="13"/>
  <c r="L22" i="13"/>
  <c r="I120" i="13"/>
  <c r="I124" i="13" s="1"/>
  <c r="K75" i="13" l="1"/>
  <c r="K129" i="13" s="1"/>
  <c r="L72" i="13"/>
  <c r="L11" i="13"/>
  <c r="L116" i="13" s="1"/>
  <c r="M8" i="13"/>
  <c r="P96" i="13"/>
  <c r="O99" i="13"/>
  <c r="P42" i="13"/>
  <c r="Q38" i="13"/>
  <c r="J129" i="13"/>
  <c r="J120" i="13"/>
  <c r="J124" i="13" s="1"/>
  <c r="M24" i="13"/>
  <c r="L27" i="13"/>
  <c r="L66" i="13"/>
  <c r="M62" i="13"/>
  <c r="Q67" i="13"/>
  <c r="R64" i="13"/>
  <c r="P54" i="13"/>
  <c r="O58" i="13"/>
  <c r="M104" i="13"/>
  <c r="L107" i="13"/>
  <c r="N80" i="13"/>
  <c r="M83" i="13"/>
  <c r="I133" i="13"/>
  <c r="N46" i="13"/>
  <c r="M50" i="13"/>
  <c r="L82" i="13"/>
  <c r="M78" i="13"/>
  <c r="I119" i="13"/>
  <c r="I123" i="13" s="1"/>
  <c r="I125" i="13" s="1"/>
  <c r="I134" i="13" s="1"/>
  <c r="I128" i="13"/>
  <c r="I130" i="13" s="1"/>
  <c r="P86" i="13"/>
  <c r="O90" i="13"/>
  <c r="M32" i="13"/>
  <c r="L35" i="13"/>
  <c r="M59" i="13"/>
  <c r="N56" i="13"/>
  <c r="M22" i="13"/>
  <c r="L26" i="13"/>
  <c r="M6" i="13"/>
  <c r="L10" i="13"/>
  <c r="L115" i="13" s="1"/>
  <c r="L16" i="13"/>
  <c r="K19" i="13"/>
  <c r="K94" i="13"/>
  <c r="J98" i="13"/>
  <c r="M14" i="13"/>
  <c r="L18" i="13"/>
  <c r="N40" i="13"/>
  <c r="M43" i="13"/>
  <c r="S48" i="13"/>
  <c r="R51" i="13"/>
  <c r="L106" i="13"/>
  <c r="M102" i="13"/>
  <c r="K74" i="13"/>
  <c r="L70" i="13"/>
  <c r="R88" i="13"/>
  <c r="Q91" i="13"/>
  <c r="L30" i="13"/>
  <c r="K34" i="13"/>
  <c r="Q96" i="13" l="1"/>
  <c r="P99" i="13"/>
  <c r="O40" i="13"/>
  <c r="N43" i="13"/>
  <c r="N14" i="13"/>
  <c r="M18" i="13"/>
  <c r="L19" i="13"/>
  <c r="M16" i="13"/>
  <c r="O80" i="13"/>
  <c r="N83" i="13"/>
  <c r="O46" i="13"/>
  <c r="N50" i="13"/>
  <c r="Q86" i="13"/>
  <c r="P90" i="13"/>
  <c r="L75" i="13"/>
  <c r="L129" i="13" s="1"/>
  <c r="M72" i="13"/>
  <c r="N22" i="13"/>
  <c r="M26" i="13"/>
  <c r="J130" i="13"/>
  <c r="J119" i="13"/>
  <c r="J123" i="13" s="1"/>
  <c r="J132" i="13" s="1"/>
  <c r="J128" i="13"/>
  <c r="O56" i="13"/>
  <c r="N59" i="13"/>
  <c r="R67" i="13"/>
  <c r="S64" i="13"/>
  <c r="R38" i="13"/>
  <c r="Q42" i="13"/>
  <c r="S88" i="13"/>
  <c r="R91" i="13"/>
  <c r="M70" i="13"/>
  <c r="L74" i="13"/>
  <c r="J133" i="13"/>
  <c r="J125" i="13"/>
  <c r="J134" i="13" s="1"/>
  <c r="M106" i="13"/>
  <c r="N102" i="13"/>
  <c r="L94" i="13"/>
  <c r="K98" i="13"/>
  <c r="K119" i="13" s="1"/>
  <c r="K123" i="13" s="1"/>
  <c r="M82" i="13"/>
  <c r="N78" i="13"/>
  <c r="N32" i="13"/>
  <c r="M35" i="13"/>
  <c r="M11" i="13"/>
  <c r="M116" i="13" s="1"/>
  <c r="N8" i="13"/>
  <c r="M10" i="13"/>
  <c r="M115" i="13" s="1"/>
  <c r="N6" i="13"/>
  <c r="N104" i="13"/>
  <c r="M107" i="13"/>
  <c r="N24" i="13"/>
  <c r="M27" i="13"/>
  <c r="I132" i="13"/>
  <c r="Q54" i="13"/>
  <c r="P58" i="13"/>
  <c r="M30" i="13"/>
  <c r="L34" i="13"/>
  <c r="T48" i="13"/>
  <c r="S51" i="13"/>
  <c r="N62" i="13"/>
  <c r="M66" i="13"/>
  <c r="K120" i="13"/>
  <c r="K124" i="13" s="1"/>
  <c r="N107" i="13" l="1"/>
  <c r="O104" i="13"/>
  <c r="P46" i="13"/>
  <c r="O50" i="13"/>
  <c r="N30" i="13"/>
  <c r="M34" i="13"/>
  <c r="O78" i="13"/>
  <c r="N82" i="13"/>
  <c r="O22" i="13"/>
  <c r="N26" i="13"/>
  <c r="P56" i="13"/>
  <c r="O59" i="13"/>
  <c r="M19" i="13"/>
  <c r="N16" i="13"/>
  <c r="O6" i="13"/>
  <c r="N10" i="13"/>
  <c r="N115" i="13" s="1"/>
  <c r="T64" i="13"/>
  <c r="S67" i="13"/>
  <c r="N72" i="13"/>
  <c r="M75" i="13"/>
  <c r="N11" i="13"/>
  <c r="N116" i="13" s="1"/>
  <c r="O8" i="13"/>
  <c r="K132" i="13"/>
  <c r="N66" i="13"/>
  <c r="O62" i="13"/>
  <c r="M94" i="13"/>
  <c r="L98" i="13"/>
  <c r="L119" i="13" s="1"/>
  <c r="L123" i="13" s="1"/>
  <c r="T88" i="13"/>
  <c r="S91" i="13"/>
  <c r="R96" i="13"/>
  <c r="Q99" i="13"/>
  <c r="Q58" i="13"/>
  <c r="R54" i="13"/>
  <c r="P80" i="13"/>
  <c r="O83" i="13"/>
  <c r="O24" i="13"/>
  <c r="N27" i="13"/>
  <c r="N106" i="13"/>
  <c r="O102" i="13"/>
  <c r="R86" i="13"/>
  <c r="Q90" i="13"/>
  <c r="L120" i="13"/>
  <c r="L124" i="13" s="1"/>
  <c r="S38" i="13"/>
  <c r="R42" i="13"/>
  <c r="N18" i="13"/>
  <c r="O14" i="13"/>
  <c r="K125" i="13"/>
  <c r="K134" i="13" s="1"/>
  <c r="K133" i="13"/>
  <c r="N70" i="13"/>
  <c r="M74" i="13"/>
  <c r="P40" i="13"/>
  <c r="O43" i="13"/>
  <c r="T51" i="13"/>
  <c r="U48" i="13"/>
  <c r="O32" i="13"/>
  <c r="N35" i="13"/>
  <c r="K128" i="13"/>
  <c r="K130" i="13" s="1"/>
  <c r="N34" i="13" l="1"/>
  <c r="O30" i="13"/>
  <c r="N74" i="13"/>
  <c r="O70" i="13"/>
  <c r="R58" i="13"/>
  <c r="S54" i="13"/>
  <c r="N94" i="13"/>
  <c r="M98" i="13"/>
  <c r="N75" i="13"/>
  <c r="O72" i="13"/>
  <c r="P59" i="13"/>
  <c r="Q56" i="13"/>
  <c r="O82" i="13"/>
  <c r="P78" i="13"/>
  <c r="P102" i="13"/>
  <c r="O106" i="13"/>
  <c r="O18" i="13"/>
  <c r="P14" i="13"/>
  <c r="R99" i="13"/>
  <c r="S96" i="13"/>
  <c r="P6" i="13"/>
  <c r="O10" i="13"/>
  <c r="O115" i="13" s="1"/>
  <c r="P50" i="13"/>
  <c r="Q46" i="13"/>
  <c r="Q40" i="13"/>
  <c r="P43" i="13"/>
  <c r="O27" i="13"/>
  <c r="P24" i="13"/>
  <c r="P8" i="13"/>
  <c r="O11" i="13"/>
  <c r="O116" i="13" s="1"/>
  <c r="O16" i="13"/>
  <c r="N19" i="13"/>
  <c r="O107" i="13"/>
  <c r="P104" i="13"/>
  <c r="P32" i="13"/>
  <c r="O35" i="13"/>
  <c r="T38" i="13"/>
  <c r="S42" i="13"/>
  <c r="U88" i="13"/>
  <c r="T91" i="13"/>
  <c r="O26" i="13"/>
  <c r="P22" i="13"/>
  <c r="R90" i="13"/>
  <c r="S86" i="13"/>
  <c r="P62" i="13"/>
  <c r="O66" i="13"/>
  <c r="U51" i="13"/>
  <c r="V48" i="13"/>
  <c r="U64" i="13"/>
  <c r="T67" i="13"/>
  <c r="L125" i="13"/>
  <c r="L133" i="13"/>
  <c r="P83" i="13"/>
  <c r="Q80" i="13"/>
  <c r="L132" i="13"/>
  <c r="M129" i="13"/>
  <c r="M120" i="13"/>
  <c r="M124" i="13" s="1"/>
  <c r="L128" i="13"/>
  <c r="L130" i="13" s="1"/>
  <c r="Q24" i="13" l="1"/>
  <c r="P27" i="13"/>
  <c r="P10" i="13"/>
  <c r="P115" i="13" s="1"/>
  <c r="Q6" i="13"/>
  <c r="M130" i="13"/>
  <c r="U91" i="13"/>
  <c r="V88" i="13"/>
  <c r="R40" i="13"/>
  <c r="Q43" i="13"/>
  <c r="O74" i="13"/>
  <c r="P70" i="13"/>
  <c r="Q102" i="13"/>
  <c r="P106" i="13"/>
  <c r="U67" i="13"/>
  <c r="V63" i="13"/>
  <c r="BC63" i="13" s="1"/>
  <c r="P107" i="13"/>
  <c r="Q104" i="13"/>
  <c r="P82" i="13"/>
  <c r="Q78" i="13"/>
  <c r="R80" i="13"/>
  <c r="Q83" i="13"/>
  <c r="Q59" i="13"/>
  <c r="R56" i="13"/>
  <c r="Q62" i="13"/>
  <c r="P66" i="13"/>
  <c r="P16" i="13"/>
  <c r="O19" i="13"/>
  <c r="Q50" i="13"/>
  <c r="R46" i="13"/>
  <c r="P18" i="13"/>
  <c r="Q14" i="13"/>
  <c r="P26" i="13"/>
  <c r="Q22" i="13"/>
  <c r="M119" i="13"/>
  <c r="M123" i="13" s="1"/>
  <c r="M132" i="13" s="1"/>
  <c r="M128" i="13"/>
  <c r="S99" i="13"/>
  <c r="T96" i="13"/>
  <c r="W48" i="13"/>
  <c r="V51" i="13"/>
  <c r="T54" i="13"/>
  <c r="S58" i="13"/>
  <c r="T86" i="13"/>
  <c r="S90" i="13"/>
  <c r="U38" i="13"/>
  <c r="T42" i="13"/>
  <c r="O75" i="13"/>
  <c r="O129" i="13" s="1"/>
  <c r="P72" i="13"/>
  <c r="P30" i="13"/>
  <c r="O34" i="13"/>
  <c r="M125" i="13"/>
  <c r="M133" i="13"/>
  <c r="P35" i="13"/>
  <c r="Q32" i="13"/>
  <c r="N98" i="13"/>
  <c r="O94" i="13"/>
  <c r="L134" i="13"/>
  <c r="P11" i="13"/>
  <c r="P116" i="13" s="1"/>
  <c r="Q8" i="13"/>
  <c r="N129" i="13"/>
  <c r="N120" i="13"/>
  <c r="N124" i="13" s="1"/>
  <c r="Q26" i="13" l="1"/>
  <c r="R22" i="13"/>
  <c r="R102" i="13"/>
  <c r="Q106" i="13"/>
  <c r="P94" i="13"/>
  <c r="O98" i="13"/>
  <c r="O119" i="13" s="1"/>
  <c r="O123" i="13" s="1"/>
  <c r="Q72" i="13"/>
  <c r="P75" i="13"/>
  <c r="Q82" i="13"/>
  <c r="R78" i="13"/>
  <c r="N119" i="13"/>
  <c r="N123" i="13" s="1"/>
  <c r="N128" i="13"/>
  <c r="N130" i="13" s="1"/>
  <c r="Q35" i="13"/>
  <c r="R32" i="13"/>
  <c r="R14" i="13"/>
  <c r="Q18" i="13"/>
  <c r="T90" i="13"/>
  <c r="U86" i="13"/>
  <c r="S80" i="13"/>
  <c r="R83" i="13"/>
  <c r="P34" i="13"/>
  <c r="Q30" i="13"/>
  <c r="Q16" i="13"/>
  <c r="P19" i="13"/>
  <c r="Q10" i="13"/>
  <c r="Q115" i="13" s="1"/>
  <c r="R6" i="13"/>
  <c r="X48" i="13"/>
  <c r="W51" i="13"/>
  <c r="Q66" i="13"/>
  <c r="R62" i="13"/>
  <c r="T99" i="13"/>
  <c r="U96" i="13"/>
  <c r="R59" i="13"/>
  <c r="S56" i="13"/>
  <c r="R43" i="13"/>
  <c r="S40" i="13"/>
  <c r="P74" i="13"/>
  <c r="Q70" i="13"/>
  <c r="Q107" i="13"/>
  <c r="R104" i="13"/>
  <c r="V38" i="13"/>
  <c r="U42" i="13"/>
  <c r="S46" i="13"/>
  <c r="R50" i="13"/>
  <c r="V91" i="13"/>
  <c r="W88" i="13"/>
  <c r="Q27" i="13"/>
  <c r="R24" i="13"/>
  <c r="T58" i="13"/>
  <c r="U54" i="13"/>
  <c r="N133" i="13"/>
  <c r="N125" i="13"/>
  <c r="Q11" i="13"/>
  <c r="Q116" i="13" s="1"/>
  <c r="R8" i="13"/>
  <c r="M134" i="13"/>
  <c r="O120" i="13"/>
  <c r="O124" i="13" s="1"/>
  <c r="S8" i="13" l="1"/>
  <c r="R11" i="13"/>
  <c r="R116" i="13" s="1"/>
  <c r="S104" i="13"/>
  <c r="R107" i="13"/>
  <c r="V96" i="13"/>
  <c r="U99" i="13"/>
  <c r="Y48" i="13"/>
  <c r="X51" i="13"/>
  <c r="R10" i="13"/>
  <c r="R115" i="13" s="1"/>
  <c r="S6" i="13"/>
  <c r="S102" i="13"/>
  <c r="R106" i="13"/>
  <c r="O132" i="13"/>
  <c r="P98" i="13"/>
  <c r="Q94" i="13"/>
  <c r="V86" i="13"/>
  <c r="U90" i="13"/>
  <c r="N132" i="13"/>
  <c r="U58" i="13"/>
  <c r="V54" i="13"/>
  <c r="T46" i="13"/>
  <c r="S50" i="13"/>
  <c r="T40" i="13"/>
  <c r="S43" i="13"/>
  <c r="S78" i="13"/>
  <c r="R82" i="13"/>
  <c r="S22" i="13"/>
  <c r="R26" i="13"/>
  <c r="R72" i="13"/>
  <c r="Q75" i="13"/>
  <c r="X88" i="13"/>
  <c r="W91" i="13"/>
  <c r="S83" i="13"/>
  <c r="T80" i="13"/>
  <c r="O125" i="13"/>
  <c r="O134" i="13" s="1"/>
  <c r="O133" i="13"/>
  <c r="R66" i="13"/>
  <c r="S62" i="13"/>
  <c r="R16" i="13"/>
  <c r="Q19" i="13"/>
  <c r="S32" i="13"/>
  <c r="R35" i="13"/>
  <c r="Q74" i="13"/>
  <c r="R70" i="13"/>
  <c r="N134" i="13"/>
  <c r="S24" i="13"/>
  <c r="R27" i="13"/>
  <c r="W38" i="13"/>
  <c r="V42" i="13"/>
  <c r="T56" i="13"/>
  <c r="S59" i="13"/>
  <c r="Q34" i="13"/>
  <c r="R30" i="13"/>
  <c r="R18" i="13"/>
  <c r="S14" i="13"/>
  <c r="P120" i="13"/>
  <c r="P124" i="13" s="1"/>
  <c r="P129" i="13"/>
  <c r="O128" i="13"/>
  <c r="O130" i="13" s="1"/>
  <c r="W96" i="13" l="1"/>
  <c r="V99" i="13"/>
  <c r="V58" i="13"/>
  <c r="W54" i="13"/>
  <c r="S27" i="13"/>
  <c r="T24" i="13"/>
  <c r="T62" i="13"/>
  <c r="S66" i="13"/>
  <c r="T6" i="13"/>
  <c r="S10" i="13"/>
  <c r="S115" i="13" s="1"/>
  <c r="T104" i="13"/>
  <c r="S107" i="13"/>
  <c r="P133" i="13"/>
  <c r="R75" i="13"/>
  <c r="S72" i="13"/>
  <c r="S18" i="13"/>
  <c r="T14" i="13"/>
  <c r="R19" i="13"/>
  <c r="S16" i="13"/>
  <c r="S26" i="13"/>
  <c r="T22" i="13"/>
  <c r="S106" i="13"/>
  <c r="T102" i="13"/>
  <c r="T78" i="13"/>
  <c r="S82" i="13"/>
  <c r="X38" i="13"/>
  <c r="W42" i="13"/>
  <c r="U46" i="13"/>
  <c r="T50" i="13"/>
  <c r="T83" i="13"/>
  <c r="U80" i="13"/>
  <c r="S70" i="13"/>
  <c r="R74" i="13"/>
  <c r="Y88" i="13"/>
  <c r="X91" i="13"/>
  <c r="W86" i="13"/>
  <c r="V90" i="13"/>
  <c r="T8" i="13"/>
  <c r="S11" i="13"/>
  <c r="S116" i="13" s="1"/>
  <c r="P119" i="13"/>
  <c r="P123" i="13" s="1"/>
  <c r="P132" i="13" s="1"/>
  <c r="P128" i="13"/>
  <c r="T32" i="13"/>
  <c r="S35" i="13"/>
  <c r="S30" i="13"/>
  <c r="R34" i="13"/>
  <c r="P130" i="13"/>
  <c r="U56" i="13"/>
  <c r="T59" i="13"/>
  <c r="Q129" i="13"/>
  <c r="T43" i="13"/>
  <c r="U40" i="13"/>
  <c r="Q98" i="13"/>
  <c r="Q119" i="13" s="1"/>
  <c r="Q123" i="13" s="1"/>
  <c r="R94" i="13"/>
  <c r="Z48" i="13"/>
  <c r="Y51" i="13"/>
  <c r="Q120" i="13"/>
  <c r="Q124" i="13" s="1"/>
  <c r="T30" i="13" l="1"/>
  <c r="S34" i="13"/>
  <c r="W58" i="13"/>
  <c r="X54" i="13"/>
  <c r="T82" i="13"/>
  <c r="U78" i="13"/>
  <c r="Z51" i="13"/>
  <c r="AA48" i="13"/>
  <c r="T11" i="13"/>
  <c r="T116" i="13" s="1"/>
  <c r="U8" i="13"/>
  <c r="T27" i="13"/>
  <c r="U24" i="13"/>
  <c r="V80" i="13"/>
  <c r="U83" i="13"/>
  <c r="V40" i="13"/>
  <c r="U43" i="13"/>
  <c r="V46" i="13"/>
  <c r="U50" i="13"/>
  <c r="Q130" i="13"/>
  <c r="Z88" i="13"/>
  <c r="Y91" i="13"/>
  <c r="T106" i="13"/>
  <c r="U102" i="13"/>
  <c r="S75" i="13"/>
  <c r="S129" i="13" s="1"/>
  <c r="T72" i="13"/>
  <c r="X96" i="13"/>
  <c r="W99" i="13"/>
  <c r="U104" i="13"/>
  <c r="T107" i="13"/>
  <c r="U14" i="13"/>
  <c r="T18" i="13"/>
  <c r="U32" i="13"/>
  <c r="T35" i="13"/>
  <c r="Q125" i="13"/>
  <c r="Q133" i="13"/>
  <c r="X42" i="13"/>
  <c r="Y38" i="13"/>
  <c r="R129" i="13"/>
  <c r="U62" i="13"/>
  <c r="T66" i="13"/>
  <c r="R120" i="13"/>
  <c r="R124" i="13" s="1"/>
  <c r="S94" i="13"/>
  <c r="R98" i="13"/>
  <c r="S19" i="13"/>
  <c r="T16" i="13"/>
  <c r="W90" i="13"/>
  <c r="X86" i="13"/>
  <c r="T10" i="13"/>
  <c r="T115" i="13" s="1"/>
  <c r="U6" i="13"/>
  <c r="U59" i="13"/>
  <c r="V55" i="13"/>
  <c r="BC55" i="13" s="1"/>
  <c r="S74" i="13"/>
  <c r="T70" i="13"/>
  <c r="U22" i="13"/>
  <c r="T26" i="13"/>
  <c r="P125" i="13"/>
  <c r="P134" i="13" s="1"/>
  <c r="Q128" i="13"/>
  <c r="Q132" i="13" s="1"/>
  <c r="V22" i="13" l="1"/>
  <c r="U26" i="13"/>
  <c r="AA88" i="13"/>
  <c r="Z91" i="13"/>
  <c r="U70" i="13"/>
  <c r="T74" i="13"/>
  <c r="U82" i="13"/>
  <c r="V78" i="13"/>
  <c r="Y54" i="13"/>
  <c r="X58" i="13"/>
  <c r="U106" i="13"/>
  <c r="V102" i="13"/>
  <c r="Y96" i="13"/>
  <c r="X99" i="13"/>
  <c r="Y86" i="13"/>
  <c r="X90" i="13"/>
  <c r="V32" i="13"/>
  <c r="U35" i="13"/>
  <c r="U72" i="13"/>
  <c r="T75" i="13"/>
  <c r="V14" i="13"/>
  <c r="U18" i="13"/>
  <c r="W46" i="13"/>
  <c r="V50" i="13"/>
  <c r="U11" i="13"/>
  <c r="U116" i="13" s="1"/>
  <c r="V8" i="13"/>
  <c r="R119" i="13"/>
  <c r="R123" i="13" s="1"/>
  <c r="R132" i="13" s="1"/>
  <c r="R128" i="13"/>
  <c r="V104" i="13"/>
  <c r="U107" i="13"/>
  <c r="AB48" i="13"/>
  <c r="AA51" i="13"/>
  <c r="W80" i="13"/>
  <c r="V83" i="13"/>
  <c r="V62" i="13"/>
  <c r="U66" i="13"/>
  <c r="V24" i="13"/>
  <c r="U27" i="13"/>
  <c r="Y42" i="13"/>
  <c r="Z38" i="13"/>
  <c r="U10" i="13"/>
  <c r="U115" i="13" s="1"/>
  <c r="V6" i="13"/>
  <c r="T94" i="13"/>
  <c r="S98" i="13"/>
  <c r="W40" i="13"/>
  <c r="V43" i="13"/>
  <c r="T34" i="13"/>
  <c r="U30" i="13"/>
  <c r="R130" i="13"/>
  <c r="U16" i="13"/>
  <c r="T19" i="13"/>
  <c r="R125" i="13"/>
  <c r="R134" i="13" s="1"/>
  <c r="R133" i="13"/>
  <c r="Q134" i="13"/>
  <c r="S120" i="13"/>
  <c r="S124" i="13" s="1"/>
  <c r="AB51" i="13" l="1"/>
  <c r="AC48" i="13"/>
  <c r="S133" i="13"/>
  <c r="X80" i="13"/>
  <c r="W83" i="13"/>
  <c r="V71" i="13"/>
  <c r="BC71" i="13" s="1"/>
  <c r="U75" i="13"/>
  <c r="W78" i="13"/>
  <c r="V82" i="13"/>
  <c r="W7" i="13"/>
  <c r="BC7" i="13" s="1"/>
  <c r="V11" i="13"/>
  <c r="V116" i="13" s="1"/>
  <c r="V70" i="13"/>
  <c r="U74" i="13"/>
  <c r="W24" i="13"/>
  <c r="V27" i="13"/>
  <c r="X46" i="13"/>
  <c r="W50" i="13"/>
  <c r="S119" i="13"/>
  <c r="S123" i="13" s="1"/>
  <c r="S128" i="13"/>
  <c r="S130" i="13" s="1"/>
  <c r="V107" i="13"/>
  <c r="W104" i="13"/>
  <c r="AA91" i="13"/>
  <c r="AB88" i="13"/>
  <c r="V30" i="13"/>
  <c r="U34" i="13"/>
  <c r="W32" i="13"/>
  <c r="V35" i="13"/>
  <c r="Y90" i="13"/>
  <c r="Z86" i="13"/>
  <c r="U94" i="13"/>
  <c r="T98" i="13"/>
  <c r="T119" i="13" s="1"/>
  <c r="T123" i="13" s="1"/>
  <c r="V66" i="13"/>
  <c r="W62" i="13"/>
  <c r="V18" i="13"/>
  <c r="W14" i="13"/>
  <c r="Z96" i="13"/>
  <c r="Y99" i="13"/>
  <c r="Y58" i="13"/>
  <c r="Z54" i="13"/>
  <c r="Z42" i="13"/>
  <c r="AA38" i="13"/>
  <c r="W102" i="13"/>
  <c r="V106" i="13"/>
  <c r="X40" i="13"/>
  <c r="W43" i="13"/>
  <c r="U19" i="13"/>
  <c r="V16" i="13"/>
  <c r="W6" i="13"/>
  <c r="V10" i="13"/>
  <c r="V115" i="13" s="1"/>
  <c r="T120" i="13"/>
  <c r="T124" i="13" s="1"/>
  <c r="T129" i="13"/>
  <c r="W22" i="13"/>
  <c r="V26" i="13"/>
  <c r="W30" i="13" l="1"/>
  <c r="V34" i="13"/>
  <c r="S132" i="13"/>
  <c r="Z99" i="13"/>
  <c r="AA96" i="13"/>
  <c r="X50" i="13"/>
  <c r="Y46" i="13"/>
  <c r="V94" i="13"/>
  <c r="U98" i="13"/>
  <c r="X43" i="13"/>
  <c r="Y40" i="13"/>
  <c r="S125" i="13"/>
  <c r="S134" i="13" s="1"/>
  <c r="T125" i="13"/>
  <c r="T133" i="13"/>
  <c r="X102" i="13"/>
  <c r="W106" i="13"/>
  <c r="X14" i="13"/>
  <c r="W18" i="13"/>
  <c r="X78" i="13"/>
  <c r="W82" i="13"/>
  <c r="AC51" i="13"/>
  <c r="AD48" i="13"/>
  <c r="V19" i="13"/>
  <c r="V120" i="13" s="1"/>
  <c r="V124" i="13" s="1"/>
  <c r="W16" i="13"/>
  <c r="W107" i="13"/>
  <c r="X104" i="13"/>
  <c r="W27" i="13"/>
  <c r="X24" i="13"/>
  <c r="U129" i="13"/>
  <c r="U120" i="13"/>
  <c r="U124" i="13" s="1"/>
  <c r="V74" i="13"/>
  <c r="W70" i="13"/>
  <c r="AA54" i="13"/>
  <c r="Z58" i="13"/>
  <c r="X83" i="13"/>
  <c r="Y80" i="13"/>
  <c r="AC88" i="13"/>
  <c r="AB91" i="13"/>
  <c r="X22" i="13"/>
  <c r="W26" i="13"/>
  <c r="AA86" i="13"/>
  <c r="Z90" i="13"/>
  <c r="X6" i="13"/>
  <c r="W10" i="13"/>
  <c r="W115" i="13" s="1"/>
  <c r="AB38" i="13"/>
  <c r="AA42" i="13"/>
  <c r="X62" i="13"/>
  <c r="W66" i="13"/>
  <c r="X32" i="13"/>
  <c r="W35" i="13"/>
  <c r="V129" i="13"/>
  <c r="T128" i="13"/>
  <c r="T132" i="13" s="1"/>
  <c r="V133" i="13" l="1"/>
  <c r="AC38" i="13"/>
  <c r="AB42" i="13"/>
  <c r="X18" i="13"/>
  <c r="Y14" i="13"/>
  <c r="U133" i="13"/>
  <c r="Z80" i="13"/>
  <c r="Y83" i="13"/>
  <c r="T130" i="13"/>
  <c r="T134" i="13" s="1"/>
  <c r="V98" i="13"/>
  <c r="V119" i="13" s="1"/>
  <c r="V123" i="13" s="1"/>
  <c r="W94" i="13"/>
  <c r="Y32" i="13"/>
  <c r="X35" i="13"/>
  <c r="AA90" i="13"/>
  <c r="AB86" i="13"/>
  <c r="Y50" i="13"/>
  <c r="Z46" i="13"/>
  <c r="X30" i="13"/>
  <c r="W34" i="13"/>
  <c r="X106" i="13"/>
  <c r="Y102" i="13"/>
  <c r="AD51" i="13"/>
  <c r="AE48" i="13"/>
  <c r="AB54" i="13"/>
  <c r="AA58" i="13"/>
  <c r="X107" i="13"/>
  <c r="Y104" i="13"/>
  <c r="AC91" i="13"/>
  <c r="AD88" i="13"/>
  <c r="X16" i="13"/>
  <c r="W19" i="13"/>
  <c r="W120" i="13" s="1"/>
  <c r="W124" i="13" s="1"/>
  <c r="U119" i="13"/>
  <c r="U123" i="13" s="1"/>
  <c r="U125" i="13" s="1"/>
  <c r="U134" i="13" s="1"/>
  <c r="U128" i="13"/>
  <c r="U130" i="13" s="1"/>
  <c r="X10" i="13"/>
  <c r="X115" i="13" s="1"/>
  <c r="Y6" i="13"/>
  <c r="Y24" i="13"/>
  <c r="X27" i="13"/>
  <c r="Y62" i="13"/>
  <c r="X66" i="13"/>
  <c r="X26" i="13"/>
  <c r="Y22" i="13"/>
  <c r="W74" i="13"/>
  <c r="X70" i="13"/>
  <c r="W129" i="13"/>
  <c r="Y78" i="13"/>
  <c r="X82" i="13"/>
  <c r="Z40" i="13"/>
  <c r="Y43" i="13"/>
  <c r="AA99" i="13"/>
  <c r="AB96" i="13"/>
  <c r="Y107" i="13" l="1"/>
  <c r="Z104" i="13"/>
  <c r="AC86" i="13"/>
  <c r="AB90" i="13"/>
  <c r="Y30" i="13"/>
  <c r="X34" i="13"/>
  <c r="Z24" i="13"/>
  <c r="Y27" i="13"/>
  <c r="Z102" i="13"/>
  <c r="Y106" i="13"/>
  <c r="Y70" i="13"/>
  <c r="X74" i="13"/>
  <c r="AB99" i="13"/>
  <c r="AC96" i="13"/>
  <c r="U132" i="13"/>
  <c r="Y35" i="13"/>
  <c r="Z32" i="13"/>
  <c r="AA40" i="13"/>
  <c r="Z43" i="13"/>
  <c r="W133" i="13"/>
  <c r="AA46" i="13"/>
  <c r="Z50" i="13"/>
  <c r="X94" i="13"/>
  <c r="W98" i="13"/>
  <c r="W119" i="13" s="1"/>
  <c r="W123" i="13" s="1"/>
  <c r="V128" i="13"/>
  <c r="V130" i="13" s="1"/>
  <c r="Y10" i="13"/>
  <c r="Y115" i="13" s="1"/>
  <c r="Z6" i="13"/>
  <c r="Z14" i="13"/>
  <c r="Y18" i="13"/>
  <c r="AB58" i="13"/>
  <c r="AC54" i="13"/>
  <c r="Y16" i="13"/>
  <c r="X19" i="13"/>
  <c r="AA80" i="13"/>
  <c r="Z83" i="13"/>
  <c r="X129" i="13"/>
  <c r="Y26" i="13"/>
  <c r="Z22" i="13"/>
  <c r="X120" i="13"/>
  <c r="X124" i="13" s="1"/>
  <c r="AD38" i="13"/>
  <c r="AC42" i="13"/>
  <c r="Y66" i="13"/>
  <c r="Z62" i="13"/>
  <c r="AF48" i="13"/>
  <c r="AE51" i="13"/>
  <c r="Y82" i="13"/>
  <c r="Z78" i="13"/>
  <c r="AD91" i="13"/>
  <c r="AE88" i="13"/>
  <c r="V125" i="13"/>
  <c r="Z35" i="13" l="1"/>
  <c r="AA32" i="13"/>
  <c r="Z66" i="13"/>
  <c r="AA62" i="13"/>
  <c r="AA83" i="13"/>
  <c r="AB80" i="13"/>
  <c r="AB46" i="13"/>
  <c r="AA50" i="13"/>
  <c r="AD86" i="13"/>
  <c r="AC90" i="13"/>
  <c r="W132" i="13"/>
  <c r="Z70" i="13"/>
  <c r="Y74" i="13"/>
  <c r="X98" i="13"/>
  <c r="X119" i="13" s="1"/>
  <c r="X123" i="13" s="1"/>
  <c r="Y94" i="13"/>
  <c r="Z106" i="13"/>
  <c r="AA102" i="13"/>
  <c r="V134" i="13"/>
  <c r="AF88" i="13"/>
  <c r="AE91" i="13"/>
  <c r="V132" i="13"/>
  <c r="AA14" i="13"/>
  <c r="Z18" i="13"/>
  <c r="W125" i="13"/>
  <c r="AA24" i="13"/>
  <c r="Z27" i="13"/>
  <c r="Z107" i="13"/>
  <c r="AA104" i="13"/>
  <c r="AA22" i="13"/>
  <c r="Z26" i="13"/>
  <c r="AC58" i="13"/>
  <c r="AD54" i="13"/>
  <c r="Z30" i="13"/>
  <c r="Y34" i="13"/>
  <c r="AB40" i="13"/>
  <c r="AA43" i="13"/>
  <c r="AG48" i="13"/>
  <c r="AF51" i="13"/>
  <c r="AD42" i="13"/>
  <c r="AE38" i="13"/>
  <c r="AA6" i="13"/>
  <c r="Z10" i="13"/>
  <c r="Z115" i="13" s="1"/>
  <c r="AC99" i="13"/>
  <c r="AD96" i="13"/>
  <c r="AA78" i="13"/>
  <c r="Z82" i="13"/>
  <c r="X133" i="13"/>
  <c r="X125" i="13"/>
  <c r="Z16" i="13"/>
  <c r="Y19" i="13"/>
  <c r="Y120" i="13" s="1"/>
  <c r="Y124" i="13" s="1"/>
  <c r="W128" i="13"/>
  <c r="W130" i="13" s="1"/>
  <c r="AE96" i="13" l="1"/>
  <c r="AD99" i="13"/>
  <c r="AB6" i="13"/>
  <c r="AA10" i="13"/>
  <c r="AA115" i="13" s="1"/>
  <c r="AB24" i="13"/>
  <c r="AA27" i="13"/>
  <c r="AB78" i="13"/>
  <c r="AA82" i="13"/>
  <c r="AD58" i="13"/>
  <c r="AE54" i="13"/>
  <c r="W134" i="13"/>
  <c r="AA106" i="13"/>
  <c r="AB102" i="13"/>
  <c r="AE86" i="13"/>
  <c r="AD90" i="13"/>
  <c r="AB32" i="13"/>
  <c r="AA35" i="13"/>
  <c r="Z19" i="13"/>
  <c r="Z129" i="13" s="1"/>
  <c r="AA16" i="13"/>
  <c r="AA107" i="13"/>
  <c r="AB104" i="13"/>
  <c r="AB43" i="13"/>
  <c r="AC40" i="13"/>
  <c r="AA70" i="13"/>
  <c r="Z74" i="13"/>
  <c r="AB62" i="13"/>
  <c r="AA66" i="13"/>
  <c r="X134" i="13"/>
  <c r="AG88" i="13"/>
  <c r="AF91" i="13"/>
  <c r="AA30" i="13"/>
  <c r="Z34" i="13"/>
  <c r="AF38" i="13"/>
  <c r="AE42" i="13"/>
  <c r="Z120" i="13"/>
  <c r="Z124" i="13" s="1"/>
  <c r="AA18" i="13"/>
  <c r="AB14" i="13"/>
  <c r="Y98" i="13"/>
  <c r="Y119" i="13" s="1"/>
  <c r="Y123" i="13" s="1"/>
  <c r="Z94" i="13"/>
  <c r="AB50" i="13"/>
  <c r="AC46" i="13"/>
  <c r="Y129" i="13"/>
  <c r="AH48" i="13"/>
  <c r="AG51" i="13"/>
  <c r="AA26" i="13"/>
  <c r="AB22" i="13"/>
  <c r="AB83" i="13"/>
  <c r="AC80" i="13"/>
  <c r="X128" i="13"/>
  <c r="X130" i="13" s="1"/>
  <c r="AF42" i="13" l="1"/>
  <c r="AG38" i="13"/>
  <c r="Y132" i="13"/>
  <c r="AC62" i="13"/>
  <c r="AB66" i="13"/>
  <c r="AD46" i="13"/>
  <c r="AC50" i="13"/>
  <c r="AC104" i="13"/>
  <c r="AB107" i="13"/>
  <c r="AH51" i="13"/>
  <c r="AI48" i="13"/>
  <c r="AA19" i="13"/>
  <c r="AA120" i="13" s="1"/>
  <c r="AA124" i="13" s="1"/>
  <c r="AB16" i="13"/>
  <c r="AC6" i="13"/>
  <c r="AB10" i="13"/>
  <c r="AB115" i="13" s="1"/>
  <c r="AB30" i="13"/>
  <c r="AA34" i="13"/>
  <c r="AF54" i="13"/>
  <c r="AE58" i="13"/>
  <c r="AC83" i="13"/>
  <c r="AD80" i="13"/>
  <c r="Y133" i="13"/>
  <c r="AB18" i="13"/>
  <c r="AC14" i="13"/>
  <c r="AF86" i="13"/>
  <c r="AE90" i="13"/>
  <c r="AB106" i="13"/>
  <c r="AC102" i="13"/>
  <c r="Z98" i="13"/>
  <c r="AA94" i="13"/>
  <c r="Y125" i="13"/>
  <c r="AH88" i="13"/>
  <c r="AG91" i="13"/>
  <c r="AA74" i="13"/>
  <c r="AB70" i="13"/>
  <c r="AB35" i="13"/>
  <c r="AC32" i="13"/>
  <c r="AF96" i="13"/>
  <c r="AE99" i="13"/>
  <c r="AC22" i="13"/>
  <c r="AB26" i="13"/>
  <c r="AB27" i="13"/>
  <c r="AC24" i="13"/>
  <c r="AA129" i="13"/>
  <c r="X132" i="13"/>
  <c r="Z133" i="13"/>
  <c r="AD40" i="13"/>
  <c r="AC43" i="13"/>
  <c r="AB82" i="13"/>
  <c r="AC78" i="13"/>
  <c r="Y128" i="13"/>
  <c r="Y130" i="13" s="1"/>
  <c r="Y134" i="13" l="1"/>
  <c r="AG96" i="13"/>
  <c r="AF99" i="13"/>
  <c r="AD32" i="13"/>
  <c r="AC35" i="13"/>
  <c r="AE40" i="13"/>
  <c r="AD43" i="13"/>
  <c r="AD22" i="13"/>
  <c r="AC26" i="13"/>
  <c r="AI88" i="13"/>
  <c r="AH91" i="13"/>
  <c r="AG54" i="13"/>
  <c r="AF58" i="13"/>
  <c r="AJ48" i="13"/>
  <c r="AI51" i="13"/>
  <c r="AB94" i="13"/>
  <c r="AA98" i="13"/>
  <c r="Z119" i="13"/>
  <c r="Z123" i="13" s="1"/>
  <c r="Z128" i="13"/>
  <c r="Z130" i="13" s="1"/>
  <c r="AC106" i="13"/>
  <c r="AD102" i="13"/>
  <c r="AD104" i="13"/>
  <c r="AC107" i="13"/>
  <c r="AH38" i="13"/>
  <c r="AG42" i="13"/>
  <c r="AC82" i="13"/>
  <c r="AD78" i="13"/>
  <c r="AC27" i="13"/>
  <c r="AD24" i="13"/>
  <c r="AB74" i="13"/>
  <c r="AC70" i="13"/>
  <c r="AE80" i="13"/>
  <c r="AD83" i="13"/>
  <c r="AC10" i="13"/>
  <c r="AC115" i="13" s="1"/>
  <c r="AD6" i="13"/>
  <c r="AD62" i="13"/>
  <c r="AC66" i="13"/>
  <c r="AC30" i="13"/>
  <c r="AB34" i="13"/>
  <c r="AC16" i="13"/>
  <c r="AB19" i="13"/>
  <c r="AB120" i="13" s="1"/>
  <c r="AB124" i="13" s="1"/>
  <c r="AE46" i="13"/>
  <c r="AD50" i="13"/>
  <c r="AD14" i="13"/>
  <c r="AC18" i="13"/>
  <c r="AG86" i="13"/>
  <c r="AF90" i="13"/>
  <c r="AA133" i="13"/>
  <c r="AB129" i="13" l="1"/>
  <c r="AB133" i="13" s="1"/>
  <c r="AF40" i="13"/>
  <c r="AE43" i="13"/>
  <c r="Z132" i="13"/>
  <c r="Z125" i="13"/>
  <c r="Z134" i="13" s="1"/>
  <c r="AF80" i="13"/>
  <c r="AE83" i="13"/>
  <c r="AH42" i="13"/>
  <c r="AI38" i="13"/>
  <c r="AA119" i="13"/>
  <c r="AA123" i="13" s="1"/>
  <c r="AA128" i="13"/>
  <c r="AA130" i="13" s="1"/>
  <c r="AE32" i="13"/>
  <c r="AD35" i="13"/>
  <c r="AD16" i="13"/>
  <c r="AC19" i="13"/>
  <c r="AC120" i="13" s="1"/>
  <c r="AC124" i="13" s="1"/>
  <c r="AJ51" i="13"/>
  <c r="AK48" i="13"/>
  <c r="AG90" i="13"/>
  <c r="AH86" i="13"/>
  <c r="AG58" i="13"/>
  <c r="AH54" i="13"/>
  <c r="AD18" i="13"/>
  <c r="AE14" i="13"/>
  <c r="AC34" i="13"/>
  <c r="AD30" i="13"/>
  <c r="AD70" i="13"/>
  <c r="AC74" i="13"/>
  <c r="AC129" i="13"/>
  <c r="AC94" i="13"/>
  <c r="AB98" i="13"/>
  <c r="AB119" i="13" s="1"/>
  <c r="AB123" i="13" s="1"/>
  <c r="AB125" i="13" s="1"/>
  <c r="AI91" i="13"/>
  <c r="AJ88" i="13"/>
  <c r="AE6" i="13"/>
  <c r="AD10" i="13"/>
  <c r="AD115" i="13" s="1"/>
  <c r="AD107" i="13"/>
  <c r="AE104" i="13"/>
  <c r="AH96" i="13"/>
  <c r="AG99" i="13"/>
  <c r="AE78" i="13"/>
  <c r="AD82" i="13"/>
  <c r="AF46" i="13"/>
  <c r="AE50" i="13"/>
  <c r="AD66" i="13"/>
  <c r="AE62" i="13"/>
  <c r="AE24" i="13"/>
  <c r="AD27" i="13"/>
  <c r="AD106" i="13"/>
  <c r="AE102" i="13"/>
  <c r="AE22" i="13"/>
  <c r="AD26" i="13"/>
  <c r="AC133" i="13" l="1"/>
  <c r="AE35" i="13"/>
  <c r="AF32" i="13"/>
  <c r="AE27" i="13"/>
  <c r="AF24" i="13"/>
  <c r="AE30" i="13"/>
  <c r="AD34" i="13"/>
  <c r="AF62" i="13"/>
  <c r="AE66" i="13"/>
  <c r="AH99" i="13"/>
  <c r="AI96" i="13"/>
  <c r="AG40" i="13"/>
  <c r="AF43" i="13"/>
  <c r="AF14" i="13"/>
  <c r="AE18" i="13"/>
  <c r="AK51" i="13"/>
  <c r="AL48" i="13"/>
  <c r="AF6" i="13"/>
  <c r="AE10" i="13"/>
  <c r="AE115" i="13" s="1"/>
  <c r="AA132" i="13"/>
  <c r="AA125" i="13"/>
  <c r="AA134" i="13" s="1"/>
  <c r="AF22" i="13"/>
  <c r="AE26" i="13"/>
  <c r="AF50" i="13"/>
  <c r="AG46" i="13"/>
  <c r="AD94" i="13"/>
  <c r="AC98" i="13"/>
  <c r="AC119" i="13" s="1"/>
  <c r="AC123" i="13" s="1"/>
  <c r="AC125" i="13" s="1"/>
  <c r="AH58" i="13"/>
  <c r="AI54" i="13"/>
  <c r="AK88" i="13"/>
  <c r="AJ91" i="13"/>
  <c r="AE107" i="13"/>
  <c r="AF104" i="13"/>
  <c r="AJ38" i="13"/>
  <c r="AI42" i="13"/>
  <c r="AD19" i="13"/>
  <c r="AD120" i="13" s="1"/>
  <c r="AD124" i="13" s="1"/>
  <c r="AE16" i="13"/>
  <c r="AF83" i="13"/>
  <c r="AG80" i="13"/>
  <c r="AB128" i="13"/>
  <c r="AB132" i="13" s="1"/>
  <c r="AD74" i="13"/>
  <c r="AE70" i="13"/>
  <c r="AB130" i="13"/>
  <c r="AB134" i="13" s="1"/>
  <c r="AE106" i="13"/>
  <c r="AF102" i="13"/>
  <c r="AF78" i="13"/>
  <c r="AE82" i="13"/>
  <c r="AH90" i="13"/>
  <c r="AI86" i="13"/>
  <c r="AH80" i="13" l="1"/>
  <c r="AG83" i="13"/>
  <c r="AF107" i="13"/>
  <c r="AG104" i="13"/>
  <c r="AE129" i="13"/>
  <c r="AH40" i="13"/>
  <c r="AG43" i="13"/>
  <c r="AF26" i="13"/>
  <c r="AG22" i="13"/>
  <c r="AM48" i="13"/>
  <c r="AL51" i="13"/>
  <c r="AG24" i="13"/>
  <c r="AF27" i="13"/>
  <c r="AG32" i="13"/>
  <c r="AF35" i="13"/>
  <c r="AL88" i="13"/>
  <c r="AK91" i="13"/>
  <c r="AD129" i="13"/>
  <c r="AD133" i="13" s="1"/>
  <c r="AJ54" i="13"/>
  <c r="AI58" i="13"/>
  <c r="AE74" i="13"/>
  <c r="AF70" i="13"/>
  <c r="AG62" i="13"/>
  <c r="AF66" i="13"/>
  <c r="AG50" i="13"/>
  <c r="AH46" i="13"/>
  <c r="AC128" i="13"/>
  <c r="AC130" i="13" s="1"/>
  <c r="AC134" i="13" s="1"/>
  <c r="AG102" i="13"/>
  <c r="AF106" i="13"/>
  <c r="AF10" i="13"/>
  <c r="AF115" i="13" s="1"/>
  <c r="AG6" i="13"/>
  <c r="AE19" i="13"/>
  <c r="AE120" i="13" s="1"/>
  <c r="AE124" i="13" s="1"/>
  <c r="AF16" i="13"/>
  <c r="AJ96" i="13"/>
  <c r="AI99" i="13"/>
  <c r="AJ86" i="13"/>
  <c r="AI90" i="13"/>
  <c r="AG78" i="13"/>
  <c r="AF82" i="13"/>
  <c r="AK38" i="13"/>
  <c r="AJ42" i="13"/>
  <c r="AD98" i="13"/>
  <c r="AD119" i="13" s="1"/>
  <c r="AD123" i="13" s="1"/>
  <c r="AE94" i="13"/>
  <c r="AG14" i="13"/>
  <c r="AF18" i="13"/>
  <c r="AF30" i="13"/>
  <c r="AE34" i="13"/>
  <c r="AE133" i="13" l="1"/>
  <c r="AJ90" i="13"/>
  <c r="AK86" i="13"/>
  <c r="AG66" i="13"/>
  <c r="AH62" i="13"/>
  <c r="AL91" i="13"/>
  <c r="AM88" i="13"/>
  <c r="AN48" i="13"/>
  <c r="AM51" i="13"/>
  <c r="AG107" i="13"/>
  <c r="AH104" i="13"/>
  <c r="AJ99" i="13"/>
  <c r="AK96" i="13"/>
  <c r="AF74" i="13"/>
  <c r="AG70" i="13"/>
  <c r="AH32" i="13"/>
  <c r="AG35" i="13"/>
  <c r="AG26" i="13"/>
  <c r="AH22" i="13"/>
  <c r="AL38" i="13"/>
  <c r="AK42" i="13"/>
  <c r="AG16" i="13"/>
  <c r="AF19" i="13"/>
  <c r="AF120" i="13" s="1"/>
  <c r="AF124" i="13" s="1"/>
  <c r="AC132" i="13"/>
  <c r="AG18" i="13"/>
  <c r="AH14" i="13"/>
  <c r="AI40" i="13"/>
  <c r="AH43" i="13"/>
  <c r="AF129" i="13"/>
  <c r="AH24" i="13"/>
  <c r="AG27" i="13"/>
  <c r="AI80" i="13"/>
  <c r="AH83" i="13"/>
  <c r="AG30" i="13"/>
  <c r="AF34" i="13"/>
  <c r="AH78" i="13"/>
  <c r="AG82" i="13"/>
  <c r="AG10" i="13"/>
  <c r="AG115" i="13" s="1"/>
  <c r="AH6" i="13"/>
  <c r="AI46" i="13"/>
  <c r="AH50" i="13"/>
  <c r="AJ58" i="13"/>
  <c r="AK54" i="13"/>
  <c r="AD125" i="13"/>
  <c r="AD128" i="13"/>
  <c r="AD130" i="13" s="1"/>
  <c r="AF94" i="13"/>
  <c r="AE98" i="13"/>
  <c r="AE119" i="13" s="1"/>
  <c r="AE123" i="13" s="1"/>
  <c r="AH102" i="13"/>
  <c r="AG106" i="13"/>
  <c r="AH106" i="13" l="1"/>
  <c r="AI102" i="13"/>
  <c r="AJ80" i="13"/>
  <c r="AI83" i="13"/>
  <c r="AL86" i="13"/>
  <c r="AK90" i="13"/>
  <c r="AF98" i="13"/>
  <c r="AG94" i="13"/>
  <c r="AK58" i="13"/>
  <c r="AL54" i="13"/>
  <c r="AD132" i="13"/>
  <c r="AK99" i="13"/>
  <c r="AL96" i="13"/>
  <c r="AH66" i="13"/>
  <c r="AI62" i="13"/>
  <c r="AI22" i="13"/>
  <c r="AH26" i="13"/>
  <c r="AG129" i="13"/>
  <c r="AH27" i="13"/>
  <c r="AI24" i="13"/>
  <c r="AI32" i="13"/>
  <c r="AH35" i="13"/>
  <c r="AH18" i="13"/>
  <c r="AI14" i="13"/>
  <c r="AG120" i="13"/>
  <c r="AG124" i="13" s="1"/>
  <c r="AF133" i="13"/>
  <c r="AG74" i="13"/>
  <c r="AH70" i="13"/>
  <c r="AO48" i="13"/>
  <c r="AN51" i="13"/>
  <c r="AE125" i="13"/>
  <c r="AG34" i="13"/>
  <c r="AH30" i="13"/>
  <c r="AM38" i="13"/>
  <c r="AL42" i="13"/>
  <c r="AJ40" i="13"/>
  <c r="AI43" i="13"/>
  <c r="AI104" i="13"/>
  <c r="AH107" i="13"/>
  <c r="AJ46" i="13"/>
  <c r="AI50" i="13"/>
  <c r="AH10" i="13"/>
  <c r="AH115" i="13" s="1"/>
  <c r="AI6" i="13"/>
  <c r="AD134" i="13"/>
  <c r="AI78" i="13"/>
  <c r="AH82" i="13"/>
  <c r="AH16" i="13"/>
  <c r="AG19" i="13"/>
  <c r="AM91" i="13"/>
  <c r="AN88" i="13"/>
  <c r="AE128" i="13"/>
  <c r="AE130" i="13" s="1"/>
  <c r="AH19" i="13" l="1"/>
  <c r="AI16" i="13"/>
  <c r="AG133" i="13"/>
  <c r="AL99" i="13"/>
  <c r="AM96" i="13"/>
  <c r="AH129" i="13"/>
  <c r="AE134" i="13"/>
  <c r="AJ14" i="13"/>
  <c r="AI18" i="13"/>
  <c r="AM86" i="13"/>
  <c r="AL90" i="13"/>
  <c r="AJ104" i="13"/>
  <c r="AI107" i="13"/>
  <c r="AJ78" i="13"/>
  <c r="AI82" i="13"/>
  <c r="AE132" i="13"/>
  <c r="AK80" i="13"/>
  <c r="AJ83" i="13"/>
  <c r="AI70" i="13"/>
  <c r="AH74" i="13"/>
  <c r="AI26" i="13"/>
  <c r="AJ22" i="13"/>
  <c r="AL58" i="13"/>
  <c r="AM54" i="13"/>
  <c r="AJ43" i="13"/>
  <c r="AK40" i="13"/>
  <c r="AN91" i="13"/>
  <c r="AO88" i="13"/>
  <c r="AJ6" i="13"/>
  <c r="AI10" i="13"/>
  <c r="AI115" i="13" s="1"/>
  <c r="AJ62" i="13"/>
  <c r="AI66" i="13"/>
  <c r="AJ50" i="13"/>
  <c r="AK46" i="13"/>
  <c r="AP48" i="13"/>
  <c r="AO51" i="13"/>
  <c r="V10" i="1" s="1"/>
  <c r="AN38" i="13"/>
  <c r="AM42" i="13"/>
  <c r="AJ32" i="13"/>
  <c r="AI35" i="13"/>
  <c r="AH94" i="13"/>
  <c r="AG98" i="13"/>
  <c r="AI106" i="13"/>
  <c r="AJ102" i="13"/>
  <c r="AH34" i="13"/>
  <c r="AI30" i="13"/>
  <c r="AI27" i="13"/>
  <c r="AJ24" i="13"/>
  <c r="AH120" i="13"/>
  <c r="AH124" i="13" s="1"/>
  <c r="AF119" i="13"/>
  <c r="AF123" i="13" s="1"/>
  <c r="AF128" i="13"/>
  <c r="AF130" i="13" s="1"/>
  <c r="AK24" i="13" l="1"/>
  <c r="AJ27" i="13"/>
  <c r="AK6" i="13"/>
  <c r="AJ10" i="13"/>
  <c r="AJ115" i="13" s="1"/>
  <c r="AH98" i="13"/>
  <c r="AI94" i="13"/>
  <c r="AJ30" i="13"/>
  <c r="AI34" i="13"/>
  <c r="AK104" i="13"/>
  <c r="AJ107" i="13"/>
  <c r="AN96" i="13"/>
  <c r="AM99" i="13"/>
  <c r="AG119" i="13"/>
  <c r="AG123" i="13" s="1"/>
  <c r="AG128" i="13"/>
  <c r="AG130" i="13" s="1"/>
  <c r="AJ26" i="13"/>
  <c r="AK22" i="13"/>
  <c r="AL40" i="13"/>
  <c r="AK43" i="13"/>
  <c r="AK32" i="13"/>
  <c r="AJ35" i="13"/>
  <c r="AM90" i="13"/>
  <c r="AN86" i="13"/>
  <c r="AP88" i="13"/>
  <c r="AO91" i="13"/>
  <c r="V15" i="1" s="1"/>
  <c r="AK62" i="13"/>
  <c r="AJ66" i="13"/>
  <c r="AK83" i="13"/>
  <c r="AL80" i="13"/>
  <c r="AQ48" i="13"/>
  <c r="AP51" i="13"/>
  <c r="AI129" i="13"/>
  <c r="AI74" i="13"/>
  <c r="AJ70" i="13"/>
  <c r="AF132" i="13"/>
  <c r="AF125" i="13"/>
  <c r="AF134" i="13" s="1"/>
  <c r="AJ106" i="13"/>
  <c r="AK102" i="13"/>
  <c r="AN42" i="13"/>
  <c r="AO38" i="13"/>
  <c r="AM58" i="13"/>
  <c r="AN54" i="13"/>
  <c r="AJ16" i="13"/>
  <c r="AI19" i="13"/>
  <c r="AI120" i="13" s="1"/>
  <c r="AI124" i="13" s="1"/>
  <c r="AJ82" i="13"/>
  <c r="AK78" i="13"/>
  <c r="AK50" i="13"/>
  <c r="AL46" i="13"/>
  <c r="AH133" i="13"/>
  <c r="J20" i="4"/>
  <c r="J19" i="4"/>
  <c r="AJ18" i="13"/>
  <c r="AK14" i="13"/>
  <c r="AI133" i="13" l="1"/>
  <c r="AJ19" i="13"/>
  <c r="AK16" i="13"/>
  <c r="AO54" i="13"/>
  <c r="AN58" i="13"/>
  <c r="AO96" i="13"/>
  <c r="AN99" i="13"/>
  <c r="AK70" i="13"/>
  <c r="AJ74" i="13"/>
  <c r="AI98" i="13"/>
  <c r="AJ94" i="13"/>
  <c r="AL32" i="13"/>
  <c r="AK35" i="13"/>
  <c r="AL14" i="13"/>
  <c r="AK18" i="13"/>
  <c r="AQ88" i="13"/>
  <c r="AP91" i="13"/>
  <c r="AJ129" i="13"/>
  <c r="AK10" i="13"/>
  <c r="AK115" i="13" s="1"/>
  <c r="AL6" i="13"/>
  <c r="AL62" i="13"/>
  <c r="AK66" i="13"/>
  <c r="AM46" i="13"/>
  <c r="AL50" i="13"/>
  <c r="AK82" i="13"/>
  <c r="AL78" i="13"/>
  <c r="AK106" i="13"/>
  <c r="AL102" i="13"/>
  <c r="AR48" i="13"/>
  <c r="AQ51" i="13"/>
  <c r="AO86" i="13"/>
  <c r="AN90" i="13"/>
  <c r="AL43" i="13"/>
  <c r="AM40" i="13"/>
  <c r="AL104" i="13"/>
  <c r="AK107" i="13"/>
  <c r="AH119" i="13"/>
  <c r="AH123" i="13" s="1"/>
  <c r="AH128" i="13"/>
  <c r="AH130" i="13" s="1"/>
  <c r="AM80" i="13"/>
  <c r="AL83" i="13"/>
  <c r="AL22" i="13"/>
  <c r="AK26" i="13"/>
  <c r="AK27" i="13"/>
  <c r="AL24" i="13"/>
  <c r="AG132" i="13"/>
  <c r="AG125" i="13"/>
  <c r="AG134" i="13" s="1"/>
  <c r="AP38" i="13"/>
  <c r="AO42" i="13"/>
  <c r="H10" i="11"/>
  <c r="I12" i="10"/>
  <c r="AJ120" i="13"/>
  <c r="AJ124" i="13" s="1"/>
  <c r="AK30" i="13"/>
  <c r="AJ34" i="13"/>
  <c r="AP96" i="13" l="1"/>
  <c r="AO99" i="13"/>
  <c r="AL35" i="13"/>
  <c r="AM32" i="13"/>
  <c r="AN40" i="13"/>
  <c r="AM43" i="13"/>
  <c r="AN80" i="13"/>
  <c r="AM83" i="13"/>
  <c r="AI119" i="13"/>
  <c r="AI123" i="13" s="1"/>
  <c r="AI128" i="13"/>
  <c r="AI130" i="13" s="1"/>
  <c r="AK19" i="13"/>
  <c r="AK129" i="13" s="1"/>
  <c r="AL16" i="13"/>
  <c r="AL107" i="13"/>
  <c r="AM104" i="13"/>
  <c r="AL30" i="13"/>
  <c r="AK34" i="13"/>
  <c r="AJ133" i="13"/>
  <c r="AO90" i="13"/>
  <c r="U15" i="1" s="1"/>
  <c r="AP86" i="13"/>
  <c r="AN46" i="13"/>
  <c r="AM50" i="13"/>
  <c r="AR88" i="13"/>
  <c r="AQ91" i="13"/>
  <c r="AL70" i="13"/>
  <c r="AK74" i="13"/>
  <c r="AM102" i="13"/>
  <c r="AL106" i="13"/>
  <c r="AM22" i="13"/>
  <c r="AL26" i="13"/>
  <c r="AM24" i="13"/>
  <c r="AL27" i="13"/>
  <c r="AH132" i="13"/>
  <c r="AH125" i="13"/>
  <c r="AH134" i="13" s="1"/>
  <c r="AL66" i="13"/>
  <c r="AM62" i="13"/>
  <c r="U9" i="1"/>
  <c r="AM6" i="13"/>
  <c r="AL10" i="13"/>
  <c r="AL115" i="13" s="1"/>
  <c r="AP42" i="13"/>
  <c r="AQ38" i="13"/>
  <c r="AL82" i="13"/>
  <c r="AM78" i="13"/>
  <c r="AK94" i="13"/>
  <c r="AJ98" i="13"/>
  <c r="AJ119" i="13" s="1"/>
  <c r="AJ123" i="13" s="1"/>
  <c r="AJ125" i="13" s="1"/>
  <c r="AO58" i="13"/>
  <c r="AP54" i="13"/>
  <c r="AR51" i="13"/>
  <c r="AS48" i="13"/>
  <c r="AL18" i="13"/>
  <c r="AM14" i="13"/>
  <c r="AK128" i="13" l="1"/>
  <c r="AK130" i="13" s="1"/>
  <c r="AM27" i="13"/>
  <c r="AN24" i="13"/>
  <c r="AN32" i="13"/>
  <c r="AM35" i="13"/>
  <c r="AS88" i="13"/>
  <c r="AR91" i="13"/>
  <c r="AM30" i="13"/>
  <c r="AL34" i="13"/>
  <c r="AQ54" i="13"/>
  <c r="AP58" i="13"/>
  <c r="U11" i="1"/>
  <c r="AO40" i="13"/>
  <c r="AN43" i="13"/>
  <c r="AN6" i="13"/>
  <c r="AM10" i="13"/>
  <c r="AM115" i="13" s="1"/>
  <c r="AL94" i="13"/>
  <c r="AK98" i="13"/>
  <c r="AK119" i="13" s="1"/>
  <c r="AK123" i="13" s="1"/>
  <c r="AI132" i="13"/>
  <c r="AI125" i="13"/>
  <c r="AI134" i="13" s="1"/>
  <c r="V16" i="1"/>
  <c r="AN78" i="13"/>
  <c r="AM82" i="13"/>
  <c r="AN62" i="13"/>
  <c r="AM66" i="13"/>
  <c r="AN22" i="13"/>
  <c r="AM26" i="13"/>
  <c r="AO46" i="13"/>
  <c r="AN50" i="13"/>
  <c r="AP99" i="13"/>
  <c r="AQ96" i="13"/>
  <c r="AL74" i="13"/>
  <c r="AM70" i="13"/>
  <c r="AK120" i="13"/>
  <c r="AK124" i="13" s="1"/>
  <c r="AN14" i="13"/>
  <c r="AM18" i="13"/>
  <c r="AS51" i="13"/>
  <c r="AT48" i="13"/>
  <c r="AP90" i="13"/>
  <c r="AQ86" i="13"/>
  <c r="AM107" i="13"/>
  <c r="AN104" i="13"/>
  <c r="AN83" i="13"/>
  <c r="AO80" i="13"/>
  <c r="AM16" i="13"/>
  <c r="AL19" i="13"/>
  <c r="AL120" i="13" s="1"/>
  <c r="AL124" i="13" s="1"/>
  <c r="AQ42" i="13"/>
  <c r="AR38" i="13"/>
  <c r="AN102" i="13"/>
  <c r="AM106" i="13"/>
  <c r="AJ128" i="13"/>
  <c r="AJ130" i="13" s="1"/>
  <c r="AJ134" i="13" s="1"/>
  <c r="AR54" i="13" l="1"/>
  <c r="AQ58" i="13"/>
  <c r="AM19" i="13"/>
  <c r="AM120" i="13" s="1"/>
  <c r="AM124" i="13" s="1"/>
  <c r="AN16" i="13"/>
  <c r="AN30" i="13"/>
  <c r="AM34" i="13"/>
  <c r="AN107" i="13"/>
  <c r="AO104" i="13"/>
  <c r="AO14" i="13"/>
  <c r="AN18" i="13"/>
  <c r="AP40" i="13"/>
  <c r="AO43" i="13"/>
  <c r="AO62" i="13"/>
  <c r="AN66" i="13"/>
  <c r="AO24" i="13"/>
  <c r="AN27" i="13"/>
  <c r="AU48" i="13"/>
  <c r="AT51" i="13"/>
  <c r="AL129" i="13"/>
  <c r="AO78" i="13"/>
  <c r="AN82" i="13"/>
  <c r="AK133" i="13"/>
  <c r="AK125" i="13"/>
  <c r="AK134" i="13" s="1"/>
  <c r="AT88" i="13"/>
  <c r="AS91" i="13"/>
  <c r="AL98" i="13"/>
  <c r="AM94" i="13"/>
  <c r="AN10" i="13"/>
  <c r="AN115" i="13" s="1"/>
  <c r="AO6" i="13"/>
  <c r="AN106" i="13"/>
  <c r="AO102" i="13"/>
  <c r="AP46" i="13"/>
  <c r="AO50" i="13"/>
  <c r="U10" i="1" s="1"/>
  <c r="AR42" i="13"/>
  <c r="AS38" i="13"/>
  <c r="AR86" i="13"/>
  <c r="AQ90" i="13"/>
  <c r="AM74" i="13"/>
  <c r="AN70" i="13"/>
  <c r="AN26" i="13"/>
  <c r="AO22" i="13"/>
  <c r="AR96" i="13"/>
  <c r="AQ99" i="13"/>
  <c r="AO83" i="13"/>
  <c r="V14" i="1" s="1"/>
  <c r="J22" i="4" s="1"/>
  <c r="AP80" i="13"/>
  <c r="AJ132" i="13"/>
  <c r="AK132" i="13"/>
  <c r="AN35" i="13"/>
  <c r="AO32" i="13"/>
  <c r="AO30" i="13" l="1"/>
  <c r="AN34" i="13"/>
  <c r="AP50" i="13"/>
  <c r="AQ46" i="13"/>
  <c r="AM133" i="13"/>
  <c r="AS86" i="13"/>
  <c r="AR90" i="13"/>
  <c r="AN74" i="13"/>
  <c r="AO70" i="13"/>
  <c r="AN94" i="13"/>
  <c r="AM98" i="13"/>
  <c r="AT91" i="13"/>
  <c r="AU88" i="13"/>
  <c r="AU51" i="13"/>
  <c r="AV48" i="13"/>
  <c r="AP14" i="13"/>
  <c r="AO18" i="13"/>
  <c r="U18" i="1" s="1"/>
  <c r="I23" i="4" s="1"/>
  <c r="AR58" i="13"/>
  <c r="AS54" i="13"/>
  <c r="I19" i="4"/>
  <c r="AO66" i="13"/>
  <c r="AP62" i="13"/>
  <c r="V9" i="1"/>
  <c r="AP83" i="13"/>
  <c r="AQ80" i="13"/>
  <c r="AL119" i="13"/>
  <c r="AL123" i="13" s="1"/>
  <c r="AL128" i="13"/>
  <c r="AL130" i="13" s="1"/>
  <c r="I14" i="10"/>
  <c r="H8" i="11"/>
  <c r="AR99" i="13"/>
  <c r="AS96" i="13"/>
  <c r="AM129" i="13"/>
  <c r="AO10" i="13"/>
  <c r="AP6" i="13"/>
  <c r="AO107" i="13"/>
  <c r="AP104" i="13"/>
  <c r="AL133" i="13"/>
  <c r="AP78" i="13"/>
  <c r="AO82" i="13"/>
  <c r="U14" i="1" s="1"/>
  <c r="I22" i="4" s="1"/>
  <c r="AN19" i="13"/>
  <c r="AN120" i="13" s="1"/>
  <c r="AN124" i="13" s="1"/>
  <c r="AO16" i="13"/>
  <c r="AP102" i="13"/>
  <c r="AO106" i="13"/>
  <c r="U17" i="1" s="1"/>
  <c r="AQ40" i="13"/>
  <c r="AP43" i="13"/>
  <c r="AP32" i="13"/>
  <c r="AO35" i="13"/>
  <c r="V20" i="1" s="1"/>
  <c r="AP22" i="13"/>
  <c r="AO26" i="13"/>
  <c r="U19" i="1" s="1"/>
  <c r="AT38" i="13"/>
  <c r="AS42" i="13"/>
  <c r="AP24" i="13"/>
  <c r="AO27" i="13"/>
  <c r="V19" i="1" s="1"/>
  <c r="AN129" i="13"/>
  <c r="AN133" i="13" l="1"/>
  <c r="J24" i="4"/>
  <c r="AO94" i="13"/>
  <c r="AN98" i="13"/>
  <c r="AN119" i="13" s="1"/>
  <c r="AN123" i="13" s="1"/>
  <c r="AN125" i="13" s="1"/>
  <c r="AR40" i="13"/>
  <c r="AQ43" i="13"/>
  <c r="AO74" i="13"/>
  <c r="U13" i="1" s="1"/>
  <c r="AP70" i="13"/>
  <c r="U12" i="1"/>
  <c r="AP18" i="13"/>
  <c r="AQ14" i="13"/>
  <c r="AP66" i="13"/>
  <c r="AQ62" i="13"/>
  <c r="AT42" i="13"/>
  <c r="AU38" i="13"/>
  <c r="I24" i="4"/>
  <c r="AO115" i="13"/>
  <c r="U8" i="1"/>
  <c r="I14" i="4" s="1"/>
  <c r="G10" i="11"/>
  <c r="H12" i="10"/>
  <c r="AP30" i="13"/>
  <c r="AO34" i="13"/>
  <c r="U20" i="1" s="1"/>
  <c r="H16" i="10"/>
  <c r="G13" i="11"/>
  <c r="AP107" i="13"/>
  <c r="AQ104" i="13"/>
  <c r="AV51" i="13"/>
  <c r="AW48" i="13"/>
  <c r="AU91" i="13"/>
  <c r="AV88" i="13"/>
  <c r="AL132" i="13"/>
  <c r="AL125" i="13"/>
  <c r="AL134" i="13" s="1"/>
  <c r="AQ22" i="13"/>
  <c r="AP26" i="13"/>
  <c r="AR80" i="13"/>
  <c r="AQ83" i="13"/>
  <c r="AS58" i="13"/>
  <c r="AT54" i="13"/>
  <c r="AQ32" i="13"/>
  <c r="AP35" i="13"/>
  <c r="AQ78" i="13"/>
  <c r="AP82" i="13"/>
  <c r="AM119" i="13"/>
  <c r="AM123" i="13" s="1"/>
  <c r="AM128" i="13"/>
  <c r="AM130" i="13" s="1"/>
  <c r="AQ24" i="13"/>
  <c r="AP27" i="13"/>
  <c r="AR46" i="13"/>
  <c r="AQ50" i="13"/>
  <c r="V17" i="1"/>
  <c r="J25" i="4" s="1"/>
  <c r="AO129" i="13"/>
  <c r="AP106" i="13"/>
  <c r="AQ102" i="13"/>
  <c r="AP10" i="13"/>
  <c r="AP115" i="13" s="1"/>
  <c r="AQ6" i="13"/>
  <c r="AP16" i="13"/>
  <c r="AO19" i="13"/>
  <c r="V18" i="1" s="1"/>
  <c r="J23" i="4" s="1"/>
  <c r="H14" i="10"/>
  <c r="G8" i="11"/>
  <c r="AS99" i="13"/>
  <c r="AT96" i="13"/>
  <c r="AS90" i="13"/>
  <c r="AT86" i="13"/>
  <c r="AT58" i="13" l="1"/>
  <c r="AU54" i="13"/>
  <c r="AV38" i="13"/>
  <c r="AU42" i="13"/>
  <c r="AM132" i="13"/>
  <c r="AM125" i="13"/>
  <c r="AM134" i="13" s="1"/>
  <c r="AX48" i="13"/>
  <c r="AW51" i="13"/>
  <c r="AP34" i="13"/>
  <c r="AQ30" i="13"/>
  <c r="AP94" i="13"/>
  <c r="AO98" i="13"/>
  <c r="I20" i="10"/>
  <c r="H19" i="11"/>
  <c r="I21" i="4"/>
  <c r="I20" i="4"/>
  <c r="I15" i="10"/>
  <c r="I17" i="10" s="1"/>
  <c r="H12" i="11"/>
  <c r="H24" i="11" s="1"/>
  <c r="AR24" i="13"/>
  <c r="AQ27" i="13"/>
  <c r="H13" i="11"/>
  <c r="I16" i="10"/>
  <c r="J27" i="4"/>
  <c r="J34" i="4" s="1"/>
  <c r="H17" i="10"/>
  <c r="AN128" i="13"/>
  <c r="AN130" i="13" s="1"/>
  <c r="AN134" i="13" s="1"/>
  <c r="AT99" i="13"/>
  <c r="AU96" i="13"/>
  <c r="AQ106" i="13"/>
  <c r="AR102" i="13"/>
  <c r="H15" i="10"/>
  <c r="G12" i="11"/>
  <c r="AR43" i="13"/>
  <c r="AS40" i="13"/>
  <c r="AS80" i="13"/>
  <c r="AR83" i="13"/>
  <c r="AU86" i="13"/>
  <c r="AT90" i="13"/>
  <c r="AR78" i="13"/>
  <c r="AQ82" i="13"/>
  <c r="AQ107" i="13"/>
  <c r="AR104" i="13"/>
  <c r="AQ66" i="13"/>
  <c r="AR62" i="13"/>
  <c r="AP19" i="13"/>
  <c r="AP120" i="13" s="1"/>
  <c r="AP124" i="13" s="1"/>
  <c r="AQ16" i="13"/>
  <c r="AS46" i="13"/>
  <c r="AR50" i="13"/>
  <c r="AQ26" i="13"/>
  <c r="AR22" i="13"/>
  <c r="AQ70" i="13"/>
  <c r="AP74" i="13"/>
  <c r="AV91" i="13"/>
  <c r="AW88" i="13"/>
  <c r="AR6" i="13"/>
  <c r="AQ10" i="13"/>
  <c r="AQ115" i="13" s="1"/>
  <c r="AQ35" i="13"/>
  <c r="AR32" i="13"/>
  <c r="AO120" i="13"/>
  <c r="AO124" i="13" s="1"/>
  <c r="I15" i="4"/>
  <c r="G15" i="11"/>
  <c r="H13" i="10"/>
  <c r="AR14" i="13"/>
  <c r="AQ18" i="13"/>
  <c r="AV42" i="13" l="1"/>
  <c r="AW38" i="13"/>
  <c r="AR16" i="13"/>
  <c r="AQ19" i="13"/>
  <c r="AQ74" i="13"/>
  <c r="AR70" i="13"/>
  <c r="AV86" i="13"/>
  <c r="AU90" i="13"/>
  <c r="G17" i="11"/>
  <c r="H8" i="10"/>
  <c r="H9" i="10" s="1"/>
  <c r="AY48" i="13"/>
  <c r="AX51" i="13"/>
  <c r="AV54" i="13"/>
  <c r="AU58" i="13"/>
  <c r="AQ129" i="13"/>
  <c r="I27" i="4"/>
  <c r="I34" i="4" s="1"/>
  <c r="AR10" i="13"/>
  <c r="AR115" i="13" s="1"/>
  <c r="AS6" i="13"/>
  <c r="AR66" i="13"/>
  <c r="AS62" i="13"/>
  <c r="AR106" i="13"/>
  <c r="AS102" i="13"/>
  <c r="AO125" i="13"/>
  <c r="AO134" i="13" s="1"/>
  <c r="AO133" i="13"/>
  <c r="AT40" i="13"/>
  <c r="AS43" i="13"/>
  <c r="AQ34" i="13"/>
  <c r="AR30" i="13"/>
  <c r="H25" i="11"/>
  <c r="I27" i="10"/>
  <c r="AS14" i="13"/>
  <c r="AR18" i="13"/>
  <c r="AN132" i="13"/>
  <c r="AP129" i="13"/>
  <c r="I25" i="10"/>
  <c r="AP98" i="13"/>
  <c r="AP119" i="13" s="1"/>
  <c r="AP123" i="13" s="1"/>
  <c r="AQ94" i="13"/>
  <c r="H26" i="11"/>
  <c r="AS32" i="13"/>
  <c r="AR35" i="13"/>
  <c r="AT46" i="13"/>
  <c r="AS50" i="13"/>
  <c r="AR82" i="13"/>
  <c r="AS78" i="13"/>
  <c r="AQ120" i="13"/>
  <c r="AQ124" i="13" s="1"/>
  <c r="AW91" i="13"/>
  <c r="AX88" i="13"/>
  <c r="AR26" i="13"/>
  <c r="AS22" i="13"/>
  <c r="AS104" i="13"/>
  <c r="AR107" i="13"/>
  <c r="AT80" i="13"/>
  <c r="AS83" i="13"/>
  <c r="AU99" i="13"/>
  <c r="AV96" i="13"/>
  <c r="AS24" i="13"/>
  <c r="AR27" i="13"/>
  <c r="U16" i="1"/>
  <c r="I25" i="4" s="1"/>
  <c r="AO119" i="13"/>
  <c r="AO123" i="13" s="1"/>
  <c r="AO128" i="13"/>
  <c r="AO130" i="13" s="1"/>
  <c r="AT24" i="13" l="1"/>
  <c r="AS27" i="13"/>
  <c r="AY51" i="13"/>
  <c r="AZ48" i="13"/>
  <c r="AW96" i="13"/>
  <c r="AV99" i="13"/>
  <c r="AX38" i="13"/>
  <c r="AW42" i="13"/>
  <c r="AQ98" i="13"/>
  <c r="AR94" i="13"/>
  <c r="AS82" i="13"/>
  <c r="AT78" i="13"/>
  <c r="AW86" i="13"/>
  <c r="AV90" i="13"/>
  <c r="AQ133" i="13"/>
  <c r="AO132" i="13"/>
  <c r="I28" i="10"/>
  <c r="AS106" i="13"/>
  <c r="AT102" i="13"/>
  <c r="AR74" i="13"/>
  <c r="AS70" i="13"/>
  <c r="AP128" i="13"/>
  <c r="AP130" i="13" s="1"/>
  <c r="AS16" i="13"/>
  <c r="AR19" i="13"/>
  <c r="AR120" i="13" s="1"/>
  <c r="AR124" i="13" s="1"/>
  <c r="AT32" i="13"/>
  <c r="AS35" i="13"/>
  <c r="AT43" i="13"/>
  <c r="AU40" i="13"/>
  <c r="AS10" i="13"/>
  <c r="AS115" i="13" s="1"/>
  <c r="AT6" i="13"/>
  <c r="AT14" i="13"/>
  <c r="AS18" i="13"/>
  <c r="G19" i="11"/>
  <c r="G24" i="11" s="1"/>
  <c r="G26" i="11" s="1"/>
  <c r="H20" i="10"/>
  <c r="H25" i="10" s="1"/>
  <c r="H28" i="10" s="1"/>
  <c r="AT104" i="13"/>
  <c r="AS107" i="13"/>
  <c r="AR34" i="13"/>
  <c r="AS30" i="13"/>
  <c r="AW54" i="13"/>
  <c r="AV58" i="13"/>
  <c r="AP125" i="13"/>
  <c r="AX91" i="13"/>
  <c r="AY88" i="13"/>
  <c r="G25" i="11"/>
  <c r="H27" i="10"/>
  <c r="AU80" i="13"/>
  <c r="AT83" i="13"/>
  <c r="AS26" i="13"/>
  <c r="AT22" i="13"/>
  <c r="AU46" i="13"/>
  <c r="AT50" i="13"/>
  <c r="AT62" i="13"/>
  <c r="AS66" i="13"/>
  <c r="AP133" i="13"/>
  <c r="AZ88" i="13" l="1"/>
  <c r="AY91" i="13"/>
  <c r="AU22" i="13"/>
  <c r="AT26" i="13"/>
  <c r="AU6" i="13"/>
  <c r="AT10" i="13"/>
  <c r="AT115" i="13" s="1"/>
  <c r="AP134" i="13"/>
  <c r="AV46" i="13"/>
  <c r="AU50" i="13"/>
  <c r="AS19" i="13"/>
  <c r="AS120" i="13" s="1"/>
  <c r="AS124" i="13" s="1"/>
  <c r="AT16" i="13"/>
  <c r="AT82" i="13"/>
  <c r="AU78" i="13"/>
  <c r="AT107" i="13"/>
  <c r="AU104" i="13"/>
  <c r="AT70" i="13"/>
  <c r="AS74" i="13"/>
  <c r="AU43" i="13"/>
  <c r="AV40" i="13"/>
  <c r="AV80" i="13"/>
  <c r="AU83" i="13"/>
  <c r="AR129" i="13"/>
  <c r="AT18" i="13"/>
  <c r="AU14" i="13"/>
  <c r="AX96" i="13"/>
  <c r="AW99" i="13"/>
  <c r="AZ51" i="13"/>
  <c r="BA48" i="13"/>
  <c r="AQ119" i="13"/>
  <c r="AQ123" i="13" s="1"/>
  <c r="AQ128" i="13"/>
  <c r="AQ130" i="13" s="1"/>
  <c r="AT66" i="13"/>
  <c r="AU62" i="13"/>
  <c r="AW58" i="13"/>
  <c r="AX54" i="13"/>
  <c r="AP132" i="13"/>
  <c r="AT106" i="13"/>
  <c r="AU102" i="13"/>
  <c r="AX42" i="13"/>
  <c r="AY38" i="13"/>
  <c r="AU24" i="13"/>
  <c r="AT27" i="13"/>
  <c r="AR98" i="13"/>
  <c r="AS94" i="13"/>
  <c r="AT30" i="13"/>
  <c r="AS34" i="13"/>
  <c r="AU32" i="13"/>
  <c r="AT35" i="13"/>
  <c r="AX86" i="13"/>
  <c r="AW90" i="13"/>
  <c r="AV43" i="13" l="1"/>
  <c r="AW40" i="13"/>
  <c r="AT74" i="13"/>
  <c r="AU70" i="13"/>
  <c r="AR119" i="13"/>
  <c r="AR123" i="13" s="1"/>
  <c r="AR128" i="13"/>
  <c r="AU107" i="13"/>
  <c r="AV104" i="13"/>
  <c r="BA88" i="13"/>
  <c r="AZ91" i="13"/>
  <c r="AV32" i="13"/>
  <c r="AU35" i="13"/>
  <c r="AX99" i="13"/>
  <c r="AY96" i="13"/>
  <c r="AU30" i="13"/>
  <c r="AT34" i="13"/>
  <c r="AT94" i="13"/>
  <c r="AS98" i="13"/>
  <c r="AS119" i="13" s="1"/>
  <c r="AS123" i="13" s="1"/>
  <c r="AQ132" i="13"/>
  <c r="AQ125" i="13"/>
  <c r="AQ134" i="13" s="1"/>
  <c r="AR130" i="13"/>
  <c r="AZ38" i="13"/>
  <c r="AY42" i="13"/>
  <c r="AU16" i="13"/>
  <c r="AT19" i="13"/>
  <c r="AT120" i="13" s="1"/>
  <c r="AT124" i="13" s="1"/>
  <c r="AU106" i="13"/>
  <c r="AV102" i="13"/>
  <c r="AW46" i="13"/>
  <c r="AV50" i="13"/>
  <c r="AS129" i="13"/>
  <c r="AX90" i="13"/>
  <c r="AY86" i="13"/>
  <c r="BA51" i="13"/>
  <c r="BB48" i="13"/>
  <c r="BB51" i="13" s="1"/>
  <c r="AU82" i="13"/>
  <c r="AV78" i="13"/>
  <c r="AR133" i="13"/>
  <c r="AV22" i="13"/>
  <c r="AU26" i="13"/>
  <c r="AU18" i="13"/>
  <c r="AV14" i="13"/>
  <c r="AX58" i="13"/>
  <c r="AY54" i="13"/>
  <c r="AU27" i="13"/>
  <c r="AV24" i="13"/>
  <c r="AV62" i="13"/>
  <c r="AU66" i="13"/>
  <c r="AV83" i="13"/>
  <c r="AW80" i="13"/>
  <c r="AV6" i="13"/>
  <c r="AU10" i="13"/>
  <c r="AU115" i="13" s="1"/>
  <c r="AW62" i="13" l="1"/>
  <c r="AV66" i="13"/>
  <c r="AV27" i="13"/>
  <c r="AW24" i="13"/>
  <c r="AT133" i="13"/>
  <c r="AT125" i="13"/>
  <c r="AX40" i="13"/>
  <c r="AW43" i="13"/>
  <c r="AV16" i="13"/>
  <c r="AU19" i="13"/>
  <c r="AU120" i="13" s="1"/>
  <c r="AU124" i="13" s="1"/>
  <c r="AT98" i="13"/>
  <c r="AT119" i="13" s="1"/>
  <c r="AT123" i="13" s="1"/>
  <c r="AU94" i="13"/>
  <c r="AS130" i="13"/>
  <c r="AV107" i="13"/>
  <c r="AW104" i="13"/>
  <c r="AW22" i="13"/>
  <c r="AV26" i="13"/>
  <c r="AS132" i="13"/>
  <c r="AZ54" i="13"/>
  <c r="AY58" i="13"/>
  <c r="AV10" i="13"/>
  <c r="AV115" i="13" s="1"/>
  <c r="AW6" i="13"/>
  <c r="AW14" i="13"/>
  <c r="AV18" i="13"/>
  <c r="AW78" i="13"/>
  <c r="AV82" i="13"/>
  <c r="AZ42" i="13"/>
  <c r="BA38" i="13"/>
  <c r="AV30" i="13"/>
  <c r="AU34" i="13"/>
  <c r="AS128" i="13"/>
  <c r="AU74" i="13"/>
  <c r="AV70" i="13"/>
  <c r="AW32" i="13"/>
  <c r="AV35" i="13"/>
  <c r="AY90" i="13"/>
  <c r="AZ86" i="13"/>
  <c r="BB88" i="13"/>
  <c r="BB91" i="13" s="1"/>
  <c r="BA91" i="13"/>
  <c r="AW83" i="13"/>
  <c r="AX80" i="13"/>
  <c r="AX46" i="13"/>
  <c r="AW50" i="13"/>
  <c r="AT129" i="13"/>
  <c r="AZ96" i="13"/>
  <c r="AY99" i="13"/>
  <c r="AS133" i="13"/>
  <c r="AW102" i="13"/>
  <c r="AV106" i="13"/>
  <c r="AR132" i="13"/>
  <c r="AR125" i="13"/>
  <c r="AR134" i="13" s="1"/>
  <c r="AS125" i="13"/>
  <c r="BB38" i="13" l="1"/>
  <c r="BB42" i="13" s="1"/>
  <c r="BA42" i="13"/>
  <c r="AZ58" i="13"/>
  <c r="BA54" i="13"/>
  <c r="AS134" i="13"/>
  <c r="AU129" i="13"/>
  <c r="AX14" i="13"/>
  <c r="AW18" i="13"/>
  <c r="AX22" i="13"/>
  <c r="AW26" i="13"/>
  <c r="AV19" i="13"/>
  <c r="AV120" i="13" s="1"/>
  <c r="AV124" i="13" s="1"/>
  <c r="AW16" i="13"/>
  <c r="AW66" i="13"/>
  <c r="AX62" i="13"/>
  <c r="AX102" i="13"/>
  <c r="AW106" i="13"/>
  <c r="AW35" i="13"/>
  <c r="AX32" i="13"/>
  <c r="AW70" i="13"/>
  <c r="AV74" i="13"/>
  <c r="AV94" i="13"/>
  <c r="AU98" i="13"/>
  <c r="AX24" i="13"/>
  <c r="AW27" i="13"/>
  <c r="AX78" i="13"/>
  <c r="AW82" i="13"/>
  <c r="BA96" i="13"/>
  <c r="AZ99" i="13"/>
  <c r="AZ90" i="13"/>
  <c r="BA86" i="13"/>
  <c r="AW10" i="13"/>
  <c r="AW115" i="13" s="1"/>
  <c r="AX6" i="13"/>
  <c r="AW107" i="13"/>
  <c r="AX104" i="13"/>
  <c r="AT128" i="13"/>
  <c r="AT130" i="13" s="1"/>
  <c r="AT134" i="13" s="1"/>
  <c r="AX83" i="13"/>
  <c r="AY80" i="13"/>
  <c r="AT132" i="13"/>
  <c r="AY46" i="13"/>
  <c r="AX50" i="13"/>
  <c r="AW30" i="13"/>
  <c r="AV34" i="13"/>
  <c r="AV129" i="13"/>
  <c r="AX43" i="13"/>
  <c r="AY40" i="13"/>
  <c r="AV133" i="13" l="1"/>
  <c r="AZ40" i="13"/>
  <c r="AY43" i="13"/>
  <c r="AY22" i="13"/>
  <c r="AX26" i="13"/>
  <c r="BB86" i="13"/>
  <c r="BB90" i="13" s="1"/>
  <c r="BA90" i="13"/>
  <c r="AX106" i="13"/>
  <c r="AY102" i="13"/>
  <c r="AU130" i="13"/>
  <c r="AY78" i="13"/>
  <c r="AX82" i="13"/>
  <c r="BA58" i="13"/>
  <c r="BB54" i="13"/>
  <c r="BB58" i="13" s="1"/>
  <c r="AY24" i="13"/>
  <c r="AX27" i="13"/>
  <c r="AU133" i="13"/>
  <c r="AZ80" i="13"/>
  <c r="AY83" i="13"/>
  <c r="AU119" i="13"/>
  <c r="AU123" i="13" s="1"/>
  <c r="AU128" i="13"/>
  <c r="AY14" i="13"/>
  <c r="AX18" i="13"/>
  <c r="AW94" i="13"/>
  <c r="AV98" i="13"/>
  <c r="AV119" i="13" s="1"/>
  <c r="AV123" i="13" s="1"/>
  <c r="AV125" i="13" s="1"/>
  <c r="AX66" i="13"/>
  <c r="AY62" i="13"/>
  <c r="AW34" i="13"/>
  <c r="AX30" i="13"/>
  <c r="AY104" i="13"/>
  <c r="AX107" i="13"/>
  <c r="BB96" i="13"/>
  <c r="BB99" i="13" s="1"/>
  <c r="BA99" i="13"/>
  <c r="AX70" i="13"/>
  <c r="AW74" i="13"/>
  <c r="AX16" i="13"/>
  <c r="AW19" i="13"/>
  <c r="AW120" i="13" s="1"/>
  <c r="AW124" i="13" s="1"/>
  <c r="AY6" i="13"/>
  <c r="AX10" i="13"/>
  <c r="AX115" i="13" s="1"/>
  <c r="AZ46" i="13"/>
  <c r="AY50" i="13"/>
  <c r="AY32" i="13"/>
  <c r="AX35" i="13"/>
  <c r="AX94" i="13" l="1"/>
  <c r="AW98" i="13"/>
  <c r="AY106" i="13"/>
  <c r="AZ102" i="13"/>
  <c r="AZ43" i="13"/>
  <c r="BA40" i="13"/>
  <c r="AY26" i="13"/>
  <c r="AZ22" i="13"/>
  <c r="AY35" i="13"/>
  <c r="AZ32" i="13"/>
  <c r="AU132" i="13"/>
  <c r="AU125" i="13"/>
  <c r="AU134" i="13" s="1"/>
  <c r="AZ62" i="13"/>
  <c r="AY66" i="13"/>
  <c r="AZ78" i="13"/>
  <c r="AY82" i="13"/>
  <c r="AZ104" i="13"/>
  <c r="AY107" i="13"/>
  <c r="AY18" i="13"/>
  <c r="AZ14" i="13"/>
  <c r="AX19" i="13"/>
  <c r="AX120" i="13" s="1"/>
  <c r="AX124" i="13" s="1"/>
  <c r="AY16" i="13"/>
  <c r="AZ24" i="13"/>
  <c r="AY27" i="13"/>
  <c r="AZ50" i="13"/>
  <c r="BA46" i="13"/>
  <c r="AY70" i="13"/>
  <c r="AX74" i="13"/>
  <c r="BA80" i="13"/>
  <c r="AZ83" i="13"/>
  <c r="AZ6" i="13"/>
  <c r="AY10" i="13"/>
  <c r="AY115" i="13" s="1"/>
  <c r="AW129" i="13"/>
  <c r="AY30" i="13"/>
  <c r="AX34" i="13"/>
  <c r="AV128" i="13"/>
  <c r="AV130" i="13" s="1"/>
  <c r="AV134" i="13" s="1"/>
  <c r="AZ106" i="13" l="1"/>
  <c r="BA102" i="13"/>
  <c r="BA104" i="13"/>
  <c r="AZ107" i="13"/>
  <c r="AZ27" i="13"/>
  <c r="BA24" i="13"/>
  <c r="AZ82" i="13"/>
  <c r="BA78" i="13"/>
  <c r="AX98" i="13"/>
  <c r="AY94" i="13"/>
  <c r="AY120" i="13"/>
  <c r="AY124" i="13" s="1"/>
  <c r="AX129" i="13"/>
  <c r="AV132" i="13"/>
  <c r="AZ35" i="13"/>
  <c r="BA32" i="13"/>
  <c r="BB80" i="13"/>
  <c r="BB83" i="13" s="1"/>
  <c r="BA83" i="13"/>
  <c r="AW119" i="13"/>
  <c r="AW123" i="13" s="1"/>
  <c r="AW128" i="13"/>
  <c r="AW130" i="13" s="1"/>
  <c r="AZ30" i="13"/>
  <c r="AY34" i="13"/>
  <c r="AZ16" i="13"/>
  <c r="AY19" i="13"/>
  <c r="AY129" i="13" s="1"/>
  <c r="AZ26" i="13"/>
  <c r="BA22" i="13"/>
  <c r="AY74" i="13"/>
  <c r="AZ70" i="13"/>
  <c r="AZ18" i="13"/>
  <c r="BA14" i="13"/>
  <c r="BA62" i="13"/>
  <c r="AZ66" i="13"/>
  <c r="BB40" i="13"/>
  <c r="BB43" i="13" s="1"/>
  <c r="BA43" i="13"/>
  <c r="AW133" i="13"/>
  <c r="BA6" i="13"/>
  <c r="AZ10" i="13"/>
  <c r="AZ115" i="13" s="1"/>
  <c r="BB46" i="13"/>
  <c r="BB50" i="13" s="1"/>
  <c r="BA50" i="13"/>
  <c r="BA30" i="13" l="1"/>
  <c r="AZ34" i="13"/>
  <c r="AW132" i="13"/>
  <c r="AW125" i="13"/>
  <c r="AW134" i="13" s="1"/>
  <c r="BB62" i="13"/>
  <c r="BB66" i="13" s="1"/>
  <c r="BA66" i="13"/>
  <c r="BB104" i="13"/>
  <c r="BB107" i="13" s="1"/>
  <c r="BA107" i="13"/>
  <c r="BA26" i="13"/>
  <c r="BB22" i="13"/>
  <c r="BB26" i="13" s="1"/>
  <c r="BA35" i="13"/>
  <c r="BB32" i="13"/>
  <c r="BB35" i="13" s="1"/>
  <c r="AX119" i="13"/>
  <c r="AX123" i="13" s="1"/>
  <c r="AX128" i="13"/>
  <c r="AX130" i="13" s="1"/>
  <c r="BB78" i="13"/>
  <c r="BB82" i="13" s="1"/>
  <c r="BA82" i="13"/>
  <c r="BA16" i="13"/>
  <c r="AZ19" i="13"/>
  <c r="AZ120" i="13" s="1"/>
  <c r="AZ124" i="13" s="1"/>
  <c r="AX133" i="13"/>
  <c r="AY133" i="13"/>
  <c r="AY125" i="13"/>
  <c r="AZ94" i="13"/>
  <c r="AY98" i="13"/>
  <c r="AY119" i="13" s="1"/>
  <c r="AY123" i="13" s="1"/>
  <c r="BA106" i="13"/>
  <c r="BB102" i="13"/>
  <c r="BB106" i="13" s="1"/>
  <c r="BB14" i="13"/>
  <c r="BB18" i="13" s="1"/>
  <c r="BA18" i="13"/>
  <c r="BA10" i="13"/>
  <c r="BA115" i="13" s="1"/>
  <c r="BB6" i="13"/>
  <c r="BB10" i="13" s="1"/>
  <c r="BB115" i="13" s="1"/>
  <c r="AZ74" i="13"/>
  <c r="BA70" i="13"/>
  <c r="BA27" i="13"/>
  <c r="BB24" i="13"/>
  <c r="BB27" i="13" s="1"/>
  <c r="BB70" i="13" l="1"/>
  <c r="BB74" i="13" s="1"/>
  <c r="BA74" i="13"/>
  <c r="AY132" i="13"/>
  <c r="AX132" i="13"/>
  <c r="AX125" i="13"/>
  <c r="AX134" i="13" s="1"/>
  <c r="AZ129" i="13"/>
  <c r="AZ133" i="13" s="1"/>
  <c r="AZ98" i="13"/>
  <c r="AZ119" i="13" s="1"/>
  <c r="AZ123" i="13" s="1"/>
  <c r="AZ125" i="13" s="1"/>
  <c r="BA94" i="13"/>
  <c r="BA129" i="13"/>
  <c r="BB30" i="13"/>
  <c r="BB34" i="13" s="1"/>
  <c r="BA34" i="13"/>
  <c r="BB16" i="13"/>
  <c r="BB19" i="13" s="1"/>
  <c r="BA19" i="13"/>
  <c r="BA120" i="13" s="1"/>
  <c r="BA124" i="13" s="1"/>
  <c r="AY128" i="13"/>
  <c r="AY130" i="13" s="1"/>
  <c r="AY134" i="13" s="1"/>
  <c r="BB129" i="13"/>
  <c r="BB120" i="13"/>
  <c r="BB124" i="13" s="1"/>
  <c r="BA133" i="13" l="1"/>
  <c r="BA128" i="13"/>
  <c r="BA130" i="13"/>
  <c r="BB94" i="13"/>
  <c r="BB98" i="13" s="1"/>
  <c r="BB119" i="13" s="1"/>
  <c r="BB123" i="13" s="1"/>
  <c r="BB125" i="13" s="1"/>
  <c r="BA98" i="13"/>
  <c r="BA119" i="13" s="1"/>
  <c r="BA123" i="13" s="1"/>
  <c r="BB133" i="13"/>
  <c r="AZ128" i="13"/>
  <c r="AZ132" i="13" s="1"/>
  <c r="AZ130" i="13" l="1"/>
  <c r="AZ134" i="13" s="1"/>
  <c r="BB128" i="13"/>
  <c r="BB130" i="13" s="1"/>
  <c r="BB134" i="13" s="1"/>
  <c r="BA132" i="13"/>
  <c r="BA125" i="13"/>
  <c r="BA134" i="13" s="1"/>
  <c r="BB132" i="13" l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<sst xmlns="http://schemas.openxmlformats.org/spreadsheetml/2006/main" count="400" uniqueCount="145">
  <si>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</si>
  <si>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</si>
  <si>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</si>
  <si>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</si>
  <si>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</si>
  <si>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</si>
  <si>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</si>
  <si>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</si>
  <si>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</si>
  <si>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</si>
  <si>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</si>
  <si>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</si>
  <si>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</si>
  <si>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</si>
  <si>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</si>
  <si>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</si>
  <si>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</si>
  <si>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</si>
  <si>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</si>
  <si>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</si>
  <si>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</si>
  <si>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</si>
  <si>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</si>
  <si>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</si>
  <si>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</si>
  <si>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</si>
  <si>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</si>
  <si>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</si>
  <si>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</si>
  <si>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</si>
  <si>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</si>
  <si>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</si>
  <si>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</si>
  <si>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</si>
  <si>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</si>
  <si>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</si>
  <si>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</si>
  <si>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</si>
  <si>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</si>
  <si>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</si>
  <si>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</si>
  <si>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</si>
  <si>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</si>
  <si>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</si>
  <si>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</si>
  <si>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</si>
  <si>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</si>
  <si>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</si>
  <si>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</si>
  <si>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</si>
  <si>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</si>
  <si>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</si>
  <si>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</si>
  <si>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</si>
  <si>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</si>
  <si>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</si>
  <si>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</si>
  <si>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</si>
  <si>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</si>
  <si>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</si>
  <si>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</si>
  <si>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</si>
  <si>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</si>
  <si>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</si>
  <si>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</si>
  <si>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</si>
  <si>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</si>
  <si>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</si>
  <si>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</si>
  <si>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</si>
  <si>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</si>
  <si>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</si>
  <si>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</si>
  <si>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</si>
  <si>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</si>
  <si>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</si>
  <si>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</si>
  <si>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</si>
  <si>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</si>
  <si>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</si>
  <si>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</si>
  <si>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</si>
  <si>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</si>
  <si>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</si>
  <si>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</si>
  <si>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</si>
  <si>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</si>
  <si>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</si>
  <si>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</si>
  <si>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</si>
  <si>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</si>
  <si>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</si>
  <si>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</si>
  <si>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</si>
  <si>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</si>
  <si>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</si>
  <si>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</si>
  <si>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</si>
  <si>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</si>
  <si>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</si>
  <si>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</si>
  <si>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</si>
  <si>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</si>
  <si>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</si>
  <si>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</si>
  <si>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</si>
  <si>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</si>
  <si>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</si>
  <si>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</si>
  <si>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</si>
  <si>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</si>
  <si>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</si>
  <si>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</si>
  <si>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</si>
  <si>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</si>
  <si>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</si>
  <si>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</si>
  <si>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</si>
  <si>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</si>
  <si>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</si>
  <si>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</si>
  <si>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</si>
  <si>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</si>
  <si>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</si>
  <si>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</si>
  <si>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</si>
  <si>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</si>
  <si>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</si>
  <si>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</si>
  <si>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</si>
  <si>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MHI 501F simple cycle (Units 1 &amp; 2)</t>
  </si>
  <si>
    <t>MHI 501F simple cycle (Units 3 &amp; 4)</t>
  </si>
  <si>
    <t>East River / NY</t>
  </si>
  <si>
    <t>S&amp;S / Houston</t>
  </si>
  <si>
    <t>Shipboard to Freeport, TX</t>
  </si>
  <si>
    <t>Calgary</t>
  </si>
  <si>
    <t>Houston Ship Channel</t>
  </si>
  <si>
    <t>Balance Sheet</t>
  </si>
  <si>
    <t>West LB CAA</t>
  </si>
  <si>
    <t>FINANCING VEHICLE</t>
  </si>
  <si>
    <t>PHYSICAL LOCATION</t>
  </si>
  <si>
    <t>Shipboard to Cadiz, Spain</t>
  </si>
  <si>
    <t>In Fabrication</t>
  </si>
  <si>
    <t>Balance Sheet / PGE</t>
  </si>
  <si>
    <t>DASH 11/16/01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</si>
</sst>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62961138013995E-2"/>
          <c:y val="7.4238132788139941E-2"/>
          <c:w val="0.92704194124292794"/>
          <c:h val="0.84718810358230279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36496"/>
        <c:axId val="147137056"/>
      </c:lineChart>
      <c:dateAx>
        <c:axId val="14713649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713705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7137056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471364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97962705811063E-2"/>
          <c:y val="3.2752117406532326E-2"/>
          <c:w val="0.234770361743338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9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52</xdr:row>
      <xdr:rowOff>104775</xdr:rowOff>
    </xdr:from>
    <xdr:to>
      <xdr:col>6</xdr:col>
      <xdr:colOff>533400</xdr:colOff>
      <xdr:row>52</xdr:row>
      <xdr:rowOff>104775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533650" y="9639300"/>
          <a:ext cx="6191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50</xdr:row>
      <xdr:rowOff>28575</xdr:rowOff>
    </xdr:from>
    <xdr:to>
      <xdr:col>6</xdr:col>
      <xdr:colOff>0</xdr:colOff>
      <xdr:row>51</xdr:row>
      <xdr:rowOff>28575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95550" y="9239250"/>
          <a:ext cx="56959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1733550</xdr:colOff>
      <xdr:row>49</xdr:row>
      <xdr:rowOff>66675</xdr:rowOff>
    </xdr:from>
    <xdr:to>
      <xdr:col>6</xdr:col>
      <xdr:colOff>114300</xdr:colOff>
      <xdr:row>52</xdr:row>
      <xdr:rowOff>19050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7753350" y="9115425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46</xdr:row>
      <xdr:rowOff>0</xdr:rowOff>
    </xdr:from>
    <xdr:to>
      <xdr:col>6</xdr:col>
      <xdr:colOff>352425</xdr:colOff>
      <xdr:row>49</xdr:row>
      <xdr:rowOff>47625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514725" y="8562975"/>
          <a:ext cx="5029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52</xdr:row>
      <xdr:rowOff>133350</xdr:rowOff>
    </xdr:from>
    <xdr:to>
      <xdr:col>6</xdr:col>
      <xdr:colOff>9525</xdr:colOff>
      <xdr:row>53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505075" y="9667875"/>
          <a:ext cx="56959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51</xdr:row>
      <xdr:rowOff>57150</xdr:rowOff>
    </xdr:from>
    <xdr:to>
      <xdr:col>6</xdr:col>
      <xdr:colOff>533400</xdr:colOff>
      <xdr:row>51</xdr:row>
      <xdr:rowOff>57150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552700" y="9429750"/>
          <a:ext cx="6172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51</xdr:row>
      <xdr:rowOff>66675</xdr:rowOff>
    </xdr:from>
    <xdr:to>
      <xdr:col>6</xdr:col>
      <xdr:colOff>285750</xdr:colOff>
      <xdr:row>52</xdr:row>
      <xdr:rowOff>104775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8286750" y="9439275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0.70271</cdr:x>
      <cdr:y>0.38335</cdr:y>
    </cdr:from>
    <cdr:to>
      <cdr:x>0.70271</cdr:x>
      <cdr:y>0.91868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905335" y="1679163"/>
          <a:ext cx="0" cy="23404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0.60818</cdr:x>
      <cdr:y>0.30998</cdr:y>
    </cdr:from>
    <cdr:to>
      <cdr:x>0.79154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7757" y="1358409"/>
          <a:ext cx="2322862" cy="254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6" sqref="A6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37210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110</v>
      </c>
      <c r="M8" s="204" t="s">
        <v>108</v>
      </c>
      <c r="N8" s="201" t="s">
        <v>32</v>
      </c>
      <c r="O8" s="201" t="s">
        <v>30</v>
      </c>
      <c r="P8" s="201" t="s">
        <v>106</v>
      </c>
      <c r="Q8" s="200" t="s">
        <v>109</v>
      </c>
      <c r="R8" s="200"/>
      <c r="S8" s="200" t="s">
        <v>111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121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106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122</v>
      </c>
      <c r="X9" s="206" t="s">
        <v>126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117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106</v>
      </c>
      <c r="Q10" s="206" t="s">
        <v>105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116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102</v>
      </c>
      <c r="M11" s="210" t="s">
        <v>78</v>
      </c>
      <c r="N11" s="207" t="s">
        <v>32</v>
      </c>
      <c r="O11" s="207" t="s">
        <v>30</v>
      </c>
      <c r="P11" s="207" t="s">
        <v>118</v>
      </c>
      <c r="Q11" s="206" t="s">
        <v>86</v>
      </c>
      <c r="R11" s="206" t="s">
        <v>48</v>
      </c>
      <c r="S11" s="206" t="s">
        <v>112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102</v>
      </c>
      <c r="M12" s="210" t="s">
        <v>78</v>
      </c>
      <c r="N12" s="207" t="s">
        <v>32</v>
      </c>
      <c r="O12" s="207" t="s">
        <v>30</v>
      </c>
      <c r="P12" s="207" t="s">
        <v>118</v>
      </c>
      <c r="Q12" s="206" t="s">
        <v>86</v>
      </c>
      <c r="R12" s="206" t="s">
        <v>48</v>
      </c>
      <c r="S12" s="206" t="s">
        <v>112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102</v>
      </c>
      <c r="M13" s="210" t="s">
        <v>78</v>
      </c>
      <c r="N13" s="207" t="s">
        <v>32</v>
      </c>
      <c r="O13" s="207" t="s">
        <v>30</v>
      </c>
      <c r="P13" s="207" t="s">
        <v>118</v>
      </c>
      <c r="Q13" s="206" t="s">
        <v>86</v>
      </c>
      <c r="R13" s="206" t="s">
        <v>48</v>
      </c>
      <c r="S13" s="206" t="s">
        <v>112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117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106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129</v>
      </c>
      <c r="X14" s="206" t="s">
        <v>120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117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106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129</v>
      </c>
      <c r="X15" s="206" t="s">
        <v>120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101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114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101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115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104</v>
      </c>
      <c r="N18" s="207" t="s">
        <v>32</v>
      </c>
      <c r="O18" s="207" t="s">
        <v>30</v>
      </c>
      <c r="P18" s="207" t="s">
        <v>106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123</v>
      </c>
      <c r="X18" s="206" t="s">
        <v>128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106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124</v>
      </c>
      <c r="X19" s="206" t="s">
        <v>127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106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125</v>
      </c>
      <c r="X20" s="206" t="s">
        <v>127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113</v>
      </c>
      <c r="M21" s="210" t="s">
        <v>78</v>
      </c>
      <c r="N21" s="207"/>
      <c r="O21" s="207"/>
      <c r="P21" s="207" t="s">
        <v>113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6"/>
  <sheetViews>
    <sheetView tabSelected="1" view="pageBreakPreview" zoomScale="80" zoomScaleNormal="85" zoomScaleSheetLayoutView="75" workbookViewId="0">
      <selection activeCell="G14" sqref="G14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21.5" style="10" customWidth="1"/>
    <col min="5" max="5" width="18.6640625" style="10" customWidth="1"/>
    <col min="6" max="6" width="38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14</v>
      </c>
      <c r="B1" s="160"/>
      <c r="C1" s="2"/>
      <c r="D1" s="2"/>
      <c r="E1" s="2"/>
      <c r="J1" s="185" t="s">
        <v>87</v>
      </c>
    </row>
    <row r="2" spans="1:11" ht="19.5" x14ac:dyDescent="0.25">
      <c r="A2" s="159" t="s">
        <v>51</v>
      </c>
      <c r="B2" s="160"/>
      <c r="C2" s="2"/>
      <c r="D2" s="2"/>
      <c r="E2" s="2"/>
    </row>
    <row r="3" spans="1:11" ht="19.5" x14ac:dyDescent="0.25">
      <c r="A3" s="229">
        <f>'Detail by Turbine'!A3:C3</f>
        <v>37210</v>
      </c>
      <c r="B3" s="229"/>
      <c r="C3" s="11"/>
      <c r="D3" s="11"/>
      <c r="E3" s="11"/>
    </row>
    <row r="4" spans="1:11" ht="19.5" x14ac:dyDescent="0.25">
      <c r="A4" s="159" t="s">
        <v>77</v>
      </c>
      <c r="B4" s="161"/>
      <c r="J4" s="167"/>
    </row>
    <row r="5" spans="1:11" ht="14.25" x14ac:dyDescent="0.2">
      <c r="I5" s="142" t="s">
        <v>73</v>
      </c>
      <c r="J5" s="143">
        <f>'Detail by Turbine'!K3</f>
        <v>37225</v>
      </c>
    </row>
    <row r="6" spans="1:11" ht="60.75" customHeight="1" x14ac:dyDescent="0.2">
      <c r="A6" s="12" t="s">
        <v>39</v>
      </c>
      <c r="B6" s="12" t="s">
        <v>40</v>
      </c>
      <c r="C6" s="13" t="s">
        <v>50</v>
      </c>
      <c r="D6" s="13" t="s">
        <v>140</v>
      </c>
      <c r="E6" s="13" t="s">
        <v>139</v>
      </c>
      <c r="F6" s="12" t="s">
        <v>41</v>
      </c>
      <c r="G6" s="166" t="s">
        <v>79</v>
      </c>
      <c r="H6" s="13" t="s">
        <v>45</v>
      </c>
      <c r="I6" s="13" t="s">
        <v>88</v>
      </c>
      <c r="J6" s="13" t="s">
        <v>91</v>
      </c>
      <c r="K6" s="13" t="s">
        <v>44</v>
      </c>
    </row>
    <row r="7" spans="1:11" s="18" customFormat="1" ht="24.95" customHeight="1" x14ac:dyDescent="0.2">
      <c r="A7" s="178" t="s">
        <v>90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54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82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2" t="s">
        <v>142</v>
      </c>
      <c r="E14" s="22" t="s">
        <v>110</v>
      </c>
      <c r="F14" s="21" t="str">
        <f>'Detail by Turbine'!S8</f>
        <v>Columbia / Longview</v>
      </c>
      <c r="G14" s="22" t="s">
        <v>144</v>
      </c>
      <c r="H14" s="43">
        <f>'Detail by Turbine'!T8</f>
        <v>39.200000000000003</v>
      </c>
      <c r="I14" s="43">
        <f>'Detail by Turbine'!U8</f>
        <v>14.504000000000005</v>
      </c>
      <c r="J14" s="43">
        <f>'Detail by Turbine'!V8</f>
        <v>10.192000000000002</v>
      </c>
      <c r="K14" s="22" t="s">
        <v>35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55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83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6" t="s">
        <v>136</v>
      </c>
      <c r="E19" s="16" t="s">
        <v>137</v>
      </c>
      <c r="F19" s="15" t="str">
        <f>'Detail by Turbine'!S10</f>
        <v>Unassigned</v>
      </c>
      <c r="G19" s="193" t="str">
        <f>+'Detail by Turbine'!M10</f>
        <v>Analyzing</v>
      </c>
      <c r="H19" s="45">
        <f>'Detail by Turbine'!T10</f>
        <v>24.506</v>
      </c>
      <c r="I19" s="45">
        <f>'Detail by Turbine'!U10</f>
        <v>24.506200000000003</v>
      </c>
      <c r="J19" s="155">
        <f>'Detail by Turbine'!V10</f>
        <v>24.506</v>
      </c>
      <c r="K19" s="16" t="s">
        <v>9</v>
      </c>
    </row>
    <row r="20" spans="1:11" s="15" customFormat="1" x14ac:dyDescent="0.2">
      <c r="A20" s="16">
        <v>1</v>
      </c>
      <c r="B20" s="15" t="s">
        <v>43</v>
      </c>
      <c r="C20" s="16" t="str">
        <f>'Detail by Turbine'!P10</f>
        <v>EA</v>
      </c>
      <c r="D20" s="16" t="s">
        <v>141</v>
      </c>
      <c r="E20" s="16" t="s">
        <v>102</v>
      </c>
      <c r="F20" s="15" t="s">
        <v>112</v>
      </c>
      <c r="G20" s="193" t="str">
        <f>+'Detail by Turbine'!M10</f>
        <v>Analyzing</v>
      </c>
      <c r="H20" s="45">
        <f>SUM('Detail by Turbine'!T10:T12)</f>
        <v>191.33933333333334</v>
      </c>
      <c r="I20" s="45">
        <f>SUM('Detail by Turbine'!U10:U12)</f>
        <v>166.3145333333334</v>
      </c>
      <c r="J20" s="155">
        <f>SUM('Detail by Turbine'!V10:V12)</f>
        <v>159.47416666666669</v>
      </c>
      <c r="K20" s="16" t="s">
        <v>9</v>
      </c>
    </row>
    <row r="21" spans="1:11" s="21" customFormat="1" x14ac:dyDescent="0.2">
      <c r="A21" s="16">
        <v>2</v>
      </c>
      <c r="B21" s="15" t="s">
        <v>43</v>
      </c>
      <c r="C21" s="16" t="str">
        <f>'Detail by Turbine'!P11</f>
        <v>EEL</v>
      </c>
      <c r="D21" s="16" t="s">
        <v>142</v>
      </c>
      <c r="E21" s="16" t="s">
        <v>102</v>
      </c>
      <c r="F21" s="15" t="str">
        <f>'Detail by Turbine'!S11</f>
        <v>Arcos</v>
      </c>
      <c r="G21" s="193" t="str">
        <f>+'Detail by Turbine'!M11</f>
        <v>Analyzing</v>
      </c>
      <c r="H21" s="45">
        <f>SUM('Detail by Turbine'!T11:T13)</f>
        <v>250.25</v>
      </c>
      <c r="I21" s="45">
        <f>SUM('Detail by Turbine'!U11:U13)</f>
        <v>212.71250000000009</v>
      </c>
      <c r="J21" s="155">
        <f>SUM('Detail by Turbine'!V11:V13)</f>
        <v>202.45225000000005</v>
      </c>
      <c r="K21" s="16" t="s">
        <v>9</v>
      </c>
    </row>
    <row r="22" spans="1:11" s="21" customFormat="1" x14ac:dyDescent="0.2">
      <c r="A22" s="16">
        <v>2</v>
      </c>
      <c r="B22" s="15" t="s">
        <v>10</v>
      </c>
      <c r="C22" s="16" t="str">
        <f>'Detail by Turbine'!P14</f>
        <v>EA</v>
      </c>
      <c r="D22" s="16" t="s">
        <v>135</v>
      </c>
      <c r="E22" s="16" t="s">
        <v>102</v>
      </c>
      <c r="F22" s="15" t="str">
        <f>'Detail by Turbine'!S14</f>
        <v>Unassigned</v>
      </c>
      <c r="G22" s="193" t="str">
        <f>IF(ISNA('Detail by Turbine'!M14),"-",'Detail by Turbine'!M14)</f>
        <v>Analyzing</v>
      </c>
      <c r="H22" s="45">
        <f>SUM('Detail by Turbine'!T14:T15)</f>
        <v>34.5</v>
      </c>
      <c r="I22" s="45">
        <f>SUM('Detail by Turbine'!U14:U15)</f>
        <v>34.5</v>
      </c>
      <c r="J22" s="155">
        <f>SUM('Detail by Turbine'!V14:V15)</f>
        <v>34.5</v>
      </c>
      <c r="K22" s="16" t="s">
        <v>9</v>
      </c>
    </row>
    <row r="23" spans="1:11" s="21" customFormat="1" x14ac:dyDescent="0.2">
      <c r="A23" s="16">
        <v>2</v>
      </c>
      <c r="B23" s="15" t="s">
        <v>130</v>
      </c>
      <c r="C23" s="16" t="str">
        <f>'Detail by Turbine'!P18</f>
        <v>EA</v>
      </c>
      <c r="D23" s="16" t="s">
        <v>134</v>
      </c>
      <c r="E23" s="16" t="s">
        <v>138</v>
      </c>
      <c r="F23" s="15" t="str">
        <f>'Detail by Turbine'!S18</f>
        <v>Unassigned</v>
      </c>
      <c r="G23" s="193" t="str">
        <f>+'Detail by Turbine'!M18</f>
        <v>$2.5MM on 1/31/01</v>
      </c>
      <c r="H23" s="45">
        <f>'Detail by Turbine'!T18</f>
        <v>37.170180000000002</v>
      </c>
      <c r="I23" s="45">
        <f>SUM('Detail by Turbine'!U18:U18)</f>
        <v>37.170180000000002</v>
      </c>
      <c r="J23" s="155">
        <f>SUM('Detail by Turbine'!V18:V18)</f>
        <v>37.170180000000002</v>
      </c>
      <c r="K23" s="16" t="s">
        <v>9</v>
      </c>
    </row>
    <row r="24" spans="1:11" s="21" customFormat="1" x14ac:dyDescent="0.2">
      <c r="A24" s="16">
        <v>2</v>
      </c>
      <c r="B24" s="15" t="s">
        <v>131</v>
      </c>
      <c r="C24" s="16" t="str">
        <f>'Detail by Turbine'!P19</f>
        <v>EA</v>
      </c>
      <c r="D24" s="16" t="s">
        <v>142</v>
      </c>
      <c r="E24" s="16" t="s">
        <v>138</v>
      </c>
      <c r="F24" s="15" t="str">
        <f>'Detail by Turbine'!S19</f>
        <v>Unassigned</v>
      </c>
      <c r="G24" s="193" t="str">
        <f>+'Detail by Turbine'!M19</f>
        <v>Analyzing</v>
      </c>
      <c r="H24" s="45">
        <f>SUM('Detail by Turbine'!T19:T20)+'Detail by Turbine'!T9</f>
        <v>104.79097999999999</v>
      </c>
      <c r="I24" s="45">
        <f>SUM('Detail by Turbine'!U19:U20)+'Detail by Turbine'!U9</f>
        <v>56.784464</v>
      </c>
      <c r="J24" s="45">
        <f>SUM('Detail by Turbine'!V19:V20)+'Detail by Turbine'!V9</f>
        <v>104.79097999999999</v>
      </c>
      <c r="K24" s="16" t="s">
        <v>9</v>
      </c>
    </row>
    <row r="25" spans="1:11" s="21" customFormat="1" x14ac:dyDescent="0.2">
      <c r="A25" s="16">
        <v>2</v>
      </c>
      <c r="B25" s="15" t="s">
        <v>94</v>
      </c>
      <c r="C25" s="16" t="str">
        <f>+'Detail by Turbine'!P16</f>
        <v>EGM</v>
      </c>
      <c r="D25" s="16" t="s">
        <v>132</v>
      </c>
      <c r="E25" s="16" t="s">
        <v>137</v>
      </c>
      <c r="F25" s="15" t="str">
        <f>'Detail by Turbine'!S16</f>
        <v>Unassigned</v>
      </c>
      <c r="G25" s="193" t="str">
        <f>+'Detail by Turbine'!M16</f>
        <v>Analyzing</v>
      </c>
      <c r="H25" s="45">
        <f>SUM('Detail by Turbine'!T16:T17)</f>
        <v>13</v>
      </c>
      <c r="I25" s="45">
        <f>SUM('Detail by Turbine'!U16:U17)</f>
        <v>13</v>
      </c>
      <c r="J25" s="155">
        <f>SUM('Detail by Turbine'!V16:V17)</f>
        <v>13</v>
      </c>
      <c r="K25" s="16" t="s">
        <v>9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Turbine'!P21</f>
        <v>PGE</v>
      </c>
      <c r="D26" s="16" t="s">
        <v>133</v>
      </c>
      <c r="E26" s="16" t="s">
        <v>143</v>
      </c>
      <c r="F26" s="15" t="str">
        <f>'Detail by Turbine'!S21</f>
        <v>Unassigned</v>
      </c>
      <c r="G26" s="193" t="str">
        <f>+'Detail by Turbine'!M21</f>
        <v>Analyzing</v>
      </c>
      <c r="H26" s="46">
        <f>'Detail by Turbine'!T21</f>
        <v>0</v>
      </c>
      <c r="I26" s="46">
        <f>'Detail by Turbine'!U21</f>
        <v>0</v>
      </c>
      <c r="J26" s="156">
        <f>'Detail by Turbine'!V21</f>
        <v>0</v>
      </c>
      <c r="K26" s="16" t="s">
        <v>9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56</v>
      </c>
      <c r="G27" s="53"/>
      <c r="H27" s="47">
        <f>SUM(H19:H26)</f>
        <v>655.55649333333326</v>
      </c>
      <c r="I27" s="47">
        <f>SUM(I19:I26)</f>
        <v>544.98787733333347</v>
      </c>
      <c r="J27" s="47">
        <f>SUM(J19:J26)</f>
        <v>575.89357666666683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81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57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74</v>
      </c>
      <c r="F34" s="37" t="s">
        <v>58</v>
      </c>
      <c r="G34" s="37"/>
      <c r="H34" s="184">
        <f>+H32+H27+H15+H10</f>
        <v>694.75649333333331</v>
      </c>
      <c r="I34" s="184">
        <f>+I27+I15+I10</f>
        <v>559.49187733333349</v>
      </c>
      <c r="J34" s="184">
        <f>+J27+J15+J10</f>
        <v>586.08557666666684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72</v>
      </c>
    </row>
    <row r="38" spans="1:10" x14ac:dyDescent="0.2">
      <c r="A38" s="36" t="s">
        <v>77</v>
      </c>
    </row>
    <row r="42" spans="1:10" x14ac:dyDescent="0.2">
      <c r="H42" s="28"/>
    </row>
    <row r="66" spans="1:7" ht="14.25" x14ac:dyDescent="0.2">
      <c r="A66" s="187" t="s">
        <v>92</v>
      </c>
      <c r="G66" s="198"/>
    </row>
  </sheetData>
  <mergeCells count="1">
    <mergeCell ref="A3:B3"/>
  </mergeCells>
  <phoneticPr fontId="0" type="noConversion"/>
  <pageMargins left="0.5" right="0.26" top="0.5" bottom="0.5" header="0.26" footer="0.5"/>
  <pageSetup scale="4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37210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24.506200000000003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 (Units 3 &amp; 4)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104.79097999999999</v>
      </c>
      <c r="G12" s="7">
        <f>+'Summary by Status'!I24</f>
        <v>56.784464</v>
      </c>
      <c r="H12" s="7">
        <f>+'Summary by Status'!J24</f>
        <v>104.79097999999999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 (Units 1 &amp; 2)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$2.5MM on 1/31/01</v>
      </c>
      <c r="F13" s="7">
        <f>+'Summary by Status'!H23</f>
        <v>37.170180000000002</v>
      </c>
      <c r="G13" s="7">
        <f>+'Summary by Status'!I23</f>
        <v>37.170180000000002</v>
      </c>
      <c r="H13" s="7">
        <f>+'Summary by Status'!J23</f>
        <v>37.170180000000002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DASH 11/16/01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Status'!A21</f>
        <v>2</v>
      </c>
      <c r="B17" s="3" t="str">
        <f>+'Summary by Status'!B21</f>
        <v>9FA STAG power islands</v>
      </c>
      <c r="C17" s="2" t="str">
        <f>+'Summary by Status'!C21</f>
        <v>EEL</v>
      </c>
      <c r="D17" s="3" t="str">
        <f>+'Summary by Status'!F21</f>
        <v>Arcos</v>
      </c>
      <c r="E17" s="176" t="str">
        <f>+'Summary by Status'!G21</f>
        <v>Analyzing</v>
      </c>
      <c r="F17" s="7">
        <f>+'Summary by Status'!H21</f>
        <v>250.25</v>
      </c>
      <c r="G17" s="7">
        <f>+'Summary by Status'!I21</f>
        <v>212.71250000000009</v>
      </c>
      <c r="H17" s="7">
        <f>+'Summary by Status'!J21</f>
        <v>202.45225000000005</v>
      </c>
      <c r="I17" s="2" t="str">
        <f>+'Summary by Status'!K21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Status'!A25</f>
        <v>2</v>
      </c>
      <c r="B19" s="3" t="str">
        <f>+'Summary by Status'!B25</f>
        <v>Fr 6B 60hz power barges (BV=0)</v>
      </c>
      <c r="C19" s="2" t="str">
        <f>+'Summary by Status'!C25</f>
        <v>EGM</v>
      </c>
      <c r="D19" s="3" t="str">
        <f>+'Summary by Status'!F25</f>
        <v>Unassigned</v>
      </c>
      <c r="E19" s="176" t="str">
        <f>+'Summary by Status'!G25</f>
        <v>Analyzing</v>
      </c>
      <c r="F19" s="7">
        <f>+'Summary by Status'!H25</f>
        <v>13</v>
      </c>
      <c r="G19" s="7">
        <f>+'Summary by Status'!I25</f>
        <v>13</v>
      </c>
      <c r="H19" s="7">
        <f>+'Summary by Status'!J25</f>
        <v>13</v>
      </c>
      <c r="I19" s="2" t="str">
        <f>+'Summary by Status'!K25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Status'!A26</f>
        <v>1</v>
      </c>
      <c r="B21" s="3" t="str">
        <f>+'Summary by Status'!B26</f>
        <v>LM6000</v>
      </c>
      <c r="C21" s="2" t="str">
        <f>+'Summary by Status'!C26</f>
        <v>PGE</v>
      </c>
      <c r="D21" s="3" t="str">
        <f>+'Summary by Status'!F26</f>
        <v>Unassigned</v>
      </c>
      <c r="E21" s="176" t="str">
        <f>+'Summary by Status'!G26</f>
        <v>Analyzing</v>
      </c>
      <c r="F21" s="7">
        <f>+'Summary by Status'!H26</f>
        <v>0</v>
      </c>
      <c r="G21" s="7">
        <f>+'Summary by Status'!I26</f>
        <v>0</v>
      </c>
      <c r="H21" s="7">
        <f>+'Summary by Status'!J26</f>
        <v>0</v>
      </c>
      <c r="I21" s="2" t="str">
        <f>+'Summary by Status'!K26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13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Status'!A34</f>
        <v>14</v>
      </c>
      <c r="E25" s="134" t="s">
        <v>95</v>
      </c>
      <c r="F25" s="146">
        <f>+'Summary by Status'!H34</f>
        <v>694.75649333333331</v>
      </c>
      <c r="G25" s="146">
        <f>+'Summary by Status'!I34</f>
        <v>559.49187733333349</v>
      </c>
      <c r="H25" s="146">
        <f>+'Summary by Status'!J34</f>
        <v>586.08557666666684</v>
      </c>
    </row>
    <row r="26" spans="1:9" x14ac:dyDescent="0.2">
      <c r="A26" s="146">
        <f>+A24-A25</f>
        <v>-1</v>
      </c>
      <c r="E26" s="134" t="s">
        <v>96</v>
      </c>
      <c r="F26" s="146">
        <f>+F24-F25</f>
        <v>-191.33933333333334</v>
      </c>
      <c r="G26" s="146">
        <f>+G24-G25</f>
        <v>-166.31453333333337</v>
      </c>
      <c r="H26" s="146">
        <f>+H24-H25</f>
        <v>-159.4741666666668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37210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118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Status'!A21</f>
        <v>2</v>
      </c>
      <c r="B8" s="3" t="str">
        <f>+'Summary by Status'!B21</f>
        <v>9FA STAG power islands</v>
      </c>
      <c r="C8" s="2" t="str">
        <f>+'Summary by Status'!C21</f>
        <v>EEL</v>
      </c>
      <c r="D8" s="2" t="str">
        <f>+'Summary by Status'!K21</f>
        <v>Available</v>
      </c>
      <c r="E8" s="176" t="str">
        <f>+'Summary by Status'!G21</f>
        <v>Analyzing</v>
      </c>
      <c r="F8" s="151" t="str">
        <f>+'Summary by Status'!F21</f>
        <v>Arcos</v>
      </c>
      <c r="G8" s="182">
        <f>+'Summary by Status'!H21</f>
        <v>250.25</v>
      </c>
      <c r="H8" s="182">
        <f>+'Summary by Status'!I21</f>
        <v>212.71250000000009</v>
      </c>
      <c r="I8" s="183">
        <f>+'Summary by Status'!J21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119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106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24.506200000000003</v>
      </c>
      <c r="I12" s="177">
        <f>+'Summary by Status'!J19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DASH 11/16/01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">
      <c r="A14" s="10">
        <f>+'Summary by Status'!A22</f>
        <v>2</v>
      </c>
      <c r="B14" s="9" t="str">
        <f>+'Summary by Status'!B22</f>
        <v>11N1</v>
      </c>
      <c r="C14" s="10" t="str">
        <f>+'Summary by Status'!C22</f>
        <v>EA</v>
      </c>
      <c r="D14" s="10" t="str">
        <f>+'Summary by Status'!K22</f>
        <v>Available</v>
      </c>
      <c r="E14" s="10" t="str">
        <f>+'Summary by Status'!G22</f>
        <v>Analyzing</v>
      </c>
      <c r="F14" s="135" t="str">
        <f>+'Summary by Status'!F22</f>
        <v>Unassigned</v>
      </c>
      <c r="G14" s="226">
        <f>+'Summary by Status'!H22</f>
        <v>34.5</v>
      </c>
      <c r="H14" s="226">
        <f>+'Summary by Status'!I22</f>
        <v>34.5</v>
      </c>
      <c r="I14" s="177">
        <f>+'Summary by Status'!J22</f>
        <v>34.5</v>
      </c>
    </row>
    <row r="15" spans="1:9" s="23" customFormat="1" x14ac:dyDescent="0.2">
      <c r="A15" s="2">
        <f>+'Summary by Status'!A24</f>
        <v>2</v>
      </c>
      <c r="B15" s="3" t="str">
        <f>+'Summary by Status'!B24</f>
        <v>MHI 501F simple cycle (Units 3 &amp; 4)</v>
      </c>
      <c r="C15" s="2" t="str">
        <f>+'Summary by Status'!C24</f>
        <v>EA</v>
      </c>
      <c r="D15" s="2" t="str">
        <f>+'Summary by Status'!K24</f>
        <v>Available</v>
      </c>
      <c r="E15" s="176" t="str">
        <f>+'Summary by Status'!G24</f>
        <v>Analyzing</v>
      </c>
      <c r="F15" s="151" t="str">
        <f>+'Summary by Status'!F24</f>
        <v>Unassigned</v>
      </c>
      <c r="G15" s="7">
        <f>+'Summary by Status'!H24</f>
        <v>104.79097999999999</v>
      </c>
      <c r="H15" s="7">
        <f>+'Summary by Status'!I24</f>
        <v>56.784464</v>
      </c>
      <c r="I15" s="177">
        <f>+'Summary by Status'!J24</f>
        <v>104.79097999999999</v>
      </c>
    </row>
    <row r="16" spans="1:9" s="23" customFormat="1" x14ac:dyDescent="0.2">
      <c r="A16" s="2">
        <f>+'Summary by Status'!A23</f>
        <v>2</v>
      </c>
      <c r="B16" s="3" t="str">
        <f>+'Summary by Status'!B23</f>
        <v>MHI 501F simple cycle (Units 1 &amp; 2)</v>
      </c>
      <c r="C16" s="2" t="str">
        <f>+'Summary by Status'!C23</f>
        <v>EA</v>
      </c>
      <c r="D16" s="2" t="str">
        <f>+'Summary by Status'!K23</f>
        <v>Available</v>
      </c>
      <c r="E16" s="176" t="str">
        <f>+'Summary by Status'!G23</f>
        <v>$2.5MM on 1/31/01</v>
      </c>
      <c r="F16" s="151" t="str">
        <f>+'Summary by Status'!F23</f>
        <v>Unassigned</v>
      </c>
      <c r="G16" s="182">
        <f>+'Summary by Status'!H23</f>
        <v>37.170180000000002</v>
      </c>
      <c r="H16" s="182">
        <f>+'Summary by Status'!I23</f>
        <v>37.170180000000002</v>
      </c>
      <c r="I16" s="183">
        <f>+'Summary by Status'!J23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107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101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2" t="str">
        <f>+'Summary by Status'!K25</f>
        <v>Available</v>
      </c>
      <c r="E20" s="176" t="str">
        <f>+'Summary by Status'!G25</f>
        <v>Analyzing</v>
      </c>
      <c r="F20" s="151" t="str">
        <f>+'Summary by Status'!F25</f>
        <v>Unassigned</v>
      </c>
      <c r="G20" s="7">
        <f>+'Summary by Status'!H25</f>
        <v>13</v>
      </c>
      <c r="H20" s="7">
        <f>+'Summary by Status'!I25</f>
        <v>13</v>
      </c>
      <c r="I20" s="177">
        <f>+'Summary by Status'!J25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113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Status'!A26</f>
        <v>1</v>
      </c>
      <c r="B23" s="3" t="str">
        <f>+'Summary by Status'!B26</f>
        <v>LM6000</v>
      </c>
      <c r="C23" s="2" t="str">
        <f>+'Summary by Status'!C26</f>
        <v>PGE</v>
      </c>
      <c r="D23" s="2" t="str">
        <f>+'Summary by Status'!K26</f>
        <v>Available</v>
      </c>
      <c r="E23" s="176" t="str">
        <f>+'Summary by Status'!G26</f>
        <v>Analyzing</v>
      </c>
      <c r="F23" s="151" t="str">
        <f>+'Summary by Status'!F26</f>
        <v>Unassigned</v>
      </c>
      <c r="G23" s="7">
        <f>+'Summary by Status'!H26</f>
        <v>0</v>
      </c>
      <c r="H23" s="7">
        <f>+'Summary by Status'!I26</f>
        <v>0</v>
      </c>
      <c r="I23" s="177">
        <f>+'Summary by Status'!J26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13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Status'!H34</f>
        <v>694.75649333333331</v>
      </c>
      <c r="H27" s="146">
        <f>+'Summary by Status'!I34</f>
        <v>559.49187733333349</v>
      </c>
      <c r="I27" s="146">
        <f>+'Summary by Status'!J34</f>
        <v>586.08557666666684</v>
      </c>
    </row>
    <row r="28" spans="1:9" x14ac:dyDescent="0.2">
      <c r="F28" s="135" t="s">
        <v>96</v>
      </c>
      <c r="G28" s="146">
        <f>+G25-G27</f>
        <v>-191.33933333333329</v>
      </c>
      <c r="H28" s="146">
        <f>+H25-H27</f>
        <v>-166.31453333333337</v>
      </c>
      <c r="I28" s="146">
        <f>+I25-I27</f>
        <v>-159.4741666666668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2001-10-19T21:52:22Z</cp:lastPrinted>
  <dcterms:created xsi:type="dcterms:W3CDTF">2000-08-10T19:34:44Z</dcterms:created>
  <dcterms:modified xsi:type="dcterms:W3CDTF">2014-09-05T10:47:14Z</dcterms:modified>
</cp:coreProperties>
</file>