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'!$A$1:$U$69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F6" i="21"/>
  <c r="F67" i="21" s="1"/>
  <c r="J6" i="21"/>
  <c r="J67" i="21" s="1"/>
  <c r="N6" i="21"/>
  <c r="R6" i="21"/>
  <c r="E11" i="21"/>
  <c r="I11" i="21"/>
  <c r="I67" i="21" s="1"/>
  <c r="M11" i="21"/>
  <c r="M67" i="21" s="1"/>
  <c r="Q11" i="21"/>
  <c r="T11" i="21"/>
  <c r="F12" i="21"/>
  <c r="J12" i="21"/>
  <c r="N12" i="21"/>
  <c r="R12" i="21"/>
  <c r="U12" i="21"/>
  <c r="E22" i="21"/>
  <c r="E67" i="21" s="1"/>
  <c r="I22" i="21"/>
  <c r="M22" i="21"/>
  <c r="Q22" i="21"/>
  <c r="F23" i="21"/>
  <c r="J23" i="21"/>
  <c r="N23" i="21"/>
  <c r="R23" i="21"/>
  <c r="U23" i="21"/>
  <c r="E28" i="21"/>
  <c r="T28" i="21" s="1"/>
  <c r="I28" i="21"/>
  <c r="M28" i="21"/>
  <c r="Q28" i="21"/>
  <c r="F29" i="21"/>
  <c r="U29" i="21" s="1"/>
  <c r="J29" i="21"/>
  <c r="N29" i="21"/>
  <c r="N67" i="21" s="1"/>
  <c r="R29" i="21"/>
  <c r="E37" i="21"/>
  <c r="I37" i="21"/>
  <c r="M37" i="21"/>
  <c r="Q37" i="21"/>
  <c r="T37" i="21"/>
  <c r="F38" i="21"/>
  <c r="U38" i="21" s="1"/>
  <c r="J38" i="21"/>
  <c r="N38" i="21"/>
  <c r="R38" i="21"/>
  <c r="E43" i="21"/>
  <c r="I43" i="21"/>
  <c r="M43" i="21"/>
  <c r="Q43" i="21"/>
  <c r="T43" i="21"/>
  <c r="F44" i="21"/>
  <c r="J44" i="21"/>
  <c r="N44" i="21"/>
  <c r="R44" i="21"/>
  <c r="U44" i="21"/>
  <c r="E50" i="21"/>
  <c r="T50" i="21" s="1"/>
  <c r="I50" i="21"/>
  <c r="M50" i="21"/>
  <c r="Q50" i="21"/>
  <c r="F51" i="21"/>
  <c r="J51" i="21"/>
  <c r="N51" i="21"/>
  <c r="R51" i="21"/>
  <c r="U51" i="21"/>
  <c r="E55" i="21"/>
  <c r="T55" i="21" s="1"/>
  <c r="I55" i="21"/>
  <c r="M55" i="21"/>
  <c r="Q55" i="21"/>
  <c r="F56" i="21"/>
  <c r="U56" i="21" s="1"/>
  <c r="J56" i="21"/>
  <c r="N56" i="21"/>
  <c r="R56" i="21"/>
  <c r="E60" i="21"/>
  <c r="I60" i="21"/>
  <c r="M60" i="21"/>
  <c r="Q60" i="21"/>
  <c r="T60" i="21"/>
  <c r="F61" i="21"/>
  <c r="U61" i="21" s="1"/>
  <c r="J61" i="21"/>
  <c r="N61" i="21"/>
  <c r="R61" i="21"/>
  <c r="E65" i="21"/>
  <c r="I65" i="21"/>
  <c r="M65" i="21"/>
  <c r="Q65" i="21"/>
  <c r="T65" i="21"/>
  <c r="Q67" i="21"/>
  <c r="R67" i="21"/>
  <c r="U6" i="21" l="1"/>
  <c r="U67" i="21" s="1"/>
  <c r="T22" i="21"/>
  <c r="T67" i="21" s="1"/>
</calcChain>
</file>

<file path=xl/sharedStrings.xml><?xml version="1.0" encoding="utf-8"?>
<sst xmlns="http://schemas.openxmlformats.org/spreadsheetml/2006/main" count="203" uniqueCount="63">
  <si>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</si>
  <si>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</si>
  <si>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</si>
  <si>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</si>
  <si>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</si>
  <si>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</si>
  <si>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</si>
  <si>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</si>
  <si>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</si>
  <si>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</si>
  <si>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</si>
  <si>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</si>
  <si>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</si>
  <si>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</si>
  <si>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</si>
  <si>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</si>
  <si>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</si>
  <si>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</si>
  <si>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</si>
  <si>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</si>
  <si>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</si>
  <si>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</si>
  <si>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</si>
  <si>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</si>
  <si>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</si>
  <si>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</si>
  <si>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</si>
  <si>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</si>
  <si>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</si>
  <si>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</si>
  <si>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Third Quarter 2001</t>
  </si>
  <si>
    <t>4Q00 DEALS COMPLETED</t>
  </si>
  <si>
    <t>Project Springbok</t>
  </si>
  <si>
    <t>Talisman Crude</t>
  </si>
  <si>
    <t>Peerless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</si>
  <si>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</si>
  <si>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</si>
  <si>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</si>
  <si>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</si>
  <si>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</si>
  <si>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</si>
  <si>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</si>
  <si>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</si>
  <si>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</si>
  <si>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</si>
  <si>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</si>
  <si>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</si>
  <si>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</si>
  <si>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</si>
  <si>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Envera</t>
  </si>
  <si>
    <t>Idaho Power</t>
  </si>
  <si>
    <t>Caxton</t>
  </si>
  <si>
    <t>Retail Fuel Marketing Pkg</t>
  </si>
  <si>
    <t>Planalitics</t>
  </si>
  <si>
    <t>Coellerici (1)</t>
  </si>
  <si>
    <t>Coellerici (2)</t>
  </si>
  <si>
    <t>Bremen - Germany</t>
  </si>
  <si>
    <t>M&amp;G - UK</t>
  </si>
  <si>
    <t>RR Marketing JV - US</t>
  </si>
  <si>
    <t>Weather Prepay</t>
  </si>
  <si>
    <t>Cline-Panther Call Option</t>
  </si>
  <si>
    <t>SynFuel  (Sempra)</t>
  </si>
  <si>
    <t>Results based on activity through December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</si>
</sst>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165" fontId="4" fillId="0" borderId="5" xfId="1" applyNumberFormat="1" applyFont="1" applyFill="1" applyBorder="1"/>
    <xf numFmtId="179" fontId="28" fillId="2" borderId="6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7"/>
  <sheetViews>
    <sheetView tabSelected="1" topLeftCell="G1" zoomScale="80" zoomScaleNormal="75" workbookViewId="0">
      <pane ySplit="5" topLeftCell="A6" activePane="bottomLeft" state="frozen"/>
      <selection activeCell="G14" sqref="G14"/>
      <selection pane="bottomLeft" activeCell="U4" sqref="U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62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30</v>
      </c>
      <c r="P5" s="26"/>
      <c r="Q5" s="26"/>
      <c r="R5" s="27"/>
      <c r="S5" s="25" t="s">
        <v>27</v>
      </c>
      <c r="T5" s="26"/>
      <c r="U5" s="24"/>
    </row>
    <row r="6" spans="1:21" ht="16.5" thickBot="1" x14ac:dyDescent="0.45">
      <c r="A6" s="104"/>
      <c r="B6" s="107" t="s">
        <v>24</v>
      </c>
      <c r="C6" s="17" t="s">
        <v>2</v>
      </c>
      <c r="D6" s="18" t="s">
        <v>48</v>
      </c>
      <c r="E6" s="18" t="s">
        <v>3</v>
      </c>
      <c r="F6" s="19">
        <f>COUNTA(C7:C10)</f>
        <v>1</v>
      </c>
      <c r="G6" s="17" t="s">
        <v>2</v>
      </c>
      <c r="H6" s="18" t="s">
        <v>48</v>
      </c>
      <c r="I6" s="18" t="s">
        <v>3</v>
      </c>
      <c r="J6" s="19">
        <f>COUNTA(G7:G10)</f>
        <v>2</v>
      </c>
      <c r="K6" s="17" t="s">
        <v>2</v>
      </c>
      <c r="L6" s="18" t="s">
        <v>48</v>
      </c>
      <c r="M6" s="18" t="s">
        <v>3</v>
      </c>
      <c r="N6" s="19">
        <f>COUNTA(K7:K10)</f>
        <v>1</v>
      </c>
      <c r="O6" s="17" t="s">
        <v>2</v>
      </c>
      <c r="P6" s="18" t="s">
        <v>48</v>
      </c>
      <c r="Q6" s="18" t="s">
        <v>3</v>
      </c>
      <c r="R6" s="19">
        <f>COUNTA(O7:O10)</f>
        <v>1</v>
      </c>
      <c r="S6" s="17"/>
      <c r="T6" s="18"/>
      <c r="U6" s="19">
        <f>+F6+J6+N6+R6</f>
        <v>5</v>
      </c>
    </row>
    <row r="7" spans="1:21" ht="13.5" x14ac:dyDescent="0.25">
      <c r="A7" s="105"/>
      <c r="B7" s="108"/>
      <c r="C7" s="90" t="s">
        <v>49</v>
      </c>
      <c r="D7" s="99">
        <v>0.85</v>
      </c>
      <c r="E7" s="22">
        <v>2000</v>
      </c>
      <c r="F7" s="91"/>
      <c r="G7" s="90" t="s">
        <v>33</v>
      </c>
      <c r="H7" s="99">
        <v>0.7</v>
      </c>
      <c r="I7" s="22">
        <v>3000</v>
      </c>
      <c r="J7" s="91"/>
      <c r="K7" s="90" t="s">
        <v>35</v>
      </c>
      <c r="L7" s="99">
        <v>0.5</v>
      </c>
      <c r="M7" s="22">
        <v>2000</v>
      </c>
      <c r="N7" s="91"/>
      <c r="O7" s="90" t="s">
        <v>36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5"/>
      <c r="B8" s="108"/>
      <c r="C8" s="90"/>
      <c r="D8" s="99"/>
      <c r="E8" s="22"/>
      <c r="F8" s="91"/>
      <c r="G8" s="90" t="s">
        <v>34</v>
      </c>
      <c r="H8" s="99">
        <v>0.7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5"/>
      <c r="B9" s="108"/>
      <c r="C9" s="90"/>
      <c r="D9" s="99"/>
      <c r="E9" s="22"/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5"/>
      <c r="B10" s="108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6"/>
      <c r="B11" s="109"/>
      <c r="C11" s="84" t="s">
        <v>20</v>
      </c>
      <c r="D11" s="97"/>
      <c r="E11" s="85">
        <f>SUM(E7:E10)</f>
        <v>2000</v>
      </c>
      <c r="F11" s="86"/>
      <c r="G11" s="84" t="s">
        <v>20</v>
      </c>
      <c r="H11" s="97"/>
      <c r="I11" s="85">
        <f>SUM(I7:I10)</f>
        <v>3500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10300</v>
      </c>
      <c r="U11" s="86"/>
    </row>
    <row r="12" spans="1:21" ht="16.5" thickBot="1" x14ac:dyDescent="0.45">
      <c r="A12" s="104" t="s">
        <v>6</v>
      </c>
      <c r="B12" s="107" t="s">
        <v>7</v>
      </c>
      <c r="C12" s="17" t="s">
        <v>2</v>
      </c>
      <c r="D12" s="18"/>
      <c r="E12" s="18" t="s">
        <v>3</v>
      </c>
      <c r="F12" s="19">
        <f>COUNTA(C13:C21)</f>
        <v>8</v>
      </c>
      <c r="G12" s="17" t="s">
        <v>2</v>
      </c>
      <c r="H12" s="18"/>
      <c r="I12" s="18" t="s">
        <v>3</v>
      </c>
      <c r="J12" s="19">
        <f>COUNTA(G13:G21)</f>
        <v>3</v>
      </c>
      <c r="K12" s="17" t="s">
        <v>2</v>
      </c>
      <c r="L12" s="18"/>
      <c r="M12" s="18" t="s">
        <v>3</v>
      </c>
      <c r="N12" s="19">
        <f>COUNTA(K13:K21)</f>
        <v>1</v>
      </c>
      <c r="O12" s="17" t="s">
        <v>2</v>
      </c>
      <c r="P12" s="18"/>
      <c r="Q12" s="18" t="s">
        <v>3</v>
      </c>
      <c r="R12" s="19">
        <f>COUNTA(O13:O21)</f>
        <v>0</v>
      </c>
      <c r="S12" s="17"/>
      <c r="T12" s="18"/>
      <c r="U12" s="19">
        <f>+F12+J12+N12+R12</f>
        <v>12</v>
      </c>
    </row>
    <row r="13" spans="1:21" ht="13.5" x14ac:dyDescent="0.25">
      <c r="A13" s="110"/>
      <c r="B13" s="112"/>
      <c r="C13" s="88" t="s">
        <v>61</v>
      </c>
      <c r="D13" s="100">
        <v>0.5</v>
      </c>
      <c r="E13" s="89">
        <v>30000</v>
      </c>
      <c r="F13" s="101"/>
      <c r="G13" s="88" t="s">
        <v>8</v>
      </c>
      <c r="H13" s="100">
        <v>0.95</v>
      </c>
      <c r="I13" s="89">
        <v>5000</v>
      </c>
      <c r="J13" s="3"/>
      <c r="K13" s="90" t="s">
        <v>57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10"/>
      <c r="B14" s="112"/>
      <c r="C14" s="88" t="s">
        <v>19</v>
      </c>
      <c r="D14" s="100">
        <v>0.75</v>
      </c>
      <c r="E14" s="89">
        <v>20000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10"/>
      <c r="B15" s="112"/>
      <c r="C15" s="88" t="s">
        <v>11</v>
      </c>
      <c r="D15" s="100">
        <v>0.95</v>
      </c>
      <c r="E15" s="89">
        <v>5000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10"/>
      <c r="B16" s="112"/>
      <c r="C16" s="88" t="s">
        <v>60</v>
      </c>
      <c r="D16" s="100">
        <v>0.5</v>
      </c>
      <c r="E16" s="89">
        <v>5000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10"/>
      <c r="B17" s="112"/>
      <c r="C17" s="88" t="s">
        <v>56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10"/>
      <c r="B18" s="112"/>
      <c r="C18" s="88" t="s">
        <v>55</v>
      </c>
      <c r="D18" s="100">
        <v>0.95</v>
      </c>
      <c r="E18" s="89">
        <v>750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10"/>
      <c r="B19" s="112"/>
      <c r="C19" s="88" t="s">
        <v>32</v>
      </c>
      <c r="D19" s="100">
        <v>0.9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10"/>
      <c r="B20" s="112"/>
      <c r="C20" s="88" t="s">
        <v>14</v>
      </c>
      <c r="D20" s="100">
        <v>0.99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10"/>
      <c r="B21" s="112"/>
      <c r="C21" s="21"/>
      <c r="D21" s="98"/>
      <c r="E21" s="2"/>
      <c r="F21" s="3"/>
      <c r="G21" s="21"/>
      <c r="H21" s="98"/>
      <c r="I21" s="4"/>
      <c r="J21" s="3"/>
      <c r="K21" s="90"/>
      <c r="L21" s="98"/>
      <c r="M21" s="22"/>
      <c r="N21" s="3"/>
      <c r="O21" s="90"/>
      <c r="P21" s="98"/>
      <c r="Q21" s="22"/>
      <c r="R21" s="3"/>
      <c r="S21" s="93"/>
      <c r="T21" s="22"/>
      <c r="U21" s="91"/>
    </row>
    <row r="22" spans="1:21" x14ac:dyDescent="0.25">
      <c r="A22" s="111"/>
      <c r="B22" s="113"/>
      <c r="C22" s="84" t="s">
        <v>20</v>
      </c>
      <c r="D22" s="97"/>
      <c r="E22" s="85">
        <f>SUM(E13:E21)</f>
        <v>62750</v>
      </c>
      <c r="F22" s="86"/>
      <c r="G22" s="84" t="s">
        <v>20</v>
      </c>
      <c r="H22" s="97"/>
      <c r="I22" s="85">
        <f>SUM(I13:I21)</f>
        <v>15000</v>
      </c>
      <c r="J22" s="86"/>
      <c r="K22" s="84" t="s">
        <v>20</v>
      </c>
      <c r="L22" s="97"/>
      <c r="M22" s="85">
        <f>SUM(M21:M21)</f>
        <v>0</v>
      </c>
      <c r="N22" s="86"/>
      <c r="O22" s="84" t="s">
        <v>20</v>
      </c>
      <c r="P22" s="97"/>
      <c r="Q22" s="85">
        <f>SUM(Q13:Q21)</f>
        <v>0</v>
      </c>
      <c r="R22" s="86"/>
      <c r="S22" s="84" t="s">
        <v>27</v>
      </c>
      <c r="T22" s="85">
        <f>+E22+I22+M22+Q22</f>
        <v>77750</v>
      </c>
      <c r="U22" s="86"/>
    </row>
    <row r="23" spans="1:21" ht="16.5" thickBot="1" x14ac:dyDescent="0.45">
      <c r="A23" s="104"/>
      <c r="B23" s="107" t="s">
        <v>25</v>
      </c>
      <c r="C23" s="17" t="s">
        <v>2</v>
      </c>
      <c r="D23" s="18"/>
      <c r="E23" s="18" t="s">
        <v>3</v>
      </c>
      <c r="F23" s="19">
        <f>COUNTA(C24:C27)</f>
        <v>0</v>
      </c>
      <c r="G23" s="17" t="s">
        <v>2</v>
      </c>
      <c r="H23" s="18"/>
      <c r="I23" s="18" t="s">
        <v>3</v>
      </c>
      <c r="J23" s="19">
        <f>COUNTA(G24:G27)</f>
        <v>1</v>
      </c>
      <c r="K23" s="17" t="s">
        <v>2</v>
      </c>
      <c r="L23" s="18"/>
      <c r="M23" s="18" t="s">
        <v>3</v>
      </c>
      <c r="N23" s="19">
        <f>COUNTA(K24:K27)</f>
        <v>0</v>
      </c>
      <c r="O23" s="17" t="s">
        <v>2</v>
      </c>
      <c r="P23" s="18"/>
      <c r="Q23" s="18" t="s">
        <v>3</v>
      </c>
      <c r="R23" s="19">
        <f>COUNTA(O24:O27)</f>
        <v>0</v>
      </c>
      <c r="S23" s="17"/>
      <c r="T23" s="18"/>
      <c r="U23" s="19">
        <f>+F23+J23+N23+R23</f>
        <v>1</v>
      </c>
    </row>
    <row r="24" spans="1:21" ht="13.5" x14ac:dyDescent="0.25">
      <c r="A24" s="105"/>
      <c r="B24" s="108"/>
      <c r="C24" s="90"/>
      <c r="D24" s="99"/>
      <c r="E24" s="22"/>
      <c r="F24" s="91"/>
      <c r="G24" s="90" t="s">
        <v>45</v>
      </c>
      <c r="H24" s="99">
        <v>0.5</v>
      </c>
      <c r="I24" s="22">
        <v>30000</v>
      </c>
      <c r="J24" s="91"/>
      <c r="K24" s="90"/>
      <c r="L24" s="99"/>
      <c r="M24" s="22"/>
      <c r="N24" s="91"/>
      <c r="O24" s="90"/>
      <c r="P24" s="99"/>
      <c r="Q24" s="22"/>
      <c r="R24" s="91"/>
      <c r="S24" s="90"/>
      <c r="T24" s="15"/>
      <c r="U24" s="3"/>
    </row>
    <row r="25" spans="1:21" ht="13.5" x14ac:dyDescent="0.25">
      <c r="A25" s="105"/>
      <c r="B25" s="108"/>
      <c r="C25" s="90"/>
      <c r="D25" s="99"/>
      <c r="E25" s="22"/>
      <c r="F25" s="91"/>
      <c r="G25" s="90"/>
      <c r="H25" s="99"/>
      <c r="I25" s="22"/>
      <c r="J25" s="91"/>
      <c r="K25" s="90"/>
      <c r="L25" s="99"/>
      <c r="M25" s="22"/>
      <c r="N25" s="91"/>
      <c r="O25" s="90"/>
      <c r="P25" s="99"/>
      <c r="Q25" s="22"/>
      <c r="R25" s="91"/>
      <c r="S25" s="90"/>
      <c r="T25" s="15"/>
      <c r="U25" s="3"/>
    </row>
    <row r="26" spans="1:21" ht="13.5" x14ac:dyDescent="0.25">
      <c r="A26" s="105"/>
      <c r="B26" s="108"/>
      <c r="C26" s="90"/>
      <c r="D26" s="99"/>
      <c r="E26" s="22"/>
      <c r="F26" s="91"/>
      <c r="G26" s="90"/>
      <c r="H26" s="99"/>
      <c r="I26" s="22"/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5"/>
      <c r="B27" s="108"/>
      <c r="C27" s="90"/>
      <c r="D27" s="22"/>
      <c r="E27" s="22"/>
      <c r="F27" s="91"/>
      <c r="G27" s="90"/>
      <c r="H27" s="22"/>
      <c r="I27" s="22"/>
      <c r="J27" s="91"/>
      <c r="K27" s="90"/>
      <c r="L27" s="22"/>
      <c r="M27" s="22"/>
      <c r="N27" s="91"/>
      <c r="O27" s="90"/>
      <c r="P27" s="22"/>
      <c r="Q27" s="22"/>
      <c r="R27" s="91"/>
      <c r="S27" s="90"/>
      <c r="T27" s="15"/>
      <c r="U27" s="3"/>
    </row>
    <row r="28" spans="1:21" x14ac:dyDescent="0.25">
      <c r="A28" s="106"/>
      <c r="B28" s="109"/>
      <c r="C28" s="84" t="s">
        <v>20</v>
      </c>
      <c r="D28" s="97"/>
      <c r="E28" s="85">
        <f>SUM(E24:E27)</f>
        <v>0</v>
      </c>
      <c r="F28" s="86"/>
      <c r="G28" s="84" t="s">
        <v>20</v>
      </c>
      <c r="H28" s="97"/>
      <c r="I28" s="85">
        <f>SUM(I24:I27)</f>
        <v>30000</v>
      </c>
      <c r="J28" s="86"/>
      <c r="K28" s="84" t="s">
        <v>20</v>
      </c>
      <c r="L28" s="97"/>
      <c r="M28" s="85">
        <f>SUM(M24:M27)</f>
        <v>0</v>
      </c>
      <c r="N28" s="86"/>
      <c r="O28" s="84" t="s">
        <v>20</v>
      </c>
      <c r="P28" s="97"/>
      <c r="Q28" s="85">
        <f>SUM(Q24:Q27)</f>
        <v>0</v>
      </c>
      <c r="R28" s="86"/>
      <c r="S28" s="84" t="s">
        <v>27</v>
      </c>
      <c r="T28" s="85">
        <f>+E28+I28+M28+Q28</f>
        <v>30000</v>
      </c>
      <c r="U28" s="86"/>
    </row>
    <row r="29" spans="1:21" ht="16.5" thickBot="1" x14ac:dyDescent="0.45">
      <c r="A29" s="104"/>
      <c r="B29" s="107" t="s">
        <v>26</v>
      </c>
      <c r="C29" s="17" t="s">
        <v>2</v>
      </c>
      <c r="D29" s="18"/>
      <c r="E29" s="18" t="s">
        <v>3</v>
      </c>
      <c r="F29" s="19">
        <f>COUNTA(C30:C36)</f>
        <v>1</v>
      </c>
      <c r="G29" s="17" t="s">
        <v>2</v>
      </c>
      <c r="H29" s="18"/>
      <c r="I29" s="18" t="s">
        <v>3</v>
      </c>
      <c r="J29" s="19">
        <f>COUNTA(G30:G36)</f>
        <v>5</v>
      </c>
      <c r="K29" s="17" t="s">
        <v>2</v>
      </c>
      <c r="L29" s="18"/>
      <c r="M29" s="18" t="s">
        <v>3</v>
      </c>
      <c r="N29" s="19">
        <f>COUNTA(K30:K36)</f>
        <v>2</v>
      </c>
      <c r="O29" s="17" t="s">
        <v>2</v>
      </c>
      <c r="P29" s="18"/>
      <c r="Q29" s="18" t="s">
        <v>3</v>
      </c>
      <c r="R29" s="19">
        <f>COUNTA(O30:O36)</f>
        <v>1</v>
      </c>
      <c r="S29" s="17"/>
      <c r="T29" s="18"/>
      <c r="U29" s="19">
        <f>+F29+J29+N29+R29</f>
        <v>9</v>
      </c>
    </row>
    <row r="30" spans="1:21" ht="13.5" x14ac:dyDescent="0.25">
      <c r="A30" s="105"/>
      <c r="B30" s="108"/>
      <c r="C30" s="90" t="s">
        <v>37</v>
      </c>
      <c r="D30" s="99">
        <v>0.95</v>
      </c>
      <c r="E30" s="22">
        <v>1000</v>
      </c>
      <c r="F30" s="91"/>
      <c r="G30" s="90" t="s">
        <v>59</v>
      </c>
      <c r="H30" s="99">
        <v>0.3</v>
      </c>
      <c r="I30" s="22">
        <v>15000</v>
      </c>
      <c r="J30" s="91"/>
      <c r="K30" s="90" t="s">
        <v>50</v>
      </c>
      <c r="L30" s="99">
        <v>0.25</v>
      </c>
      <c r="M30" s="22">
        <v>200</v>
      </c>
      <c r="N30" s="91"/>
      <c r="O30" s="90" t="s">
        <v>52</v>
      </c>
      <c r="P30" s="99">
        <v>0.3</v>
      </c>
      <c r="Q30" s="22">
        <v>100</v>
      </c>
      <c r="R30" s="91"/>
      <c r="S30" s="90"/>
      <c r="T30" s="15"/>
      <c r="U30" s="3"/>
    </row>
    <row r="31" spans="1:21" ht="13.5" x14ac:dyDescent="0.25">
      <c r="A31" s="105"/>
      <c r="B31" s="108"/>
      <c r="C31" s="90"/>
      <c r="D31" s="99"/>
      <c r="E31" s="22"/>
      <c r="F31" s="91"/>
      <c r="G31" s="90" t="s">
        <v>43</v>
      </c>
      <c r="H31" s="99">
        <v>0.5</v>
      </c>
      <c r="I31" s="22">
        <v>100</v>
      </c>
      <c r="J31" s="91"/>
      <c r="K31" s="90" t="s">
        <v>39</v>
      </c>
      <c r="L31" s="99">
        <v>0.4</v>
      </c>
      <c r="M31" s="22">
        <v>250</v>
      </c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5"/>
      <c r="B32" s="108"/>
      <c r="C32" s="90"/>
      <c r="D32" s="99"/>
      <c r="E32" s="22"/>
      <c r="F32" s="91"/>
      <c r="G32" s="90" t="s">
        <v>44</v>
      </c>
      <c r="H32" s="99">
        <v>0.3</v>
      </c>
      <c r="I32" s="22">
        <v>100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5"/>
      <c r="B33" s="108"/>
      <c r="C33" s="93"/>
      <c r="D33" s="99"/>
      <c r="E33" s="22"/>
      <c r="F33" s="91"/>
      <c r="G33" s="90" t="s">
        <v>51</v>
      </c>
      <c r="H33" s="99">
        <v>0.5</v>
      </c>
      <c r="I33" s="22">
        <v>50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5"/>
      <c r="B34" s="108"/>
      <c r="C34" s="93"/>
      <c r="D34" s="99"/>
      <c r="E34" s="22"/>
      <c r="F34" s="91"/>
      <c r="G34" s="90" t="s">
        <v>53</v>
      </c>
      <c r="H34" s="99">
        <v>0.7</v>
      </c>
      <c r="I34" s="22">
        <v>25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5"/>
      <c r="B35" s="108"/>
      <c r="C35" s="90"/>
      <c r="D35" s="99"/>
      <c r="E35" s="22"/>
      <c r="F35" s="91"/>
      <c r="G35" s="90"/>
      <c r="H35" s="99"/>
      <c r="I35" s="22"/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5"/>
      <c r="B36" s="108"/>
      <c r="C36" s="90"/>
      <c r="D36" s="22"/>
      <c r="E36" s="22"/>
      <c r="F36" s="91"/>
      <c r="G36" s="90"/>
      <c r="H36" s="22"/>
      <c r="I36" s="22"/>
      <c r="J36" s="91"/>
      <c r="K36" s="90"/>
      <c r="L36" s="22"/>
      <c r="M36" s="22"/>
      <c r="N36" s="91"/>
      <c r="O36" s="90"/>
      <c r="P36" s="22"/>
      <c r="Q36" s="22"/>
      <c r="R36" s="91"/>
      <c r="S36" s="90"/>
      <c r="T36" s="15"/>
      <c r="U36" s="3"/>
    </row>
    <row r="37" spans="1:21" x14ac:dyDescent="0.25">
      <c r="A37" s="106"/>
      <c r="B37" s="109"/>
      <c r="C37" s="84" t="s">
        <v>20</v>
      </c>
      <c r="D37" s="97"/>
      <c r="E37" s="85">
        <f>SUM(E30:E36)</f>
        <v>1000</v>
      </c>
      <c r="F37" s="86"/>
      <c r="G37" s="84" t="s">
        <v>20</v>
      </c>
      <c r="H37" s="97"/>
      <c r="I37" s="85">
        <f>SUM(I30:I36)</f>
        <v>15275</v>
      </c>
      <c r="J37" s="86"/>
      <c r="K37" s="84" t="s">
        <v>20</v>
      </c>
      <c r="L37" s="97"/>
      <c r="M37" s="85">
        <f>SUM(M32:M36)</f>
        <v>0</v>
      </c>
      <c r="N37" s="86"/>
      <c r="O37" s="84" t="s">
        <v>20</v>
      </c>
      <c r="P37" s="97"/>
      <c r="Q37" s="85">
        <f>SUM(Q30:Q36)</f>
        <v>100</v>
      </c>
      <c r="R37" s="86"/>
      <c r="S37" s="84" t="s">
        <v>27</v>
      </c>
      <c r="T37" s="85">
        <f>+E37+I37+M37+Q37</f>
        <v>16375</v>
      </c>
      <c r="U37" s="86"/>
    </row>
    <row r="38" spans="1:21" ht="16.5" thickBot="1" x14ac:dyDescent="0.45">
      <c r="A38" s="104" t="s">
        <v>22</v>
      </c>
      <c r="B38" s="107" t="s">
        <v>23</v>
      </c>
      <c r="C38" s="17" t="s">
        <v>2</v>
      </c>
      <c r="D38" s="18"/>
      <c r="E38" s="18" t="s">
        <v>3</v>
      </c>
      <c r="F38" s="19">
        <f>COUNTA(C39:C42)</f>
        <v>0</v>
      </c>
      <c r="G38" s="17" t="s">
        <v>2</v>
      </c>
      <c r="H38" s="18"/>
      <c r="I38" s="18" t="s">
        <v>3</v>
      </c>
      <c r="J38" s="19">
        <f>COUNTA(G39:G42)</f>
        <v>2</v>
      </c>
      <c r="K38" s="17" t="s">
        <v>2</v>
      </c>
      <c r="L38" s="18"/>
      <c r="M38" s="18" t="s">
        <v>3</v>
      </c>
      <c r="N38" s="19">
        <f>COUNTA(K39:K42)</f>
        <v>0</v>
      </c>
      <c r="O38" s="17" t="s">
        <v>2</v>
      </c>
      <c r="P38" s="18"/>
      <c r="Q38" s="18" t="s">
        <v>3</v>
      </c>
      <c r="R38" s="19">
        <f>COUNTA(O39:O42)</f>
        <v>0</v>
      </c>
      <c r="S38" s="17"/>
      <c r="T38" s="18"/>
      <c r="U38" s="19">
        <f>+F38+J38+N38+R38</f>
        <v>2</v>
      </c>
    </row>
    <row r="39" spans="1:21" ht="13.5" x14ac:dyDescent="0.25">
      <c r="A39" s="105"/>
      <c r="B39" s="108"/>
      <c r="C39" s="90"/>
      <c r="D39" s="99"/>
      <c r="E39" s="22"/>
      <c r="F39" s="91"/>
      <c r="G39" s="90" t="s">
        <v>17</v>
      </c>
      <c r="H39" s="99">
        <v>0.75</v>
      </c>
      <c r="I39" s="22">
        <v>15000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5"/>
      <c r="B40" s="108"/>
      <c r="C40" s="90"/>
      <c r="D40" s="99"/>
      <c r="E40" s="22"/>
      <c r="F40" s="91"/>
      <c r="G40" s="90" t="s">
        <v>10</v>
      </c>
      <c r="H40" s="99">
        <v>0.2</v>
      </c>
      <c r="I40" s="22">
        <v>10000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5"/>
      <c r="B41" s="108"/>
      <c r="C41" s="90"/>
      <c r="D41" s="99"/>
      <c r="E41" s="22"/>
      <c r="F41" s="91"/>
      <c r="G41" s="90"/>
      <c r="H41" s="99"/>
      <c r="I41" s="22"/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5"/>
      <c r="B42" s="108"/>
      <c r="C42" s="90"/>
      <c r="D42" s="22"/>
      <c r="E42" s="22"/>
      <c r="F42" s="91"/>
      <c r="G42" s="90"/>
      <c r="H42" s="22"/>
      <c r="I42" s="22"/>
      <c r="J42" s="91"/>
      <c r="K42" s="90"/>
      <c r="L42" s="22"/>
      <c r="M42" s="22"/>
      <c r="N42" s="91"/>
      <c r="O42" s="90"/>
      <c r="P42" s="22"/>
      <c r="Q42" s="22"/>
      <c r="R42" s="91"/>
      <c r="S42" s="90"/>
      <c r="T42" s="15"/>
      <c r="U42" s="3"/>
    </row>
    <row r="43" spans="1:21" x14ac:dyDescent="0.25">
      <c r="A43" s="106"/>
      <c r="B43" s="109"/>
      <c r="C43" s="84" t="s">
        <v>20</v>
      </c>
      <c r="D43" s="97"/>
      <c r="E43" s="85">
        <f>SUM(E39:E42)</f>
        <v>0</v>
      </c>
      <c r="F43" s="86"/>
      <c r="G43" s="84" t="s">
        <v>20</v>
      </c>
      <c r="H43" s="97"/>
      <c r="I43" s="85">
        <f>SUM(I39:I42)</f>
        <v>25000</v>
      </c>
      <c r="J43" s="86"/>
      <c r="K43" s="84" t="s">
        <v>20</v>
      </c>
      <c r="L43" s="97"/>
      <c r="M43" s="85">
        <f>SUM(M39:M42)</f>
        <v>0</v>
      </c>
      <c r="N43" s="86"/>
      <c r="O43" s="84" t="s">
        <v>20</v>
      </c>
      <c r="P43" s="97"/>
      <c r="Q43" s="85">
        <f>SUM(Q39:Q42)</f>
        <v>0</v>
      </c>
      <c r="R43" s="86"/>
      <c r="S43" s="84" t="s">
        <v>27</v>
      </c>
      <c r="T43" s="85">
        <f>+E43+I43+M43+Q43</f>
        <v>25000</v>
      </c>
      <c r="U43" s="86"/>
    </row>
    <row r="44" spans="1:21" ht="16.5" customHeight="1" thickBot="1" x14ac:dyDescent="0.45">
      <c r="A44" s="104"/>
      <c r="B44" s="107" t="s">
        <v>40</v>
      </c>
      <c r="C44" s="17" t="s">
        <v>2</v>
      </c>
      <c r="D44" s="18"/>
      <c r="E44" s="18" t="s">
        <v>3</v>
      </c>
      <c r="F44" s="19">
        <f>COUNTA(C45:C49)</f>
        <v>0</v>
      </c>
      <c r="G44" s="17" t="s">
        <v>2</v>
      </c>
      <c r="H44" s="18"/>
      <c r="I44" s="18" t="s">
        <v>3</v>
      </c>
      <c r="J44" s="19">
        <f>COUNTA(G45:G49)</f>
        <v>1</v>
      </c>
      <c r="K44" s="17" t="s">
        <v>2</v>
      </c>
      <c r="L44" s="18"/>
      <c r="M44" s="18" t="s">
        <v>3</v>
      </c>
      <c r="N44" s="19">
        <f>COUNTA(K45:K49)</f>
        <v>0</v>
      </c>
      <c r="O44" s="17" t="s">
        <v>2</v>
      </c>
      <c r="P44" s="18"/>
      <c r="Q44" s="18" t="s">
        <v>3</v>
      </c>
      <c r="R44" s="19">
        <f>COUNTA(O45:O49)</f>
        <v>0</v>
      </c>
      <c r="S44" s="17"/>
      <c r="T44" s="18"/>
      <c r="U44" s="19">
        <f>+F44+J44+N44+R44</f>
        <v>1</v>
      </c>
    </row>
    <row r="45" spans="1:21" ht="13.5" x14ac:dyDescent="0.25">
      <c r="A45" s="105"/>
      <c r="B45" s="108"/>
      <c r="C45" s="88"/>
      <c r="D45" s="100"/>
      <c r="E45" s="89"/>
      <c r="F45" s="91"/>
      <c r="G45" s="90" t="s">
        <v>58</v>
      </c>
      <c r="H45" s="99"/>
      <c r="I45" s="22">
        <v>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5"/>
      <c r="B46" s="108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5"/>
      <c r="B47" s="108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5"/>
      <c r="B48" s="108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5"/>
      <c r="B49" s="108"/>
      <c r="C49" s="90"/>
      <c r="D49" s="22"/>
      <c r="E49" s="22"/>
      <c r="F49" s="91"/>
      <c r="G49" s="90"/>
      <c r="H49" s="22"/>
      <c r="I49" s="22"/>
      <c r="J49" s="91"/>
      <c r="K49" s="90"/>
      <c r="L49" s="22"/>
      <c r="M49" s="22"/>
      <c r="N49" s="91"/>
      <c r="O49" s="90"/>
      <c r="P49" s="22"/>
      <c r="Q49" s="22"/>
      <c r="R49" s="91"/>
      <c r="S49" s="90"/>
      <c r="T49" s="15"/>
      <c r="U49" s="3"/>
    </row>
    <row r="50" spans="1:21" x14ac:dyDescent="0.25">
      <c r="A50" s="106"/>
      <c r="B50" s="109"/>
      <c r="C50" s="84" t="s">
        <v>20</v>
      </c>
      <c r="D50" s="97"/>
      <c r="E50" s="85">
        <f>SUM(E45:E49)</f>
        <v>0</v>
      </c>
      <c r="F50" s="86"/>
      <c r="G50" s="84" t="s">
        <v>20</v>
      </c>
      <c r="H50" s="97"/>
      <c r="I50" s="85">
        <f>SUM(I45:I49)</f>
        <v>0</v>
      </c>
      <c r="J50" s="86"/>
      <c r="K50" s="84" t="s">
        <v>20</v>
      </c>
      <c r="L50" s="97"/>
      <c r="M50" s="85">
        <f>SUM(M45:M49)</f>
        <v>0</v>
      </c>
      <c r="N50" s="86"/>
      <c r="O50" s="84" t="s">
        <v>20</v>
      </c>
      <c r="P50" s="97"/>
      <c r="Q50" s="85">
        <f>SUM(Q45:Q49)</f>
        <v>0</v>
      </c>
      <c r="R50" s="86"/>
      <c r="S50" s="84" t="s">
        <v>27</v>
      </c>
      <c r="T50" s="85">
        <f>+E50+I50+M50+Q50</f>
        <v>0</v>
      </c>
      <c r="U50" s="86"/>
    </row>
    <row r="51" spans="1:21" ht="16.5" customHeight="1" thickBot="1" x14ac:dyDescent="0.45">
      <c r="A51" s="104"/>
      <c r="B51" s="107" t="s">
        <v>28</v>
      </c>
      <c r="C51" s="17" t="s">
        <v>2</v>
      </c>
      <c r="D51" s="18"/>
      <c r="E51" s="18" t="s">
        <v>3</v>
      </c>
      <c r="F51" s="19">
        <f>COUNTA(C52:C54)</f>
        <v>0</v>
      </c>
      <c r="G51" s="17" t="s">
        <v>2</v>
      </c>
      <c r="H51" s="18"/>
      <c r="I51" s="18" t="s">
        <v>3</v>
      </c>
      <c r="J51" s="19">
        <f>COUNTA(G52:G54)</f>
        <v>1</v>
      </c>
      <c r="K51" s="17" t="s">
        <v>2</v>
      </c>
      <c r="L51" s="18"/>
      <c r="M51" s="18" t="s">
        <v>3</v>
      </c>
      <c r="N51" s="19">
        <f>COUNTA(K52:K54)</f>
        <v>0</v>
      </c>
      <c r="O51" s="17" t="s">
        <v>2</v>
      </c>
      <c r="P51" s="18"/>
      <c r="Q51" s="18" t="s">
        <v>3</v>
      </c>
      <c r="R51" s="19">
        <f>COUNTA(O52:O54)</f>
        <v>0</v>
      </c>
      <c r="S51" s="17"/>
      <c r="T51" s="18"/>
      <c r="U51" s="19">
        <f>+F51+J51+N51+R51</f>
        <v>1</v>
      </c>
    </row>
    <row r="52" spans="1:21" ht="13.5" x14ac:dyDescent="0.25">
      <c r="A52" s="105"/>
      <c r="B52" s="108"/>
      <c r="C52" s="90"/>
      <c r="D52" s="99"/>
      <c r="E52" s="22"/>
      <c r="F52" s="91"/>
      <c r="G52" s="90" t="s">
        <v>47</v>
      </c>
      <c r="H52" s="99">
        <v>0.9</v>
      </c>
      <c r="I52" s="22">
        <v>1125</v>
      </c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5"/>
      <c r="B53" s="108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5"/>
      <c r="B54" s="108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6"/>
      <c r="B55" s="109"/>
      <c r="C55" s="84" t="s">
        <v>20</v>
      </c>
      <c r="D55" s="97"/>
      <c r="E55" s="85">
        <f>SUM(E52:E54)</f>
        <v>0</v>
      </c>
      <c r="F55" s="86"/>
      <c r="G55" s="84" t="s">
        <v>20</v>
      </c>
      <c r="H55" s="97"/>
      <c r="I55" s="85">
        <f>SUM(I52:I54)</f>
        <v>1125</v>
      </c>
      <c r="J55" s="86"/>
      <c r="K55" s="84" t="s">
        <v>20</v>
      </c>
      <c r="L55" s="97"/>
      <c r="M55" s="85">
        <f>SUM(M52:M54)</f>
        <v>0</v>
      </c>
      <c r="N55" s="86"/>
      <c r="O55" s="84" t="s">
        <v>20</v>
      </c>
      <c r="P55" s="97"/>
      <c r="Q55" s="85">
        <f>SUM(Q52:Q54)</f>
        <v>0</v>
      </c>
      <c r="R55" s="86"/>
      <c r="S55" s="84" t="s">
        <v>27</v>
      </c>
      <c r="T55" s="85">
        <f>+E55+I55+M55+Q55</f>
        <v>1125</v>
      </c>
      <c r="U55" s="86"/>
    </row>
    <row r="56" spans="1:21" ht="16.5" customHeight="1" thickBot="1" x14ac:dyDescent="0.45">
      <c r="A56" s="104"/>
      <c r="B56" s="107" t="s">
        <v>41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5"/>
      <c r="B57" s="108"/>
      <c r="C57" s="90"/>
      <c r="D57" s="99"/>
      <c r="E57" s="22"/>
      <c r="F57" s="91"/>
      <c r="G57" s="90" t="s">
        <v>46</v>
      </c>
      <c r="H57" s="99">
        <v>0.75</v>
      </c>
      <c r="I57" s="22">
        <v>1050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5"/>
      <c r="B58" s="108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5"/>
      <c r="B59" s="108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6"/>
      <c r="B60" s="109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1050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1050</v>
      </c>
      <c r="U60" s="86"/>
    </row>
    <row r="61" spans="1:21" ht="16.5" customHeight="1" thickBot="1" x14ac:dyDescent="0.45">
      <c r="A61" s="104"/>
      <c r="B61" s="107" t="s">
        <v>42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0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0</v>
      </c>
    </row>
    <row r="62" spans="1:21" ht="13.5" x14ac:dyDescent="0.25">
      <c r="A62" s="105"/>
      <c r="B62" s="108"/>
      <c r="C62" s="90"/>
      <c r="D62" s="99"/>
      <c r="E62" s="22"/>
      <c r="F62" s="91"/>
      <c r="G62" s="90"/>
      <c r="H62" s="99"/>
      <c r="I62" s="22"/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5"/>
      <c r="B63" s="108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5"/>
      <c r="B64" s="108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6"/>
      <c r="B65" s="109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0</v>
      </c>
      <c r="U65" s="86"/>
    </row>
    <row r="66" spans="1:21" s="14" customFormat="1" ht="6.75" customHeight="1" x14ac:dyDescent="0.25">
      <c r="A66" s="5"/>
      <c r="B66" s="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C67" s="84" t="s">
        <v>18</v>
      </c>
      <c r="D67" s="97"/>
      <c r="E67" s="85">
        <f>+E11+E22+E28+E37+E43+E65+E50+E55+E60</f>
        <v>65750</v>
      </c>
      <c r="F67" s="87">
        <f>+F6+F12+F23+F29+F38+F61+F44+F51+F56</f>
        <v>10</v>
      </c>
      <c r="G67" s="84" t="s">
        <v>18</v>
      </c>
      <c r="H67" s="97"/>
      <c r="I67" s="85">
        <f>+I11+I22+I28+I37+I43+I65+I50+I55+I60</f>
        <v>90950</v>
      </c>
      <c r="J67" s="87">
        <f>+J6+J12+J23+J29+J38+J61+J44+J51+J56</f>
        <v>16</v>
      </c>
      <c r="K67" s="84" t="s">
        <v>18</v>
      </c>
      <c r="L67" s="97"/>
      <c r="M67" s="85">
        <f>+M11+M22+M28+M37+M43+M65+M50+M55+M60</f>
        <v>2000</v>
      </c>
      <c r="N67" s="87">
        <f>+N6+N12+N23+N29+N38+N61+N44+N51+N56</f>
        <v>4</v>
      </c>
      <c r="O67" s="84" t="s">
        <v>18</v>
      </c>
      <c r="P67" s="97"/>
      <c r="Q67" s="85">
        <f>+Q11+Q22+Q28+Q37+Q43+Q65+Q50+Q55+Q60</f>
        <v>2900</v>
      </c>
      <c r="R67" s="87">
        <f>+R6+R12+R23+R29+R38+R61+R44+R51+R56</f>
        <v>2</v>
      </c>
      <c r="S67" s="84" t="s">
        <v>18</v>
      </c>
      <c r="T67" s="85">
        <f>+T11+T22+T28+T37+T43+T65+T50+T55+T60</f>
        <v>161600</v>
      </c>
      <c r="U67" s="87">
        <f>+U6+U12+U23+U29+U38+U61+U44+U51+U56</f>
        <v>32</v>
      </c>
    </row>
  </sheetData>
  <mergeCells count="18">
    <mergeCell ref="A29:A37"/>
    <mergeCell ref="B29:B37"/>
    <mergeCell ref="A6:A11"/>
    <mergeCell ref="B6:B11"/>
    <mergeCell ref="A23:A28"/>
    <mergeCell ref="B23:B28"/>
    <mergeCell ref="A12:A22"/>
    <mergeCell ref="B12:B22"/>
    <mergeCell ref="A61:A65"/>
    <mergeCell ref="B61:B65"/>
    <mergeCell ref="A38:A43"/>
    <mergeCell ref="B38:B43"/>
    <mergeCell ref="A56:A60"/>
    <mergeCell ref="B56:B60"/>
    <mergeCell ref="A51:A55"/>
    <mergeCell ref="B51:B55"/>
    <mergeCell ref="A44:A50"/>
    <mergeCell ref="B44:B50"/>
  </mergeCells>
  <printOptions horizontalCentered="1" verticalCentered="1"/>
  <pageMargins left="0.25" right="0.25" top="0.22" bottom="0.24" header="0.27" footer="0.27"/>
  <pageSetup scale="5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5"/>
  <sheetViews>
    <sheetView topLeftCell="A11" workbookViewId="0">
      <selection activeCell="C33" sqref="C33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31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December 7,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'!B29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38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102" t="s">
        <v>54</v>
      </c>
      <c r="D14" s="77"/>
      <c r="E14" s="78">
        <v>1300</v>
      </c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">
      <c r="A15" s="51"/>
      <c r="B15" s="51"/>
      <c r="C15" s="102" t="s">
        <v>13</v>
      </c>
      <c r="D15" s="77"/>
      <c r="E15" s="94">
        <v>350</v>
      </c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102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20</v>
      </c>
      <c r="D20" s="74"/>
      <c r="E20" s="95">
        <f>SUM(E14:E19)</f>
        <v>1650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'!B23</f>
        <v>Emissions</v>
      </c>
      <c r="D22" s="68"/>
      <c r="E22" s="68"/>
      <c r="F22" s="68"/>
      <c r="G22" s="69"/>
      <c r="I22" s="73" t="str">
        <f>+'Hotlist - Identified '!B61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1676</v>
      </c>
      <c r="L29" s="74"/>
      <c r="M29" s="103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C:\Users\Felienne\Enron\EnronSpreadsheets\[sally_beck__33865__Global Hot List 1207.xls]Hotlist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41886.496014930555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>
      <c r="A90" s="71"/>
      <c r="B90" s="71"/>
    </row>
    <row r="91" spans="1:2" ht="15" customHeight="1" x14ac:dyDescent="0.25">
      <c r="A91" s="71"/>
      <c r="B91" s="71"/>
    </row>
    <row r="92" spans="1:2" x14ac:dyDescent="0.25">
      <c r="A92" s="71"/>
      <c r="B92" s="71"/>
    </row>
    <row r="93" spans="1:2" x14ac:dyDescent="0.25">
      <c r="A93" s="71"/>
      <c r="B93" s="71"/>
    </row>
    <row r="94" spans="1:2" x14ac:dyDescent="0.25">
      <c r="A94" s="71"/>
      <c r="B94" s="71"/>
    </row>
    <row r="95" spans="1:2" x14ac:dyDescent="0.25">
      <c r="A95" s="71"/>
      <c r="B95" s="71"/>
    </row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2000-12-08T19:43:37Z</cp:lastPrinted>
  <dcterms:created xsi:type="dcterms:W3CDTF">1999-10-18T12:36:30Z</dcterms:created>
  <dcterms:modified xsi:type="dcterms:W3CDTF">2014-09-04T09:54:15Z</dcterms:modified>
</cp:coreProperties>
</file>