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30" windowWidth="15180" windowHeight="8325"/>
  </bookViews>
  <sheets>
    <sheet name="Summary" sheetId="2" r:id="rId1"/>
    <sheet name="Back-up" sheetId="1" r:id="rId2"/>
  </sheets>
  <calcPr calcId="152511"/>
</workbook>
</file>

<file path=xl/calcChain.xml><?xml version="1.0" encoding="utf-8"?>
<calcChain xmlns="http://schemas.openxmlformats.org/spreadsheetml/2006/main">
  <c r="B6" i="1" l="1"/>
  <c r="B19" i="1" s="1"/>
  <c r="B7" i="1"/>
  <c r="B8" i="1"/>
  <c r="B9" i="1"/>
  <c r="B10" i="1"/>
  <c r="B11" i="1"/>
  <c r="B12" i="1"/>
  <c r="B13" i="1"/>
  <c r="B14" i="1"/>
  <c r="B15" i="1"/>
  <c r="B16" i="1"/>
  <c r="B17" i="1"/>
  <c r="C19" i="1"/>
  <c r="D19" i="1"/>
  <c r="E19" i="1"/>
  <c r="E23" i="1" s="1"/>
  <c r="F19" i="1"/>
  <c r="F21" i="1" s="1"/>
  <c r="G19" i="1"/>
  <c r="H19" i="1"/>
  <c r="H23" i="1" s="1"/>
  <c r="I19" i="1"/>
  <c r="I21" i="1" s="1"/>
  <c r="J19" i="1"/>
  <c r="C21" i="1"/>
  <c r="D21" i="1"/>
  <c r="E21" i="1"/>
  <c r="G21" i="1"/>
  <c r="H21" i="1"/>
  <c r="J21" i="1"/>
  <c r="C23" i="1"/>
  <c r="D23" i="1"/>
  <c r="G23" i="1"/>
  <c r="I23" i="1"/>
  <c r="J23" i="1"/>
  <c r="B21" i="1" l="1"/>
  <c r="D11" i="2" s="1"/>
  <c r="B23" i="1"/>
  <c r="D13" i="2" s="1"/>
  <c r="F23" i="1"/>
</calcChain>
</file>

<file path=xl/sharedStrings.xml><?xml version="1.0" encoding="utf-8"?>
<sst xmlns="http://schemas.openxmlformats.org/spreadsheetml/2006/main" count="40" uniqueCount="40">
  <si>
    <t>SUPPLY/MARKET</t>
  </si>
  <si>
    <t>INTERCOMPANY SUPPLY/MARKET</t>
  </si>
  <si>
    <t>INTRACOMPANY SUPPLY/MARKET</t>
  </si>
  <si>
    <t>EXCHANGE SUPPLY/MARKET</t>
  </si>
  <si>
    <t>INTERCONNECT WITHDRAWAL/INJECTION</t>
  </si>
  <si>
    <t>STORAGE WITHDRAWAL/INJECTION</t>
  </si>
  <si>
    <t>SYNTHETIC STORAGE</t>
  </si>
  <si>
    <t>IMBALANCE WITHDRAWAL/INJECTION</t>
  </si>
  <si>
    <t>EXTERNAL POOL WITHDRAWAL/INJECTION</t>
  </si>
  <si>
    <t>INTERNAL POOL WITHDRAWAL/INJECTION</t>
  </si>
  <si>
    <t>FUEL</t>
  </si>
  <si>
    <t>IM BC</t>
  </si>
  <si>
    <t>IM CENTRAL</t>
  </si>
  <si>
    <t>IM CANADA WEST</t>
  </si>
  <si>
    <t>IM DENVER</t>
  </si>
  <si>
    <t>IM MARKET EAST</t>
  </si>
  <si>
    <t>IM NORTHEAST</t>
  </si>
  <si>
    <t>IM TEXAS</t>
  </si>
  <si>
    <t>IM WEST</t>
  </si>
  <si>
    <t>FROM</t>
  </si>
  <si>
    <t>TO</t>
  </si>
  <si>
    <t>POINT WITHDRAWAL/INJECTION</t>
  </si>
  <si>
    <t>TOTAL</t>
  </si>
  <si>
    <t>TOTAL SCHEDULED</t>
  </si>
  <si>
    <t>TOTAL THRUPUT</t>
  </si>
  <si>
    <t>(MMBtu)</t>
  </si>
  <si>
    <t>Estimated</t>
  </si>
  <si>
    <t>Best Available</t>
  </si>
  <si>
    <t>ENRON NORTH AMERICA</t>
  </si>
  <si>
    <t>OPERATIONAL VOLUMES</t>
  </si>
  <si>
    <t>FOR PERIOD OF 1/19/01 - 1/25/01</t>
  </si>
  <si>
    <t>Throughput Volumes (1)</t>
  </si>
  <si>
    <t>Scheduled Volumes (2)</t>
  </si>
  <si>
    <t>Volume (3)</t>
  </si>
  <si>
    <t>(1)</t>
  </si>
  <si>
    <t>(2)</t>
  </si>
  <si>
    <t>(3)</t>
  </si>
  <si>
    <t>Estimated Best Available Volume represents the most accurate data available at the date of this report.  When actual pipeline volumes are unavailable, scheduled volumes per the pipeline are used, then nominated volumes are used last.  Due to the timing of this report, all volumes are on an estimated best available basis only and may change when more accurate data is available.</t>
  </si>
  <si>
    <t>Throughput Volumes represent volumes delivered off of all transportation services which includes firm and interruptible transportation, storage injections, pool injections, imbalance injections and exchange deliveries.  Throughput Volumes also include all sales that are not transported, but sold directly after purchase (buy/sells).</t>
  </si>
  <si>
    <t>Scheduled Volumes represent all volumes scheduled which includes transportation receipts and deliveries, storage injections and withdrawals, pool injections and withdrawals, imbalance injections and withdrawals, exchange receipts and deliveries, and all buys and sells.  Volumes can be counted more than once when reporting all scheduled volumes, for example, when the same volume is delivered off of transportation and then sold to a third party.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</si>
</sst>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b/>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double">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wrapText="1"/>
    </xf>
    <xf numFmtId="14" fontId="0" fillId="0" borderId="0" xfId="0" applyNumberFormat="1"/>
    <xf numFmtId="38" fontId="1" fillId="0" borderId="0" xfId="0" applyNumberFormat="1" applyFont="1" applyAlignment="1">
      <alignment horizontal="center" wrapText="1"/>
    </xf>
    <xf numFmtId="38" fontId="0" fillId="0" borderId="0" xfId="0" applyNumberFormat="1"/>
    <xf numFmtId="0" fontId="1" fillId="0" borderId="0" xfId="0" applyFont="1"/>
    <xf numFmtId="38" fontId="1" fillId="0" borderId="0" xfId="0" applyNumberFormat="1"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38" fontId="0" fillId="0" borderId="2" xfId="0" applyNumberFormat="1" applyBorder="1"/>
    <xf numFmtId="0" fontId="1" fillId="0" borderId="0" xfId="0" quotePrefix="1" applyFont="1" applyAlignment="1">
      <alignment vertical="top"/>
    </xf>
    <xf numFmtId="0" fontId="1" fillId="0" borderId="0" xfId="0" applyFont="1" applyAlignment="1">
      <alignment horizontal="justify"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tabSelected="1" workbookViewId="0">
      <selection sqref="A1:H1"/>
    </sheetView>
  </sheetViews>
  <sheetFormatPr defaultRowHeight="12.75" x14ac:dyDescent="0.2"/>
  <cols>
    <col min="2" max="2" width="3.85546875" style="5" customWidth="1"/>
    <col min="3" max="3" width="22.42578125" customWidth="1"/>
    <col min="4" max="4" width="14.28515625" customWidth="1"/>
  </cols>
  <sheetData>
    <row r="1" spans="1:8" s="5" customFormat="1" x14ac:dyDescent="0.2">
      <c r="A1" s="13" t="s">
        <v>28</v>
      </c>
      <c r="B1" s="13"/>
      <c r="C1" s="13"/>
      <c r="D1" s="13"/>
      <c r="E1" s="13"/>
      <c r="F1" s="13"/>
      <c r="G1" s="13"/>
      <c r="H1" s="13"/>
    </row>
    <row r="2" spans="1:8" s="5" customFormat="1" x14ac:dyDescent="0.2">
      <c r="A2" s="13" t="s">
        <v>29</v>
      </c>
      <c r="B2" s="13"/>
      <c r="C2" s="13"/>
      <c r="D2" s="13"/>
      <c r="E2" s="13"/>
      <c r="F2" s="13"/>
      <c r="G2" s="13"/>
      <c r="H2" s="13"/>
    </row>
    <row r="3" spans="1:8" s="5" customFormat="1" x14ac:dyDescent="0.2">
      <c r="A3" s="13" t="s">
        <v>30</v>
      </c>
      <c r="B3" s="13"/>
      <c r="C3" s="13"/>
      <c r="D3" s="13"/>
      <c r="E3" s="13"/>
      <c r="F3" s="13"/>
      <c r="G3" s="13"/>
      <c r="H3" s="13"/>
    </row>
    <row r="6" spans="1:8" x14ac:dyDescent="0.2">
      <c r="D6" s="7" t="s">
        <v>26</v>
      </c>
    </row>
    <row r="7" spans="1:8" x14ac:dyDescent="0.2">
      <c r="D7" s="7" t="s">
        <v>27</v>
      </c>
    </row>
    <row r="8" spans="1:8" x14ac:dyDescent="0.2">
      <c r="D8" s="7" t="s">
        <v>33</v>
      </c>
    </row>
    <row r="9" spans="1:8" x14ac:dyDescent="0.2">
      <c r="D9" s="8" t="s">
        <v>25</v>
      </c>
    </row>
    <row r="10" spans="1:8" x14ac:dyDescent="0.2">
      <c r="D10" s="9"/>
    </row>
    <row r="11" spans="1:8" ht="13.5" thickBot="1" x14ac:dyDescent="0.25">
      <c r="B11" s="5" t="s">
        <v>31</v>
      </c>
      <c r="D11" s="10">
        <f>+'Back-up'!B21</f>
        <v>229390324</v>
      </c>
    </row>
    <row r="12" spans="1:8" ht="13.5" thickTop="1" x14ac:dyDescent="0.2"/>
    <row r="13" spans="1:8" ht="13.5" thickBot="1" x14ac:dyDescent="0.25">
      <c r="B13" s="5" t="s">
        <v>32</v>
      </c>
      <c r="D13" s="10">
        <f>+'Back-up'!B23</f>
        <v>459477468</v>
      </c>
    </row>
    <row r="14" spans="1:8" ht="13.5" thickTop="1" x14ac:dyDescent="0.2"/>
    <row r="17" spans="2:8" ht="66.75" customHeight="1" x14ac:dyDescent="0.2">
      <c r="B17" s="11" t="s">
        <v>34</v>
      </c>
      <c r="C17" s="12" t="s">
        <v>38</v>
      </c>
      <c r="D17" s="12"/>
      <c r="E17" s="12"/>
      <c r="F17" s="12"/>
      <c r="G17" s="12"/>
      <c r="H17" s="12"/>
    </row>
    <row r="19" spans="2:8" ht="78.75" customHeight="1" x14ac:dyDescent="0.2">
      <c r="B19" s="11" t="s">
        <v>35</v>
      </c>
      <c r="C19" s="12" t="s">
        <v>39</v>
      </c>
      <c r="D19" s="12"/>
      <c r="E19" s="12"/>
      <c r="F19" s="12"/>
      <c r="G19" s="12"/>
      <c r="H19" s="12"/>
    </row>
    <row r="21" spans="2:8" ht="63.75" customHeight="1" x14ac:dyDescent="0.2">
      <c r="B21" s="11" t="s">
        <v>36</v>
      </c>
      <c r="C21" s="12" t="s">
        <v>37</v>
      </c>
      <c r="D21" s="12"/>
      <c r="E21" s="12"/>
      <c r="F21" s="12"/>
      <c r="G21" s="12"/>
      <c r="H21" s="12"/>
    </row>
  </sheetData>
  <mergeCells count="6">
    <mergeCell ref="C19:H19"/>
    <mergeCell ref="C21:H21"/>
    <mergeCell ref="A1:H1"/>
    <mergeCell ref="A2:H2"/>
    <mergeCell ref="A3:H3"/>
    <mergeCell ref="C17:H17"/>
  </mergeCells>
  <pageMargins left="0.52" right="0.2"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75" workbookViewId="0">
      <selection activeCell="A21" sqref="A21"/>
    </sheetView>
  </sheetViews>
  <sheetFormatPr defaultRowHeight="12.75" x14ac:dyDescent="0.2"/>
  <cols>
    <col min="1" max="1" width="40.5703125" customWidth="1"/>
    <col min="2" max="10" width="17" customWidth="1"/>
  </cols>
  <sheetData>
    <row r="1" spans="1:10" x14ac:dyDescent="0.2">
      <c r="A1" t="s">
        <v>19</v>
      </c>
      <c r="B1" s="2">
        <v>43466</v>
      </c>
    </row>
    <row r="2" spans="1:10" x14ac:dyDescent="0.2">
      <c r="A2" t="s">
        <v>20</v>
      </c>
      <c r="B2" s="2">
        <v>45658</v>
      </c>
    </row>
    <row r="4" spans="1:10" s="1" customFormat="1" ht="25.5" x14ac:dyDescent="0.2">
      <c r="B4" s="1" t="s">
        <v>22</v>
      </c>
      <c r="C4" s="3" t="s">
        <v>11</v>
      </c>
      <c r="D4" s="3" t="s">
        <v>12</v>
      </c>
      <c r="E4" s="3" t="s">
        <v>13</v>
      </c>
      <c r="F4" s="3" t="s">
        <v>14</v>
      </c>
      <c r="G4" s="3" t="s">
        <v>15</v>
      </c>
      <c r="H4" s="3" t="s">
        <v>16</v>
      </c>
      <c r="I4" s="3" t="s">
        <v>17</v>
      </c>
      <c r="J4" s="3" t="s">
        <v>18</v>
      </c>
    </row>
    <row r="5" spans="1:10" x14ac:dyDescent="0.2">
      <c r="C5" s="4"/>
      <c r="D5" s="4"/>
      <c r="E5" s="4"/>
      <c r="F5" s="4"/>
      <c r="G5" s="4"/>
      <c r="H5" s="4"/>
      <c r="I5" s="4"/>
      <c r="J5" s="4"/>
    </row>
    <row r="6" spans="1:10" x14ac:dyDescent="0.2">
      <c r="A6" t="s">
        <v>0</v>
      </c>
      <c r="B6" s="4">
        <f>SUM(C6:J6)</f>
        <v>102749044</v>
      </c>
      <c r="C6" s="4">
        <v>0</v>
      </c>
      <c r="D6" s="4">
        <v>28343276</v>
      </c>
      <c r="E6" s="4">
        <v>15111148</v>
      </c>
      <c r="F6" s="4">
        <v>150176</v>
      </c>
      <c r="G6" s="4">
        <v>0</v>
      </c>
      <c r="H6" s="4">
        <v>32172531</v>
      </c>
      <c r="I6" s="4">
        <v>5773725</v>
      </c>
      <c r="J6" s="4">
        <v>21198188</v>
      </c>
    </row>
    <row r="7" spans="1:10" x14ac:dyDescent="0.2">
      <c r="A7" t="s">
        <v>1</v>
      </c>
      <c r="B7" s="4">
        <f t="shared" ref="B7:B17" si="0">SUM(C7:J7)</f>
        <v>8817825</v>
      </c>
      <c r="C7" s="4">
        <v>0</v>
      </c>
      <c r="D7" s="4">
        <v>2373717</v>
      </c>
      <c r="E7" s="4">
        <v>594380</v>
      </c>
      <c r="F7" s="4">
        <v>210000</v>
      </c>
      <c r="G7" s="4">
        <v>0</v>
      </c>
      <c r="H7" s="4">
        <v>2737856</v>
      </c>
      <c r="I7" s="4">
        <v>1794150</v>
      </c>
      <c r="J7" s="4">
        <v>1107722</v>
      </c>
    </row>
    <row r="8" spans="1:10" x14ac:dyDescent="0.2">
      <c r="A8" t="s">
        <v>2</v>
      </c>
      <c r="B8" s="4">
        <f t="shared" si="0"/>
        <v>14999820</v>
      </c>
      <c r="C8" s="4">
        <v>0</v>
      </c>
      <c r="D8" s="4">
        <v>4342988</v>
      </c>
      <c r="E8" s="4">
        <v>1394313</v>
      </c>
      <c r="F8" s="4">
        <v>459118</v>
      </c>
      <c r="G8" s="4">
        <v>0</v>
      </c>
      <c r="H8" s="4">
        <v>6601965</v>
      </c>
      <c r="I8" s="4">
        <v>174697</v>
      </c>
      <c r="J8" s="4">
        <v>2026739</v>
      </c>
    </row>
    <row r="9" spans="1:10" x14ac:dyDescent="0.2">
      <c r="A9" t="s">
        <v>3</v>
      </c>
      <c r="B9" s="4">
        <f t="shared" si="0"/>
        <v>1042632</v>
      </c>
      <c r="C9" s="4">
        <v>0</v>
      </c>
      <c r="D9" s="4">
        <v>22699</v>
      </c>
      <c r="E9" s="4">
        <v>825470</v>
      </c>
      <c r="F9" s="4">
        <v>0</v>
      </c>
      <c r="G9" s="4">
        <v>0</v>
      </c>
      <c r="H9" s="4">
        <v>65863</v>
      </c>
      <c r="I9" s="4">
        <v>0</v>
      </c>
      <c r="J9" s="4">
        <v>128600</v>
      </c>
    </row>
    <row r="10" spans="1:10" x14ac:dyDescent="0.2">
      <c r="A10" t="s">
        <v>4</v>
      </c>
      <c r="B10" s="4">
        <f t="shared" si="0"/>
        <v>3165548</v>
      </c>
      <c r="C10" s="4">
        <v>0</v>
      </c>
      <c r="D10" s="4">
        <v>611208</v>
      </c>
      <c r="E10" s="4">
        <v>2554340</v>
      </c>
      <c r="F10" s="4">
        <v>0</v>
      </c>
      <c r="G10" s="4">
        <v>0</v>
      </c>
      <c r="H10" s="4">
        <v>0</v>
      </c>
      <c r="I10" s="4">
        <v>0</v>
      </c>
      <c r="J10" s="4">
        <v>0</v>
      </c>
    </row>
    <row r="11" spans="1:10" x14ac:dyDescent="0.2">
      <c r="A11" t="s">
        <v>5</v>
      </c>
      <c r="B11" s="4">
        <f t="shared" si="0"/>
        <v>288873</v>
      </c>
      <c r="C11" s="4">
        <v>0</v>
      </c>
      <c r="D11" s="4">
        <v>0</v>
      </c>
      <c r="E11" s="4">
        <v>0</v>
      </c>
      <c r="F11" s="4">
        <v>0</v>
      </c>
      <c r="G11" s="4">
        <v>0</v>
      </c>
      <c r="H11" s="4">
        <v>283759</v>
      </c>
      <c r="I11" s="4">
        <v>0</v>
      </c>
      <c r="J11" s="4">
        <v>5114</v>
      </c>
    </row>
    <row r="12" spans="1:10" x14ac:dyDescent="0.2">
      <c r="A12" t="s">
        <v>6</v>
      </c>
      <c r="B12" s="4">
        <f t="shared" si="0"/>
        <v>1427164</v>
      </c>
      <c r="C12" s="4">
        <v>0</v>
      </c>
      <c r="D12" s="4">
        <v>1367749</v>
      </c>
      <c r="E12" s="4">
        <v>0</v>
      </c>
      <c r="F12" s="4">
        <v>0</v>
      </c>
      <c r="G12" s="4">
        <v>0</v>
      </c>
      <c r="H12" s="4">
        <v>56016</v>
      </c>
      <c r="I12" s="4">
        <v>0</v>
      </c>
      <c r="J12" s="4">
        <v>3399</v>
      </c>
    </row>
    <row r="13" spans="1:10" x14ac:dyDescent="0.2">
      <c r="A13" t="s">
        <v>7</v>
      </c>
      <c r="B13" s="4">
        <f t="shared" si="0"/>
        <v>22884423</v>
      </c>
      <c r="C13" s="4">
        <v>0</v>
      </c>
      <c r="D13" s="4">
        <v>8690520</v>
      </c>
      <c r="E13" s="4">
        <v>0</v>
      </c>
      <c r="F13" s="4">
        <v>17257</v>
      </c>
      <c r="G13" s="4">
        <v>0</v>
      </c>
      <c r="H13" s="4">
        <v>5082923</v>
      </c>
      <c r="I13" s="4">
        <v>556511</v>
      </c>
      <c r="J13" s="4">
        <v>8537212</v>
      </c>
    </row>
    <row r="14" spans="1:10" x14ac:dyDescent="0.2">
      <c r="A14" t="s">
        <v>21</v>
      </c>
      <c r="B14" s="4">
        <f t="shared" si="0"/>
        <v>2488259</v>
      </c>
      <c r="C14" s="4">
        <v>0</v>
      </c>
      <c r="D14" s="4">
        <v>0</v>
      </c>
      <c r="E14" s="4">
        <v>926429</v>
      </c>
      <c r="F14" s="4">
        <v>0</v>
      </c>
      <c r="G14" s="4">
        <v>0</v>
      </c>
      <c r="H14" s="4">
        <v>1510621</v>
      </c>
      <c r="I14" s="4">
        <v>19796</v>
      </c>
      <c r="J14" s="4">
        <v>31413</v>
      </c>
    </row>
    <row r="15" spans="1:10" x14ac:dyDescent="0.2">
      <c r="A15" t="s">
        <v>8</v>
      </c>
      <c r="B15" s="4">
        <f t="shared" si="0"/>
        <v>74014995</v>
      </c>
      <c r="C15" s="4">
        <v>0</v>
      </c>
      <c r="D15" s="4">
        <v>18127705</v>
      </c>
      <c r="E15" s="4">
        <v>21603047</v>
      </c>
      <c r="F15" s="4">
        <v>0</v>
      </c>
      <c r="G15" s="4">
        <v>0</v>
      </c>
      <c r="H15" s="4">
        <v>22718344</v>
      </c>
      <c r="I15" s="4">
        <v>0</v>
      </c>
      <c r="J15" s="4">
        <v>11565899</v>
      </c>
    </row>
    <row r="16" spans="1:10" x14ac:dyDescent="0.2">
      <c r="A16" t="s">
        <v>9</v>
      </c>
      <c r="B16" s="4">
        <f t="shared" si="0"/>
        <v>10094585</v>
      </c>
      <c r="C16" s="4">
        <v>0</v>
      </c>
      <c r="D16" s="4">
        <v>1615566</v>
      </c>
      <c r="E16" s="4">
        <v>0</v>
      </c>
      <c r="F16" s="4">
        <v>0</v>
      </c>
      <c r="G16" s="4">
        <v>0</v>
      </c>
      <c r="H16" s="4">
        <v>8477619</v>
      </c>
      <c r="I16" s="4">
        <v>1400</v>
      </c>
      <c r="J16" s="4">
        <v>0</v>
      </c>
    </row>
    <row r="17" spans="1:10" x14ac:dyDescent="0.2">
      <c r="A17" t="s">
        <v>10</v>
      </c>
      <c r="B17" s="4">
        <f t="shared" si="0"/>
        <v>348410</v>
      </c>
      <c r="C17" s="4">
        <v>0</v>
      </c>
      <c r="D17" s="4">
        <v>119655</v>
      </c>
      <c r="E17" s="4">
        <v>31388</v>
      </c>
      <c r="F17" s="4">
        <v>0</v>
      </c>
      <c r="G17" s="4">
        <v>0</v>
      </c>
      <c r="H17" s="4">
        <v>115301</v>
      </c>
      <c r="I17" s="4">
        <v>2618</v>
      </c>
      <c r="J17" s="4">
        <v>79448</v>
      </c>
    </row>
    <row r="18" spans="1:10" x14ac:dyDescent="0.2">
      <c r="C18" s="4"/>
      <c r="D18" s="4"/>
      <c r="E18" s="4"/>
      <c r="F18" s="4"/>
      <c r="G18" s="4"/>
      <c r="H18" s="4"/>
      <c r="I18" s="4"/>
      <c r="J18" s="4"/>
    </row>
    <row r="19" spans="1:10" s="5" customFormat="1" x14ac:dyDescent="0.2">
      <c r="B19" s="6">
        <f t="shared" ref="B19:J19" si="1">SUM(B5:B18)</f>
        <v>242321578</v>
      </c>
      <c r="C19" s="6">
        <f>SUM(C5:C18)</f>
        <v>0</v>
      </c>
      <c r="D19" s="6">
        <f t="shared" si="1"/>
        <v>65615083</v>
      </c>
      <c r="E19" s="6">
        <f t="shared" si="1"/>
        <v>43040515</v>
      </c>
      <c r="F19" s="6">
        <f t="shared" si="1"/>
        <v>836551</v>
      </c>
      <c r="G19" s="6">
        <f t="shared" si="1"/>
        <v>0</v>
      </c>
      <c r="H19" s="6">
        <f t="shared" si="1"/>
        <v>79822798</v>
      </c>
      <c r="I19" s="6">
        <f t="shared" si="1"/>
        <v>8322897</v>
      </c>
      <c r="J19" s="6">
        <f t="shared" si="1"/>
        <v>44683734</v>
      </c>
    </row>
    <row r="20" spans="1:10" s="5" customFormat="1" x14ac:dyDescent="0.2">
      <c r="B20" s="6"/>
      <c r="C20" s="6"/>
      <c r="D20" s="6"/>
      <c r="E20" s="6"/>
      <c r="F20" s="6"/>
      <c r="G20" s="6"/>
      <c r="H20" s="6"/>
      <c r="I20" s="6"/>
      <c r="J20" s="6"/>
    </row>
    <row r="21" spans="1:10" s="5" customFormat="1" x14ac:dyDescent="0.2">
      <c r="A21" s="5" t="s">
        <v>24</v>
      </c>
      <c r="B21" s="6">
        <f>+B19-B17-B16-B14</f>
        <v>229390324</v>
      </c>
      <c r="C21" s="6">
        <f t="shared" ref="C21:J21" si="2">+C19-C17-C16-C14</f>
        <v>0</v>
      </c>
      <c r="D21" s="6">
        <f t="shared" si="2"/>
        <v>63879862</v>
      </c>
      <c r="E21" s="6">
        <f t="shared" si="2"/>
        <v>42082698</v>
      </c>
      <c r="F21" s="6">
        <f t="shared" si="2"/>
        <v>836551</v>
      </c>
      <c r="G21" s="6">
        <f t="shared" si="2"/>
        <v>0</v>
      </c>
      <c r="H21" s="6">
        <f t="shared" si="2"/>
        <v>69719257</v>
      </c>
      <c r="I21" s="6">
        <f t="shared" si="2"/>
        <v>8299083</v>
      </c>
      <c r="J21" s="6">
        <f t="shared" si="2"/>
        <v>44572873</v>
      </c>
    </row>
    <row r="22" spans="1:10" x14ac:dyDescent="0.2">
      <c r="C22" s="4"/>
      <c r="D22" s="4"/>
      <c r="E22" s="4"/>
      <c r="F22" s="4"/>
      <c r="G22" s="4"/>
      <c r="H22" s="4"/>
      <c r="I22" s="4"/>
      <c r="J22" s="4"/>
    </row>
    <row r="23" spans="1:10" s="5" customFormat="1" x14ac:dyDescent="0.2">
      <c r="A23" s="5" t="s">
        <v>23</v>
      </c>
      <c r="B23" s="6">
        <f>(+B19-B14-B16)*2</f>
        <v>459477468</v>
      </c>
      <c r="C23" s="6">
        <f t="shared" ref="C23:J23" si="3">(+C19-C14-C16)*2</f>
        <v>0</v>
      </c>
      <c r="D23" s="6">
        <f t="shared" si="3"/>
        <v>127999034</v>
      </c>
      <c r="E23" s="6">
        <f t="shared" si="3"/>
        <v>84228172</v>
      </c>
      <c r="F23" s="6">
        <f t="shared" si="3"/>
        <v>1673102</v>
      </c>
      <c r="G23" s="6">
        <f t="shared" si="3"/>
        <v>0</v>
      </c>
      <c r="H23" s="6">
        <f t="shared" si="3"/>
        <v>139669116</v>
      </c>
      <c r="I23" s="6">
        <f t="shared" si="3"/>
        <v>16603402</v>
      </c>
      <c r="J23" s="6">
        <f t="shared" si="3"/>
        <v>89304642</v>
      </c>
    </row>
    <row r="24" spans="1:10" x14ac:dyDescent="0.2">
      <c r="C24" s="4"/>
      <c r="D24" s="4"/>
      <c r="E24" s="4"/>
      <c r="F24" s="4"/>
      <c r="G24" s="4"/>
      <c r="H24" s="4"/>
      <c r="I24" s="4"/>
      <c r="J24" s="4"/>
    </row>
    <row r="25" spans="1:10" x14ac:dyDescent="0.2">
      <c r="C25" s="4"/>
      <c r="D25" s="4"/>
      <c r="E25" s="4"/>
      <c r="F25" s="4"/>
      <c r="G25" s="4"/>
      <c r="H25" s="4"/>
      <c r="I25" s="4"/>
      <c r="J25" s="4"/>
    </row>
    <row r="26" spans="1:10" x14ac:dyDescent="0.2">
      <c r="C26" s="4"/>
      <c r="D26" s="4"/>
      <c r="E26" s="4"/>
      <c r="F26" s="4"/>
      <c r="G26" s="4"/>
      <c r="H26" s="4"/>
      <c r="I26" s="4"/>
      <c r="J26" s="4"/>
    </row>
    <row r="27" spans="1:10" x14ac:dyDescent="0.2">
      <c r="C27" s="4"/>
      <c r="D27" s="4"/>
      <c r="E27" s="4"/>
      <c r="F27" s="4"/>
      <c r="G27" s="4"/>
      <c r="H27" s="4"/>
      <c r="I27" s="4"/>
      <c r="J27" s="4"/>
    </row>
    <row r="28" spans="1:10" x14ac:dyDescent="0.2">
      <c r="C28" s="4"/>
      <c r="D28" s="4"/>
      <c r="E28" s="4"/>
      <c r="F28" s="4"/>
      <c r="G28" s="4"/>
      <c r="H28" s="4"/>
      <c r="I28" s="4"/>
      <c r="J28" s="4"/>
    </row>
    <row r="29" spans="1:10" x14ac:dyDescent="0.2">
      <c r="C29" s="4"/>
      <c r="D29" s="4"/>
      <c r="E29" s="4"/>
      <c r="F29" s="4"/>
      <c r="G29" s="4"/>
      <c r="H29" s="4"/>
      <c r="I29" s="4"/>
      <c r="J29" s="4"/>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Back-up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dcook</dc:creator>
  <cp:lastModifiedBy>Felienne</cp:lastModifiedBy>
  <cp:lastPrinted>2001-01-26T15:50:56Z</cp:lastPrinted>
  <dcterms:created xsi:type="dcterms:W3CDTF">2001-01-26T11:52:20Z</dcterms:created>
  <dcterms:modified xsi:type="dcterms:W3CDTF">2014-09-04T07:57:05Z</dcterms:modified>
</cp:coreProperties>
</file>