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387"/>
  </bookViews>
  <sheets>
    <sheet name="Hotlist - Identified " sheetId="21" r:id="rId1"/>
    <sheet name="Hotlist - Completed" sheetId="25" r:id="rId2"/>
  </sheets>
  <definedNames>
    <definedName name="_xlnm.Print_Area" localSheetId="1">'Hotlist - Completed'!$A$1:$N$43</definedName>
    <definedName name="_xlnm.Print_Area" localSheetId="0">'Hotlist - Identified '!$A$1:$U$91</definedName>
    <definedName name="_xlnm.Print_Titles" localSheetId="0">'Hotlist - Identified '!$1:$6</definedName>
  </definedNames>
  <calcPr calcId="152511" fullCalcOnLoad="1"/>
</workbook>
</file>

<file path=xl/calcChain.xml><?xml version="1.0" encoding="utf-8"?>
<calcChain xmlns="http://schemas.openxmlformats.org/spreadsheetml/2006/main">
  <c r="M4" i="25" l="1"/>
  <c r="E12" i="25"/>
  <c r="G12" i="25"/>
  <c r="K12" i="25"/>
  <c r="M12" i="25"/>
  <c r="E19" i="25"/>
  <c r="K40" i="25" s="1"/>
  <c r="G19" i="25"/>
  <c r="K19" i="25"/>
  <c r="M19" i="25"/>
  <c r="E25" i="25"/>
  <c r="G25" i="25"/>
  <c r="K25" i="25"/>
  <c r="M25" i="25"/>
  <c r="E31" i="25"/>
  <c r="G31" i="25"/>
  <c r="K31" i="25"/>
  <c r="M31" i="25"/>
  <c r="E37" i="25"/>
  <c r="G37" i="25"/>
  <c r="K37" i="25"/>
  <c r="M37" i="25"/>
  <c r="M40" i="25"/>
  <c r="C44" i="25"/>
  <c r="C45" i="25"/>
  <c r="F7" i="21"/>
  <c r="J7" i="21"/>
  <c r="N7" i="21"/>
  <c r="R7" i="21"/>
  <c r="U7" i="21"/>
  <c r="E16" i="21"/>
  <c r="T16" i="21" s="1"/>
  <c r="I16" i="21"/>
  <c r="M16" i="21"/>
  <c r="M89" i="21" s="1"/>
  <c r="Q16" i="21"/>
  <c r="F17" i="21"/>
  <c r="J17" i="21"/>
  <c r="N17" i="21"/>
  <c r="N89" i="21" s="1"/>
  <c r="R17" i="21"/>
  <c r="R89" i="21" s="1"/>
  <c r="U17" i="21"/>
  <c r="E26" i="21"/>
  <c r="T26" i="21" s="1"/>
  <c r="I26" i="21"/>
  <c r="M26" i="21"/>
  <c r="Q26" i="21"/>
  <c r="F27" i="21"/>
  <c r="U27" i="21" s="1"/>
  <c r="J27" i="21"/>
  <c r="N27" i="21"/>
  <c r="R27" i="21"/>
  <c r="E31" i="21"/>
  <c r="I31" i="21"/>
  <c r="M31" i="21"/>
  <c r="Q31" i="21"/>
  <c r="Q89" i="21" s="1"/>
  <c r="T31" i="21"/>
  <c r="F32" i="21"/>
  <c r="U32" i="21" s="1"/>
  <c r="J32" i="21"/>
  <c r="N32" i="21"/>
  <c r="R32" i="21"/>
  <c r="E35" i="21"/>
  <c r="I35" i="21"/>
  <c r="M35" i="21"/>
  <c r="Q35" i="21"/>
  <c r="T35" i="21" s="1"/>
  <c r="F36" i="21"/>
  <c r="J36" i="21"/>
  <c r="N36" i="21"/>
  <c r="R36" i="21"/>
  <c r="U36" i="21"/>
  <c r="E52" i="21"/>
  <c r="T52" i="21" s="1"/>
  <c r="I52" i="21"/>
  <c r="M52" i="21"/>
  <c r="Q52" i="21"/>
  <c r="F53" i="21"/>
  <c r="J53" i="21"/>
  <c r="N53" i="21"/>
  <c r="R53" i="21"/>
  <c r="U53" i="21"/>
  <c r="E61" i="21"/>
  <c r="T61" i="21" s="1"/>
  <c r="I61" i="21"/>
  <c r="M61" i="21"/>
  <c r="Q61" i="21"/>
  <c r="F62" i="21"/>
  <c r="U62" i="21" s="1"/>
  <c r="J62" i="21"/>
  <c r="N62" i="21"/>
  <c r="R62" i="21"/>
  <c r="E66" i="21"/>
  <c r="I66" i="21"/>
  <c r="M66" i="21"/>
  <c r="Q66" i="21"/>
  <c r="T66" i="21"/>
  <c r="F67" i="21"/>
  <c r="U67" i="21" s="1"/>
  <c r="J67" i="21"/>
  <c r="N67" i="21"/>
  <c r="R67" i="21"/>
  <c r="E71" i="21"/>
  <c r="I71" i="21"/>
  <c r="M71" i="21"/>
  <c r="Q71" i="21"/>
  <c r="T71" i="21"/>
  <c r="F72" i="21"/>
  <c r="J72" i="21"/>
  <c r="N72" i="21"/>
  <c r="R72" i="21"/>
  <c r="U72" i="21"/>
  <c r="E76" i="21"/>
  <c r="T76" i="21" s="1"/>
  <c r="I76" i="21"/>
  <c r="M76" i="21"/>
  <c r="Q76" i="21"/>
  <c r="F77" i="21"/>
  <c r="J77" i="21"/>
  <c r="N77" i="21"/>
  <c r="R77" i="21"/>
  <c r="U77" i="21"/>
  <c r="E87" i="21"/>
  <c r="T87" i="21" s="1"/>
  <c r="I87" i="21"/>
  <c r="M87" i="21"/>
  <c r="Q87" i="21"/>
  <c r="I89" i="21"/>
  <c r="J89" i="21"/>
  <c r="T89" i="21" l="1"/>
  <c r="U89" i="21"/>
  <c r="F89" i="21"/>
  <c r="E89" i="21"/>
</calcChain>
</file>

<file path=xl/sharedStrings.xml><?xml version="1.0" encoding="utf-8"?>
<sst xmlns="http://schemas.openxmlformats.org/spreadsheetml/2006/main" count="287" uniqueCount="102">
  <si>
    <t>Deal</t>
  </si>
  <si>
    <t>Value</t>
  </si>
  <si>
    <t>DEALS IDENTIFIED</t>
  </si>
  <si>
    <t xml:space="preserve">Coal </t>
  </si>
  <si>
    <t>Origination &amp; Finance</t>
  </si>
  <si>
    <t>British Energy - UK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</si>
  <si>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</si>
  <si>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</si>
  <si>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TOTALS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</si>
  <si>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</si>
  <si>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</si>
  <si>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</si>
  <si>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</si>
  <si>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</si>
  <si>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</si>
  <si>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</si>
  <si>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</si>
  <si>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</si>
  <si>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Third Quarter 2001</t>
  </si>
  <si>
    <t>Talisman Crude</t>
  </si>
  <si>
    <t>Harvard Fund</t>
  </si>
  <si>
    <t>Puerto Rico</t>
  </si>
  <si>
    <t>%</t>
  </si>
  <si>
    <t>Envera</t>
  </si>
  <si>
    <t>Caxton</t>
  </si>
  <si>
    <t>M&amp;G - UK</t>
  </si>
  <si>
    <t>1Q01 DEALS COMPLETED</t>
  </si>
  <si>
    <t>Fourth Quarter 2001</t>
  </si>
  <si>
    <t>Progasco</t>
  </si>
  <si>
    <t>Palace Entertainment</t>
  </si>
  <si>
    <t>Fresh Express</t>
  </si>
  <si>
    <t>Welch's</t>
  </si>
  <si>
    <t>DPR - Sale/Restructure</t>
  </si>
  <si>
    <t>Crude &amp; Products</t>
  </si>
  <si>
    <t>H del C</t>
  </si>
  <si>
    <t>Pace Carbon</t>
  </si>
  <si>
    <t>Weather Prepay</t>
  </si>
  <si>
    <t>Farmland</t>
  </si>
  <si>
    <t>Alcali</t>
  </si>
  <si>
    <t>Atmos Energy</t>
  </si>
  <si>
    <t>Adcetera Partnership</t>
  </si>
  <si>
    <t>Waste Management</t>
  </si>
  <si>
    <t>Freight</t>
  </si>
  <si>
    <t>Noxtech</t>
  </si>
  <si>
    <t>Finance &amp;</t>
  </si>
  <si>
    <t>Structuring</t>
  </si>
  <si>
    <t>Inventory Financing</t>
  </si>
  <si>
    <t>Finance &amp; Structuring</t>
  </si>
  <si>
    <t>Coal</t>
  </si>
  <si>
    <t>Arcos LNG Sale</t>
  </si>
  <si>
    <t>Ready Pak</t>
  </si>
  <si>
    <t>Venezuela LNG</t>
  </si>
  <si>
    <t>Mitsui</t>
  </si>
  <si>
    <t>BHP</t>
  </si>
  <si>
    <t>Formosa</t>
  </si>
  <si>
    <t>Mt Belvieu HUB / Formosa</t>
  </si>
  <si>
    <t>San Juan Gas Fiber (Part I)</t>
  </si>
  <si>
    <t>San Juan Gas Fiber (Part II)</t>
  </si>
  <si>
    <t>Deal Count</t>
  </si>
  <si>
    <t>Llegg Mason</t>
  </si>
  <si>
    <t>Gotham Partners</t>
  </si>
  <si>
    <t>Lenox</t>
  </si>
  <si>
    <t>Vopak</t>
  </si>
  <si>
    <t>GTL</t>
  </si>
  <si>
    <t>Heritage Propane</t>
  </si>
  <si>
    <t>Taft (Nuevo)</t>
  </si>
  <si>
    <t>Sooner (Chesapeake)</t>
  </si>
  <si>
    <t>Vessel / Shipping</t>
  </si>
  <si>
    <t>Genesis</t>
  </si>
  <si>
    <t>PRIVATE &amp; CONFIDENTIAL</t>
  </si>
  <si>
    <t>Markets</t>
  </si>
  <si>
    <t>Venture Production</t>
  </si>
  <si>
    <t>AES</t>
  </si>
  <si>
    <t>DTE</t>
  </si>
  <si>
    <t>Vessel</t>
  </si>
  <si>
    <t>Trading</t>
  </si>
  <si>
    <t>Exmar Time Charter</t>
  </si>
  <si>
    <t>Project Looking Glass</t>
  </si>
  <si>
    <t>Multi-trigger PL deals; 9 at &lt; $1MM</t>
  </si>
  <si>
    <t>First Quarter 2002</t>
  </si>
  <si>
    <t>Koch</t>
  </si>
  <si>
    <t>BP</t>
  </si>
  <si>
    <t>Celanese Claims Trading</t>
  </si>
  <si>
    <t>Agway</t>
  </si>
  <si>
    <t>Cabo</t>
  </si>
  <si>
    <t>Cline Put Restructure</t>
  </si>
  <si>
    <t>AMCI</t>
  </si>
  <si>
    <t>Keyspan</t>
  </si>
  <si>
    <t>Australian Wheat Board</t>
  </si>
  <si>
    <t>Agriculture Contract Monetization</t>
  </si>
  <si>
    <t>Lubrizol K Monetization</t>
  </si>
  <si>
    <t>Credit-Linked Note</t>
  </si>
  <si>
    <t>Bahamas</t>
  </si>
  <si>
    <t>Elba Island K Monetization</t>
  </si>
  <si>
    <t>KCS</t>
  </si>
  <si>
    <t>Equity Portfolio Sale</t>
  </si>
  <si>
    <t>Project Deseret</t>
  </si>
  <si>
    <t>Multi-trigger PL deals; 13 at &lt;$400K</t>
  </si>
  <si>
    <t>Jose-Equity Sell Down</t>
  </si>
  <si>
    <t>Jose Project Finance</t>
  </si>
  <si>
    <t>Results based on activity through April 20, 2001</t>
  </si>
  <si>
    <t>Project Phoenix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</si>
</sst>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8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  <font>
      <b/>
      <sz val="18"/>
      <color indexed="8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3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4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2" fillId="0" borderId="5" xfId="0" applyFont="1" applyFill="1" applyBorder="1" applyAlignment="1">
      <alignment horizontal="centerContinuous" vertical="center"/>
    </xf>
    <xf numFmtId="0" fontId="15" fillId="0" borderId="6" xfId="0" applyFont="1" applyFill="1" applyBorder="1" applyAlignment="1">
      <alignment horizontal="centerContinuous" vertical="center"/>
    </xf>
    <xf numFmtId="0" fontId="15" fillId="0" borderId="7" xfId="0" applyFont="1" applyFill="1" applyBorder="1" applyAlignment="1">
      <alignment horizontal="centerContinuous" vertical="center"/>
    </xf>
    <xf numFmtId="0" fontId="15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5" fillId="0" borderId="0" xfId="3" applyFont="1" applyFill="1" applyAlignment="1">
      <alignment vertical="center"/>
    </xf>
    <xf numFmtId="0" fontId="18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18" fillId="0" borderId="0" xfId="3" applyNumberFormat="1" applyFont="1" applyFill="1" applyAlignment="1">
      <alignment horizontal="right"/>
    </xf>
    <xf numFmtId="0" fontId="19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1" fillId="0" borderId="8" xfId="1" applyNumberFormat="1" applyFont="1" applyFill="1" applyBorder="1" applyAlignment="1">
      <alignment horizontal="center"/>
    </xf>
    <xf numFmtId="165" fontId="21" fillId="0" borderId="0" xfId="1" applyNumberFormat="1" applyFont="1" applyFill="1" applyBorder="1" applyAlignment="1">
      <alignment horizontal="center"/>
    </xf>
    <xf numFmtId="5" fontId="21" fillId="0" borderId="0" xfId="1" applyNumberFormat="1" applyFont="1" applyFill="1" applyBorder="1" applyAlignment="1">
      <alignment horizontal="center"/>
    </xf>
    <xf numFmtId="0" fontId="14" fillId="0" borderId="0" xfId="3" applyFont="1"/>
    <xf numFmtId="0" fontId="10" fillId="0" borderId="0" xfId="3" applyFont="1" applyFill="1" applyBorder="1" applyAlignment="1">
      <alignment horizontal="center" vertical="center"/>
    </xf>
    <xf numFmtId="37" fontId="2" fillId="0" borderId="0" xfId="3" applyNumberFormat="1" applyFont="1"/>
    <xf numFmtId="5" fontId="20" fillId="0" borderId="7" xfId="3" applyNumberFormat="1" applyFont="1" applyFill="1" applyBorder="1" applyAlignment="1">
      <alignment horizontal="left" vertical="center"/>
    </xf>
    <xf numFmtId="5" fontId="20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2" fillId="0" borderId="6" xfId="3" applyNumberFormat="1" applyFont="1" applyFill="1" applyBorder="1" applyAlignment="1">
      <alignment horizontal="left" vertical="center"/>
    </xf>
    <xf numFmtId="169" fontId="23" fillId="2" borderId="7" xfId="2" applyNumberFormat="1" applyFont="1" applyFill="1" applyBorder="1"/>
    <xf numFmtId="165" fontId="24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4" fillId="0" borderId="8" xfId="1" applyNumberFormat="1" applyFont="1" applyFill="1" applyBorder="1" applyAlignment="1">
      <alignment horizontal="center"/>
    </xf>
    <xf numFmtId="5" fontId="24" fillId="0" borderId="0" xfId="1" applyNumberFormat="1" applyFont="1" applyFill="1" applyBorder="1" applyAlignment="1">
      <alignment horizontal="center"/>
    </xf>
    <xf numFmtId="5" fontId="17" fillId="2" borderId="6" xfId="2" applyNumberFormat="1" applyFont="1" applyFill="1" applyBorder="1"/>
    <xf numFmtId="169" fontId="17" fillId="2" borderId="7" xfId="2" applyNumberFormat="1" applyFont="1" applyFill="1" applyBorder="1"/>
    <xf numFmtId="6" fontId="17" fillId="2" borderId="5" xfId="2" applyNumberFormat="1" applyFont="1" applyFill="1" applyBorder="1"/>
    <xf numFmtId="179" fontId="17" fillId="2" borderId="5" xfId="2" applyNumberFormat="1" applyFont="1" applyFill="1" applyBorder="1"/>
    <xf numFmtId="165" fontId="14" fillId="0" borderId="8" xfId="1" applyNumberFormat="1" applyFont="1" applyFill="1" applyBorder="1"/>
    <xf numFmtId="165" fontId="14" fillId="0" borderId="0" xfId="1" applyNumberFormat="1" applyFont="1" applyFill="1" applyBorder="1"/>
    <xf numFmtId="165" fontId="14" fillId="0" borderId="8" xfId="1" applyNumberFormat="1" applyFont="1" applyBorder="1"/>
    <xf numFmtId="165" fontId="14" fillId="0" borderId="1" xfId="1" applyNumberFormat="1" applyFont="1" applyBorder="1"/>
    <xf numFmtId="5" fontId="14" fillId="0" borderId="1" xfId="1" applyNumberFormat="1" applyFont="1" applyFill="1" applyBorder="1"/>
    <xf numFmtId="5" fontId="25" fillId="2" borderId="7" xfId="2" applyNumberFormat="1" applyFont="1" applyFill="1" applyBorder="1"/>
    <xf numFmtId="5" fontId="25" fillId="2" borderId="6" xfId="2" applyNumberFormat="1" applyFont="1" applyFill="1" applyBorder="1"/>
    <xf numFmtId="5" fontId="17" fillId="2" borderId="7" xfId="2" applyNumberFormat="1" applyFont="1" applyFill="1" applyBorder="1"/>
    <xf numFmtId="9" fontId="14" fillId="0" borderId="0" xfId="4" applyFont="1" applyBorder="1"/>
    <xf numFmtId="9" fontId="14" fillId="0" borderId="0" xfId="4" applyFont="1" applyFill="1" applyBorder="1"/>
    <xf numFmtId="179" fontId="23" fillId="2" borderId="5" xfId="2" applyNumberFormat="1" applyFont="1" applyFill="1" applyBorder="1"/>
    <xf numFmtId="9" fontId="2" fillId="0" borderId="0" xfId="3" applyNumberFormat="1" applyFont="1"/>
    <xf numFmtId="5" fontId="21" fillId="0" borderId="2" xfId="1" applyNumberFormat="1" applyFont="1" applyFill="1" applyBorder="1" applyAlignment="1">
      <alignment horizontal="center"/>
    </xf>
    <xf numFmtId="165" fontId="21" fillId="0" borderId="3" xfId="1" applyNumberFormat="1" applyFont="1" applyFill="1" applyBorder="1" applyAlignment="1">
      <alignment horizontal="center"/>
    </xf>
    <xf numFmtId="5" fontId="21" fillId="0" borderId="3" xfId="1" applyNumberFormat="1" applyFont="1" applyFill="1" applyBorder="1" applyAlignment="1">
      <alignment horizontal="center"/>
    </xf>
    <xf numFmtId="0" fontId="2" fillId="0" borderId="3" xfId="3" applyFont="1" applyBorder="1"/>
    <xf numFmtId="5" fontId="21" fillId="0" borderId="9" xfId="1" applyNumberFormat="1" applyFont="1" applyFill="1" applyBorder="1" applyAlignment="1">
      <alignment horizontal="center"/>
    </xf>
    <xf numFmtId="5" fontId="24" fillId="0" borderId="10" xfId="1" applyNumberFormat="1" applyFont="1" applyFill="1" applyBorder="1" applyAlignment="1">
      <alignment horizontal="center"/>
    </xf>
    <xf numFmtId="165" fontId="24" fillId="0" borderId="11" xfId="1" applyNumberFormat="1" applyFont="1" applyFill="1" applyBorder="1" applyAlignment="1">
      <alignment horizontal="center"/>
    </xf>
    <xf numFmtId="5" fontId="24" fillId="0" borderId="11" xfId="1" applyNumberFormat="1" applyFont="1" applyFill="1" applyBorder="1" applyAlignment="1">
      <alignment horizontal="center"/>
    </xf>
    <xf numFmtId="0" fontId="2" fillId="0" borderId="11" xfId="3" applyFont="1" applyBorder="1"/>
    <xf numFmtId="0" fontId="2" fillId="0" borderId="12" xfId="3" applyFont="1" applyBorder="1"/>
    <xf numFmtId="0" fontId="26" fillId="0" borderId="0" xfId="0" applyFont="1" applyFill="1" applyAlignment="1">
      <alignment horizontal="right" vertical="center"/>
    </xf>
    <xf numFmtId="0" fontId="26" fillId="0" borderId="0" xfId="3" applyFont="1" applyFill="1" applyAlignment="1">
      <alignment horizontal="right"/>
    </xf>
    <xf numFmtId="165" fontId="27" fillId="0" borderId="8" xfId="1" applyNumberFormat="1" applyFont="1" applyFill="1" applyBorder="1"/>
    <xf numFmtId="165" fontId="2" fillId="0" borderId="1" xfId="1" applyNumberFormat="1" applyFont="1" applyFill="1" applyBorder="1"/>
    <xf numFmtId="0" fontId="15" fillId="0" borderId="2" xfId="0" applyFont="1" applyFill="1" applyBorder="1" applyAlignment="1">
      <alignment horizontal="center" vertical="center" textRotation="90"/>
    </xf>
    <xf numFmtId="0" fontId="16" fillId="0" borderId="8" xfId="0" applyFont="1" applyFill="1" applyBorder="1" applyAlignment="1">
      <alignment horizontal="center" vertical="center" textRotation="90"/>
    </xf>
    <xf numFmtId="0" fontId="16" fillId="0" borderId="10" xfId="0" applyFont="1" applyFill="1" applyBorder="1" applyAlignment="1">
      <alignment horizontal="center" vertical="center" textRotation="90"/>
    </xf>
    <xf numFmtId="0" fontId="15" fillId="0" borderId="9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center" vertical="center" textRotation="90"/>
    </xf>
    <xf numFmtId="0" fontId="16" fillId="0" borderId="12" xfId="0" applyFont="1" applyFill="1" applyBorder="1" applyAlignment="1">
      <alignment horizontal="center" vertical="center" textRotation="90"/>
    </xf>
    <xf numFmtId="0" fontId="15" fillId="0" borderId="8" xfId="0" applyFont="1" applyFill="1" applyBorder="1" applyAlignment="1">
      <alignment horizontal="center" vertical="center" textRotation="90"/>
    </xf>
    <xf numFmtId="0" fontId="15" fillId="0" borderId="10" xfId="0" applyFont="1" applyFill="1" applyBorder="1" applyAlignment="1">
      <alignment horizontal="center" vertical="center" textRotation="90"/>
    </xf>
    <xf numFmtId="0" fontId="15" fillId="0" borderId="1" xfId="0" applyFont="1" applyFill="1" applyBorder="1" applyAlignment="1">
      <alignment horizontal="center" vertical="center" textRotation="90"/>
    </xf>
    <xf numFmtId="0" fontId="15" fillId="0" borderId="11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79343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7625"/>
          <a:ext cx="79343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4</xdr:row>
      <xdr:rowOff>85725</xdr:rowOff>
    </xdr:from>
    <xdr:to>
      <xdr:col>21</xdr:col>
      <xdr:colOff>0</xdr:colOff>
      <xdr:row>4</xdr:row>
      <xdr:rowOff>85725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648075" y="952500"/>
          <a:ext cx="11915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4</xdr:row>
      <xdr:rowOff>180975</xdr:rowOff>
    </xdr:from>
    <xdr:to>
      <xdr:col>12</xdr:col>
      <xdr:colOff>495300</xdr:colOff>
      <xdr:row>4</xdr:row>
      <xdr:rowOff>180975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076700" y="99060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89"/>
  <sheetViews>
    <sheetView tabSelected="1" zoomScale="80" zoomScaleNormal="80" workbookViewId="0">
      <pane ySplit="6" topLeftCell="A7" activePane="bottomLeft" state="frozen"/>
      <selection activeCell="K30" sqref="K30"/>
      <selection pane="bottomLeft" activeCell="A7" sqref="A7:A16"/>
    </sheetView>
  </sheetViews>
  <sheetFormatPr defaultRowHeight="12.75" x14ac:dyDescent="0.25"/>
  <cols>
    <col min="1" max="2" width="2.7109375" style="3" customWidth="1"/>
    <col min="3" max="3" width="28" style="1" customWidth="1"/>
    <col min="4" max="4" width="6" style="1" customWidth="1"/>
    <col min="5" max="5" width="10.28515625" style="1" customWidth="1"/>
    <col min="6" max="6" width="6" style="1" customWidth="1"/>
    <col min="7" max="7" width="27.140625" style="1" bestFit="1" customWidth="1"/>
    <col min="8" max="8" width="6" style="1" customWidth="1"/>
    <col min="9" max="9" width="10.85546875" style="1" bestFit="1" customWidth="1"/>
    <col min="10" max="10" width="6.5703125" style="1" customWidth="1"/>
    <col min="11" max="11" width="22.28515625" style="1" customWidth="1"/>
    <col min="12" max="12" width="6" style="1" customWidth="1"/>
    <col min="13" max="13" width="10.85546875" style="1" bestFit="1" customWidth="1"/>
    <col min="14" max="14" width="6.28515625" style="1" customWidth="1"/>
    <col min="15" max="15" width="22.2851562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4.28515625" style="1" bestFit="1" customWidth="1"/>
    <col min="21" max="21" width="7.7109375" style="1" customWidth="1"/>
    <col min="22" max="16384" width="9.140625" style="1"/>
  </cols>
  <sheetData>
    <row r="1" spans="1:21" ht="9.75" customHeight="1" x14ac:dyDescent="0.25">
      <c r="B1" s="4"/>
      <c r="S1" s="4"/>
      <c r="T1" s="4"/>
      <c r="U1" s="3"/>
    </row>
    <row r="2" spans="1:21" s="8" customFormat="1" ht="27" customHeight="1" x14ac:dyDescent="0.4">
      <c r="A2" s="5" t="s">
        <v>7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93" t="s">
        <v>69</v>
      </c>
    </row>
    <row r="3" spans="1:21" s="9" customFormat="1" ht="15.75" customHeight="1" x14ac:dyDescent="0.2">
      <c r="B3" s="17"/>
      <c r="C3" s="11"/>
      <c r="D3" s="11"/>
      <c r="E3" s="11"/>
      <c r="F3" s="11"/>
      <c r="G3" s="11"/>
      <c r="H3" s="11"/>
      <c r="I3" s="11"/>
      <c r="J3" s="11"/>
      <c r="K3" s="19"/>
      <c r="L3" s="11"/>
      <c r="M3" s="19"/>
      <c r="N3" s="19"/>
      <c r="O3" s="19"/>
      <c r="P3" s="11"/>
      <c r="Q3" s="19"/>
      <c r="R3" s="19"/>
      <c r="U3" s="19" t="s">
        <v>2</v>
      </c>
    </row>
    <row r="4" spans="1:21" s="9" customFormat="1" ht="15.75" customHeight="1" x14ac:dyDescent="0.2">
      <c r="B4" s="17"/>
      <c r="C4" s="11"/>
      <c r="D4" s="11"/>
      <c r="E4" s="11"/>
      <c r="F4" s="11"/>
      <c r="G4" s="11"/>
      <c r="H4" s="11"/>
      <c r="I4" s="11"/>
      <c r="J4" s="11"/>
      <c r="K4" s="19"/>
      <c r="L4" s="11"/>
      <c r="M4" s="19"/>
      <c r="N4" s="19"/>
      <c r="O4" s="19"/>
      <c r="P4" s="11"/>
      <c r="Q4" s="19"/>
      <c r="R4" s="19"/>
      <c r="U4" s="19" t="s">
        <v>100</v>
      </c>
    </row>
    <row r="5" spans="1:21" s="9" customFormat="1" ht="15" customHeight="1" x14ac:dyDescent="0.2">
      <c r="B5" s="1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0"/>
      <c r="T5" s="10"/>
      <c r="U5" s="11"/>
    </row>
    <row r="6" spans="1:21" ht="16.5" x14ac:dyDescent="0.25">
      <c r="C6" s="21" t="s">
        <v>6</v>
      </c>
      <c r="D6" s="22"/>
      <c r="E6" s="22"/>
      <c r="F6" s="23"/>
      <c r="G6" s="21" t="s">
        <v>18</v>
      </c>
      <c r="H6" s="22"/>
      <c r="I6" s="22"/>
      <c r="J6" s="23"/>
      <c r="K6" s="21" t="s">
        <v>27</v>
      </c>
      <c r="L6" s="22"/>
      <c r="M6" s="22"/>
      <c r="N6" s="23"/>
      <c r="O6" s="21" t="s">
        <v>79</v>
      </c>
      <c r="P6" s="22"/>
      <c r="Q6" s="22"/>
      <c r="R6" s="23"/>
      <c r="S6" s="21" t="s">
        <v>15</v>
      </c>
      <c r="T6" s="22"/>
      <c r="U6" s="20"/>
    </row>
    <row r="7" spans="1:21" ht="19.5" customHeight="1" thickBot="1" x14ac:dyDescent="0.45">
      <c r="A7" s="97"/>
      <c r="B7" s="100" t="s">
        <v>33</v>
      </c>
      <c r="C7" s="14" t="s">
        <v>0</v>
      </c>
      <c r="D7" s="15" t="s">
        <v>22</v>
      </c>
      <c r="E7" s="15" t="s">
        <v>1</v>
      </c>
      <c r="F7" s="16">
        <f>COUNTA(C8:C15)</f>
        <v>7</v>
      </c>
      <c r="G7" s="14" t="s">
        <v>0</v>
      </c>
      <c r="H7" s="15" t="s">
        <v>22</v>
      </c>
      <c r="I7" s="15" t="s">
        <v>1</v>
      </c>
      <c r="J7" s="16">
        <f>COUNTA(G8:G15)</f>
        <v>4</v>
      </c>
      <c r="K7" s="14" t="s">
        <v>0</v>
      </c>
      <c r="L7" s="15" t="s">
        <v>22</v>
      </c>
      <c r="M7" s="15" t="s">
        <v>1</v>
      </c>
      <c r="N7" s="16">
        <f>COUNTA(K8:K15)</f>
        <v>0</v>
      </c>
      <c r="O7" s="14" t="s">
        <v>0</v>
      </c>
      <c r="P7" s="15" t="s">
        <v>22</v>
      </c>
      <c r="Q7" s="15" t="s">
        <v>1</v>
      </c>
      <c r="R7" s="16">
        <f>COUNTA(O8:O15)</f>
        <v>0</v>
      </c>
      <c r="S7" s="14"/>
      <c r="T7" s="15"/>
      <c r="U7" s="16">
        <f>+F7+J7+N7+R7</f>
        <v>11</v>
      </c>
    </row>
    <row r="8" spans="1:21" ht="13.5" x14ac:dyDescent="0.25">
      <c r="A8" s="98"/>
      <c r="B8" s="101"/>
      <c r="C8" s="73" t="s">
        <v>54</v>
      </c>
      <c r="D8" s="79">
        <v>0.3</v>
      </c>
      <c r="E8" s="18">
        <v>10000</v>
      </c>
      <c r="F8" s="74"/>
      <c r="G8" s="73" t="s">
        <v>63</v>
      </c>
      <c r="H8" s="79">
        <v>0.5</v>
      </c>
      <c r="I8" s="18">
        <v>15000</v>
      </c>
      <c r="J8" s="74"/>
      <c r="K8" s="73"/>
      <c r="L8" s="79"/>
      <c r="M8" s="18"/>
      <c r="N8" s="74"/>
      <c r="O8" s="73"/>
      <c r="P8" s="79"/>
      <c r="Q8" s="18"/>
      <c r="R8" s="74"/>
      <c r="S8" s="73"/>
      <c r="T8" s="13"/>
      <c r="U8" s="2"/>
    </row>
    <row r="9" spans="1:21" ht="13.5" x14ac:dyDescent="0.25">
      <c r="A9" s="98"/>
      <c r="B9" s="101"/>
      <c r="C9" s="73" t="s">
        <v>68</v>
      </c>
      <c r="D9" s="79">
        <v>0.75</v>
      </c>
      <c r="E9" s="18">
        <v>5000</v>
      </c>
      <c r="F9" s="74"/>
      <c r="G9" s="73" t="s">
        <v>55</v>
      </c>
      <c r="H9" s="79">
        <v>0.5</v>
      </c>
      <c r="I9" s="18">
        <v>10000</v>
      </c>
      <c r="J9" s="74"/>
      <c r="K9" s="73"/>
      <c r="L9" s="79"/>
      <c r="M9" s="18"/>
      <c r="N9" s="74"/>
      <c r="O9" s="73"/>
      <c r="P9" s="79"/>
      <c r="Q9" s="18"/>
      <c r="R9" s="74"/>
      <c r="S9" s="73"/>
      <c r="T9" s="13"/>
      <c r="U9" s="2"/>
    </row>
    <row r="10" spans="1:21" ht="13.5" x14ac:dyDescent="0.25">
      <c r="A10" s="98"/>
      <c r="B10" s="101"/>
      <c r="C10" s="73" t="s">
        <v>80</v>
      </c>
      <c r="D10" s="79">
        <v>0.5</v>
      </c>
      <c r="E10" s="18">
        <v>5000</v>
      </c>
      <c r="F10" s="74"/>
      <c r="G10" s="73" t="s">
        <v>71</v>
      </c>
      <c r="H10" s="79">
        <v>0.6</v>
      </c>
      <c r="I10" s="18">
        <v>2000</v>
      </c>
      <c r="J10" s="74"/>
      <c r="K10" s="73"/>
      <c r="L10" s="79"/>
      <c r="M10" s="18"/>
      <c r="N10" s="74"/>
      <c r="O10" s="73"/>
      <c r="P10" s="79"/>
      <c r="Q10" s="18"/>
      <c r="R10" s="74"/>
      <c r="S10" s="73"/>
      <c r="T10" s="13"/>
      <c r="U10" s="2"/>
    </row>
    <row r="11" spans="1:21" ht="13.5" x14ac:dyDescent="0.25">
      <c r="A11" s="98"/>
      <c r="B11" s="101"/>
      <c r="C11" s="73" t="s">
        <v>19</v>
      </c>
      <c r="D11" s="79">
        <v>0.7</v>
      </c>
      <c r="E11" s="18">
        <v>3000</v>
      </c>
      <c r="F11" s="74"/>
      <c r="G11" s="73" t="s">
        <v>23</v>
      </c>
      <c r="H11" s="79">
        <v>0.95</v>
      </c>
      <c r="I11" s="18">
        <v>737</v>
      </c>
      <c r="J11" s="74"/>
      <c r="K11" s="73"/>
      <c r="L11" s="79"/>
      <c r="M11" s="18"/>
      <c r="N11" s="74"/>
      <c r="O11" s="73"/>
      <c r="P11" s="79"/>
      <c r="Q11" s="18"/>
      <c r="R11" s="74"/>
      <c r="S11" s="73"/>
      <c r="T11" s="13"/>
      <c r="U11" s="2"/>
    </row>
    <row r="12" spans="1:21" ht="13.5" x14ac:dyDescent="0.25">
      <c r="A12" s="98"/>
      <c r="B12" s="101"/>
      <c r="C12" s="73" t="s">
        <v>81</v>
      </c>
      <c r="D12" s="79">
        <v>0.5</v>
      </c>
      <c r="E12" s="18">
        <v>3000</v>
      </c>
      <c r="F12" s="74"/>
      <c r="G12" s="73"/>
      <c r="H12" s="79"/>
      <c r="I12" s="18"/>
      <c r="J12" s="74"/>
      <c r="K12" s="73"/>
      <c r="L12" s="79"/>
      <c r="M12" s="18"/>
      <c r="N12" s="74"/>
      <c r="O12" s="73"/>
      <c r="P12" s="79"/>
      <c r="Q12" s="18"/>
      <c r="R12" s="74"/>
      <c r="S12" s="73"/>
      <c r="T12" s="13"/>
      <c r="U12" s="2"/>
    </row>
    <row r="13" spans="1:21" ht="13.5" x14ac:dyDescent="0.25">
      <c r="A13" s="98"/>
      <c r="B13" s="101"/>
      <c r="C13" s="73" t="s">
        <v>23</v>
      </c>
      <c r="D13" s="79">
        <v>0.95</v>
      </c>
      <c r="E13" s="18">
        <v>1765</v>
      </c>
      <c r="F13" s="74"/>
      <c r="G13" s="73"/>
      <c r="H13" s="79"/>
      <c r="I13" s="18"/>
      <c r="J13" s="74"/>
      <c r="K13" s="73"/>
      <c r="L13" s="79"/>
      <c r="M13" s="18"/>
      <c r="N13" s="74"/>
      <c r="O13" s="73"/>
      <c r="P13" s="79"/>
      <c r="Q13" s="18"/>
      <c r="R13" s="74"/>
      <c r="S13" s="73"/>
      <c r="T13" s="13"/>
      <c r="U13" s="2"/>
    </row>
    <row r="14" spans="1:21" ht="13.5" x14ac:dyDescent="0.25">
      <c r="A14" s="98"/>
      <c r="B14" s="101"/>
      <c r="C14" s="73" t="s">
        <v>62</v>
      </c>
      <c r="D14" s="79">
        <v>0.75</v>
      </c>
      <c r="E14" s="18">
        <v>1000</v>
      </c>
      <c r="F14" s="74"/>
      <c r="G14" s="73"/>
      <c r="H14" s="79"/>
      <c r="I14" s="18"/>
      <c r="J14" s="74"/>
      <c r="K14" s="73"/>
      <c r="L14" s="79"/>
      <c r="M14" s="18"/>
      <c r="N14" s="74"/>
      <c r="O14" s="73"/>
      <c r="P14" s="79"/>
      <c r="Q14" s="18"/>
      <c r="R14" s="74"/>
      <c r="S14" s="73"/>
      <c r="T14" s="13"/>
      <c r="U14" s="2"/>
    </row>
    <row r="15" spans="1:21" ht="13.5" x14ac:dyDescent="0.25">
      <c r="A15" s="98"/>
      <c r="B15" s="101"/>
      <c r="C15" s="73"/>
      <c r="D15" s="79"/>
      <c r="E15" s="18"/>
      <c r="F15" s="74"/>
      <c r="G15" s="73"/>
      <c r="H15" s="79"/>
      <c r="I15" s="18"/>
      <c r="J15" s="74"/>
      <c r="K15" s="73"/>
      <c r="L15" s="79"/>
      <c r="M15" s="18"/>
      <c r="N15" s="74"/>
      <c r="O15" s="73"/>
      <c r="P15" s="79"/>
      <c r="Q15" s="18"/>
      <c r="R15" s="74"/>
      <c r="S15" s="73"/>
      <c r="T15" s="13"/>
      <c r="U15" s="2"/>
    </row>
    <row r="16" spans="1:21" x14ac:dyDescent="0.25">
      <c r="A16" s="99"/>
      <c r="B16" s="102"/>
      <c r="C16" s="67" t="s">
        <v>9</v>
      </c>
      <c r="D16" s="78"/>
      <c r="E16" s="68">
        <f>SUM(E8:E15)</f>
        <v>28765</v>
      </c>
      <c r="F16" s="69"/>
      <c r="G16" s="67" t="s">
        <v>9</v>
      </c>
      <c r="H16" s="78"/>
      <c r="I16" s="68">
        <f>SUM(I8:I15)</f>
        <v>27737</v>
      </c>
      <c r="J16" s="69"/>
      <c r="K16" s="67" t="s">
        <v>9</v>
      </c>
      <c r="L16" s="78"/>
      <c r="M16" s="68">
        <f>SUM(M8:M15)</f>
        <v>0</v>
      </c>
      <c r="N16" s="69"/>
      <c r="O16" s="67" t="s">
        <v>9</v>
      </c>
      <c r="P16" s="78"/>
      <c r="Q16" s="68">
        <f>SUM(Q8:Q15)</f>
        <v>0</v>
      </c>
      <c r="R16" s="69"/>
      <c r="S16" s="67" t="s">
        <v>15</v>
      </c>
      <c r="T16" s="68">
        <f>+E16+I16+M16+Q16</f>
        <v>56502</v>
      </c>
      <c r="U16" s="69"/>
    </row>
    <row r="17" spans="1:21" ht="16.5" thickBot="1" x14ac:dyDescent="0.45">
      <c r="A17" s="97" t="s">
        <v>3</v>
      </c>
      <c r="B17" s="100" t="s">
        <v>4</v>
      </c>
      <c r="C17" s="14" t="s">
        <v>0</v>
      </c>
      <c r="D17" s="15"/>
      <c r="E17" s="15" t="s">
        <v>1</v>
      </c>
      <c r="F17" s="16">
        <f>COUNTA(C18:C25)</f>
        <v>6</v>
      </c>
      <c r="G17" s="14" t="s">
        <v>0</v>
      </c>
      <c r="H17" s="15"/>
      <c r="I17" s="15" t="s">
        <v>1</v>
      </c>
      <c r="J17" s="16">
        <f>COUNTA(G18:G25)</f>
        <v>4</v>
      </c>
      <c r="K17" s="14" t="s">
        <v>0</v>
      </c>
      <c r="L17" s="15"/>
      <c r="M17" s="15" t="s">
        <v>1</v>
      </c>
      <c r="N17" s="16">
        <f>COUNTA(K18:K25)</f>
        <v>2</v>
      </c>
      <c r="O17" s="14" t="s">
        <v>0</v>
      </c>
      <c r="P17" s="15"/>
      <c r="Q17" s="15" t="s">
        <v>1</v>
      </c>
      <c r="R17" s="16">
        <f>COUNTA(O18:O25)</f>
        <v>0</v>
      </c>
      <c r="S17" s="14"/>
      <c r="T17" s="15"/>
      <c r="U17" s="16">
        <f>+F17+J17+N17+R17</f>
        <v>12</v>
      </c>
    </row>
    <row r="18" spans="1:21" ht="13.5" x14ac:dyDescent="0.25">
      <c r="A18" s="103"/>
      <c r="B18" s="105"/>
      <c r="C18" s="71" t="s">
        <v>35</v>
      </c>
      <c r="D18" s="80">
        <v>0.25</v>
      </c>
      <c r="E18" s="72">
        <v>15000</v>
      </c>
      <c r="F18" s="96"/>
      <c r="G18" s="71" t="s">
        <v>35</v>
      </c>
      <c r="H18" s="80">
        <v>0.25</v>
      </c>
      <c r="I18" s="72">
        <v>15000</v>
      </c>
      <c r="J18" s="96"/>
      <c r="K18" s="71" t="s">
        <v>35</v>
      </c>
      <c r="L18" s="79">
        <v>0.25</v>
      </c>
      <c r="M18" s="18">
        <v>15000</v>
      </c>
      <c r="N18" s="2"/>
      <c r="O18" s="71"/>
      <c r="P18" s="80"/>
      <c r="Q18" s="72"/>
      <c r="R18" s="2"/>
      <c r="S18" s="73"/>
      <c r="T18" s="18"/>
      <c r="U18" s="74"/>
    </row>
    <row r="19" spans="1:21" ht="13.5" x14ac:dyDescent="0.25">
      <c r="A19" s="103"/>
      <c r="B19" s="105"/>
      <c r="C19" s="71" t="s">
        <v>85</v>
      </c>
      <c r="D19" s="80">
        <v>0.5</v>
      </c>
      <c r="E19" s="72">
        <v>3000</v>
      </c>
      <c r="F19" s="96"/>
      <c r="G19" s="71" t="s">
        <v>53</v>
      </c>
      <c r="H19" s="80">
        <v>0.25</v>
      </c>
      <c r="I19" s="72">
        <v>10000</v>
      </c>
      <c r="J19" s="96"/>
      <c r="K19" s="71" t="s">
        <v>32</v>
      </c>
      <c r="L19" s="80">
        <v>0.25</v>
      </c>
      <c r="M19" s="72">
        <v>5000</v>
      </c>
      <c r="N19" s="2"/>
      <c r="O19" s="73"/>
      <c r="P19" s="79"/>
      <c r="Q19" s="18"/>
      <c r="R19" s="2"/>
      <c r="S19" s="73"/>
      <c r="T19" s="18"/>
      <c r="U19" s="74"/>
    </row>
    <row r="20" spans="1:21" ht="13.5" x14ac:dyDescent="0.25">
      <c r="A20" s="103"/>
      <c r="B20" s="105"/>
      <c r="C20" s="71" t="s">
        <v>34</v>
      </c>
      <c r="D20" s="80">
        <v>0.99</v>
      </c>
      <c r="E20" s="72">
        <v>1000</v>
      </c>
      <c r="F20" s="96"/>
      <c r="G20" s="71" t="s">
        <v>73</v>
      </c>
      <c r="H20" s="80">
        <v>0.25</v>
      </c>
      <c r="I20" s="72">
        <v>5000</v>
      </c>
      <c r="J20" s="96"/>
      <c r="K20" s="71"/>
      <c r="L20" s="79"/>
      <c r="M20" s="18"/>
      <c r="N20" s="2"/>
      <c r="O20" s="73"/>
      <c r="P20" s="79"/>
      <c r="Q20" s="18"/>
      <c r="R20" s="2"/>
      <c r="S20" s="73"/>
      <c r="T20" s="18"/>
      <c r="U20" s="74"/>
    </row>
    <row r="21" spans="1:21" ht="13.5" x14ac:dyDescent="0.25">
      <c r="A21" s="103"/>
      <c r="B21" s="105"/>
      <c r="C21" s="71" t="s">
        <v>25</v>
      </c>
      <c r="D21" s="80">
        <v>0.5</v>
      </c>
      <c r="E21" s="72">
        <v>1000</v>
      </c>
      <c r="F21" s="96"/>
      <c r="G21" s="71" t="s">
        <v>86</v>
      </c>
      <c r="H21" s="80">
        <v>0.5</v>
      </c>
      <c r="I21" s="72">
        <v>500</v>
      </c>
      <c r="J21" s="96"/>
      <c r="K21" s="71"/>
      <c r="L21" s="79"/>
      <c r="M21" s="18"/>
      <c r="N21" s="2"/>
      <c r="O21" s="73"/>
      <c r="P21" s="79"/>
      <c r="Q21" s="18"/>
      <c r="R21" s="2"/>
      <c r="S21" s="73"/>
      <c r="T21" s="18"/>
      <c r="U21" s="74"/>
    </row>
    <row r="22" spans="1:21" ht="13.5" x14ac:dyDescent="0.25">
      <c r="A22" s="103"/>
      <c r="B22" s="105"/>
      <c r="C22" s="71" t="s">
        <v>5</v>
      </c>
      <c r="D22" s="80">
        <v>0.75</v>
      </c>
      <c r="E22" s="72">
        <v>1000</v>
      </c>
      <c r="F22" s="96"/>
      <c r="G22" s="71"/>
      <c r="H22" s="80"/>
      <c r="I22" s="72"/>
      <c r="J22" s="96"/>
      <c r="K22" s="71"/>
      <c r="L22" s="79"/>
      <c r="M22" s="18"/>
      <c r="N22" s="2"/>
      <c r="O22" s="71"/>
      <c r="P22" s="79"/>
      <c r="Q22" s="18"/>
      <c r="R22" s="2"/>
      <c r="S22" s="73"/>
      <c r="T22" s="18"/>
      <c r="U22" s="74"/>
    </row>
    <row r="23" spans="1:21" ht="13.5" x14ac:dyDescent="0.25">
      <c r="A23" s="103"/>
      <c r="B23" s="105"/>
      <c r="C23" s="71" t="s">
        <v>72</v>
      </c>
      <c r="D23" s="80">
        <v>0.75</v>
      </c>
      <c r="E23" s="72">
        <v>500</v>
      </c>
      <c r="F23" s="96"/>
      <c r="G23" s="71"/>
      <c r="H23" s="80"/>
      <c r="I23" s="72"/>
      <c r="J23" s="96"/>
      <c r="K23" s="71"/>
      <c r="L23" s="79"/>
      <c r="M23" s="18"/>
      <c r="N23" s="2"/>
      <c r="O23" s="71"/>
      <c r="P23" s="79"/>
      <c r="Q23" s="18"/>
      <c r="R23" s="2"/>
      <c r="S23" s="73"/>
      <c r="T23" s="18"/>
      <c r="U23" s="75"/>
    </row>
    <row r="24" spans="1:21" ht="13.5" x14ac:dyDescent="0.25">
      <c r="A24" s="103"/>
      <c r="B24" s="105"/>
      <c r="C24" s="95"/>
      <c r="D24" s="80"/>
      <c r="E24" s="72"/>
      <c r="F24" s="2"/>
      <c r="G24" s="71"/>
      <c r="H24" s="79"/>
      <c r="I24" s="18"/>
      <c r="J24" s="2"/>
      <c r="K24" s="71"/>
      <c r="L24" s="79"/>
      <c r="M24" s="18"/>
      <c r="N24" s="2"/>
      <c r="O24" s="71"/>
      <c r="P24" s="79"/>
      <c r="Q24" s="18"/>
      <c r="R24" s="2"/>
      <c r="S24" s="73"/>
      <c r="T24" s="18"/>
      <c r="U24" s="75"/>
    </row>
    <row r="25" spans="1:21" ht="13.5" x14ac:dyDescent="0.25">
      <c r="A25" s="103"/>
      <c r="B25" s="105"/>
      <c r="C25" s="71"/>
      <c r="D25" s="80"/>
      <c r="E25" s="72"/>
      <c r="F25" s="2"/>
      <c r="G25" s="73"/>
      <c r="H25" s="79"/>
      <c r="I25" s="18"/>
      <c r="J25" s="2"/>
      <c r="K25" s="73"/>
      <c r="L25" s="79"/>
      <c r="M25" s="18"/>
      <c r="N25" s="2"/>
      <c r="O25" s="73"/>
      <c r="P25" s="79"/>
      <c r="Q25" s="18"/>
      <c r="R25" s="2"/>
      <c r="S25" s="73"/>
      <c r="T25" s="18"/>
      <c r="U25" s="74"/>
    </row>
    <row r="26" spans="1:21" x14ac:dyDescent="0.25">
      <c r="A26" s="104"/>
      <c r="B26" s="106"/>
      <c r="C26" s="67" t="s">
        <v>9</v>
      </c>
      <c r="D26" s="78"/>
      <c r="E26" s="68">
        <f>SUM(E18:E25)</f>
        <v>21500</v>
      </c>
      <c r="F26" s="69"/>
      <c r="G26" s="67" t="s">
        <v>9</v>
      </c>
      <c r="H26" s="78"/>
      <c r="I26" s="68">
        <f>SUM(I18:I25)</f>
        <v>30500</v>
      </c>
      <c r="J26" s="69"/>
      <c r="K26" s="67" t="s">
        <v>9</v>
      </c>
      <c r="L26" s="78"/>
      <c r="M26" s="68">
        <f>SUM(M18:M25)</f>
        <v>20000</v>
      </c>
      <c r="N26" s="69"/>
      <c r="O26" s="67" t="s">
        <v>9</v>
      </c>
      <c r="P26" s="78"/>
      <c r="Q26" s="68">
        <f>SUM(Q18:Q25)</f>
        <v>0</v>
      </c>
      <c r="R26" s="69"/>
      <c r="S26" s="67" t="s">
        <v>15</v>
      </c>
      <c r="T26" s="68">
        <f>+E26+I26+M26+Q26</f>
        <v>72000</v>
      </c>
      <c r="U26" s="69"/>
    </row>
    <row r="27" spans="1:21" ht="16.5" thickBot="1" x14ac:dyDescent="0.45">
      <c r="A27" s="97" t="s">
        <v>74</v>
      </c>
      <c r="B27" s="100" t="s">
        <v>75</v>
      </c>
      <c r="C27" s="14" t="s">
        <v>0</v>
      </c>
      <c r="D27" s="15"/>
      <c r="E27" s="15" t="s">
        <v>1</v>
      </c>
      <c r="F27" s="16">
        <f>COUNTA(C28:C30)</f>
        <v>1</v>
      </c>
      <c r="G27" s="14" t="s">
        <v>0</v>
      </c>
      <c r="H27" s="15"/>
      <c r="I27" s="15" t="s">
        <v>1</v>
      </c>
      <c r="J27" s="16">
        <f>COUNTA(G28:G30)</f>
        <v>0</v>
      </c>
      <c r="K27" s="14" t="s">
        <v>0</v>
      </c>
      <c r="L27" s="15"/>
      <c r="M27" s="15" t="s">
        <v>1</v>
      </c>
      <c r="N27" s="16">
        <f>COUNTA(K28:K30)</f>
        <v>1</v>
      </c>
      <c r="O27" s="14" t="s">
        <v>0</v>
      </c>
      <c r="P27" s="15"/>
      <c r="Q27" s="15" t="s">
        <v>1</v>
      </c>
      <c r="R27" s="16">
        <f>COUNTA(O28:O30)</f>
        <v>0</v>
      </c>
      <c r="S27" s="14"/>
      <c r="T27" s="15"/>
      <c r="U27" s="16">
        <f>+F27+J27+N27+R27</f>
        <v>2</v>
      </c>
    </row>
    <row r="28" spans="1:21" ht="13.5" x14ac:dyDescent="0.25">
      <c r="A28" s="98"/>
      <c r="B28" s="101"/>
      <c r="C28" s="73" t="s">
        <v>52</v>
      </c>
      <c r="D28" s="79">
        <v>0.75</v>
      </c>
      <c r="E28" s="18">
        <v>2500</v>
      </c>
      <c r="F28" s="74"/>
      <c r="G28" s="73"/>
      <c r="H28" s="79"/>
      <c r="I28" s="18"/>
      <c r="J28" s="74"/>
      <c r="K28" s="73" t="s">
        <v>52</v>
      </c>
      <c r="L28" s="79">
        <v>0.75</v>
      </c>
      <c r="M28" s="18">
        <v>2500</v>
      </c>
      <c r="N28" s="74"/>
      <c r="O28" s="73"/>
      <c r="P28" s="79"/>
      <c r="Q28" s="18"/>
      <c r="R28" s="74"/>
      <c r="S28" s="73"/>
      <c r="T28" s="13"/>
      <c r="U28" s="2"/>
    </row>
    <row r="29" spans="1:21" ht="13.5" x14ac:dyDescent="0.25">
      <c r="A29" s="98"/>
      <c r="B29" s="101"/>
      <c r="C29" s="73"/>
      <c r="D29" s="79"/>
      <c r="E29" s="18"/>
      <c r="F29" s="74"/>
      <c r="G29" s="73"/>
      <c r="H29" s="79"/>
      <c r="I29" s="18"/>
      <c r="J29" s="74"/>
      <c r="K29" s="73"/>
      <c r="L29" s="79"/>
      <c r="M29" s="18"/>
      <c r="N29" s="74"/>
      <c r="O29" s="73"/>
      <c r="P29" s="79"/>
      <c r="Q29" s="18"/>
      <c r="R29" s="74"/>
      <c r="S29" s="73"/>
      <c r="T29" s="13"/>
      <c r="U29" s="2"/>
    </row>
    <row r="30" spans="1:21" ht="13.5" x14ac:dyDescent="0.25">
      <c r="A30" s="98"/>
      <c r="B30" s="101"/>
      <c r="C30" s="73"/>
      <c r="D30" s="18"/>
      <c r="E30" s="18"/>
      <c r="F30" s="74"/>
      <c r="G30" s="73"/>
      <c r="H30" s="18"/>
      <c r="I30" s="18"/>
      <c r="J30" s="74"/>
      <c r="K30" s="73"/>
      <c r="L30" s="18"/>
      <c r="M30" s="18"/>
      <c r="N30" s="74"/>
      <c r="O30" s="73"/>
      <c r="P30" s="18"/>
      <c r="Q30" s="18"/>
      <c r="R30" s="74"/>
      <c r="S30" s="73"/>
      <c r="T30" s="13"/>
      <c r="U30" s="2"/>
    </row>
    <row r="31" spans="1:21" x14ac:dyDescent="0.25">
      <c r="A31" s="99"/>
      <c r="B31" s="102"/>
      <c r="C31" s="67" t="s">
        <v>9</v>
      </c>
      <c r="D31" s="78"/>
      <c r="E31" s="68">
        <f>SUM(E28:E30)</f>
        <v>2500</v>
      </c>
      <c r="F31" s="69"/>
      <c r="G31" s="67" t="s">
        <v>9</v>
      </c>
      <c r="H31" s="78"/>
      <c r="I31" s="68">
        <f>SUM(I28:I30)</f>
        <v>0</v>
      </c>
      <c r="J31" s="69"/>
      <c r="K31" s="67" t="s">
        <v>9</v>
      </c>
      <c r="L31" s="78"/>
      <c r="M31" s="68">
        <f>SUM(M28:M30)</f>
        <v>2500</v>
      </c>
      <c r="N31" s="69"/>
      <c r="O31" s="67" t="s">
        <v>9</v>
      </c>
      <c r="P31" s="78"/>
      <c r="Q31" s="68">
        <f>SUM(Q28:Q30)</f>
        <v>0</v>
      </c>
      <c r="R31" s="69"/>
      <c r="S31" s="67" t="s">
        <v>15</v>
      </c>
      <c r="T31" s="68">
        <f>+E31+I31+M31+Q31</f>
        <v>5000</v>
      </c>
      <c r="U31" s="69"/>
    </row>
    <row r="32" spans="1:21" ht="16.5" thickBot="1" x14ac:dyDescent="0.45">
      <c r="A32" s="97"/>
      <c r="B32" s="100" t="s">
        <v>13</v>
      </c>
      <c r="C32" s="14" t="s">
        <v>0</v>
      </c>
      <c r="D32" s="15"/>
      <c r="E32" s="15" t="s">
        <v>1</v>
      </c>
      <c r="F32" s="16">
        <f>COUNTA(C33:C34)</f>
        <v>1</v>
      </c>
      <c r="G32" s="14" t="s">
        <v>0</v>
      </c>
      <c r="H32" s="15"/>
      <c r="I32" s="15" t="s">
        <v>1</v>
      </c>
      <c r="J32" s="16">
        <f>COUNTA(G33:G34)</f>
        <v>0</v>
      </c>
      <c r="K32" s="14" t="s">
        <v>0</v>
      </c>
      <c r="L32" s="15"/>
      <c r="M32" s="15" t="s">
        <v>1</v>
      </c>
      <c r="N32" s="16">
        <f>COUNTA(K33:K34)</f>
        <v>0</v>
      </c>
      <c r="O32" s="14" t="s">
        <v>0</v>
      </c>
      <c r="P32" s="15"/>
      <c r="Q32" s="15" t="s">
        <v>1</v>
      </c>
      <c r="R32" s="16">
        <f>COUNTA(O33:O34)</f>
        <v>0</v>
      </c>
      <c r="S32" s="14"/>
      <c r="T32" s="15"/>
      <c r="U32" s="16">
        <f>+F32+J32+N32+R32</f>
        <v>1</v>
      </c>
    </row>
    <row r="33" spans="1:21" ht="13.5" x14ac:dyDescent="0.25">
      <c r="A33" s="98"/>
      <c r="B33" s="101"/>
      <c r="C33" s="73" t="s">
        <v>43</v>
      </c>
      <c r="D33" s="79">
        <v>0.75</v>
      </c>
      <c r="E33" s="18">
        <v>2000</v>
      </c>
      <c r="F33" s="74"/>
      <c r="G33" s="73"/>
      <c r="H33" s="79"/>
      <c r="I33" s="18"/>
      <c r="J33" s="74"/>
      <c r="K33" s="73"/>
      <c r="L33" s="79"/>
      <c r="M33" s="18"/>
      <c r="N33" s="74"/>
      <c r="O33" s="73"/>
      <c r="P33" s="79"/>
      <c r="Q33" s="18"/>
      <c r="R33" s="74"/>
      <c r="S33" s="73"/>
      <c r="T33" s="13"/>
      <c r="U33" s="2"/>
    </row>
    <row r="34" spans="1:21" ht="13.5" x14ac:dyDescent="0.25">
      <c r="A34" s="98"/>
      <c r="B34" s="101"/>
      <c r="C34" s="73"/>
      <c r="D34" s="18"/>
      <c r="E34" s="18"/>
      <c r="F34" s="74"/>
      <c r="G34" s="73"/>
      <c r="H34" s="18"/>
      <c r="I34" s="18"/>
      <c r="J34" s="74"/>
      <c r="K34" s="73"/>
      <c r="L34" s="18"/>
      <c r="M34" s="18"/>
      <c r="N34" s="74"/>
      <c r="O34" s="73"/>
      <c r="P34" s="18"/>
      <c r="Q34" s="18"/>
      <c r="R34" s="74"/>
      <c r="S34" s="73"/>
      <c r="T34" s="13"/>
      <c r="U34" s="2"/>
    </row>
    <row r="35" spans="1:21" x14ac:dyDescent="0.25">
      <c r="A35" s="99"/>
      <c r="B35" s="102"/>
      <c r="C35" s="67" t="s">
        <v>9</v>
      </c>
      <c r="D35" s="78"/>
      <c r="E35" s="68">
        <f>SUM(E33:E34)</f>
        <v>2000</v>
      </c>
      <c r="F35" s="69"/>
      <c r="G35" s="67" t="s">
        <v>9</v>
      </c>
      <c r="H35" s="78"/>
      <c r="I35" s="68">
        <f>SUM(I33:I34)</f>
        <v>0</v>
      </c>
      <c r="J35" s="69"/>
      <c r="K35" s="67" t="s">
        <v>9</v>
      </c>
      <c r="L35" s="78"/>
      <c r="M35" s="68">
        <f>SUM(M33:M34)</f>
        <v>0</v>
      </c>
      <c r="N35" s="69"/>
      <c r="O35" s="67" t="s">
        <v>9</v>
      </c>
      <c r="P35" s="78"/>
      <c r="Q35" s="68">
        <f>SUM(Q33:Q34)</f>
        <v>0</v>
      </c>
      <c r="R35" s="69"/>
      <c r="S35" s="67" t="s">
        <v>15</v>
      </c>
      <c r="T35" s="68">
        <f>+E35+I35+M35+Q35</f>
        <v>2000</v>
      </c>
      <c r="U35" s="69"/>
    </row>
    <row r="36" spans="1:21" ht="16.5" thickBot="1" x14ac:dyDescent="0.45">
      <c r="A36" s="97"/>
      <c r="B36" s="100" t="s">
        <v>14</v>
      </c>
      <c r="C36" s="14" t="s">
        <v>0</v>
      </c>
      <c r="D36" s="15"/>
      <c r="E36" s="15" t="s">
        <v>1</v>
      </c>
      <c r="F36" s="16">
        <f>COUNTA(C37:C51)</f>
        <v>14</v>
      </c>
      <c r="G36" s="14" t="s">
        <v>0</v>
      </c>
      <c r="H36" s="15"/>
      <c r="I36" s="15" t="s">
        <v>1</v>
      </c>
      <c r="J36" s="16">
        <f>COUNTA(G37:G51)</f>
        <v>6</v>
      </c>
      <c r="K36" s="14" t="s">
        <v>0</v>
      </c>
      <c r="L36" s="15"/>
      <c r="M36" s="15" t="s">
        <v>1</v>
      </c>
      <c r="N36" s="16">
        <f>COUNTA(K37:K51)</f>
        <v>0</v>
      </c>
      <c r="O36" s="14" t="s">
        <v>0</v>
      </c>
      <c r="P36" s="15"/>
      <c r="Q36" s="15" t="s">
        <v>1</v>
      </c>
      <c r="R36" s="16">
        <f>COUNTA(O37:O51)</f>
        <v>0</v>
      </c>
      <c r="S36" s="14"/>
      <c r="T36" s="15"/>
      <c r="U36" s="16">
        <f>+F36+J36+N36+R36</f>
        <v>20</v>
      </c>
    </row>
    <row r="37" spans="1:21" ht="13.5" x14ac:dyDescent="0.25">
      <c r="A37" s="98"/>
      <c r="B37" s="101"/>
      <c r="C37" s="73" t="s">
        <v>31</v>
      </c>
      <c r="D37" s="79">
        <v>0.25</v>
      </c>
      <c r="E37" s="18">
        <v>200</v>
      </c>
      <c r="F37" s="74"/>
      <c r="G37" s="73" t="s">
        <v>36</v>
      </c>
      <c r="H37" s="79">
        <v>0.3</v>
      </c>
      <c r="I37" s="18">
        <v>1000</v>
      </c>
      <c r="J37" s="74"/>
      <c r="K37" s="73"/>
      <c r="L37" s="79"/>
      <c r="M37" s="18"/>
      <c r="N37" s="74"/>
      <c r="O37" s="73"/>
      <c r="P37" s="79"/>
      <c r="Q37" s="18"/>
      <c r="R37" s="74"/>
      <c r="S37" s="73"/>
      <c r="T37" s="13"/>
      <c r="U37" s="2"/>
    </row>
    <row r="38" spans="1:21" ht="13.5" x14ac:dyDescent="0.25">
      <c r="A38" s="98"/>
      <c r="B38" s="101"/>
      <c r="C38" s="73" t="s">
        <v>83</v>
      </c>
      <c r="D38" s="79">
        <v>0.3</v>
      </c>
      <c r="E38" s="18">
        <v>150</v>
      </c>
      <c r="F38" s="74"/>
      <c r="G38" s="73" t="s">
        <v>59</v>
      </c>
      <c r="H38" s="79">
        <v>0.5</v>
      </c>
      <c r="I38" s="18">
        <v>1000</v>
      </c>
      <c r="J38" s="74"/>
      <c r="K38" s="73"/>
      <c r="L38" s="79"/>
      <c r="M38" s="18"/>
      <c r="N38" s="74"/>
      <c r="O38" s="73"/>
      <c r="P38" s="79"/>
      <c r="Q38" s="18"/>
      <c r="R38" s="74"/>
      <c r="S38" s="73"/>
      <c r="T38" s="13"/>
      <c r="U38" s="2"/>
    </row>
    <row r="39" spans="1:21" ht="13.5" x14ac:dyDescent="0.25">
      <c r="A39" s="98"/>
      <c r="B39" s="101"/>
      <c r="C39" s="73" t="s">
        <v>87</v>
      </c>
      <c r="D39" s="79">
        <v>0.65</v>
      </c>
      <c r="E39" s="18">
        <v>150</v>
      </c>
      <c r="F39" s="74"/>
      <c r="G39" s="73" t="s">
        <v>39</v>
      </c>
      <c r="H39" s="79">
        <v>0.5</v>
      </c>
      <c r="I39" s="18">
        <v>750</v>
      </c>
      <c r="J39" s="74"/>
      <c r="K39" s="73"/>
      <c r="L39" s="79"/>
      <c r="M39" s="18"/>
      <c r="N39" s="74"/>
      <c r="O39" s="73"/>
      <c r="P39" s="79"/>
      <c r="Q39" s="18"/>
      <c r="R39" s="74"/>
      <c r="S39" s="73"/>
      <c r="T39" s="13"/>
      <c r="U39" s="2"/>
    </row>
    <row r="40" spans="1:21" ht="13.5" x14ac:dyDescent="0.25">
      <c r="A40" s="98"/>
      <c r="B40" s="101"/>
      <c r="C40" s="73" t="s">
        <v>20</v>
      </c>
      <c r="D40" s="79">
        <v>0.3</v>
      </c>
      <c r="E40" s="18">
        <v>100</v>
      </c>
      <c r="F40" s="74"/>
      <c r="G40" s="73" t="s">
        <v>40</v>
      </c>
      <c r="H40" s="79">
        <v>0.5</v>
      </c>
      <c r="I40" s="18">
        <v>100</v>
      </c>
      <c r="J40" s="74"/>
      <c r="K40" s="73"/>
      <c r="L40" s="79"/>
      <c r="M40" s="18"/>
      <c r="N40" s="74"/>
      <c r="O40" s="73"/>
      <c r="P40" s="79"/>
      <c r="Q40" s="18"/>
      <c r="R40" s="74"/>
      <c r="S40" s="73"/>
      <c r="T40" s="13"/>
      <c r="U40" s="2"/>
    </row>
    <row r="41" spans="1:21" ht="13.5" x14ac:dyDescent="0.25">
      <c r="A41" s="98"/>
      <c r="B41" s="101"/>
      <c r="C41" s="73" t="s">
        <v>37</v>
      </c>
      <c r="D41" s="79">
        <v>0.3</v>
      </c>
      <c r="E41" s="18">
        <v>100</v>
      </c>
      <c r="F41" s="74"/>
      <c r="G41" s="73" t="s">
        <v>41</v>
      </c>
      <c r="H41" s="79">
        <v>0.3</v>
      </c>
      <c r="I41" s="18">
        <v>100</v>
      </c>
      <c r="J41" s="74"/>
      <c r="K41" s="73"/>
      <c r="L41" s="79"/>
      <c r="M41" s="18"/>
      <c r="N41" s="74"/>
      <c r="O41" s="73"/>
      <c r="P41" s="79"/>
      <c r="Q41" s="18"/>
      <c r="R41" s="74"/>
      <c r="S41" s="73"/>
      <c r="T41" s="13"/>
      <c r="U41" s="2"/>
    </row>
    <row r="42" spans="1:21" ht="13.5" x14ac:dyDescent="0.25">
      <c r="A42" s="98"/>
      <c r="B42" s="101"/>
      <c r="C42" s="73" t="s">
        <v>38</v>
      </c>
      <c r="D42" s="79">
        <v>0.3</v>
      </c>
      <c r="E42" s="18">
        <v>100</v>
      </c>
      <c r="F42" s="74"/>
      <c r="G42" s="73" t="s">
        <v>50</v>
      </c>
      <c r="H42" s="79">
        <v>0.8</v>
      </c>
      <c r="I42" s="72">
        <v>10</v>
      </c>
      <c r="J42" s="74"/>
      <c r="K42" s="73"/>
      <c r="L42" s="79"/>
      <c r="M42" s="18"/>
      <c r="N42" s="74"/>
      <c r="O42" s="73"/>
      <c r="P42" s="79"/>
      <c r="Q42" s="18"/>
      <c r="R42" s="74"/>
      <c r="S42" s="73"/>
      <c r="T42" s="13"/>
      <c r="U42" s="2"/>
    </row>
    <row r="43" spans="1:21" ht="13.5" x14ac:dyDescent="0.25">
      <c r="A43" s="98"/>
      <c r="B43" s="101"/>
      <c r="C43" s="73" t="s">
        <v>60</v>
      </c>
      <c r="D43" s="79">
        <v>0.3</v>
      </c>
      <c r="E43" s="72">
        <v>100</v>
      </c>
      <c r="F43" s="74"/>
      <c r="G43" s="73"/>
      <c r="H43" s="79"/>
      <c r="I43" s="18"/>
      <c r="J43" s="74"/>
      <c r="K43" s="73"/>
      <c r="L43" s="79"/>
      <c r="M43" s="18"/>
      <c r="N43" s="74"/>
      <c r="O43" s="73"/>
      <c r="P43" s="79"/>
      <c r="Q43" s="18"/>
      <c r="R43" s="74"/>
      <c r="S43" s="73"/>
      <c r="T43" s="13"/>
      <c r="U43" s="2"/>
    </row>
    <row r="44" spans="1:21" ht="13.5" x14ac:dyDescent="0.25">
      <c r="A44" s="98"/>
      <c r="B44" s="101"/>
      <c r="C44" s="71" t="s">
        <v>24</v>
      </c>
      <c r="D44" s="80">
        <v>0.65</v>
      </c>
      <c r="E44" s="72">
        <v>100</v>
      </c>
      <c r="F44" s="74"/>
      <c r="G44" s="73"/>
      <c r="H44" s="79"/>
      <c r="I44" s="18"/>
      <c r="J44" s="74"/>
      <c r="K44" s="73"/>
      <c r="L44" s="79"/>
      <c r="M44" s="18"/>
      <c r="N44" s="74"/>
      <c r="O44" s="73"/>
      <c r="P44" s="79"/>
      <c r="Q44" s="18"/>
      <c r="R44" s="74"/>
      <c r="S44" s="73"/>
      <c r="T44" s="13"/>
      <c r="U44" s="2"/>
    </row>
    <row r="45" spans="1:21" ht="13.5" x14ac:dyDescent="0.25">
      <c r="A45" s="98"/>
      <c r="B45" s="101"/>
      <c r="C45" s="73" t="s">
        <v>64</v>
      </c>
      <c r="D45" s="79">
        <v>0.6</v>
      </c>
      <c r="E45" s="18">
        <v>100</v>
      </c>
      <c r="F45" s="74"/>
      <c r="G45" s="73"/>
      <c r="H45" s="79"/>
      <c r="I45" s="18"/>
      <c r="J45" s="74"/>
      <c r="K45" s="73"/>
      <c r="L45" s="79"/>
      <c r="M45" s="18"/>
      <c r="N45" s="74"/>
      <c r="O45" s="73"/>
      <c r="P45" s="79"/>
      <c r="Q45" s="18"/>
      <c r="R45" s="74"/>
      <c r="S45" s="73"/>
      <c r="T45" s="13"/>
      <c r="U45" s="2"/>
    </row>
    <row r="46" spans="1:21" ht="13.5" x14ac:dyDescent="0.25">
      <c r="A46" s="98"/>
      <c r="B46" s="101"/>
      <c r="C46" s="73" t="s">
        <v>61</v>
      </c>
      <c r="D46" s="79">
        <v>0.3</v>
      </c>
      <c r="E46" s="18">
        <v>75</v>
      </c>
      <c r="F46" s="74"/>
      <c r="G46" s="73"/>
      <c r="H46" s="79"/>
      <c r="I46" s="18"/>
      <c r="J46" s="74"/>
      <c r="K46" s="73"/>
      <c r="L46" s="79"/>
      <c r="M46" s="18"/>
      <c r="N46" s="74"/>
      <c r="O46" s="73"/>
      <c r="P46" s="79"/>
      <c r="Q46" s="18"/>
      <c r="R46" s="74"/>
      <c r="S46" s="73"/>
      <c r="T46" s="13"/>
      <c r="U46" s="2"/>
    </row>
    <row r="47" spans="1:21" ht="13.5" x14ac:dyDescent="0.25">
      <c r="A47" s="98"/>
      <c r="B47" s="101"/>
      <c r="C47" s="73" t="s">
        <v>29</v>
      </c>
      <c r="D47" s="79">
        <v>0.4</v>
      </c>
      <c r="E47" s="72">
        <v>35</v>
      </c>
      <c r="F47" s="74"/>
      <c r="G47" s="73"/>
      <c r="H47" s="79"/>
      <c r="I47" s="18"/>
      <c r="J47" s="74"/>
      <c r="K47" s="73"/>
      <c r="L47" s="79"/>
      <c r="M47" s="18"/>
      <c r="N47" s="74"/>
      <c r="O47" s="73"/>
      <c r="P47" s="79"/>
      <c r="Q47" s="18"/>
      <c r="R47" s="74"/>
      <c r="S47" s="73"/>
      <c r="T47" s="13"/>
      <c r="U47" s="2"/>
    </row>
    <row r="48" spans="1:21" ht="13.5" x14ac:dyDescent="0.25">
      <c r="A48" s="98"/>
      <c r="B48" s="101"/>
      <c r="C48" s="73" t="s">
        <v>30</v>
      </c>
      <c r="D48" s="79">
        <v>0.3</v>
      </c>
      <c r="E48" s="18">
        <v>30</v>
      </c>
      <c r="F48" s="74"/>
      <c r="G48" s="73"/>
      <c r="H48" s="79"/>
      <c r="I48" s="18"/>
      <c r="J48" s="74"/>
      <c r="K48" s="73"/>
      <c r="L48" s="79"/>
      <c r="M48" s="18"/>
      <c r="N48" s="74"/>
      <c r="O48" s="73"/>
      <c r="P48" s="79"/>
      <c r="Q48" s="18"/>
      <c r="R48" s="74"/>
      <c r="S48" s="73"/>
      <c r="T48" s="13"/>
      <c r="U48" s="2"/>
    </row>
    <row r="49" spans="1:21" ht="13.5" x14ac:dyDescent="0.25">
      <c r="A49" s="98"/>
      <c r="B49" s="101"/>
      <c r="C49" s="73" t="s">
        <v>84</v>
      </c>
      <c r="D49" s="79">
        <v>0.65</v>
      </c>
      <c r="E49" s="18">
        <v>20</v>
      </c>
      <c r="F49" s="74"/>
      <c r="G49" s="73"/>
      <c r="H49" s="79"/>
      <c r="I49" s="18"/>
      <c r="J49" s="74"/>
      <c r="K49" s="73"/>
      <c r="L49" s="79"/>
      <c r="M49" s="18"/>
      <c r="N49" s="74"/>
      <c r="O49" s="73"/>
      <c r="P49" s="79"/>
      <c r="Q49" s="18"/>
      <c r="R49" s="74"/>
      <c r="S49" s="73"/>
      <c r="T49" s="13"/>
      <c r="U49" s="2"/>
    </row>
    <row r="50" spans="1:21" ht="13.5" x14ac:dyDescent="0.25">
      <c r="A50" s="98"/>
      <c r="B50" s="101"/>
      <c r="C50" s="73" t="s">
        <v>88</v>
      </c>
      <c r="D50" s="79">
        <v>0.5</v>
      </c>
      <c r="E50" s="72">
        <v>15</v>
      </c>
      <c r="F50" s="74"/>
      <c r="G50" s="73"/>
      <c r="H50" s="79"/>
      <c r="I50" s="18"/>
      <c r="J50" s="74"/>
      <c r="K50" s="73"/>
      <c r="L50" s="79"/>
      <c r="M50" s="18"/>
      <c r="N50" s="74"/>
      <c r="O50" s="73"/>
      <c r="P50" s="79"/>
      <c r="Q50" s="18"/>
      <c r="R50" s="74"/>
      <c r="S50" s="73"/>
      <c r="T50" s="13"/>
      <c r="U50" s="2"/>
    </row>
    <row r="51" spans="1:21" ht="13.5" x14ac:dyDescent="0.25">
      <c r="A51" s="98"/>
      <c r="B51" s="101"/>
      <c r="C51" s="73"/>
      <c r="D51" s="18"/>
      <c r="E51" s="18"/>
      <c r="F51" s="74"/>
      <c r="G51" s="73"/>
      <c r="H51" s="18"/>
      <c r="I51" s="18"/>
      <c r="J51" s="74"/>
      <c r="K51" s="73"/>
      <c r="L51" s="18"/>
      <c r="M51" s="18"/>
      <c r="N51" s="74"/>
      <c r="O51" s="73"/>
      <c r="P51" s="18"/>
      <c r="Q51" s="18"/>
      <c r="R51" s="74"/>
      <c r="S51" s="73"/>
      <c r="T51" s="13"/>
      <c r="U51" s="2"/>
    </row>
    <row r="52" spans="1:21" x14ac:dyDescent="0.25">
      <c r="A52" s="99"/>
      <c r="B52" s="102"/>
      <c r="C52" s="67" t="s">
        <v>9</v>
      </c>
      <c r="D52" s="78"/>
      <c r="E52" s="68">
        <f>SUM(E37:E51)</f>
        <v>1275</v>
      </c>
      <c r="F52" s="69"/>
      <c r="G52" s="67" t="s">
        <v>9</v>
      </c>
      <c r="H52" s="78"/>
      <c r="I52" s="68">
        <f>SUM(I37:I51)</f>
        <v>2960</v>
      </c>
      <c r="J52" s="69"/>
      <c r="K52" s="67" t="s">
        <v>9</v>
      </c>
      <c r="L52" s="78"/>
      <c r="M52" s="68">
        <f>SUM(M37:M51)</f>
        <v>0</v>
      </c>
      <c r="N52" s="69"/>
      <c r="O52" s="67" t="s">
        <v>9</v>
      </c>
      <c r="P52" s="78"/>
      <c r="Q52" s="68">
        <f>SUM(Q37:Q51)</f>
        <v>0</v>
      </c>
      <c r="R52" s="69"/>
      <c r="S52" s="67" t="s">
        <v>15</v>
      </c>
      <c r="T52" s="68">
        <f>+E52+I52+M52+Q52</f>
        <v>4235</v>
      </c>
      <c r="U52" s="69"/>
    </row>
    <row r="53" spans="1:21" ht="16.5" thickBot="1" x14ac:dyDescent="0.45">
      <c r="A53" s="97" t="s">
        <v>11</v>
      </c>
      <c r="B53" s="100" t="s">
        <v>12</v>
      </c>
      <c r="C53" s="14" t="s">
        <v>0</v>
      </c>
      <c r="D53" s="15"/>
      <c r="E53" s="15" t="s">
        <v>1</v>
      </c>
      <c r="F53" s="16">
        <f>COUNTA(C54:C60)</f>
        <v>6</v>
      </c>
      <c r="G53" s="14" t="s">
        <v>0</v>
      </c>
      <c r="H53" s="15"/>
      <c r="I53" s="15" t="s">
        <v>1</v>
      </c>
      <c r="J53" s="16">
        <f>COUNTA(G54:G60)</f>
        <v>1</v>
      </c>
      <c r="K53" s="14" t="s">
        <v>0</v>
      </c>
      <c r="L53" s="15"/>
      <c r="M53" s="15" t="s">
        <v>1</v>
      </c>
      <c r="N53" s="16">
        <f>COUNTA(K54:K60)</f>
        <v>0</v>
      </c>
      <c r="O53" s="14" t="s">
        <v>0</v>
      </c>
      <c r="P53" s="15"/>
      <c r="Q53" s="15" t="s">
        <v>1</v>
      </c>
      <c r="R53" s="16">
        <f>COUNTA(O54:O60)</f>
        <v>0</v>
      </c>
      <c r="S53" s="14"/>
      <c r="T53" s="15"/>
      <c r="U53" s="16">
        <f>+F53+J53+N53+R53</f>
        <v>7</v>
      </c>
    </row>
    <row r="54" spans="1:21" ht="13.5" x14ac:dyDescent="0.25">
      <c r="A54" s="98"/>
      <c r="B54" s="101"/>
      <c r="C54" s="73" t="s">
        <v>78</v>
      </c>
      <c r="D54" s="79">
        <v>0.3</v>
      </c>
      <c r="E54" s="18">
        <v>8000</v>
      </c>
      <c r="F54" s="74"/>
      <c r="G54" s="73" t="s">
        <v>65</v>
      </c>
      <c r="H54" s="79">
        <v>0.2</v>
      </c>
      <c r="I54" s="18">
        <v>6000</v>
      </c>
      <c r="J54" s="74"/>
      <c r="K54" s="73"/>
      <c r="L54" s="79"/>
      <c r="M54" s="18"/>
      <c r="N54" s="74"/>
      <c r="O54" s="73"/>
      <c r="P54" s="79"/>
      <c r="Q54" s="18"/>
      <c r="R54" s="74"/>
      <c r="S54" s="73"/>
      <c r="T54" s="13"/>
      <c r="U54" s="2"/>
    </row>
    <row r="55" spans="1:21" ht="13.5" x14ac:dyDescent="0.25">
      <c r="A55" s="98"/>
      <c r="B55" s="101"/>
      <c r="C55" s="73" t="s">
        <v>66</v>
      </c>
      <c r="D55" s="79">
        <v>0.1</v>
      </c>
      <c r="E55" s="18">
        <v>6000</v>
      </c>
      <c r="F55" s="74"/>
      <c r="G55" s="73"/>
      <c r="H55" s="79"/>
      <c r="I55" s="18"/>
      <c r="J55" s="74"/>
      <c r="K55" s="73"/>
      <c r="L55" s="79"/>
      <c r="M55" s="18"/>
      <c r="N55" s="74"/>
      <c r="O55" s="73"/>
      <c r="P55" s="79"/>
      <c r="Q55" s="18"/>
      <c r="R55" s="74"/>
      <c r="S55" s="73"/>
      <c r="T55" s="13"/>
      <c r="U55" s="2"/>
    </row>
    <row r="56" spans="1:21" ht="13.5" x14ac:dyDescent="0.25">
      <c r="A56" s="98"/>
      <c r="B56" s="101"/>
      <c r="C56" s="73" t="s">
        <v>97</v>
      </c>
      <c r="D56" s="79">
        <v>0.3</v>
      </c>
      <c r="E56" s="18">
        <v>4000</v>
      </c>
      <c r="F56" s="74"/>
      <c r="G56" s="73"/>
      <c r="H56" s="79"/>
      <c r="I56" s="18"/>
      <c r="J56" s="74"/>
      <c r="K56" s="73"/>
      <c r="L56" s="79"/>
      <c r="M56" s="18"/>
      <c r="N56" s="74"/>
      <c r="O56" s="73"/>
      <c r="P56" s="79"/>
      <c r="Q56" s="18"/>
      <c r="R56" s="74"/>
      <c r="S56" s="73"/>
      <c r="T56" s="13"/>
      <c r="U56" s="2"/>
    </row>
    <row r="57" spans="1:21" ht="13.5" x14ac:dyDescent="0.25">
      <c r="A57" s="98"/>
      <c r="B57" s="101"/>
      <c r="C57" s="73" t="s">
        <v>94</v>
      </c>
      <c r="D57" s="79">
        <v>0.3</v>
      </c>
      <c r="E57" s="18">
        <v>2000</v>
      </c>
      <c r="F57" s="74"/>
      <c r="G57" s="73"/>
      <c r="H57" s="79"/>
      <c r="I57" s="18"/>
      <c r="J57" s="74"/>
      <c r="K57" s="73"/>
      <c r="L57" s="79"/>
      <c r="M57" s="18"/>
      <c r="N57" s="74"/>
      <c r="O57" s="73"/>
      <c r="P57" s="79"/>
      <c r="Q57" s="18"/>
      <c r="R57" s="74"/>
      <c r="S57" s="73"/>
      <c r="T57" s="13"/>
      <c r="U57" s="2"/>
    </row>
    <row r="58" spans="1:21" ht="13.5" x14ac:dyDescent="0.25">
      <c r="A58" s="98"/>
      <c r="B58" s="101"/>
      <c r="C58" s="73" t="s">
        <v>96</v>
      </c>
      <c r="D58" s="79">
        <v>0.99</v>
      </c>
      <c r="E58" s="18">
        <v>1000</v>
      </c>
      <c r="F58" s="74"/>
      <c r="G58" s="73"/>
      <c r="H58" s="79"/>
      <c r="I58" s="18"/>
      <c r="J58" s="74"/>
      <c r="K58" s="73"/>
      <c r="L58" s="79"/>
      <c r="M58" s="18"/>
      <c r="N58" s="74"/>
      <c r="O58" s="73"/>
      <c r="P58" s="79"/>
      <c r="Q58" s="18"/>
      <c r="R58" s="74"/>
      <c r="S58" s="73"/>
      <c r="T58" s="13"/>
      <c r="U58" s="2"/>
    </row>
    <row r="59" spans="1:21" ht="13.5" x14ac:dyDescent="0.25">
      <c r="A59" s="98"/>
      <c r="B59" s="101"/>
      <c r="C59" s="73" t="s">
        <v>82</v>
      </c>
      <c r="D59" s="79">
        <v>0.5</v>
      </c>
      <c r="E59" s="18">
        <v>750</v>
      </c>
      <c r="F59" s="74"/>
      <c r="G59" s="73"/>
      <c r="H59" s="79"/>
      <c r="I59" s="18"/>
      <c r="J59" s="74"/>
      <c r="K59" s="73"/>
      <c r="L59" s="79"/>
      <c r="M59" s="18"/>
      <c r="N59" s="74"/>
      <c r="O59" s="73"/>
      <c r="P59" s="79"/>
      <c r="Q59" s="18"/>
      <c r="R59" s="74"/>
      <c r="S59" s="73"/>
      <c r="T59" s="13"/>
      <c r="U59" s="2"/>
    </row>
    <row r="60" spans="1:21" ht="13.5" x14ac:dyDescent="0.25">
      <c r="A60" s="98"/>
      <c r="B60" s="101"/>
      <c r="C60" s="73"/>
      <c r="D60" s="18"/>
      <c r="E60" s="18"/>
      <c r="F60" s="74"/>
      <c r="G60" s="73"/>
      <c r="H60" s="18"/>
      <c r="I60" s="18"/>
      <c r="J60" s="74"/>
      <c r="K60" s="73"/>
      <c r="L60" s="18"/>
      <c r="M60" s="18"/>
      <c r="N60" s="74"/>
      <c r="O60" s="73"/>
      <c r="P60" s="18"/>
      <c r="Q60" s="18"/>
      <c r="R60" s="74"/>
      <c r="S60" s="73"/>
      <c r="T60" s="13"/>
      <c r="U60" s="2"/>
    </row>
    <row r="61" spans="1:21" x14ac:dyDescent="0.25">
      <c r="A61" s="99"/>
      <c r="B61" s="102"/>
      <c r="C61" s="67" t="s">
        <v>9</v>
      </c>
      <c r="D61" s="78"/>
      <c r="E61" s="68">
        <f>SUM(E54:E60)</f>
        <v>21750</v>
      </c>
      <c r="F61" s="69"/>
      <c r="G61" s="67" t="s">
        <v>9</v>
      </c>
      <c r="H61" s="78"/>
      <c r="I61" s="68">
        <f>SUM(I54:I60)</f>
        <v>6000</v>
      </c>
      <c r="J61" s="69"/>
      <c r="K61" s="67" t="s">
        <v>9</v>
      </c>
      <c r="L61" s="78"/>
      <c r="M61" s="68">
        <f>SUM(M54:M60)</f>
        <v>0</v>
      </c>
      <c r="N61" s="69"/>
      <c r="O61" s="67" t="s">
        <v>9</v>
      </c>
      <c r="P61" s="78"/>
      <c r="Q61" s="68">
        <f>SUM(Q54:Q60)</f>
        <v>0</v>
      </c>
      <c r="R61" s="69"/>
      <c r="S61" s="67" t="s">
        <v>15</v>
      </c>
      <c r="T61" s="68">
        <f>+E61+I61+M61+Q61</f>
        <v>27750</v>
      </c>
      <c r="U61" s="69"/>
    </row>
    <row r="62" spans="1:21" ht="16.5" customHeight="1" thickBot="1" x14ac:dyDescent="0.45">
      <c r="A62" s="97" t="s">
        <v>42</v>
      </c>
      <c r="B62" s="100" t="s">
        <v>70</v>
      </c>
      <c r="C62" s="14" t="s">
        <v>0</v>
      </c>
      <c r="D62" s="15"/>
      <c r="E62" s="15" t="s">
        <v>1</v>
      </c>
      <c r="F62" s="16">
        <f>COUNTA(C63:C65)</f>
        <v>0</v>
      </c>
      <c r="G62" s="14" t="s">
        <v>0</v>
      </c>
      <c r="H62" s="15"/>
      <c r="I62" s="15" t="s">
        <v>1</v>
      </c>
      <c r="J62" s="16">
        <f>COUNTA(G63:G65)</f>
        <v>0</v>
      </c>
      <c r="K62" s="14" t="s">
        <v>0</v>
      </c>
      <c r="L62" s="15"/>
      <c r="M62" s="15" t="s">
        <v>1</v>
      </c>
      <c r="N62" s="16">
        <f>COUNTA(K63:K65)</f>
        <v>0</v>
      </c>
      <c r="O62" s="14" t="s">
        <v>0</v>
      </c>
      <c r="P62" s="15"/>
      <c r="Q62" s="15" t="s">
        <v>1</v>
      </c>
      <c r="R62" s="16">
        <f>COUNTA(O63:O65)</f>
        <v>0</v>
      </c>
      <c r="S62" s="14"/>
      <c r="T62" s="15"/>
      <c r="U62" s="16">
        <f>+F62+J62+N62+R62</f>
        <v>0</v>
      </c>
    </row>
    <row r="63" spans="1:21" ht="13.5" x14ac:dyDescent="0.25">
      <c r="A63" s="98"/>
      <c r="B63" s="101"/>
      <c r="C63" s="73"/>
      <c r="D63" s="79"/>
      <c r="E63" s="18"/>
      <c r="F63" s="74"/>
      <c r="G63" s="73"/>
      <c r="H63" s="79"/>
      <c r="I63" s="18"/>
      <c r="J63" s="74"/>
      <c r="K63" s="73"/>
      <c r="L63" s="79"/>
      <c r="M63" s="18"/>
      <c r="N63" s="74"/>
      <c r="O63" s="73"/>
      <c r="P63" s="79"/>
      <c r="Q63" s="18"/>
      <c r="R63" s="74"/>
      <c r="S63" s="73"/>
      <c r="T63" s="13"/>
      <c r="U63" s="2"/>
    </row>
    <row r="64" spans="1:21" ht="13.5" x14ac:dyDescent="0.25">
      <c r="A64" s="98"/>
      <c r="B64" s="101"/>
      <c r="C64" s="73"/>
      <c r="D64" s="79"/>
      <c r="E64" s="18"/>
      <c r="F64" s="74"/>
      <c r="G64" s="73"/>
      <c r="H64" s="79"/>
      <c r="I64" s="18"/>
      <c r="J64" s="74"/>
      <c r="K64" s="73"/>
      <c r="L64" s="79"/>
      <c r="M64" s="18"/>
      <c r="N64" s="74"/>
      <c r="O64" s="73"/>
      <c r="P64" s="79"/>
      <c r="Q64" s="18"/>
      <c r="R64" s="74"/>
      <c r="S64" s="73"/>
      <c r="T64" s="13"/>
      <c r="U64" s="2"/>
    </row>
    <row r="65" spans="1:21" ht="13.5" x14ac:dyDescent="0.25">
      <c r="A65" s="98"/>
      <c r="B65" s="101"/>
      <c r="C65" s="73"/>
      <c r="D65" s="79"/>
      <c r="E65" s="18"/>
      <c r="F65" s="74"/>
      <c r="G65" s="73"/>
      <c r="H65" s="79"/>
      <c r="I65" s="18"/>
      <c r="J65" s="74"/>
      <c r="K65" s="73"/>
      <c r="L65" s="79"/>
      <c r="M65" s="18"/>
      <c r="N65" s="74"/>
      <c r="O65" s="73"/>
      <c r="P65" s="79"/>
      <c r="Q65" s="18"/>
      <c r="R65" s="74"/>
      <c r="S65" s="73"/>
      <c r="T65" s="13"/>
      <c r="U65" s="2"/>
    </row>
    <row r="66" spans="1:21" x14ac:dyDescent="0.25">
      <c r="A66" s="99"/>
      <c r="B66" s="102"/>
      <c r="C66" s="67" t="s">
        <v>9</v>
      </c>
      <c r="D66" s="78"/>
      <c r="E66" s="68">
        <f>SUM(E63:E65)</f>
        <v>0</v>
      </c>
      <c r="F66" s="69"/>
      <c r="G66" s="67" t="s">
        <v>9</v>
      </c>
      <c r="H66" s="78"/>
      <c r="I66" s="68">
        <f>SUM(I63:I65)</f>
        <v>0</v>
      </c>
      <c r="J66" s="69"/>
      <c r="K66" s="67" t="s">
        <v>9</v>
      </c>
      <c r="L66" s="78"/>
      <c r="M66" s="68">
        <f>SUM(M63:M65)</f>
        <v>0</v>
      </c>
      <c r="N66" s="69"/>
      <c r="O66" s="67" t="s">
        <v>9</v>
      </c>
      <c r="P66" s="78"/>
      <c r="Q66" s="68">
        <f>SUM(Q63:Q65)</f>
        <v>0</v>
      </c>
      <c r="R66" s="69"/>
      <c r="S66" s="67" t="s">
        <v>15</v>
      </c>
      <c r="T66" s="68">
        <f>+E66+I66+M66+Q66</f>
        <v>0</v>
      </c>
      <c r="U66" s="69"/>
    </row>
    <row r="67" spans="1:21" ht="16.5" customHeight="1" thickBot="1" x14ac:dyDescent="0.45">
      <c r="A67" s="97"/>
      <c r="B67" s="100" t="s">
        <v>16</v>
      </c>
      <c r="C67" s="14" t="s">
        <v>0</v>
      </c>
      <c r="D67" s="15"/>
      <c r="E67" s="15" t="s">
        <v>1</v>
      </c>
      <c r="F67" s="16">
        <f>COUNTA(C68:C70)</f>
        <v>0</v>
      </c>
      <c r="G67" s="14" t="s">
        <v>0</v>
      </c>
      <c r="H67" s="15"/>
      <c r="I67" s="15" t="s">
        <v>1</v>
      </c>
      <c r="J67" s="16">
        <f>COUNTA(G68:G70)</f>
        <v>1</v>
      </c>
      <c r="K67" s="14" t="s">
        <v>0</v>
      </c>
      <c r="L67" s="15"/>
      <c r="M67" s="15" t="s">
        <v>1</v>
      </c>
      <c r="N67" s="16">
        <f>COUNTA(K68:K70)</f>
        <v>1</v>
      </c>
      <c r="O67" s="14" t="s">
        <v>0</v>
      </c>
      <c r="P67" s="15"/>
      <c r="Q67" s="15" t="s">
        <v>1</v>
      </c>
      <c r="R67" s="16">
        <f>COUNTA(O68:O70)</f>
        <v>0</v>
      </c>
      <c r="S67" s="14"/>
      <c r="T67" s="15"/>
      <c r="U67" s="16">
        <f>+F67+J67+N67+R67</f>
        <v>2</v>
      </c>
    </row>
    <row r="68" spans="1:21" ht="13.5" x14ac:dyDescent="0.25">
      <c r="A68" s="98"/>
      <c r="B68" s="101"/>
      <c r="C68" s="73"/>
      <c r="D68" s="79"/>
      <c r="E68" s="18"/>
      <c r="F68" s="74"/>
      <c r="G68" s="73" t="s">
        <v>49</v>
      </c>
      <c r="H68" s="79">
        <v>0.5</v>
      </c>
      <c r="I68" s="18">
        <v>5000</v>
      </c>
      <c r="J68" s="74"/>
      <c r="K68" s="73" t="s">
        <v>51</v>
      </c>
      <c r="L68" s="79">
        <v>0.5</v>
      </c>
      <c r="M68" s="18">
        <v>50000</v>
      </c>
      <c r="N68" s="74"/>
      <c r="O68" s="73"/>
      <c r="P68" s="79"/>
      <c r="Q68" s="18"/>
      <c r="R68" s="74"/>
      <c r="S68" s="73"/>
      <c r="T68" s="13"/>
      <c r="U68" s="2"/>
    </row>
    <row r="69" spans="1:21" ht="13.5" x14ac:dyDescent="0.25">
      <c r="A69" s="98"/>
      <c r="B69" s="101"/>
      <c r="C69" s="73"/>
      <c r="D69" s="79"/>
      <c r="E69" s="18"/>
      <c r="F69" s="74"/>
      <c r="G69" s="73"/>
      <c r="H69" s="79"/>
      <c r="I69" s="18"/>
      <c r="J69" s="74"/>
      <c r="K69" s="73"/>
      <c r="L69" s="79"/>
      <c r="M69" s="18"/>
      <c r="N69" s="74"/>
      <c r="O69" s="73"/>
      <c r="P69" s="79"/>
      <c r="Q69" s="18"/>
      <c r="R69" s="74"/>
      <c r="S69" s="73"/>
      <c r="T69" s="13"/>
      <c r="U69" s="2"/>
    </row>
    <row r="70" spans="1:21" ht="13.5" x14ac:dyDescent="0.25">
      <c r="A70" s="98"/>
      <c r="B70" s="101"/>
      <c r="C70" s="73"/>
      <c r="D70" s="18"/>
      <c r="E70" s="18"/>
      <c r="F70" s="74"/>
      <c r="G70" s="73"/>
      <c r="H70" s="18"/>
      <c r="I70" s="18"/>
      <c r="J70" s="74"/>
      <c r="K70" s="73"/>
      <c r="L70" s="18"/>
      <c r="M70" s="18"/>
      <c r="N70" s="74"/>
      <c r="O70" s="73"/>
      <c r="P70" s="18"/>
      <c r="Q70" s="18"/>
      <c r="R70" s="74"/>
      <c r="S70" s="73"/>
      <c r="T70" s="13"/>
      <c r="U70" s="2"/>
    </row>
    <row r="71" spans="1:21" x14ac:dyDescent="0.25">
      <c r="A71" s="99"/>
      <c r="B71" s="102"/>
      <c r="C71" s="67" t="s">
        <v>9</v>
      </c>
      <c r="D71" s="78"/>
      <c r="E71" s="68">
        <f>SUM(E68:E70)</f>
        <v>0</v>
      </c>
      <c r="F71" s="69"/>
      <c r="G71" s="67" t="s">
        <v>9</v>
      </c>
      <c r="H71" s="78"/>
      <c r="I71" s="68">
        <f>SUM(I68:I70)</f>
        <v>5000</v>
      </c>
      <c r="J71" s="69"/>
      <c r="K71" s="67" t="s">
        <v>9</v>
      </c>
      <c r="L71" s="78"/>
      <c r="M71" s="68">
        <f>SUM(M68:M70)</f>
        <v>50000</v>
      </c>
      <c r="N71" s="69"/>
      <c r="O71" s="67" t="s">
        <v>9</v>
      </c>
      <c r="P71" s="78"/>
      <c r="Q71" s="68">
        <f>SUM(Q68:Q70)</f>
        <v>0</v>
      </c>
      <c r="R71" s="69"/>
      <c r="S71" s="67" t="s">
        <v>15</v>
      </c>
      <c r="T71" s="68">
        <f>+E71+I71+M71+Q71</f>
        <v>55000</v>
      </c>
      <c r="U71" s="69"/>
    </row>
    <row r="72" spans="1:21" ht="16.5" customHeight="1" thickBot="1" x14ac:dyDescent="0.45">
      <c r="A72" s="97"/>
      <c r="B72" s="100" t="s">
        <v>21</v>
      </c>
      <c r="C72" s="14" t="s">
        <v>0</v>
      </c>
      <c r="D72" s="15"/>
      <c r="E72" s="15" t="s">
        <v>1</v>
      </c>
      <c r="F72" s="16">
        <f>COUNTA(C73:C75)</f>
        <v>1</v>
      </c>
      <c r="G72" s="14" t="s">
        <v>0</v>
      </c>
      <c r="H72" s="15"/>
      <c r="I72" s="15" t="s">
        <v>1</v>
      </c>
      <c r="J72" s="16">
        <f>COUNTA(G73:G75)</f>
        <v>1</v>
      </c>
      <c r="K72" s="14" t="s">
        <v>0</v>
      </c>
      <c r="L72" s="15"/>
      <c r="M72" s="15" t="s">
        <v>1</v>
      </c>
      <c r="N72" s="16">
        <f>COUNTA(K73:K75)</f>
        <v>1</v>
      </c>
      <c r="O72" s="14" t="s">
        <v>0</v>
      </c>
      <c r="P72" s="15"/>
      <c r="Q72" s="15" t="s">
        <v>1</v>
      </c>
      <c r="R72" s="16">
        <f>COUNTA(O73:O75)</f>
        <v>0</v>
      </c>
      <c r="S72" s="14"/>
      <c r="T72" s="15"/>
      <c r="U72" s="16">
        <f>+F72+J72+N72+R72</f>
        <v>3</v>
      </c>
    </row>
    <row r="73" spans="1:21" ht="13.5" x14ac:dyDescent="0.25">
      <c r="A73" s="98"/>
      <c r="B73" s="101"/>
      <c r="C73" s="73" t="s">
        <v>28</v>
      </c>
      <c r="D73" s="79">
        <v>0.8</v>
      </c>
      <c r="E73" s="18">
        <v>4500</v>
      </c>
      <c r="F73" s="74"/>
      <c r="G73" s="73" t="s">
        <v>56</v>
      </c>
      <c r="H73" s="79">
        <v>0.2</v>
      </c>
      <c r="I73" s="18">
        <v>4000</v>
      </c>
      <c r="J73" s="74"/>
      <c r="K73" s="73" t="s">
        <v>57</v>
      </c>
      <c r="L73" s="79">
        <v>0.4</v>
      </c>
      <c r="M73" s="18">
        <v>4000</v>
      </c>
      <c r="N73" s="74"/>
      <c r="O73" s="73"/>
      <c r="P73" s="79"/>
      <c r="Q73" s="18"/>
      <c r="R73" s="74"/>
      <c r="S73" s="73"/>
      <c r="T73" s="13"/>
      <c r="U73" s="2"/>
    </row>
    <row r="74" spans="1:21" ht="13.5" x14ac:dyDescent="0.25">
      <c r="A74" s="98"/>
      <c r="B74" s="101"/>
      <c r="C74" s="73"/>
      <c r="D74" s="79"/>
      <c r="E74" s="18"/>
      <c r="F74" s="74"/>
      <c r="G74" s="73"/>
      <c r="H74" s="79"/>
      <c r="I74" s="18"/>
      <c r="J74" s="74"/>
      <c r="K74" s="73"/>
      <c r="L74" s="79"/>
      <c r="M74" s="18"/>
      <c r="N74" s="74"/>
      <c r="O74" s="73"/>
      <c r="P74" s="79"/>
      <c r="Q74" s="18"/>
      <c r="R74" s="74"/>
      <c r="S74" s="73"/>
      <c r="T74" s="13"/>
      <c r="U74" s="2"/>
    </row>
    <row r="75" spans="1:21" ht="13.5" x14ac:dyDescent="0.25">
      <c r="A75" s="98"/>
      <c r="B75" s="101"/>
      <c r="C75" s="73"/>
      <c r="D75" s="18"/>
      <c r="E75" s="18"/>
      <c r="F75" s="74"/>
      <c r="G75" s="73"/>
      <c r="H75" s="18"/>
      <c r="I75" s="18"/>
      <c r="J75" s="74"/>
      <c r="K75" s="73"/>
      <c r="L75" s="18"/>
      <c r="M75" s="18"/>
      <c r="N75" s="74"/>
      <c r="O75" s="73"/>
      <c r="P75" s="18"/>
      <c r="Q75" s="18"/>
      <c r="R75" s="74"/>
      <c r="S75" s="73"/>
      <c r="T75" s="13"/>
      <c r="U75" s="2"/>
    </row>
    <row r="76" spans="1:21" x14ac:dyDescent="0.25">
      <c r="A76" s="99"/>
      <c r="B76" s="102"/>
      <c r="C76" s="67" t="s">
        <v>9</v>
      </c>
      <c r="D76" s="78"/>
      <c r="E76" s="68">
        <f>SUM(E73:E75)</f>
        <v>4500</v>
      </c>
      <c r="F76" s="69"/>
      <c r="G76" s="67" t="s">
        <v>9</v>
      </c>
      <c r="H76" s="78"/>
      <c r="I76" s="68">
        <f>SUM(I73:I75)</f>
        <v>4000</v>
      </c>
      <c r="J76" s="69"/>
      <c r="K76" s="67" t="s">
        <v>9</v>
      </c>
      <c r="L76" s="78"/>
      <c r="M76" s="68">
        <f>SUM(M73:M75)</f>
        <v>4000</v>
      </c>
      <c r="N76" s="69"/>
      <c r="O76" s="67" t="s">
        <v>9</v>
      </c>
      <c r="P76" s="78"/>
      <c r="Q76" s="68">
        <f>SUM(Q73:Q75)</f>
        <v>0</v>
      </c>
      <c r="R76" s="69"/>
      <c r="S76" s="67" t="s">
        <v>15</v>
      </c>
      <c r="T76" s="68">
        <f>+E76+I76+M76+Q76</f>
        <v>12500</v>
      </c>
      <c r="U76" s="69"/>
    </row>
    <row r="77" spans="1:21" ht="16.5" customHeight="1" thickBot="1" x14ac:dyDescent="0.45">
      <c r="A77" s="97" t="s">
        <v>44</v>
      </c>
      <c r="B77" s="100" t="s">
        <v>45</v>
      </c>
      <c r="C77" s="14" t="s">
        <v>0</v>
      </c>
      <c r="D77" s="15"/>
      <c r="E77" s="15" t="s">
        <v>1</v>
      </c>
      <c r="F77" s="16">
        <f>COUNTA(C78:C86)</f>
        <v>7</v>
      </c>
      <c r="G77" s="14" t="s">
        <v>0</v>
      </c>
      <c r="H77" s="15"/>
      <c r="I77" s="15" t="s">
        <v>1</v>
      </c>
      <c r="J77" s="16">
        <f>COUNTA(G78:G86)</f>
        <v>0</v>
      </c>
      <c r="K77" s="14" t="s">
        <v>0</v>
      </c>
      <c r="L77" s="15"/>
      <c r="M77" s="15" t="s">
        <v>1</v>
      </c>
      <c r="N77" s="16">
        <f>COUNTA(K78:K86)</f>
        <v>4</v>
      </c>
      <c r="O77" s="14" t="s">
        <v>0</v>
      </c>
      <c r="P77" s="15"/>
      <c r="Q77" s="15" t="s">
        <v>1</v>
      </c>
      <c r="R77" s="16">
        <f>COUNTA(O78:O86)</f>
        <v>1</v>
      </c>
      <c r="S77" s="14"/>
      <c r="T77" s="15"/>
      <c r="U77" s="16">
        <f>+F77+J77+N77+R77</f>
        <v>12</v>
      </c>
    </row>
    <row r="78" spans="1:21" ht="13.5" x14ac:dyDescent="0.25">
      <c r="A78" s="98"/>
      <c r="B78" s="101"/>
      <c r="C78" s="73" t="s">
        <v>77</v>
      </c>
      <c r="D78" s="79">
        <v>0.25</v>
      </c>
      <c r="E78" s="18">
        <v>5000</v>
      </c>
      <c r="F78" s="74"/>
      <c r="G78" s="73"/>
      <c r="H78" s="79"/>
      <c r="I78" s="18"/>
      <c r="J78" s="74"/>
      <c r="K78" s="73" t="s">
        <v>101</v>
      </c>
      <c r="L78" s="79">
        <v>0.25</v>
      </c>
      <c r="M78" s="18">
        <v>10000</v>
      </c>
      <c r="N78" s="74"/>
      <c r="O78" s="73" t="s">
        <v>99</v>
      </c>
      <c r="P78" s="79">
        <v>0.25</v>
      </c>
      <c r="Q78" s="18"/>
      <c r="R78" s="74"/>
      <c r="S78" s="73"/>
      <c r="T78" s="13"/>
      <c r="U78" s="2"/>
    </row>
    <row r="79" spans="1:21" ht="13.5" x14ac:dyDescent="0.25">
      <c r="A79" s="98"/>
      <c r="B79" s="101"/>
      <c r="C79" s="73" t="s">
        <v>89</v>
      </c>
      <c r="D79" s="79">
        <v>0.2</v>
      </c>
      <c r="E79" s="18">
        <v>1000</v>
      </c>
      <c r="F79" s="74"/>
      <c r="G79" s="73"/>
      <c r="H79" s="79"/>
      <c r="I79" s="18"/>
      <c r="J79" s="74"/>
      <c r="K79" s="73" t="s">
        <v>92</v>
      </c>
      <c r="L79" s="79">
        <v>0.25</v>
      </c>
      <c r="M79" s="18">
        <v>5000</v>
      </c>
      <c r="N79" s="74"/>
      <c r="O79" s="73"/>
      <c r="P79" s="79"/>
      <c r="Q79" s="18"/>
      <c r="R79" s="74"/>
      <c r="S79" s="73"/>
      <c r="T79" s="13"/>
      <c r="U79" s="2"/>
    </row>
    <row r="80" spans="1:21" ht="13.5" x14ac:dyDescent="0.25">
      <c r="A80" s="98"/>
      <c r="B80" s="101"/>
      <c r="C80" s="73" t="s">
        <v>95</v>
      </c>
      <c r="D80" s="79">
        <v>0.5</v>
      </c>
      <c r="E80" s="18">
        <v>200</v>
      </c>
      <c r="F80" s="74"/>
      <c r="G80" s="73"/>
      <c r="H80" s="79"/>
      <c r="I80" s="18"/>
      <c r="J80" s="74"/>
      <c r="K80" s="73" t="s">
        <v>93</v>
      </c>
      <c r="L80" s="79">
        <v>0.25</v>
      </c>
      <c r="M80" s="18">
        <v>2000</v>
      </c>
      <c r="N80" s="74"/>
      <c r="O80" s="73"/>
      <c r="P80" s="79"/>
      <c r="Q80" s="18"/>
      <c r="R80" s="74"/>
      <c r="S80" s="73"/>
      <c r="T80" s="13"/>
      <c r="U80" s="2"/>
    </row>
    <row r="81" spans="1:21" ht="13.5" x14ac:dyDescent="0.25">
      <c r="A81" s="98"/>
      <c r="B81" s="101"/>
      <c r="C81" s="73" t="s">
        <v>91</v>
      </c>
      <c r="D81" s="79">
        <v>0.75</v>
      </c>
      <c r="E81" s="18">
        <v>150</v>
      </c>
      <c r="F81" s="74"/>
      <c r="G81" s="73"/>
      <c r="H81" s="79"/>
      <c r="I81" s="18"/>
      <c r="J81" s="74"/>
      <c r="K81" s="73" t="s">
        <v>98</v>
      </c>
      <c r="L81" s="79">
        <v>0.25</v>
      </c>
      <c r="M81" s="18">
        <v>0</v>
      </c>
      <c r="N81" s="74"/>
      <c r="O81" s="73"/>
      <c r="P81" s="79"/>
      <c r="Q81" s="18"/>
      <c r="R81" s="74"/>
      <c r="S81" s="73"/>
      <c r="T81" s="13"/>
      <c r="U81" s="2"/>
    </row>
    <row r="82" spans="1:21" ht="13.5" x14ac:dyDescent="0.25">
      <c r="A82" s="98"/>
      <c r="B82" s="101"/>
      <c r="C82" s="73" t="s">
        <v>76</v>
      </c>
      <c r="D82" s="79">
        <v>0.9</v>
      </c>
      <c r="E82" s="18">
        <v>0</v>
      </c>
      <c r="F82" s="74"/>
      <c r="G82" s="73"/>
      <c r="H82" s="79"/>
      <c r="I82" s="18"/>
      <c r="J82" s="74"/>
      <c r="K82" s="73"/>
      <c r="L82" s="79"/>
      <c r="M82" s="18"/>
      <c r="N82" s="74"/>
      <c r="O82" s="73"/>
      <c r="P82" s="79"/>
      <c r="Q82" s="18"/>
      <c r="R82" s="74"/>
      <c r="S82" s="73"/>
      <c r="T82" s="13"/>
      <c r="U82" s="2"/>
    </row>
    <row r="83" spans="1:21" ht="13.5" x14ac:dyDescent="0.25">
      <c r="A83" s="98"/>
      <c r="B83" s="101"/>
      <c r="C83" s="73" t="s">
        <v>46</v>
      </c>
      <c r="D83" s="79"/>
      <c r="E83" s="18">
        <v>0</v>
      </c>
      <c r="F83" s="74"/>
      <c r="G83" s="73"/>
      <c r="H83" s="79"/>
      <c r="I83" s="18"/>
      <c r="J83" s="74"/>
      <c r="K83" s="73"/>
      <c r="L83" s="79"/>
      <c r="M83" s="18"/>
      <c r="N83" s="74"/>
      <c r="O83" s="73"/>
      <c r="P83" s="79"/>
      <c r="Q83" s="18"/>
      <c r="R83" s="74"/>
      <c r="S83" s="73"/>
      <c r="T83" s="13"/>
      <c r="U83" s="2"/>
    </row>
    <row r="84" spans="1:21" ht="13.5" x14ac:dyDescent="0.25">
      <c r="A84" s="98"/>
      <c r="B84" s="101"/>
      <c r="C84" s="73" t="s">
        <v>90</v>
      </c>
      <c r="D84" s="79"/>
      <c r="E84" s="18">
        <v>0</v>
      </c>
      <c r="F84" s="74"/>
      <c r="G84" s="73"/>
      <c r="H84" s="79"/>
      <c r="I84" s="18"/>
      <c r="J84" s="74"/>
      <c r="K84" s="73"/>
      <c r="L84" s="79"/>
      <c r="M84" s="18"/>
      <c r="N84" s="74"/>
      <c r="O84" s="73"/>
      <c r="P84" s="79"/>
      <c r="Q84" s="18"/>
      <c r="R84" s="74"/>
      <c r="S84" s="73"/>
      <c r="T84" s="13"/>
      <c r="U84" s="2"/>
    </row>
    <row r="85" spans="1:21" ht="13.5" x14ac:dyDescent="0.25">
      <c r="A85" s="98"/>
      <c r="B85" s="101"/>
      <c r="C85" s="73"/>
      <c r="D85" s="79"/>
      <c r="E85" s="18"/>
      <c r="F85" s="74"/>
      <c r="G85" s="73"/>
      <c r="H85" s="79"/>
      <c r="I85" s="18"/>
      <c r="J85" s="74"/>
      <c r="K85" s="73"/>
      <c r="L85" s="79"/>
      <c r="M85" s="18"/>
      <c r="N85" s="74"/>
      <c r="O85" s="73"/>
      <c r="P85" s="79"/>
      <c r="Q85" s="18"/>
      <c r="R85" s="74"/>
      <c r="S85" s="73"/>
      <c r="T85" s="13"/>
      <c r="U85" s="2"/>
    </row>
    <row r="86" spans="1:21" ht="13.5" x14ac:dyDescent="0.25">
      <c r="A86" s="98"/>
      <c r="B86" s="101"/>
      <c r="C86" s="73"/>
      <c r="D86" s="18"/>
      <c r="E86" s="18"/>
      <c r="F86" s="74"/>
      <c r="G86" s="73"/>
      <c r="H86" s="18"/>
      <c r="I86" s="18"/>
      <c r="J86" s="74"/>
      <c r="K86" s="73"/>
      <c r="L86" s="18"/>
      <c r="M86" s="18"/>
      <c r="N86" s="74"/>
      <c r="O86" s="73"/>
      <c r="P86" s="18"/>
      <c r="Q86" s="18"/>
      <c r="R86" s="74"/>
      <c r="S86" s="73"/>
      <c r="T86" s="13"/>
      <c r="U86" s="2"/>
    </row>
    <row r="87" spans="1:21" x14ac:dyDescent="0.25">
      <c r="A87" s="99"/>
      <c r="B87" s="102"/>
      <c r="C87" s="67" t="s">
        <v>9</v>
      </c>
      <c r="D87" s="78"/>
      <c r="E87" s="68">
        <f>SUM(E78:E86)</f>
        <v>6350</v>
      </c>
      <c r="F87" s="69"/>
      <c r="G87" s="67" t="s">
        <v>9</v>
      </c>
      <c r="H87" s="78"/>
      <c r="I87" s="68">
        <f>SUM(I78:I86)</f>
        <v>0</v>
      </c>
      <c r="J87" s="69"/>
      <c r="K87" s="67" t="s">
        <v>9</v>
      </c>
      <c r="L87" s="78"/>
      <c r="M87" s="68">
        <f>SUM(M78:M86)</f>
        <v>17000</v>
      </c>
      <c r="N87" s="69"/>
      <c r="O87" s="67" t="s">
        <v>9</v>
      </c>
      <c r="P87" s="78"/>
      <c r="Q87" s="68">
        <f>SUM(Q78:Q86)</f>
        <v>0</v>
      </c>
      <c r="R87" s="69"/>
      <c r="S87" s="67" t="s">
        <v>15</v>
      </c>
      <c r="T87" s="68">
        <f>+E87+I87+M87+Q87</f>
        <v>23350</v>
      </c>
      <c r="U87" s="69"/>
    </row>
    <row r="88" spans="1:21" s="12" customFormat="1" ht="6.75" customHeight="1" x14ac:dyDescent="0.25">
      <c r="A88" s="3"/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C89" s="67" t="s">
        <v>8</v>
      </c>
      <c r="D89" s="78"/>
      <c r="E89" s="68">
        <f>+E16+E26+E31+E35+E52+E61+E87+E66+E71+E76</f>
        <v>88640</v>
      </c>
      <c r="F89" s="70">
        <f>+F7+F17+F27+F32+F36+F53+F77+F62+F67+F72</f>
        <v>43</v>
      </c>
      <c r="G89" s="67" t="s">
        <v>8</v>
      </c>
      <c r="H89" s="78"/>
      <c r="I89" s="68">
        <f>+I16+I26+I31+I35+I52+I61+I87+I66+I71+I76</f>
        <v>76197</v>
      </c>
      <c r="J89" s="70">
        <f>+J7+J17+J27+J32+J36+J53+J77+J62+J67+J72</f>
        <v>17</v>
      </c>
      <c r="K89" s="67" t="s">
        <v>8</v>
      </c>
      <c r="L89" s="78"/>
      <c r="M89" s="68">
        <f>+M16+M26+M31+M35+M52+M61+M87+M66+M71+M76</f>
        <v>93500</v>
      </c>
      <c r="N89" s="70">
        <f>+N7+N17+N27+N32+N36+N53+N77+N62+N67+N72</f>
        <v>9</v>
      </c>
      <c r="O89" s="67" t="s">
        <v>8</v>
      </c>
      <c r="P89" s="78"/>
      <c r="Q89" s="68">
        <f>+Q16+Q26+Q31+Q35+Q52+Q61+Q87+Q66+Q71+Q76</f>
        <v>0</v>
      </c>
      <c r="R89" s="70">
        <f>+R7+R17+R27+R32+R36+R53+R77+R62+R67+R72</f>
        <v>1</v>
      </c>
      <c r="S89" s="67" t="s">
        <v>8</v>
      </c>
      <c r="T89" s="68">
        <f>+T16+T26+T31+T35+T52+T61+T87+T66+T71+T76</f>
        <v>258337</v>
      </c>
      <c r="U89" s="70">
        <f>+U7+U17+U27+U32+U36+U53+U77+U62+U67+U72</f>
        <v>70</v>
      </c>
    </row>
  </sheetData>
  <mergeCells count="20">
    <mergeCell ref="A72:A76"/>
    <mergeCell ref="B72:B76"/>
    <mergeCell ref="A77:A87"/>
    <mergeCell ref="B77:B87"/>
    <mergeCell ref="A53:A61"/>
    <mergeCell ref="B53:B61"/>
    <mergeCell ref="A67:A71"/>
    <mergeCell ref="B67:B71"/>
    <mergeCell ref="A62:A66"/>
    <mergeCell ref="B62:B66"/>
    <mergeCell ref="A36:A52"/>
    <mergeCell ref="B36:B52"/>
    <mergeCell ref="A7:A16"/>
    <mergeCell ref="B7:B16"/>
    <mergeCell ref="A32:A35"/>
    <mergeCell ref="B32:B35"/>
    <mergeCell ref="A17:A26"/>
    <mergeCell ref="B17:B26"/>
    <mergeCell ref="A27:A31"/>
    <mergeCell ref="B27:B31"/>
  </mergeCells>
  <phoneticPr fontId="0" type="noConversion"/>
  <printOptions horizontalCentered="1" verticalCentered="1"/>
  <pageMargins left="0.25" right="0.25" top="0.25" bottom="0.25" header="0.25" footer="0.25"/>
  <pageSetup scale="43" orientation="landscape" blackAndWhite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107"/>
  <sheetViews>
    <sheetView tabSelected="1" zoomScaleNormal="100" workbookViewId="0">
      <selection activeCell="A7" sqref="A7:A16"/>
    </sheetView>
  </sheetViews>
  <sheetFormatPr defaultRowHeight="12.75" x14ac:dyDescent="0.25"/>
  <cols>
    <col min="1" max="2" width="2.7109375" style="24" customWidth="1"/>
    <col min="3" max="3" width="25.7109375" style="47" customWidth="1"/>
    <col min="4" max="4" width="8.7109375" style="24" customWidth="1"/>
    <col min="5" max="5" width="7.7109375" style="47" customWidth="1"/>
    <col min="6" max="6" width="7.7109375" style="24" customWidth="1"/>
    <col min="7" max="7" width="11.7109375" style="47" customWidth="1"/>
    <col min="8" max="8" width="9.85546875" style="24" customWidth="1"/>
    <col min="9" max="9" width="25.28515625" style="24" customWidth="1"/>
    <col min="10" max="10" width="8.7109375" style="24" customWidth="1"/>
    <col min="11" max="12" width="7.7109375" style="24" customWidth="1"/>
    <col min="13" max="13" width="12.85546875" style="24" customWidth="1"/>
    <col min="14" max="14" width="11.28515625" style="24" customWidth="1"/>
    <col min="15" max="15" width="13.7109375" style="24" customWidth="1"/>
    <col min="16" max="17" width="7.7109375" style="24" customWidth="1"/>
    <col min="18" max="18" width="13.7109375" style="24" customWidth="1"/>
    <col min="19" max="20" width="7.7109375" style="24" customWidth="1"/>
    <col min="21" max="16384" width="9.140625" style="24"/>
  </cols>
  <sheetData>
    <row r="1" spans="1:20" ht="9.75" customHeight="1" x14ac:dyDescent="0.25">
      <c r="B1" s="25"/>
      <c r="C1" s="26"/>
      <c r="D1" s="25"/>
      <c r="E1" s="26"/>
      <c r="F1" s="25"/>
      <c r="G1" s="27"/>
    </row>
    <row r="2" spans="1:20" s="33" customFormat="1" ht="27" customHeight="1" x14ac:dyDescent="0.4">
      <c r="A2" s="5" t="s">
        <v>7</v>
      </c>
      <c r="B2" s="28"/>
      <c r="C2" s="29"/>
      <c r="D2" s="30"/>
      <c r="E2" s="29"/>
      <c r="F2" s="30"/>
      <c r="G2" s="31"/>
      <c r="H2" s="32"/>
      <c r="I2" s="32"/>
      <c r="J2" s="32"/>
      <c r="K2" s="32"/>
      <c r="L2" s="32"/>
      <c r="M2" s="94" t="s">
        <v>69</v>
      </c>
      <c r="O2" s="32"/>
      <c r="P2" s="32"/>
      <c r="Q2" s="34"/>
    </row>
    <row r="3" spans="1:20" s="35" customFormat="1" ht="13.5" customHeight="1" x14ac:dyDescent="0.25">
      <c r="B3" s="36"/>
      <c r="C3" s="37"/>
      <c r="E3" s="38"/>
      <c r="F3" s="39"/>
      <c r="G3" s="40"/>
      <c r="H3" s="41"/>
      <c r="I3" s="42"/>
      <c r="J3" s="43"/>
      <c r="K3" s="43"/>
      <c r="L3" s="43"/>
      <c r="M3" s="43" t="s">
        <v>26</v>
      </c>
      <c r="O3" s="41"/>
      <c r="P3" s="41"/>
      <c r="Q3" s="44"/>
      <c r="T3" s="45"/>
    </row>
    <row r="4" spans="1:20" s="35" customFormat="1" ht="13.5" customHeight="1" x14ac:dyDescent="0.25">
      <c r="B4" s="36"/>
      <c r="C4" s="37"/>
      <c r="E4" s="38"/>
      <c r="F4" s="39"/>
      <c r="G4" s="40"/>
      <c r="H4" s="41"/>
      <c r="I4" s="42"/>
      <c r="J4" s="43"/>
      <c r="K4" s="43"/>
      <c r="L4" s="43"/>
      <c r="M4" s="43" t="str">
        <f>+'Hotlist - Identified '!U4</f>
        <v>Results based on activity through April 20, 2001</v>
      </c>
      <c r="O4" s="41"/>
      <c r="P4" s="41"/>
      <c r="Q4" s="44"/>
      <c r="T4" s="45"/>
    </row>
    <row r="5" spans="1:20" s="35" customFormat="1" ht="15" customHeight="1" x14ac:dyDescent="0.2">
      <c r="B5" s="36"/>
      <c r="C5" s="38"/>
      <c r="D5" s="39"/>
      <c r="E5" s="38"/>
      <c r="F5" s="39"/>
      <c r="G5" s="40"/>
      <c r="H5" s="41"/>
      <c r="I5" s="41"/>
      <c r="J5" s="41"/>
      <c r="K5" s="41"/>
      <c r="L5" s="41"/>
      <c r="M5" s="41"/>
      <c r="N5" s="41"/>
      <c r="O5" s="41"/>
      <c r="P5" s="41"/>
    </row>
    <row r="6" spans="1:20" ht="15" customHeight="1" x14ac:dyDescent="0.25">
      <c r="A6" s="46"/>
      <c r="B6" s="46"/>
      <c r="R6" s="48"/>
    </row>
    <row r="7" spans="1:20" ht="15" customHeight="1" x14ac:dyDescent="0.25">
      <c r="A7" s="53"/>
      <c r="B7" s="53"/>
      <c r="C7" s="60" t="s">
        <v>33</v>
      </c>
      <c r="D7" s="55"/>
      <c r="E7" s="55"/>
      <c r="F7" s="55"/>
      <c r="G7" s="56"/>
      <c r="I7" s="60" t="s">
        <v>17</v>
      </c>
      <c r="J7" s="55"/>
      <c r="K7" s="55"/>
      <c r="L7" s="55"/>
      <c r="M7" s="56"/>
    </row>
    <row r="8" spans="1:20" ht="15" customHeight="1" x14ac:dyDescent="0.4">
      <c r="A8" s="46"/>
      <c r="B8" s="46"/>
      <c r="C8" s="83" t="s">
        <v>0</v>
      </c>
      <c r="D8" s="84"/>
      <c r="E8" s="85" t="s">
        <v>1</v>
      </c>
      <c r="F8" s="86"/>
      <c r="G8" s="87" t="s">
        <v>58</v>
      </c>
      <c r="H8" s="52"/>
      <c r="I8" s="49" t="s">
        <v>0</v>
      </c>
      <c r="J8" s="50"/>
      <c r="K8" s="51" t="s">
        <v>1</v>
      </c>
      <c r="L8" s="48"/>
      <c r="M8" s="87" t="s">
        <v>58</v>
      </c>
    </row>
    <row r="9" spans="1:20" ht="15" customHeight="1" x14ac:dyDescent="0.25">
      <c r="A9" s="46"/>
      <c r="B9" s="46"/>
      <c r="C9" s="64"/>
      <c r="D9" s="62"/>
      <c r="E9" s="63"/>
      <c r="F9" s="48"/>
      <c r="G9" s="59"/>
      <c r="H9" s="52"/>
      <c r="I9" s="64"/>
      <c r="J9" s="62"/>
      <c r="K9" s="63"/>
      <c r="L9" s="48"/>
      <c r="M9" s="59"/>
    </row>
    <row r="10" spans="1:20" ht="15" customHeight="1" x14ac:dyDescent="0.25">
      <c r="A10" s="46"/>
      <c r="B10" s="46"/>
      <c r="C10" s="64"/>
      <c r="D10" s="62"/>
      <c r="E10" s="63"/>
      <c r="F10" s="48"/>
      <c r="G10" s="59"/>
      <c r="H10" s="52"/>
      <c r="I10" s="64"/>
      <c r="J10" s="62"/>
      <c r="K10" s="63"/>
      <c r="L10" s="48"/>
      <c r="M10" s="59"/>
    </row>
    <row r="11" spans="1:20" ht="15" customHeight="1" x14ac:dyDescent="0.25">
      <c r="A11" s="53"/>
      <c r="B11" s="53"/>
      <c r="C11" s="88"/>
      <c r="D11" s="89"/>
      <c r="E11" s="90"/>
      <c r="F11" s="91"/>
      <c r="G11" s="92"/>
      <c r="H11" s="52"/>
      <c r="I11" s="65"/>
      <c r="J11" s="62"/>
      <c r="K11" s="66"/>
      <c r="L11" s="48"/>
      <c r="M11" s="59"/>
    </row>
    <row r="12" spans="1:20" ht="15" customHeight="1" x14ac:dyDescent="0.25">
      <c r="A12" s="53"/>
      <c r="B12" s="53"/>
      <c r="C12" s="77" t="s">
        <v>9</v>
      </c>
      <c r="D12" s="61"/>
      <c r="E12" s="76">
        <f>SUM(E9:E11)</f>
        <v>0</v>
      </c>
      <c r="F12" s="61"/>
      <c r="G12" s="81">
        <f>COUNTA(C9:C11)</f>
        <v>0</v>
      </c>
      <c r="H12" s="52"/>
      <c r="I12" s="77" t="s">
        <v>9</v>
      </c>
      <c r="J12" s="61"/>
      <c r="K12" s="76">
        <f>SUM(K9:K11)</f>
        <v>0</v>
      </c>
      <c r="L12" s="61"/>
      <c r="M12" s="81">
        <f>COUNTA(I9:I11)</f>
        <v>0</v>
      </c>
    </row>
    <row r="13" spans="1:20" ht="15" customHeight="1" x14ac:dyDescent="0.25">
      <c r="A13" s="46"/>
      <c r="B13" s="46"/>
      <c r="I13" s="47"/>
      <c r="K13" s="47"/>
      <c r="M13" s="47"/>
      <c r="R13" s="48"/>
    </row>
    <row r="14" spans="1:20" ht="15" customHeight="1" x14ac:dyDescent="0.25">
      <c r="A14" s="46"/>
      <c r="B14" s="46"/>
      <c r="C14" s="60" t="s">
        <v>48</v>
      </c>
      <c r="D14" s="55"/>
      <c r="E14" s="55"/>
      <c r="F14" s="55"/>
      <c r="G14" s="56"/>
      <c r="I14" s="60" t="s">
        <v>42</v>
      </c>
      <c r="J14" s="55"/>
      <c r="K14" s="55"/>
      <c r="L14" s="55"/>
      <c r="M14" s="56"/>
      <c r="R14" s="48"/>
    </row>
    <row r="15" spans="1:20" ht="15" customHeight="1" x14ac:dyDescent="0.4">
      <c r="A15" s="46"/>
      <c r="B15" s="46"/>
      <c r="C15" s="49" t="s">
        <v>0</v>
      </c>
      <c r="D15" s="50"/>
      <c r="E15" s="51" t="s">
        <v>1</v>
      </c>
      <c r="F15" s="48"/>
      <c r="G15" s="87" t="s">
        <v>58</v>
      </c>
      <c r="H15" s="52"/>
      <c r="I15" s="49" t="s">
        <v>0</v>
      </c>
      <c r="J15" s="50"/>
      <c r="K15" s="51" t="s">
        <v>1</v>
      </c>
      <c r="L15" s="48"/>
      <c r="M15" s="87" t="s">
        <v>58</v>
      </c>
    </row>
    <row r="16" spans="1:20" ht="15" customHeight="1" x14ac:dyDescent="0.25">
      <c r="A16" s="46"/>
      <c r="B16" s="46"/>
      <c r="C16" s="71"/>
      <c r="D16" s="62"/>
      <c r="E16" s="63"/>
      <c r="F16" s="48"/>
      <c r="G16" s="59"/>
      <c r="H16" s="52"/>
      <c r="I16" s="64"/>
      <c r="J16" s="62"/>
      <c r="K16" s="63"/>
      <c r="L16" s="48"/>
      <c r="M16" s="59"/>
    </row>
    <row r="17" spans="1:13" ht="15" customHeight="1" x14ac:dyDescent="0.25">
      <c r="A17" s="46"/>
      <c r="B17" s="46"/>
      <c r="C17" s="64"/>
      <c r="D17" s="62"/>
      <c r="E17" s="63"/>
      <c r="F17" s="48"/>
      <c r="G17" s="59"/>
      <c r="H17" s="52"/>
      <c r="I17" s="64"/>
      <c r="J17" s="62"/>
      <c r="K17" s="63"/>
      <c r="L17" s="48"/>
      <c r="M17" s="59"/>
    </row>
    <row r="18" spans="1:13" ht="15" customHeight="1" x14ac:dyDescent="0.25">
      <c r="A18" s="46"/>
      <c r="B18" s="46"/>
      <c r="C18" s="65"/>
      <c r="D18" s="62"/>
      <c r="E18" s="66"/>
      <c r="F18" s="48"/>
      <c r="G18" s="59"/>
      <c r="H18" s="52"/>
      <c r="I18" s="65"/>
      <c r="J18" s="62"/>
      <c r="K18" s="66"/>
      <c r="L18" s="48"/>
      <c r="M18" s="59"/>
    </row>
    <row r="19" spans="1:13" ht="15" customHeight="1" x14ac:dyDescent="0.25">
      <c r="A19" s="46"/>
      <c r="B19" s="46"/>
      <c r="C19" s="77" t="s">
        <v>9</v>
      </c>
      <c r="D19" s="61"/>
      <c r="E19" s="76">
        <f>SUM(E16:E18)</f>
        <v>0</v>
      </c>
      <c r="F19" s="61"/>
      <c r="G19" s="81">
        <f>COUNTA(C16:C18)</f>
        <v>0</v>
      </c>
      <c r="H19" s="52"/>
      <c r="I19" s="77" t="s">
        <v>9</v>
      </c>
      <c r="J19" s="61"/>
      <c r="K19" s="76">
        <f>SUM(K16:K18)</f>
        <v>0</v>
      </c>
      <c r="L19" s="61"/>
      <c r="M19" s="81">
        <f>COUNTA(I16:I18)</f>
        <v>0</v>
      </c>
    </row>
    <row r="20" spans="1:13" ht="15" customHeight="1" x14ac:dyDescent="0.25">
      <c r="A20" s="46"/>
      <c r="B20" s="46"/>
      <c r="H20" s="52"/>
      <c r="I20" s="47"/>
      <c r="K20" s="47"/>
      <c r="M20" s="47"/>
    </row>
    <row r="21" spans="1:13" ht="15" customHeight="1" x14ac:dyDescent="0.25">
      <c r="A21" s="46"/>
      <c r="B21" s="46"/>
      <c r="C21" s="60" t="s">
        <v>67</v>
      </c>
      <c r="D21" s="55"/>
      <c r="E21" s="55"/>
      <c r="F21" s="55"/>
      <c r="G21" s="56"/>
      <c r="H21" s="52"/>
      <c r="I21" s="60" t="s">
        <v>16</v>
      </c>
      <c r="J21" s="55"/>
      <c r="K21" s="55"/>
      <c r="L21" s="55"/>
      <c r="M21" s="56"/>
    </row>
    <row r="22" spans="1:13" ht="15" customHeight="1" x14ac:dyDescent="0.4">
      <c r="A22" s="46"/>
      <c r="B22" s="46"/>
      <c r="C22" s="49" t="s">
        <v>0</v>
      </c>
      <c r="D22" s="50"/>
      <c r="E22" s="51" t="s">
        <v>1</v>
      </c>
      <c r="F22" s="48"/>
      <c r="G22" s="87" t="s">
        <v>58</v>
      </c>
      <c r="H22" s="52"/>
      <c r="I22" s="49" t="s">
        <v>0</v>
      </c>
      <c r="J22" s="50"/>
      <c r="K22" s="51" t="s">
        <v>1</v>
      </c>
      <c r="L22" s="48"/>
      <c r="M22" s="87" t="s">
        <v>58</v>
      </c>
    </row>
    <row r="23" spans="1:13" ht="15" customHeight="1" x14ac:dyDescent="0.25">
      <c r="A23" s="46"/>
      <c r="B23" s="46"/>
      <c r="C23" s="64"/>
      <c r="D23" s="62"/>
      <c r="E23" s="63"/>
      <c r="F23" s="48"/>
      <c r="G23" s="59"/>
      <c r="H23" s="52"/>
      <c r="I23" s="64"/>
      <c r="J23" s="62"/>
      <c r="K23" s="63"/>
      <c r="L23" s="48"/>
      <c r="M23" s="59"/>
    </row>
    <row r="24" spans="1:13" ht="15" customHeight="1" x14ac:dyDescent="0.25">
      <c r="A24" s="46"/>
      <c r="B24" s="46"/>
      <c r="C24" s="65"/>
      <c r="D24" s="62"/>
      <c r="E24" s="66"/>
      <c r="F24" s="48"/>
      <c r="G24" s="59"/>
      <c r="H24" s="52"/>
      <c r="I24" s="65"/>
      <c r="J24" s="62"/>
      <c r="K24" s="66"/>
      <c r="L24" s="48"/>
      <c r="M24" s="59"/>
    </row>
    <row r="25" spans="1:13" ht="15" customHeight="1" x14ac:dyDescent="0.25">
      <c r="A25" s="53"/>
      <c r="B25" s="53"/>
      <c r="C25" s="77" t="s">
        <v>9</v>
      </c>
      <c r="D25" s="61"/>
      <c r="E25" s="76">
        <f>SUM(E23:E24)</f>
        <v>0</v>
      </c>
      <c r="F25" s="61"/>
      <c r="G25" s="81">
        <f>COUNTA(C23:C24)</f>
        <v>0</v>
      </c>
      <c r="H25" s="52"/>
      <c r="I25" s="77" t="s">
        <v>9</v>
      </c>
      <c r="J25" s="61"/>
      <c r="K25" s="76">
        <f>SUM(K23:K24)</f>
        <v>0</v>
      </c>
      <c r="L25" s="61"/>
      <c r="M25" s="81">
        <f>COUNTA(I23:I24)</f>
        <v>0</v>
      </c>
    </row>
    <row r="26" spans="1:13" ht="15" customHeight="1" x14ac:dyDescent="0.25">
      <c r="A26" s="46"/>
      <c r="B26" s="46"/>
      <c r="H26" s="52"/>
      <c r="I26" s="47"/>
      <c r="K26" s="47"/>
      <c r="M26" s="47"/>
    </row>
    <row r="27" spans="1:13" ht="15" customHeight="1" x14ac:dyDescent="0.25">
      <c r="A27" s="46"/>
      <c r="B27" s="46"/>
      <c r="C27" s="60" t="s">
        <v>13</v>
      </c>
      <c r="D27" s="55"/>
      <c r="E27" s="55"/>
      <c r="F27" s="55"/>
      <c r="G27" s="56"/>
      <c r="H27" s="52"/>
      <c r="I27" s="60" t="s">
        <v>21</v>
      </c>
      <c r="J27" s="55"/>
      <c r="K27" s="55"/>
      <c r="L27" s="55"/>
      <c r="M27" s="56"/>
    </row>
    <row r="28" spans="1:13" ht="15" customHeight="1" x14ac:dyDescent="0.4">
      <c r="A28" s="46"/>
      <c r="B28" s="46"/>
      <c r="C28" s="49" t="s">
        <v>0</v>
      </c>
      <c r="D28" s="50"/>
      <c r="E28" s="51" t="s">
        <v>1</v>
      </c>
      <c r="F28" s="48"/>
      <c r="G28" s="87" t="s">
        <v>58</v>
      </c>
      <c r="H28" s="52"/>
      <c r="I28" s="49" t="s">
        <v>0</v>
      </c>
      <c r="J28" s="50"/>
      <c r="K28" s="51" t="s">
        <v>1</v>
      </c>
      <c r="L28" s="48"/>
      <c r="M28" s="87" t="s">
        <v>58</v>
      </c>
    </row>
    <row r="29" spans="1:13" ht="15" customHeight="1" x14ac:dyDescent="0.25">
      <c r="A29" s="46"/>
      <c r="B29" s="46"/>
      <c r="C29" s="64"/>
      <c r="D29" s="62"/>
      <c r="E29" s="63"/>
      <c r="F29" s="48"/>
      <c r="G29" s="59"/>
      <c r="H29" s="52"/>
      <c r="I29" s="64"/>
      <c r="J29" s="62"/>
      <c r="K29" s="63"/>
      <c r="L29" s="48"/>
      <c r="M29" s="59"/>
    </row>
    <row r="30" spans="1:13" ht="15" customHeight="1" x14ac:dyDescent="0.25">
      <c r="A30" s="46"/>
      <c r="B30" s="46"/>
      <c r="C30" s="65"/>
      <c r="D30" s="62"/>
      <c r="E30" s="66"/>
      <c r="F30" s="48"/>
      <c r="G30" s="59"/>
      <c r="H30" s="52"/>
      <c r="I30" s="65"/>
      <c r="J30" s="62"/>
      <c r="K30" s="66"/>
      <c r="L30" s="48"/>
      <c r="M30" s="59"/>
    </row>
    <row r="31" spans="1:13" ht="15" customHeight="1" x14ac:dyDescent="0.25">
      <c r="A31" s="53"/>
      <c r="B31" s="53"/>
      <c r="C31" s="77" t="s">
        <v>9</v>
      </c>
      <c r="D31" s="61"/>
      <c r="E31" s="76">
        <f>SUM(E29:E30)</f>
        <v>0</v>
      </c>
      <c r="F31" s="61"/>
      <c r="G31" s="81">
        <f>COUNTA(C29:C30)</f>
        <v>0</v>
      </c>
      <c r="H31" s="52"/>
      <c r="I31" s="77" t="s">
        <v>9</v>
      </c>
      <c r="J31" s="61"/>
      <c r="K31" s="76">
        <f>SUM(K29:K30)</f>
        <v>0</v>
      </c>
      <c r="L31" s="61"/>
      <c r="M31" s="81">
        <f>COUNTA(I29:I30)</f>
        <v>0</v>
      </c>
    </row>
    <row r="32" spans="1:13" ht="15" customHeight="1" x14ac:dyDescent="0.25">
      <c r="A32" s="53"/>
      <c r="B32" s="53"/>
      <c r="I32" s="47"/>
      <c r="K32" s="47"/>
      <c r="M32" s="47"/>
    </row>
    <row r="33" spans="1:14" ht="15" customHeight="1" x14ac:dyDescent="0.25">
      <c r="A33" s="53"/>
      <c r="B33" s="53"/>
      <c r="C33" s="60" t="s">
        <v>14</v>
      </c>
      <c r="D33" s="55"/>
      <c r="E33" s="55"/>
      <c r="F33" s="55"/>
      <c r="G33" s="56"/>
      <c r="I33" s="60" t="s">
        <v>47</v>
      </c>
      <c r="J33" s="55"/>
      <c r="K33" s="55"/>
      <c r="L33" s="55"/>
      <c r="M33" s="56"/>
    </row>
    <row r="34" spans="1:14" ht="15" customHeight="1" x14ac:dyDescent="0.4">
      <c r="A34" s="46"/>
      <c r="B34" s="46"/>
      <c r="C34" s="49" t="s">
        <v>0</v>
      </c>
      <c r="D34" s="50"/>
      <c r="E34" s="51" t="s">
        <v>1</v>
      </c>
      <c r="F34" s="48"/>
      <c r="G34" s="87" t="s">
        <v>58</v>
      </c>
      <c r="H34" s="52"/>
      <c r="I34" s="49" t="s">
        <v>0</v>
      </c>
      <c r="J34" s="50"/>
      <c r="K34" s="51" t="s">
        <v>1</v>
      </c>
      <c r="L34" s="48"/>
      <c r="M34" s="87" t="s">
        <v>58</v>
      </c>
    </row>
    <row r="35" spans="1:14" ht="15" customHeight="1" x14ac:dyDescent="0.25">
      <c r="A35" s="46"/>
      <c r="B35" s="46"/>
      <c r="C35" s="64"/>
      <c r="D35" s="62"/>
      <c r="E35" s="63"/>
      <c r="F35" s="48"/>
      <c r="G35" s="59"/>
      <c r="H35" s="52"/>
      <c r="I35" s="64"/>
      <c r="J35" s="62"/>
      <c r="K35" s="63"/>
      <c r="L35" s="48"/>
      <c r="M35" s="59"/>
    </row>
    <row r="36" spans="1:14" ht="15" customHeight="1" x14ac:dyDescent="0.25">
      <c r="A36" s="53"/>
      <c r="B36" s="53"/>
      <c r="C36" s="65"/>
      <c r="D36" s="62"/>
      <c r="E36" s="66"/>
      <c r="F36" s="48"/>
      <c r="G36" s="59"/>
      <c r="H36" s="52"/>
      <c r="I36" s="65"/>
      <c r="J36" s="62"/>
      <c r="K36" s="66"/>
      <c r="L36" s="48"/>
      <c r="M36" s="59"/>
    </row>
    <row r="37" spans="1:14" ht="15" customHeight="1" x14ac:dyDescent="0.25">
      <c r="A37" s="53"/>
      <c r="B37" s="53"/>
      <c r="C37" s="77" t="s">
        <v>9</v>
      </c>
      <c r="D37" s="61"/>
      <c r="E37" s="76">
        <f>SUM(E35:E36)</f>
        <v>0</v>
      </c>
      <c r="F37" s="61"/>
      <c r="G37" s="81">
        <f>COUNTA(C35:C36)</f>
        <v>0</v>
      </c>
      <c r="H37" s="52"/>
      <c r="I37" s="77" t="s">
        <v>9</v>
      </c>
      <c r="J37" s="61"/>
      <c r="K37" s="76">
        <f>SUM(K35:K36)</f>
        <v>0</v>
      </c>
      <c r="L37" s="61"/>
      <c r="M37" s="81">
        <f>COUNTA(I35:I36)</f>
        <v>0</v>
      </c>
    </row>
    <row r="38" spans="1:14" ht="15" customHeight="1" x14ac:dyDescent="0.25">
      <c r="A38" s="53"/>
      <c r="B38" s="53"/>
      <c r="H38" s="52"/>
      <c r="I38" s="47"/>
      <c r="K38" s="47"/>
      <c r="M38" s="47"/>
    </row>
    <row r="39" spans="1:14" ht="15" customHeight="1" x14ac:dyDescent="0.25">
      <c r="A39" s="53"/>
      <c r="B39" s="53"/>
      <c r="H39" s="52"/>
    </row>
    <row r="40" spans="1:14" ht="15" customHeight="1" x14ac:dyDescent="0.25">
      <c r="A40" s="53"/>
      <c r="B40" s="53"/>
      <c r="H40" s="52"/>
      <c r="I40" s="77" t="s">
        <v>10</v>
      </c>
      <c r="J40" s="61"/>
      <c r="K40" s="76">
        <f>+E12+E19+E25+E31+E37+K12+K19+K25+K31+K37</f>
        <v>0</v>
      </c>
      <c r="L40" s="61"/>
      <c r="M40" s="81">
        <f>+G12+G19+G25+G31+G37+M12+M19+M25+M31+M37</f>
        <v>0</v>
      </c>
    </row>
    <row r="41" spans="1:14" ht="15" customHeight="1" x14ac:dyDescent="0.25">
      <c r="A41" s="53"/>
      <c r="B41" s="53"/>
      <c r="H41" s="52"/>
    </row>
    <row r="42" spans="1:14" ht="15" customHeight="1" x14ac:dyDescent="0.25">
      <c r="A42" s="53"/>
      <c r="B42" s="53"/>
      <c r="H42" s="52"/>
    </row>
    <row r="43" spans="1:14" ht="15" customHeight="1" x14ac:dyDescent="0.25">
      <c r="A43" s="53"/>
      <c r="B43" s="53"/>
      <c r="H43" s="52"/>
    </row>
    <row r="44" spans="1:14" ht="15" customHeight="1" x14ac:dyDescent="0.25">
      <c r="A44" s="53"/>
      <c r="B44" s="53"/>
      <c r="C44" s="57" t="str">
        <f ca="1">CELL("filename")</f>
        <v xml:space="preserve">C:\Users\Felienne\Enron\EnronSpreadsheets\[sally_beck__33997__Global Hot List 0420.xls]Hotlist - Identified </v>
      </c>
      <c r="E44" s="24"/>
      <c r="G44" s="24"/>
      <c r="H44" s="52"/>
    </row>
    <row r="45" spans="1:14" ht="15" customHeight="1" x14ac:dyDescent="0.25">
      <c r="A45" s="53"/>
      <c r="B45" s="53"/>
      <c r="C45" s="57">
        <f ca="1">NOW()</f>
        <v>41886.644650810187</v>
      </c>
      <c r="E45" s="24"/>
      <c r="G45" s="24"/>
      <c r="N45" s="47"/>
    </row>
    <row r="46" spans="1:14" ht="15" customHeight="1" x14ac:dyDescent="0.25">
      <c r="A46" s="53"/>
      <c r="B46" s="53"/>
      <c r="E46" s="24"/>
      <c r="G46" s="24"/>
    </row>
    <row r="47" spans="1:14" ht="15" customHeight="1" x14ac:dyDescent="0.25">
      <c r="A47" s="53"/>
      <c r="B47" s="53"/>
      <c r="E47" s="24"/>
      <c r="G47" s="24"/>
    </row>
    <row r="48" spans="1:14" ht="15" customHeight="1" x14ac:dyDescent="0.25">
      <c r="A48" s="53"/>
      <c r="B48" s="53"/>
      <c r="E48" s="24"/>
      <c r="G48" s="24"/>
      <c r="N48" s="54"/>
    </row>
    <row r="49" spans="1:16" ht="15" customHeight="1" x14ac:dyDescent="0.25">
      <c r="A49" s="53"/>
      <c r="B49" s="53"/>
      <c r="E49" s="24"/>
      <c r="G49" s="24"/>
      <c r="N49" s="47"/>
    </row>
    <row r="50" spans="1:16" ht="15" customHeight="1" x14ac:dyDescent="0.25">
      <c r="A50" s="53"/>
      <c r="B50" s="53"/>
      <c r="N50" s="47"/>
    </row>
    <row r="51" spans="1:16" ht="15" customHeight="1" x14ac:dyDescent="0.25">
      <c r="A51" s="53"/>
      <c r="B51" s="53"/>
      <c r="N51" s="47"/>
    </row>
    <row r="52" spans="1:16" ht="15" customHeight="1" x14ac:dyDescent="0.25">
      <c r="A52" s="53"/>
      <c r="B52" s="53"/>
      <c r="P52" s="82"/>
    </row>
    <row r="53" spans="1:16" ht="15" customHeight="1" x14ac:dyDescent="0.25">
      <c r="A53" s="53"/>
      <c r="B53" s="53"/>
    </row>
    <row r="54" spans="1:16" ht="15" customHeight="1" x14ac:dyDescent="0.25">
      <c r="A54" s="53"/>
      <c r="B54" s="53"/>
    </row>
    <row r="55" spans="1:16" ht="15" customHeight="1" x14ac:dyDescent="0.25">
      <c r="A55" s="53"/>
      <c r="B55" s="53"/>
    </row>
    <row r="56" spans="1:16" ht="15" customHeight="1" x14ac:dyDescent="0.25">
      <c r="A56" s="46"/>
      <c r="B56" s="46"/>
    </row>
    <row r="57" spans="1:16" ht="15" customHeight="1" x14ac:dyDescent="0.25">
      <c r="A57" s="53"/>
      <c r="B57" s="53"/>
      <c r="N57" s="47"/>
    </row>
    <row r="58" spans="1:16" ht="15" customHeight="1" x14ac:dyDescent="0.25">
      <c r="A58" s="53"/>
      <c r="B58" s="53"/>
      <c r="H58" s="47"/>
    </row>
    <row r="59" spans="1:16" ht="15" customHeight="1" x14ac:dyDescent="0.25">
      <c r="A59" s="53"/>
      <c r="B59" s="53"/>
      <c r="H59" s="47"/>
    </row>
    <row r="60" spans="1:16" ht="15" customHeight="1" x14ac:dyDescent="0.25">
      <c r="A60" s="53"/>
      <c r="B60" s="53"/>
      <c r="H60" s="47"/>
      <c r="N60" s="54"/>
    </row>
    <row r="61" spans="1:16" ht="15" customHeight="1" x14ac:dyDescent="0.25">
      <c r="A61" s="53"/>
      <c r="B61" s="53"/>
      <c r="N61" s="54"/>
    </row>
    <row r="62" spans="1:16" ht="15" customHeight="1" x14ac:dyDescent="0.25">
      <c r="A62" s="53"/>
      <c r="B62" s="53"/>
    </row>
    <row r="63" spans="1:16" ht="15" customHeight="1" x14ac:dyDescent="0.25">
      <c r="A63" s="53"/>
      <c r="B63" s="53"/>
    </row>
    <row r="64" spans="1:16" ht="15" customHeight="1" x14ac:dyDescent="0.25">
      <c r="A64" s="53"/>
      <c r="B64" s="53"/>
    </row>
    <row r="65" spans="1:2" ht="15" customHeight="1" x14ac:dyDescent="0.25">
      <c r="A65" s="46"/>
      <c r="B65" s="46"/>
    </row>
    <row r="66" spans="1:2" ht="15" customHeight="1" x14ac:dyDescent="0.25">
      <c r="A66" s="46"/>
      <c r="B66" s="46"/>
    </row>
    <row r="67" spans="1:2" ht="15" customHeight="1" x14ac:dyDescent="0.25">
      <c r="A67" s="46"/>
      <c r="B67" s="46"/>
    </row>
    <row r="68" spans="1:2" ht="15" customHeight="1" x14ac:dyDescent="0.25">
      <c r="A68" s="46"/>
      <c r="B68" s="46"/>
    </row>
    <row r="69" spans="1:2" ht="15" customHeight="1" x14ac:dyDescent="0.25">
      <c r="A69" s="46"/>
      <c r="B69" s="46"/>
    </row>
    <row r="70" spans="1:2" ht="15" customHeight="1" x14ac:dyDescent="0.25">
      <c r="A70" s="53"/>
      <c r="B70" s="53"/>
    </row>
    <row r="71" spans="1:2" ht="15" customHeight="1" x14ac:dyDescent="0.25">
      <c r="A71" s="53"/>
      <c r="B71" s="53"/>
    </row>
    <row r="72" spans="1:2" ht="15" customHeight="1" x14ac:dyDescent="0.25">
      <c r="A72" s="53"/>
      <c r="B72" s="53"/>
    </row>
    <row r="73" spans="1:2" ht="15" customHeight="1" x14ac:dyDescent="0.25">
      <c r="A73" s="53"/>
      <c r="B73" s="53"/>
    </row>
    <row r="74" spans="1:2" ht="15" customHeight="1" x14ac:dyDescent="0.25">
      <c r="A74" s="53"/>
      <c r="B74" s="53"/>
    </row>
    <row r="75" spans="1:2" ht="15" customHeight="1" x14ac:dyDescent="0.25">
      <c r="A75" s="46"/>
      <c r="B75" s="46"/>
    </row>
    <row r="76" spans="1:2" ht="15" customHeight="1" x14ac:dyDescent="0.25">
      <c r="A76" s="53"/>
      <c r="B76" s="53"/>
    </row>
    <row r="77" spans="1:2" ht="15" customHeight="1" x14ac:dyDescent="0.25">
      <c r="A77" s="53"/>
      <c r="B77" s="53"/>
    </row>
    <row r="78" spans="1:2" ht="15" customHeight="1" x14ac:dyDescent="0.25">
      <c r="A78" s="53"/>
      <c r="B78" s="53"/>
    </row>
    <row r="79" spans="1:2" ht="15" customHeight="1" x14ac:dyDescent="0.25">
      <c r="A79" s="53"/>
      <c r="B79" s="53"/>
    </row>
    <row r="80" spans="1:2" ht="15" customHeight="1" x14ac:dyDescent="0.25">
      <c r="A80" s="53"/>
      <c r="B80" s="53"/>
    </row>
    <row r="81" spans="1:14" ht="15" customHeight="1" x14ac:dyDescent="0.25">
      <c r="A81" s="53"/>
      <c r="B81" s="53"/>
    </row>
    <row r="82" spans="1:14" ht="15" customHeight="1" x14ac:dyDescent="0.25">
      <c r="A82" s="53"/>
      <c r="B82" s="53"/>
    </row>
    <row r="83" spans="1:14" ht="15" customHeight="1" x14ac:dyDescent="0.25">
      <c r="A83" s="53"/>
      <c r="B83" s="53"/>
    </row>
    <row r="84" spans="1:14" ht="15" customHeight="1" x14ac:dyDescent="0.25">
      <c r="A84" s="53"/>
      <c r="B84" s="53"/>
    </row>
    <row r="85" spans="1:14" ht="15" customHeight="1" x14ac:dyDescent="0.25">
      <c r="A85" s="53"/>
      <c r="B85" s="53"/>
      <c r="N85" s="58"/>
    </row>
    <row r="86" spans="1:14" ht="15" customHeight="1" x14ac:dyDescent="0.25">
      <c r="A86" s="53"/>
      <c r="B86" s="53"/>
    </row>
    <row r="87" spans="1:14" ht="15" customHeight="1" x14ac:dyDescent="0.25">
      <c r="A87" s="53"/>
      <c r="B87" s="53"/>
    </row>
    <row r="88" spans="1:14" ht="15" customHeight="1" x14ac:dyDescent="0.25">
      <c r="A88" s="53"/>
      <c r="B88" s="53"/>
    </row>
    <row r="89" spans="1:14" ht="15" customHeight="1" x14ac:dyDescent="0.25">
      <c r="A89" s="53"/>
      <c r="B89" s="53"/>
    </row>
    <row r="90" spans="1:14" ht="15" customHeight="1" x14ac:dyDescent="0.25">
      <c r="A90" s="53"/>
      <c r="B90" s="53"/>
    </row>
    <row r="91" spans="1:14" ht="15" customHeight="1" x14ac:dyDescent="0.25">
      <c r="A91" s="53"/>
      <c r="B91" s="53"/>
    </row>
    <row r="92" spans="1:14" ht="15" customHeight="1" x14ac:dyDescent="0.25">
      <c r="A92" s="53"/>
      <c r="B92" s="53"/>
    </row>
    <row r="93" spans="1:14" ht="15" customHeight="1" x14ac:dyDescent="0.25">
      <c r="A93" s="53"/>
      <c r="B93" s="53"/>
    </row>
    <row r="94" spans="1:14" ht="15" customHeight="1" x14ac:dyDescent="0.25">
      <c r="A94" s="53"/>
      <c r="B94" s="53"/>
    </row>
    <row r="95" spans="1:14" ht="15" customHeight="1" x14ac:dyDescent="0.25">
      <c r="A95" s="53"/>
      <c r="B95" s="53"/>
    </row>
    <row r="96" spans="1:14" ht="15" customHeight="1" x14ac:dyDescent="0.25">
      <c r="A96" s="53"/>
      <c r="B96" s="53"/>
    </row>
    <row r="97" spans="1:2" ht="15" customHeight="1" x14ac:dyDescent="0.25">
      <c r="A97" s="53"/>
      <c r="B97" s="53"/>
    </row>
    <row r="98" spans="1:2" ht="15" customHeight="1" x14ac:dyDescent="0.25">
      <c r="A98" s="53"/>
      <c r="B98" s="53"/>
    </row>
    <row r="99" spans="1:2" ht="15" customHeight="1" x14ac:dyDescent="0.25">
      <c r="A99" s="53"/>
      <c r="B99" s="53"/>
    </row>
    <row r="100" spans="1:2" ht="15" customHeight="1" x14ac:dyDescent="0.25">
      <c r="A100" s="53"/>
      <c r="B100" s="53"/>
    </row>
    <row r="101" spans="1:2" ht="15" customHeight="1" x14ac:dyDescent="0.25">
      <c r="A101" s="53"/>
      <c r="B101" s="53"/>
    </row>
    <row r="102" spans="1:2" ht="15" customHeight="1" x14ac:dyDescent="0.25">
      <c r="A102" s="58"/>
      <c r="B102" s="58"/>
    </row>
    <row r="103" spans="1:2" ht="15" customHeight="1" x14ac:dyDescent="0.25">
      <c r="A103" s="58"/>
      <c r="B103" s="58"/>
    </row>
    <row r="104" spans="1:2" x14ac:dyDescent="0.25">
      <c r="A104" s="58"/>
      <c r="B104" s="58"/>
    </row>
    <row r="105" spans="1:2" x14ac:dyDescent="0.25">
      <c r="A105" s="58"/>
      <c r="B105" s="58"/>
    </row>
    <row r="106" spans="1:2" x14ac:dyDescent="0.25">
      <c r="A106" s="58"/>
      <c r="B106" s="58"/>
    </row>
    <row r="107" spans="1:2" x14ac:dyDescent="0.25">
      <c r="A107" s="58"/>
      <c r="B107" s="58"/>
    </row>
  </sheetData>
  <phoneticPr fontId="0" type="noConversion"/>
  <printOptions horizontalCentered="1"/>
  <pageMargins left="0.25" right="0.25" top="0.25" bottom="0.25" header="0.5" footer="0.5"/>
  <pageSetup scale="89" orientation="landscape" r:id="rId1"/>
  <headerFooter alignWithMargins="0"/>
  <rowBreaks count="2" manualBreakCount="2">
    <brk id="117" max="16383" man="1"/>
    <brk id="12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2001-04-20T13:53:30Z</cp:lastPrinted>
  <dcterms:created xsi:type="dcterms:W3CDTF">1999-10-18T12:36:30Z</dcterms:created>
  <dcterms:modified xsi:type="dcterms:W3CDTF">2014-09-04T13:28:17Z</dcterms:modified>
</cp:coreProperties>
</file>