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7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3-9" sheetId="7" r:id="rId6"/>
    <sheet name="3-23" sheetId="8" r:id="rId7"/>
    <sheet name="3-31" sheetId="9" r:id="rId8"/>
    <sheet name="Sheet3" sheetId="3" r:id="rId9"/>
  </sheets>
  <externalReferences>
    <externalReference r:id="rId10"/>
    <externalReference r:id="rId11"/>
  </externalReferences>
  <definedNames>
    <definedName name="_xlnm.Print_Area" localSheetId="7">'3-31'!$A$1:$Q$69</definedName>
    <definedName name="PublishUSD_column" localSheetId="4">'2-24'!$A:$A</definedName>
    <definedName name="PublishUSD_column" localSheetId="6">'3-23'!$A:$A</definedName>
    <definedName name="PublishUSD_column" localSheetId="7">'3-31'!$A:$A</definedName>
    <definedName name="PublishUSD_column" localSheetId="5">'3-9'!$A:$A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6">'3-23'!$1:$1</definedName>
    <definedName name="PublishUSD_titles" localSheetId="7">'3-31'!$1:$1</definedName>
    <definedName name="PublishUSD_titles" localSheetId="5">'3-9'!$1:$1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152511" fullCalcOnLoad="1"/>
</workbook>
</file>

<file path=xl/calcChain.xml><?xml version="1.0" encoding="utf-8"?>
<calcChain xmlns="http://schemas.openxmlformats.org/spreadsheetml/2006/main">
  <c r="Q11" i="6" l="1"/>
  <c r="Q12" i="6"/>
  <c r="Q13" i="6"/>
  <c r="K14" i="6"/>
  <c r="O14" i="6"/>
  <c r="O68" i="6" s="1"/>
  <c r="Q14" i="6"/>
  <c r="Q16" i="6"/>
  <c r="Q23" i="6" s="1"/>
  <c r="Q17" i="6"/>
  <c r="Q18" i="6"/>
  <c r="Q19" i="6"/>
  <c r="Q20" i="6"/>
  <c r="Q21" i="6"/>
  <c r="Q22" i="6"/>
  <c r="K23" i="6"/>
  <c r="O23" i="6"/>
  <c r="Q25" i="6"/>
  <c r="Q26" i="6"/>
  <c r="Q27" i="6"/>
  <c r="Q28" i="6"/>
  <c r="Q29" i="6"/>
  <c r="Q30" i="6"/>
  <c r="Q31" i="6"/>
  <c r="Q32" i="6"/>
  <c r="Q33" i="6"/>
  <c r="Q34" i="6"/>
  <c r="Q35" i="6"/>
  <c r="Q36" i="6"/>
  <c r="K37" i="6"/>
  <c r="O37" i="6"/>
  <c r="Q37" i="6"/>
  <c r="Q39" i="6"/>
  <c r="Q40" i="6"/>
  <c r="Q45" i="6" s="1"/>
  <c r="Q41" i="6"/>
  <c r="Q42" i="6"/>
  <c r="Q43" i="6"/>
  <c r="Q44" i="6"/>
  <c r="K45" i="6"/>
  <c r="O45" i="6"/>
  <c r="Q47" i="6"/>
  <c r="Q56" i="6" s="1"/>
  <c r="Q48" i="6"/>
  <c r="Q49" i="6"/>
  <c r="Q50" i="6"/>
  <c r="Q51" i="6"/>
  <c r="Q52" i="6"/>
  <c r="Q53" i="6"/>
  <c r="Q54" i="6"/>
  <c r="Q55" i="6"/>
  <c r="K56" i="6"/>
  <c r="O56" i="6"/>
  <c r="Q58" i="6"/>
  <c r="Q60" i="6"/>
  <c r="Q62" i="6"/>
  <c r="Q63" i="6"/>
  <c r="Q65" i="6"/>
  <c r="M68" i="6"/>
  <c r="Q11" i="8"/>
  <c r="Q12" i="8"/>
  <c r="Q13" i="8"/>
  <c r="K14" i="8"/>
  <c r="M14" i="8"/>
  <c r="O14" i="8"/>
  <c r="Q14" i="8" s="1"/>
  <c r="Q16" i="8"/>
  <c r="Q17" i="8"/>
  <c r="Q18" i="8"/>
  <c r="Q19" i="8"/>
  <c r="Q20" i="8"/>
  <c r="Q21" i="8"/>
  <c r="Q22" i="8"/>
  <c r="K23" i="8"/>
  <c r="M23" i="8"/>
  <c r="O23" i="8"/>
  <c r="O68" i="8" s="1"/>
  <c r="Q25" i="8"/>
  <c r="Q26" i="8"/>
  <c r="Q27" i="8"/>
  <c r="Q28" i="8"/>
  <c r="Q29" i="8"/>
  <c r="Q30" i="8"/>
  <c r="Q31" i="8"/>
  <c r="Q32" i="8"/>
  <c r="Q33" i="8"/>
  <c r="Q34" i="8"/>
  <c r="Q35" i="8"/>
  <c r="Q36" i="8"/>
  <c r="K37" i="8"/>
  <c r="M37" i="8"/>
  <c r="O37" i="8"/>
  <c r="Q37" i="8" s="1"/>
  <c r="Q39" i="8"/>
  <c r="Q40" i="8"/>
  <c r="Q41" i="8"/>
  <c r="Q42" i="8"/>
  <c r="Q43" i="8"/>
  <c r="Q44" i="8"/>
  <c r="K45" i="8"/>
  <c r="M45" i="8"/>
  <c r="M68" i="8" s="1"/>
  <c r="O45" i="8"/>
  <c r="Q45" i="8" s="1"/>
  <c r="Q47" i="8"/>
  <c r="Q48" i="8"/>
  <c r="Q49" i="8"/>
  <c r="Q50" i="8"/>
  <c r="Q51" i="8"/>
  <c r="Q52" i="8"/>
  <c r="Q53" i="8"/>
  <c r="Q54" i="8"/>
  <c r="Q55" i="8"/>
  <c r="K56" i="8"/>
  <c r="M56" i="8"/>
  <c r="O56" i="8"/>
  <c r="Q56" i="8"/>
  <c r="Q58" i="8"/>
  <c r="Q60" i="8"/>
  <c r="Q62" i="8"/>
  <c r="Q63" i="8"/>
  <c r="Q65" i="8"/>
  <c r="Q11" i="9"/>
  <c r="Q12" i="9"/>
  <c r="Q13" i="9"/>
  <c r="K14" i="9"/>
  <c r="M14" i="9"/>
  <c r="O14" i="9"/>
  <c r="Q14" i="9" s="1"/>
  <c r="Q16" i="9"/>
  <c r="Q17" i="9"/>
  <c r="Q18" i="9"/>
  <c r="Q19" i="9"/>
  <c r="Q20" i="9"/>
  <c r="Q21" i="9"/>
  <c r="Q22" i="9"/>
  <c r="K23" i="9"/>
  <c r="M23" i="9"/>
  <c r="M68" i="9" s="1"/>
  <c r="O23" i="9"/>
  <c r="Q23" i="9"/>
  <c r="Q25" i="9"/>
  <c r="Q26" i="9"/>
  <c r="Q27" i="9"/>
  <c r="Q28" i="9"/>
  <c r="Q29" i="9"/>
  <c r="Q30" i="9"/>
  <c r="Q31" i="9"/>
  <c r="Q32" i="9"/>
  <c r="Q33" i="9"/>
  <c r="Q34" i="9"/>
  <c r="Q35" i="9"/>
  <c r="Q36" i="9"/>
  <c r="K37" i="9"/>
  <c r="M37" i="9"/>
  <c r="O37" i="9"/>
  <c r="Q37" i="9"/>
  <c r="Q39" i="9"/>
  <c r="Q40" i="9"/>
  <c r="Q41" i="9"/>
  <c r="Q42" i="9"/>
  <c r="Q43" i="9"/>
  <c r="Q44" i="9"/>
  <c r="K45" i="9"/>
  <c r="M45" i="9"/>
  <c r="O45" i="9"/>
  <c r="Q45" i="9" s="1"/>
  <c r="Q47" i="9"/>
  <c r="Q48" i="9"/>
  <c r="Q49" i="9"/>
  <c r="Q50" i="9"/>
  <c r="Q51" i="9"/>
  <c r="Q52" i="9"/>
  <c r="Q53" i="9"/>
  <c r="Q54" i="9"/>
  <c r="Q55" i="9"/>
  <c r="K56" i="9"/>
  <c r="M56" i="9"/>
  <c r="O56" i="9"/>
  <c r="Q56" i="9" s="1"/>
  <c r="Q58" i="9"/>
  <c r="Q60" i="9"/>
  <c r="Q62" i="9"/>
  <c r="Q63" i="9"/>
  <c r="Q65" i="9"/>
  <c r="O68" i="9"/>
  <c r="O71" i="9"/>
  <c r="Q11" i="7"/>
  <c r="Q12" i="7"/>
  <c r="Q13" i="7"/>
  <c r="K14" i="7"/>
  <c r="M14" i="7"/>
  <c r="O14" i="7"/>
  <c r="Q14" i="7" s="1"/>
  <c r="Q16" i="7"/>
  <c r="Q17" i="7"/>
  <c r="Q18" i="7"/>
  <c r="Q19" i="7"/>
  <c r="Q20" i="7"/>
  <c r="Q21" i="7"/>
  <c r="Q22" i="7"/>
  <c r="K23" i="7"/>
  <c r="M23" i="7"/>
  <c r="M68" i="7" s="1"/>
  <c r="O23" i="7"/>
  <c r="Q23" i="7" s="1"/>
  <c r="Q25" i="7"/>
  <c r="Q26" i="7"/>
  <c r="Q27" i="7"/>
  <c r="Q28" i="7"/>
  <c r="Q29" i="7"/>
  <c r="Q30" i="7"/>
  <c r="Q31" i="7"/>
  <c r="Q32" i="7"/>
  <c r="Q33" i="7"/>
  <c r="Q34" i="7"/>
  <c r="Q35" i="7"/>
  <c r="Q36" i="7"/>
  <c r="K37" i="7"/>
  <c r="M37" i="7"/>
  <c r="O37" i="7"/>
  <c r="Q37" i="7" s="1"/>
  <c r="Q39" i="7"/>
  <c r="Q40" i="7"/>
  <c r="Q41" i="7"/>
  <c r="Q42" i="7"/>
  <c r="Q43" i="7"/>
  <c r="Q44" i="7"/>
  <c r="K45" i="7"/>
  <c r="M45" i="7"/>
  <c r="O45" i="7"/>
  <c r="Q45" i="7" s="1"/>
  <c r="Q47" i="7"/>
  <c r="Q48" i="7"/>
  <c r="Q49" i="7"/>
  <c r="Q50" i="7"/>
  <c r="Q51" i="7"/>
  <c r="Q52" i="7"/>
  <c r="Q53" i="7"/>
  <c r="Q54" i="7"/>
  <c r="Q55" i="7"/>
  <c r="K56" i="7"/>
  <c r="M56" i="7"/>
  <c r="O56" i="7"/>
  <c r="O68" i="7" s="1"/>
  <c r="Q68" i="7" s="1"/>
  <c r="Q58" i="7"/>
  <c r="Q60" i="7"/>
  <c r="Q62" i="7"/>
  <c r="Q63" i="7"/>
  <c r="Q65" i="7"/>
  <c r="Q11" i="5"/>
  <c r="Q12" i="5"/>
  <c r="Q13" i="5"/>
  <c r="K14" i="5"/>
  <c r="O14" i="5"/>
  <c r="O65" i="5" s="1"/>
  <c r="Q16" i="5"/>
  <c r="Q17" i="5"/>
  <c r="Q65" i="5" s="1"/>
  <c r="Q18" i="5"/>
  <c r="Q19" i="5"/>
  <c r="Q20" i="5"/>
  <c r="Q21" i="5"/>
  <c r="Q22" i="5"/>
  <c r="K23" i="5"/>
  <c r="K63" i="5" s="1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O63" i="5"/>
  <c r="M65" i="5"/>
  <c r="M14" i="1"/>
  <c r="M15" i="1"/>
  <c r="M20" i="1"/>
  <c r="M21" i="1"/>
  <c r="M29" i="1"/>
  <c r="M51" i="1" s="1"/>
  <c r="M30" i="1"/>
  <c r="M32" i="1"/>
  <c r="M33" i="1"/>
  <c r="M37" i="1"/>
  <c r="M40" i="1"/>
  <c r="Q11" i="4"/>
  <c r="I12" i="4"/>
  <c r="I63" i="4" s="1"/>
  <c r="K12" i="4"/>
  <c r="Q13" i="4"/>
  <c r="K14" i="4"/>
  <c r="Q14" i="4"/>
  <c r="I15" i="4"/>
  <c r="K15" i="4"/>
  <c r="K63" i="4" s="1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Q34" i="4" s="1"/>
  <c r="K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M63" i="4"/>
  <c r="O63" i="4"/>
  <c r="Q68" i="9" l="1"/>
  <c r="Q68" i="6"/>
  <c r="Q12" i="4"/>
  <c r="Q63" i="4" s="1"/>
  <c r="Q56" i="7"/>
  <c r="Q23" i="8"/>
  <c r="Q68" i="8" s="1"/>
</calcChain>
</file>

<file path=xl/sharedStrings.xml><?xml version="1.0" encoding="utf-8"?>
<sst xmlns="http://schemas.openxmlformats.org/spreadsheetml/2006/main" count="374" uniqueCount="76">
  <si>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</si>
  <si>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</si>
  <si>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</si>
  <si>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</si>
  <si>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</si>
  <si>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</si>
  <si>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</si>
  <si>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</si>
  <si>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</si>
  <si>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</si>
  <si>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</si>
  <si>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</si>
  <si>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</si>
  <si>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</si>
  <si>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</si>
  <si>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</si>
  <si>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</si>
  <si>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</si>
  <si>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</si>
  <si>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</si>
  <si>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</si>
  <si>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</si>
  <si>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</si>
  <si>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</si>
  <si>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</si>
  <si>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</si>
  <si>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</si>
  <si>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</si>
  <si>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</si>
  <si>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</si>
  <si>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</si>
  <si>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</si>
  <si>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</si>
  <si>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</si>
  <si>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</si>
  <si>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</si>
  <si>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</si>
  <si>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</si>
  <si>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</si>
  <si>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</si>
  <si>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</si>
  <si>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</si>
  <si>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</si>
  <si>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</si>
  <si>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</si>
  <si>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</si>
  <si>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</si>
  <si>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</si>
  <si>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</si>
  <si>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</si>
  <si>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</si>
  <si>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</si>
  <si>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</si>
  <si>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</si>
  <si>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</si>
  <si>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</si>
  <si>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</si>
  <si>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</si>
  <si>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</si>
  <si>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</si>
  <si>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</si>
  <si>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</si>
  <si>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</si>
  <si>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</si>
  <si>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</si>
  <si>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</si>
  <si>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</si>
  <si>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</si>
  <si>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</si>
  <si>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</si>
  <si>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</si>
  <si>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As of  March 9, 2000</t>
  </si>
  <si>
    <t xml:space="preserve">  </t>
  </si>
  <si>
    <t>As of  March 23, 2000</t>
  </si>
  <si>
    <t>As of  March 31, 2000</t>
  </si>
  <si>
    <t xml:space="preserve">European Trading - Credit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</si>
</sst>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4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71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0" fontId="22" fillId="0" borderId="0" xfId="0" applyFont="1"/>
    <xf numFmtId="167" fontId="3" fillId="0" borderId="4" xfId="1" applyNumberFormat="1" applyFont="1" applyBorder="1"/>
    <xf numFmtId="167" fontId="0" fillId="0" borderId="0" xfId="0" applyNumberFormat="1" applyFill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0" fontId="23" fillId="0" borderId="0" xfId="0" applyFont="1"/>
    <xf numFmtId="0" fontId="21" fillId="0" borderId="0" xfId="0" applyFont="1"/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5121" name="Picture 5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5122" name="Picture 5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6145" name="Picture 5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6146" name="Picture 5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7169" name="Picture 5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7170" name="Picture 5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.doc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9.doc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1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1.doc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4.28515625" customWidth="1"/>
    <col min="8" max="8" width="6.85546875" customWidth="1"/>
    <col min="9" max="9" width="1.140625" customWidth="1"/>
    <col min="10" max="10" width="6.85546875" customWidth="1"/>
    <col min="11" max="11" width="6" customWidth="1"/>
    <col min="12" max="12" width="6.28515625" style="3" customWidth="1"/>
    <col min="13" max="13" width="14.85546875" style="4" customWidth="1"/>
    <col min="15" max="15" width="14.85546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50000000000003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5" customHeight="1">
      <c r="B7" s="7"/>
      <c r="C7" s="7"/>
      <c r="K7" s="8"/>
      <c r="L7" s="8"/>
      <c r="M7" s="10"/>
      <c r="O7" s="33"/>
    </row>
    <row r="8" spans="1:15" s="3" customFormat="1" ht="12.95" customHeight="1">
      <c r="B8" s="7"/>
      <c r="C8" s="7"/>
      <c r="K8" s="8"/>
      <c r="L8" s="8"/>
      <c r="M8" s="10"/>
      <c r="O8" s="33"/>
    </row>
    <row r="9" spans="1:15" s="3" customFormat="1" ht="12.95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5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5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2.7109375" customWidth="1"/>
    <col min="11" max="11" width="14.5703125" customWidth="1"/>
    <col min="12" max="12" width="2.7109375" style="3" customWidth="1"/>
    <col min="13" max="13" width="14.85546875" style="4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5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5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5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5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5" hidden="1" thickTop="1">
      <c r="G66" s="20"/>
      <c r="H66" s="19"/>
      <c r="J66" s="21"/>
      <c r="K66" s="43"/>
      <c r="L66"/>
      <c r="O66" s="57"/>
    </row>
    <row r="67" spans="1:17" ht="13.5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J17" sqref="J1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25.42578125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64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36580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-21246732</v>
      </c>
      <c r="Q14" s="65">
        <f>SUM(Q11:Q13)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-2236105</v>
      </c>
      <c r="Q16" s="33">
        <f t="shared" ref="Q16:Q22" si="0">O16-K16</f>
        <v>4276747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-2689776</v>
      </c>
      <c r="Q23" s="65">
        <f>SUM(Q16:Q22)</f>
        <v>8850447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6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-90000</v>
      </c>
      <c r="Q26" s="33">
        <f t="shared" si="1"/>
        <v>38000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-148077</v>
      </c>
      <c r="Q27" s="33">
        <f t="shared" si="1"/>
        <v>-138077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-446312</v>
      </c>
      <c r="Q28" s="33">
        <f t="shared" si="1"/>
        <v>15020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-262000</v>
      </c>
      <c r="Q29" s="33">
        <f t="shared" si="1"/>
        <v>469000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1"/>
        <v>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-211000</v>
      </c>
      <c r="Q36" s="33">
        <f t="shared" si="1"/>
        <v>-97000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37"/>
      <c r="N37" s="37"/>
      <c r="O37" s="59">
        <f>SUM(O25:O36)</f>
        <v>-2674754</v>
      </c>
      <c r="Q37" s="65">
        <f>SUM(Q25:Q36)</f>
        <v>286943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-4291827</v>
      </c>
      <c r="N39" s="37"/>
      <c r="O39" s="37">
        <v>-2798951</v>
      </c>
      <c r="Q39" s="33">
        <f t="shared" ref="Q39:Q44" si="2">O39-K39</f>
        <v>370105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-2000000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-336308</v>
      </c>
      <c r="Q41" s="33">
        <f t="shared" si="2"/>
        <v>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/>
      <c r="N44" s="37"/>
      <c r="O44" s="3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37"/>
      <c r="N45" s="37"/>
      <c r="O45" s="59">
        <f>SUM(O39:O44)</f>
        <v>-4361063</v>
      </c>
      <c r="Q45" s="65">
        <f>SUM(Q39:Q44)</f>
        <v>-429895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-14871000</v>
      </c>
      <c r="N47" s="37"/>
      <c r="O47" s="37">
        <v>-10701000</v>
      </c>
      <c r="Q47" s="33">
        <f t="shared" ref="Q47:Q55" si="3">O47-K47</f>
        <v>2426000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-561000</v>
      </c>
      <c r="N48" s="37"/>
      <c r="O48" s="37">
        <v>-709000</v>
      </c>
      <c r="Q48" s="33">
        <f t="shared" si="3"/>
        <v>174000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-37464000</v>
      </c>
      <c r="N49" s="37"/>
      <c r="O49" s="37">
        <v>-35109000</v>
      </c>
      <c r="Q49" s="33">
        <f t="shared" si="3"/>
        <v>130000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-1734000</v>
      </c>
      <c r="N50" s="37"/>
      <c r="O50" s="37">
        <v>-1510000</v>
      </c>
      <c r="Q50" s="33">
        <f t="shared" si="3"/>
        <v>534000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-1333000</v>
      </c>
      <c r="N51" s="37"/>
      <c r="O51" s="37">
        <v>-683000</v>
      </c>
      <c r="Q51" s="33">
        <f t="shared" si="3"/>
        <v>641000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-1199000</v>
      </c>
      <c r="N52" s="37"/>
      <c r="O52" s="37">
        <v>-2173000</v>
      </c>
      <c r="Q52" s="33">
        <f t="shared" si="3"/>
        <v>-962000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-3450000</v>
      </c>
      <c r="N54" s="37"/>
      <c r="O54" s="37">
        <v>-3485000</v>
      </c>
      <c r="Q54" s="33">
        <f t="shared" si="3"/>
        <v>-1000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37"/>
      <c r="N56" s="37"/>
      <c r="O56" s="59">
        <f>SUM(O47:O55)</f>
        <v>-54370000</v>
      </c>
      <c r="Q56" s="65">
        <f>SUM(Q47:Q55)</f>
        <v>2942000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-327046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-708134</v>
      </c>
      <c r="N62" s="37"/>
      <c r="O62" s="37">
        <v>-759026</v>
      </c>
      <c r="P62" t="s">
        <v>55</v>
      </c>
      <c r="Q62" s="33">
        <f>O62-K62</f>
        <v>0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-806940</v>
      </c>
      <c r="N63" s="37"/>
      <c r="O63" s="37">
        <v>-961456</v>
      </c>
      <c r="P63" t="s">
        <v>55</v>
      </c>
      <c r="Q63" s="33">
        <f>O63-K63</f>
        <v>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/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3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SUM(M11:M63)</f>
        <v>-124492131</v>
      </c>
      <c r="N68"/>
      <c r="O68" s="49">
        <f>O14+O23+O37+O45+O56+O58+O60+O62+O63+O65</f>
        <v>-82289662</v>
      </c>
      <c r="Q68" s="42">
        <f>Q14+Q23+Q37+Q45+Q56+Q58+Q60+Q62+Q63+Q65</f>
        <v>31769507</v>
      </c>
    </row>
    <row r="69" spans="1:17" ht="13.5" thickTop="1">
      <c r="G69" s="20"/>
      <c r="H69" s="19"/>
      <c r="J69" s="21"/>
      <c r="K69" s="43"/>
      <c r="L69"/>
      <c r="O69" s="57"/>
    </row>
    <row r="70" spans="1:17">
      <c r="A70" s="64" t="s">
        <v>66</v>
      </c>
      <c r="G70" s="20"/>
      <c r="J70" s="3"/>
      <c r="L70"/>
      <c r="M70"/>
      <c r="O70" s="66"/>
    </row>
    <row r="71" spans="1:17">
      <c r="G71" s="20"/>
      <c r="H71" s="19"/>
      <c r="I71" s="21"/>
      <c r="J71" s="21"/>
      <c r="K71" s="23"/>
      <c r="O71" s="57"/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K10" sqref="K10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14.28515625" customWidth="1"/>
    <col min="11" max="11" width="14.5703125" customWidth="1"/>
    <col min="12" max="12" width="2.7109375" style="3" customWidth="1"/>
    <col min="13" max="13" width="16.140625" style="4" customWidth="1"/>
    <col min="14" max="14" width="2.1406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71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36594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-125000</v>
      </c>
      <c r="Q26" s="33">
        <f t="shared" si="1"/>
        <v>3000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-35655</v>
      </c>
      <c r="Q27" s="33">
        <f t="shared" si="1"/>
        <v>-25655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-440349</v>
      </c>
      <c r="Q28" s="33">
        <f t="shared" si="1"/>
        <v>20983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-178000</v>
      </c>
      <c r="Q29" s="33">
        <f t="shared" si="1"/>
        <v>553000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-241000</v>
      </c>
      <c r="Q36" s="33">
        <f t="shared" si="1"/>
        <v>-127000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-2537199</v>
      </c>
      <c r="Q37" s="65">
        <f t="shared" si="1"/>
        <v>424498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4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-4702860</v>
      </c>
      <c r="Q45" s="65">
        <f t="shared" si="2"/>
        <v>-771692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-9576000</v>
      </c>
      <c r="Q47" s="33">
        <f t="shared" ref="Q47:Q56" si="3">O47-K47</f>
        <v>3551000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-558000</v>
      </c>
      <c r="Q48" s="33">
        <f t="shared" si="3"/>
        <v>325000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-32927000</v>
      </c>
      <c r="Q49" s="33">
        <f t="shared" si="3"/>
        <v>2312000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-1749000</v>
      </c>
      <c r="Q50" s="33">
        <f t="shared" si="3"/>
        <v>295000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-650000</v>
      </c>
      <c r="Q51" s="33">
        <f t="shared" si="3"/>
        <v>674000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-1412000</v>
      </c>
      <c r="Q52" s="33">
        <f t="shared" si="3"/>
        <v>-201000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-50276000</v>
      </c>
      <c r="Q56" s="65">
        <f t="shared" si="3"/>
        <v>7036000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-79287344</v>
      </c>
      <c r="Q68" s="42">
        <f>O68-K68</f>
        <v>34771825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3" workbookViewId="0">
      <selection activeCell="J54" sqref="J54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22.140625" customWidth="1"/>
    <col min="11" max="11" width="14.5703125" customWidth="1"/>
    <col min="12" max="12" width="2.7109375" style="3" customWidth="1"/>
    <col min="13" max="13" width="16.140625" style="4" hidden="1" customWidth="1"/>
    <col min="14" max="14" width="2.140625" style="4" hidden="1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36608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-108000</v>
      </c>
      <c r="Q26" s="33">
        <f t="shared" si="1"/>
        <v>20000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-440985</v>
      </c>
      <c r="Q28" s="33">
        <f t="shared" si="1"/>
        <v>20347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-166000</v>
      </c>
      <c r="Q29" s="33">
        <f t="shared" si="1"/>
        <v>565000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-242000</v>
      </c>
      <c r="Q36" s="33">
        <f t="shared" si="1"/>
        <v>-128000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-2474180</v>
      </c>
      <c r="Q37" s="65">
        <f t="shared" si="1"/>
        <v>487517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-1740000</v>
      </c>
      <c r="Q40" s="33">
        <f t="shared" si="2"/>
        <v>-1540000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-5442860</v>
      </c>
      <c r="Q45" s="65">
        <f t="shared" si="2"/>
        <v>-1511692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-11426000</v>
      </c>
      <c r="Q47" s="33">
        <f t="shared" ref="Q47:Q56" si="3">O47-K47</f>
        <v>1701000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-606000</v>
      </c>
      <c r="Q48" s="33">
        <f t="shared" si="3"/>
        <v>277000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-32717000</v>
      </c>
      <c r="Q49" s="33">
        <f t="shared" si="3"/>
        <v>2522000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-1803000</v>
      </c>
      <c r="Q50" s="33">
        <f t="shared" si="3"/>
        <v>241000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-792000</v>
      </c>
      <c r="Q51" s="33">
        <f t="shared" si="3"/>
        <v>532000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-1681000</v>
      </c>
      <c r="Q52" s="33">
        <f t="shared" si="3"/>
        <v>-470000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-52429000</v>
      </c>
      <c r="Q56" s="65">
        <f t="shared" si="3"/>
        <v>4883000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-82362752</v>
      </c>
      <c r="Q68" s="49">
        <f>Q14+Q23+Q37+Q45+Q56+Q58+Q60+Q62+Q63+Q65</f>
        <v>31696417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614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abSelected="1" workbookViewId="0">
      <selection activeCell="J7" sqref="J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8.5703125" customWidth="1"/>
    <col min="10" max="10" width="22.28515625" customWidth="1"/>
    <col min="11" max="11" width="14.5703125" customWidth="1"/>
    <col min="12" max="12" width="2.7109375" style="3" customWidth="1"/>
    <col min="13" max="13" width="16.140625" style="4" hidden="1" customWidth="1"/>
    <col min="14" max="14" width="2.140625" style="4" hidden="1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74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36616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0</v>
      </c>
      <c r="Q11" s="33">
        <f>O11-K11</f>
        <v>308146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0</v>
      </c>
      <c r="Q12" s="33">
        <f>O12-K12</f>
        <v>8298592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0</v>
      </c>
      <c r="Q13" s="33">
        <f>O13-K13</f>
        <v>32639994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0</v>
      </c>
      <c r="Q14" s="65">
        <f>O14-K14</f>
        <v>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0</v>
      </c>
      <c r="Q16" s="33">
        <f t="shared" ref="Q16:Q23" si="0">O16-K16</f>
        <v>6512852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0</v>
      </c>
      <c r="Q19" s="33">
        <f t="shared" si="0"/>
        <v>95753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0</v>
      </c>
      <c r="Q21" s="33">
        <f t="shared" si="0"/>
        <v>265000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-92918</v>
      </c>
      <c r="Q23" s="65">
        <f t="shared" si="0"/>
        <v>11447305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0</v>
      </c>
      <c r="Q25" s="33">
        <f t="shared" ref="Q25:Q37" si="1">O25-K25</f>
        <v>146000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0</v>
      </c>
      <c r="Q26" s="33">
        <f t="shared" si="1"/>
        <v>128000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0</v>
      </c>
      <c r="Q28" s="33">
        <f t="shared" si="1"/>
        <v>461332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0</v>
      </c>
      <c r="Q29" s="33">
        <f t="shared" si="1"/>
        <v>731000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0</v>
      </c>
      <c r="Q30" s="33">
        <f t="shared" si="1"/>
        <v>500345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0</v>
      </c>
      <c r="Q31" s="33">
        <f t="shared" si="1"/>
        <v>871020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0</v>
      </c>
      <c r="Q36" s="33">
        <f t="shared" si="1"/>
        <v>114000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0</v>
      </c>
      <c r="Q37" s="65">
        <f t="shared" si="1"/>
        <v>2961697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-119116</v>
      </c>
      <c r="Q39" s="33">
        <f t="shared" ref="Q39:Q45" si="2">O39-K39</f>
        <v>3049940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0</v>
      </c>
      <c r="Q40" s="33">
        <f t="shared" si="2"/>
        <v>200000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0</v>
      </c>
      <c r="Q41" s="33">
        <f t="shared" si="2"/>
        <v>336308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0</v>
      </c>
      <c r="Q42" s="33">
        <f t="shared" si="2"/>
        <v>85805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0</v>
      </c>
      <c r="Q43" s="33">
        <f t="shared" si="2"/>
        <v>139999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-119116</v>
      </c>
      <c r="Q45" s="65">
        <f t="shared" si="2"/>
        <v>3812052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-13822000</v>
      </c>
      <c r="Q47" s="33">
        <f t="shared" ref="Q47:Q56" si="3">O47-K47</f>
        <v>-695000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-609000</v>
      </c>
      <c r="Q48" s="33">
        <f t="shared" si="3"/>
        <v>274000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-32527000</v>
      </c>
      <c r="Q49" s="33">
        <f t="shared" si="3"/>
        <v>2712000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-1741000</v>
      </c>
      <c r="Q50" s="33">
        <f t="shared" si="3"/>
        <v>303000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-838000</v>
      </c>
      <c r="Q51" s="33">
        <f t="shared" si="3"/>
        <v>486000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-2140000</v>
      </c>
      <c r="Q52" s="33">
        <f t="shared" si="3"/>
        <v>-929000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-1183000</v>
      </c>
      <c r="Q54" s="33">
        <f t="shared" si="3"/>
        <v>2301000</v>
      </c>
    </row>
    <row r="55" spans="1:17" ht="18" customHeight="1">
      <c r="A55" s="22" t="s">
        <v>75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-24000</v>
      </c>
      <c r="Q55" s="33">
        <f t="shared" si="3"/>
        <v>-24000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-52884000</v>
      </c>
      <c r="Q56" s="65">
        <f t="shared" si="3"/>
        <v>4428000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-909854</v>
      </c>
      <c r="Q62" s="33">
        <f>O62-K62</f>
        <v>-150828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-2338134</v>
      </c>
      <c r="Q63" s="33">
        <f>O63-K63</f>
        <v>-1376678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0</v>
      </c>
      <c r="Q65" s="33">
        <f>O65-K65</f>
        <v>-6000000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5" thickBot="1">
      <c r="A68" s="70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-57816304</v>
      </c>
      <c r="Q68" s="49">
        <f>Q14+Q23+Q37+Q45+Q56+Q58+Q60+Q62+Q63+Q65</f>
        <v>56242865</v>
      </c>
    </row>
    <row r="69" spans="1:17" ht="13.5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>
        <f>K68-O68</f>
        <v>-56242865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rintOptions horizontalCentered="1" verticalCentered="1"/>
  <pageMargins left="0.65" right="0.44" top="0.37" bottom="0.32" header="0.27" footer="0.28000000000000003"/>
  <pageSetup scale="6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7169" r:id="rId4"/>
      </mc:Fallback>
    </mc:AlternateContent>
    <mc:AlternateContent xmlns:mc="http://schemas.openxmlformats.org/markup-compatibility/2006">
      <mc:Choice Requires="x14">
        <oleObject progId="Word.Document.8" shapeId="717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7170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Sheet1</vt:lpstr>
      <vt:lpstr>Sheet1 (2)</vt:lpstr>
      <vt:lpstr>Sheet2</vt:lpstr>
      <vt:lpstr>Final</vt:lpstr>
      <vt:lpstr>2-24</vt:lpstr>
      <vt:lpstr>3-9</vt:lpstr>
      <vt:lpstr>3-23</vt:lpstr>
      <vt:lpstr>3-31</vt:lpstr>
      <vt:lpstr>Sheet3</vt:lpstr>
      <vt:lpstr>'3-31'!Print_Area</vt:lpstr>
      <vt:lpstr>'2-24'!PublishUSD_column</vt:lpstr>
      <vt:lpstr>'3-23'!PublishUSD_column</vt:lpstr>
      <vt:lpstr>'3-31'!PublishUSD_column</vt:lpstr>
      <vt:lpstr>'3-9'!PublishUSD_column</vt:lpstr>
      <vt:lpstr>Final!PublishUSD_column</vt:lpstr>
      <vt:lpstr>'Sheet1 (2)'!PublishUSD_column</vt:lpstr>
      <vt:lpstr>PublishUSD_column</vt:lpstr>
      <vt:lpstr>'2-24'!PublishUSD_titles</vt:lpstr>
      <vt:lpstr>'3-23'!PublishUSD_titles</vt:lpstr>
      <vt:lpstr>'3-31'!PublishUSD_titles</vt:lpstr>
      <vt:lpstr>'3-9'!PublishUSD_titles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2000-04-10T19:02:44Z</cp:lastPrinted>
  <dcterms:created xsi:type="dcterms:W3CDTF">1999-07-02T02:00:43Z</dcterms:created>
  <dcterms:modified xsi:type="dcterms:W3CDTF">2014-09-05T10:50:04Z</dcterms:modified>
</cp:coreProperties>
</file>