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PRC Meeting Data" sheetId="1" r:id="rId1"/>
    <sheet name="Composite Chart" sheetId="4" r:id="rId2"/>
    <sheet name="Global Gas" sheetId="11" r:id="rId3"/>
    <sheet name="Gas &amp; Power Settlements..." sheetId="10" r:id="rId4"/>
    <sheet name="Gas &amp; Power RM Chart" sheetId="7" r:id="rId5"/>
    <sheet name="Gas Logistics" sheetId="5" r:id="rId6"/>
    <sheet name="Global Risk" sheetId="6" r:id="rId7"/>
    <sheet name="EGM RM" sheetId="12" r:id="rId8"/>
    <sheet name="EIM Com Supt" sheetId="8" r:id="rId9"/>
  </sheets>
  <calcPr calcId="152511"/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F5" i="1"/>
  <c r="F8" i="1" s="1"/>
  <c r="G5" i="1"/>
  <c r="G8" i="1" s="1"/>
  <c r="H5" i="1"/>
  <c r="I5" i="1"/>
  <c r="J5" i="1"/>
  <c r="J8" i="1" s="1"/>
  <c r="F6" i="1"/>
  <c r="K6" i="1" s="1"/>
  <c r="G6" i="1"/>
  <c r="H6" i="1"/>
  <c r="H8" i="1" s="1"/>
  <c r="I6" i="1"/>
  <c r="I8" i="1" s="1"/>
  <c r="J6" i="1"/>
  <c r="F7" i="1"/>
  <c r="G7" i="1"/>
  <c r="H7" i="1"/>
  <c r="I7" i="1"/>
  <c r="J7" i="1"/>
  <c r="K7" i="1"/>
  <c r="G15" i="1"/>
  <c r="O15" i="1"/>
  <c r="G16" i="1"/>
  <c r="O16" i="1"/>
  <c r="G17" i="1"/>
  <c r="O17" i="1"/>
  <c r="G18" i="1"/>
  <c r="O18" i="1"/>
  <c r="B19" i="1"/>
  <c r="G19" i="1" s="1"/>
  <c r="B20" i="1" s="1"/>
  <c r="C19" i="1"/>
  <c r="C20" i="1" s="1"/>
  <c r="D19" i="1"/>
  <c r="E19" i="1"/>
  <c r="F19" i="1"/>
  <c r="J19" i="1"/>
  <c r="K19" i="1"/>
  <c r="L19" i="1"/>
  <c r="M19" i="1"/>
  <c r="N19" i="1"/>
  <c r="N20" i="1" s="1"/>
  <c r="O19" i="1"/>
  <c r="L20" i="1" s="1"/>
  <c r="M20" i="1"/>
  <c r="G26" i="1"/>
  <c r="O26" i="1"/>
  <c r="G27" i="1"/>
  <c r="O27" i="1"/>
  <c r="G28" i="1"/>
  <c r="O28" i="1"/>
  <c r="G29" i="1"/>
  <c r="O29" i="1"/>
  <c r="B30" i="1"/>
  <c r="C30" i="1"/>
  <c r="D30" i="1"/>
  <c r="E30" i="1"/>
  <c r="E31" i="1" s="1"/>
  <c r="F30" i="1"/>
  <c r="F31" i="1" s="1"/>
  <c r="G30" i="1"/>
  <c r="B31" i="1" s="1"/>
  <c r="J30" i="1"/>
  <c r="K30" i="1"/>
  <c r="L30" i="1"/>
  <c r="M30" i="1"/>
  <c r="N30" i="1"/>
  <c r="C31" i="1"/>
  <c r="D31" i="1"/>
  <c r="G37" i="1"/>
  <c r="G41" i="1" s="1"/>
  <c r="O37" i="1"/>
  <c r="G38" i="1"/>
  <c r="O38" i="1"/>
  <c r="G39" i="1"/>
  <c r="O39" i="1"/>
  <c r="O41" i="1" s="1"/>
  <c r="G40" i="1"/>
  <c r="O40" i="1"/>
  <c r="B41" i="1"/>
  <c r="C41" i="1"/>
  <c r="D41" i="1"/>
  <c r="E41" i="1"/>
  <c r="F41" i="1"/>
  <c r="J41" i="1"/>
  <c r="J42" i="1" s="1"/>
  <c r="K41" i="1"/>
  <c r="K42" i="1" s="1"/>
  <c r="L41" i="1"/>
  <c r="L42" i="1" s="1"/>
  <c r="M41" i="1"/>
  <c r="N41" i="1"/>
  <c r="G49" i="1"/>
  <c r="B50" i="1"/>
  <c r="B53" i="1" s="1"/>
  <c r="C50" i="1"/>
  <c r="C53" i="1" s="1"/>
  <c r="D50" i="1"/>
  <c r="E50" i="1"/>
  <c r="E53" i="1" s="1"/>
  <c r="F50" i="1"/>
  <c r="B51" i="1"/>
  <c r="G51" i="1" s="1"/>
  <c r="C51" i="1"/>
  <c r="D51" i="1"/>
  <c r="D53" i="1" s="1"/>
  <c r="E51" i="1"/>
  <c r="F51" i="1"/>
  <c r="B52" i="1"/>
  <c r="C52" i="1"/>
  <c r="D52" i="1"/>
  <c r="E52" i="1"/>
  <c r="F52" i="1"/>
  <c r="F53" i="1" s="1"/>
  <c r="G52" i="1"/>
  <c r="B42" i="1" l="1"/>
  <c r="G9" i="1"/>
  <c r="I9" i="1"/>
  <c r="K8" i="1"/>
  <c r="F9" i="1"/>
  <c r="E54" i="1"/>
  <c r="H9" i="1"/>
  <c r="M42" i="1"/>
  <c r="N42" i="1"/>
  <c r="C54" i="1"/>
  <c r="D42" i="1"/>
  <c r="F42" i="1"/>
  <c r="C42" i="1"/>
  <c r="E42" i="1"/>
  <c r="B54" i="1"/>
  <c r="F20" i="1"/>
  <c r="J9" i="1"/>
  <c r="D54" i="1"/>
  <c r="E20" i="1"/>
  <c r="D20" i="1"/>
  <c r="O30" i="1"/>
  <c r="J20" i="1"/>
  <c r="G50" i="1"/>
  <c r="G53" i="1" s="1"/>
  <c r="F54" i="1" s="1"/>
  <c r="K5" i="1"/>
  <c r="K20" i="1"/>
  <c r="N31" i="1" l="1"/>
  <c r="M31" i="1"/>
  <c r="K31" i="1"/>
  <c r="L31" i="1"/>
  <c r="J31" i="1"/>
</calcChain>
</file>

<file path=xl/sharedStrings.xml><?xml version="1.0" encoding="utf-8"?>
<sst xmlns="http://schemas.openxmlformats.org/spreadsheetml/2006/main" count="52" uniqueCount="15">
  <si>
    <t>Gas Logistics</t>
  </si>
  <si>
    <t>Global Risk</t>
  </si>
  <si>
    <t>Jr Spec</t>
  </si>
  <si>
    <t>Spec</t>
  </si>
  <si>
    <t>Sr Spec</t>
  </si>
  <si>
    <t>Mgr</t>
  </si>
  <si>
    <t>Composite</t>
  </si>
  <si>
    <t>Gas &amp; Power Risk Mgmt</t>
  </si>
  <si>
    <t>Actual</t>
  </si>
  <si>
    <t>Preferred</t>
  </si>
  <si>
    <t>Manager</t>
  </si>
  <si>
    <t>Global Gas (Logistics/ Risk/ Settlements)</t>
  </si>
  <si>
    <t xml:space="preserve">EGM Risk Mgmt </t>
  </si>
  <si>
    <t>EIM Commercial Support</t>
  </si>
  <si>
    <t>Gas &amp; Power Settlements, Deal Clearing &amp; Vol. Mgmt.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</si>
</sst>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b/>
      <sz val="10"/>
      <name val="Lucida Sans"/>
      <family val="2"/>
    </font>
    <font>
      <sz val="10"/>
      <name val="Lucida Sans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Lucida Sans"/>
      <family val="2"/>
    </font>
    <font>
      <u/>
      <sz val="10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0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Composite PRC Distribution</a:t>
            </a:r>
          </a:p>
        </c:rich>
      </c:tx>
      <c:layout>
        <c:manualLayout>
          <c:xMode val="edge"/>
          <c:yMode val="edge"/>
          <c:x val="0.39503619441571874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071354705274043E-2"/>
          <c:y val="0.12372881355932204"/>
          <c:w val="0.79731127197518092"/>
          <c:h val="0.7661016949152542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'PRC Meeting Data'!$F$9:$J$9</c:f>
              <c:numCache>
                <c:formatCode>0.00%</c:formatCode>
                <c:ptCount val="5"/>
                <c:pt idx="0">
                  <c:v>5.5865921787709494E-2</c:v>
                </c:pt>
                <c:pt idx="1">
                  <c:v>0.25698324022346369</c:v>
                </c:pt>
                <c:pt idx="2">
                  <c:v>0.31843575418994413</c:v>
                </c:pt>
                <c:pt idx="3">
                  <c:v>0.22905027932960895</c:v>
                </c:pt>
                <c:pt idx="4">
                  <c:v>0.13966480446927373</c:v>
                </c:pt>
              </c:numCache>
            </c:numRef>
          </c:val>
          <c:smooth val="0"/>
        </c:ser>
        <c:ser>
          <c:idx val="1"/>
          <c:order val="1"/>
          <c:tx>
            <c:v>Preferred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'PRC Meeting Data'!$F$10:$J$10</c:f>
              <c:numCache>
                <c:formatCode>0.00%</c:formatCode>
                <c:ptCount val="5"/>
                <c:pt idx="0">
                  <c:v>0.05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65408"/>
        <c:axId val="68465968"/>
      </c:lineChart>
      <c:catAx>
        <c:axId val="6846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Ratings</a:t>
                </a:r>
              </a:p>
            </c:rich>
          </c:tx>
          <c:layout>
            <c:manualLayout>
              <c:xMode val="edge"/>
              <c:yMode val="edge"/>
              <c:x val="0.46535677352637023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6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6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Distribution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30508474576271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6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75801447776627"/>
          <c:y val="0.47118644067796611"/>
          <c:w val="9.4105480868665978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Gas (Logistics, Settlements, Risk Mgmt)</a:t>
            </a:r>
          </a:p>
        </c:rich>
      </c:tx>
      <c:layout>
        <c:manualLayout>
          <c:xMode val="edge"/>
          <c:yMode val="edge"/>
          <c:x val="0.32678386763185108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071354705274043E-2"/>
          <c:y val="0.12372881355932204"/>
          <c:w val="0.79731127197518092"/>
          <c:h val="0.7661016949152542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'PRC Meeting Data'!$B$54:$F$54</c:f>
              <c:numCache>
                <c:formatCode>0.00%</c:formatCode>
                <c:ptCount val="5"/>
                <c:pt idx="0">
                  <c:v>5.3921568627450983E-2</c:v>
                </c:pt>
                <c:pt idx="1">
                  <c:v>0.26470588235294118</c:v>
                </c:pt>
                <c:pt idx="2">
                  <c:v>0.28921568627450983</c:v>
                </c:pt>
                <c:pt idx="3">
                  <c:v>0.24509803921568626</c:v>
                </c:pt>
                <c:pt idx="4">
                  <c:v>0.14705882352941177</c:v>
                </c:pt>
              </c:numCache>
            </c:numRef>
          </c:val>
          <c:smooth val="0"/>
        </c:ser>
        <c:ser>
          <c:idx val="1"/>
          <c:order val="1"/>
          <c:tx>
            <c:v>Preferred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'PRC Meeting Data'!$B$55:$F$55</c:f>
              <c:numCache>
                <c:formatCode>0.00%</c:formatCode>
                <c:ptCount val="5"/>
                <c:pt idx="0">
                  <c:v>0.05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40176"/>
        <c:axId val="70340736"/>
      </c:lineChart>
      <c:catAx>
        <c:axId val="7034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Ratings</a:t>
                </a:r>
              </a:p>
            </c:rich>
          </c:tx>
          <c:layout>
            <c:manualLayout>
              <c:xMode val="edge"/>
              <c:yMode val="edge"/>
              <c:x val="0.46535677352637023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40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40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Distribution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30508474576271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40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75801447776627"/>
          <c:y val="0.47118644067796611"/>
          <c:w val="9.4105480868665978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 &amp; Power Settlements, Deal Clearing &amp; Volume Management</a:t>
            </a:r>
          </a:p>
        </c:rich>
      </c:tx>
      <c:layout>
        <c:manualLayout>
          <c:xMode val="edge"/>
          <c:yMode val="edge"/>
          <c:x val="0.26473629782833508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071354705274043E-2"/>
          <c:y val="0.12372881355932204"/>
          <c:w val="0.79731127197518092"/>
          <c:h val="0.7661016949152542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'PRC Meeting Data'!$B$42:$F$42</c:f>
              <c:numCache>
                <c:formatCode>0.00%</c:formatCode>
                <c:ptCount val="5"/>
                <c:pt idx="0">
                  <c:v>4.3478260869565216E-2</c:v>
                </c:pt>
                <c:pt idx="1">
                  <c:v>0.20652173913043478</c:v>
                </c:pt>
                <c:pt idx="2">
                  <c:v>0.28260869565217389</c:v>
                </c:pt>
                <c:pt idx="3">
                  <c:v>0.30434782608695654</c:v>
                </c:pt>
                <c:pt idx="4">
                  <c:v>0.16304347826086957</c:v>
                </c:pt>
              </c:numCache>
            </c:numRef>
          </c:val>
          <c:smooth val="0"/>
        </c:ser>
        <c:ser>
          <c:idx val="1"/>
          <c:order val="1"/>
          <c:tx>
            <c:v>Preferred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'PRC Meeting Data'!$B$43:$F$43</c:f>
              <c:numCache>
                <c:formatCode>0.00%</c:formatCode>
                <c:ptCount val="5"/>
                <c:pt idx="0">
                  <c:v>0.05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34256"/>
        <c:axId val="69934816"/>
      </c:lineChart>
      <c:catAx>
        <c:axId val="6993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Ratings</a:t>
                </a:r>
              </a:p>
            </c:rich>
          </c:tx>
          <c:layout>
            <c:manualLayout>
              <c:xMode val="edge"/>
              <c:yMode val="edge"/>
              <c:x val="0.46535677352637023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3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3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Distribution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30508474576271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34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75801447776627"/>
          <c:y val="0.47118644067796611"/>
          <c:w val="9.4105480868665978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 &amp; Power Risk Management</a:t>
            </a:r>
          </a:p>
        </c:rich>
      </c:tx>
      <c:layout>
        <c:manualLayout>
          <c:xMode val="edge"/>
          <c:yMode val="edge"/>
          <c:x val="0.38262668045501552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071354705274043E-2"/>
          <c:y val="0.12372881355932204"/>
          <c:w val="0.79731127197518092"/>
          <c:h val="0.7661016949152542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'PRC Meeting Data'!$B$31:$F$31</c:f>
              <c:numCache>
                <c:formatCode>0.00%</c:formatCode>
                <c:ptCount val="5"/>
                <c:pt idx="0">
                  <c:v>8.1967213114754092E-2</c:v>
                </c:pt>
                <c:pt idx="1">
                  <c:v>0.31147540983606559</c:v>
                </c:pt>
                <c:pt idx="2">
                  <c:v>0.26229508196721313</c:v>
                </c:pt>
                <c:pt idx="3">
                  <c:v>0.21311475409836064</c:v>
                </c:pt>
                <c:pt idx="4">
                  <c:v>0.13114754098360656</c:v>
                </c:pt>
              </c:numCache>
            </c:numRef>
          </c:val>
          <c:smooth val="0"/>
        </c:ser>
        <c:ser>
          <c:idx val="1"/>
          <c:order val="1"/>
          <c:tx>
            <c:v>Preferred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'PRC Meeting Data'!$B$32:$F$32</c:f>
              <c:numCache>
                <c:formatCode>0.00%</c:formatCode>
                <c:ptCount val="5"/>
                <c:pt idx="0">
                  <c:v>0.05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30336"/>
        <c:axId val="69930896"/>
      </c:lineChart>
      <c:catAx>
        <c:axId val="6993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Ratings</a:t>
                </a:r>
              </a:p>
            </c:rich>
          </c:tx>
          <c:layout>
            <c:manualLayout>
              <c:xMode val="edge"/>
              <c:yMode val="edge"/>
              <c:x val="0.46535677352637023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3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3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Distribution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30508474576271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30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75801447776627"/>
          <c:y val="0.47118644067796611"/>
          <c:w val="9.4105480868665978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 Logistics Chart</a:t>
            </a:r>
          </a:p>
        </c:rich>
      </c:tx>
      <c:layout>
        <c:manualLayout>
          <c:xMode val="edge"/>
          <c:yMode val="edge"/>
          <c:x val="0.42605997931747674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071354705274043E-2"/>
          <c:y val="0.12372881355932204"/>
          <c:w val="0.79731127197518092"/>
          <c:h val="0.7661016949152542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'PRC Meeting Data'!$B$20:$F$20</c:f>
              <c:numCache>
                <c:formatCode>0.00%</c:formatCode>
                <c:ptCount val="5"/>
                <c:pt idx="0">
                  <c:v>3.9215686274509803E-2</c:v>
                </c:pt>
                <c:pt idx="1">
                  <c:v>0.31372549019607843</c:v>
                </c:pt>
                <c:pt idx="2">
                  <c:v>0.33333333333333331</c:v>
                </c:pt>
                <c:pt idx="3">
                  <c:v>0.17647058823529413</c:v>
                </c:pt>
                <c:pt idx="4">
                  <c:v>0.13725490196078433</c:v>
                </c:pt>
              </c:numCache>
            </c:numRef>
          </c:val>
          <c:smooth val="0"/>
        </c:ser>
        <c:ser>
          <c:idx val="1"/>
          <c:order val="1"/>
          <c:tx>
            <c:v>Preferred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'PRC Meeting Data'!$B$21:$F$21</c:f>
              <c:numCache>
                <c:formatCode>0.00%</c:formatCode>
                <c:ptCount val="5"/>
                <c:pt idx="0">
                  <c:v>0.05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38176"/>
        <c:axId val="69938736"/>
      </c:lineChart>
      <c:catAx>
        <c:axId val="699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Ratings</a:t>
                </a:r>
              </a:p>
            </c:rich>
          </c:tx>
          <c:layout>
            <c:manualLayout>
              <c:xMode val="edge"/>
              <c:yMode val="edge"/>
              <c:x val="0.46535677352637023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3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3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Distribution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30508474576271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38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75801447776627"/>
          <c:y val="0.47118644067796611"/>
          <c:w val="9.4105480868665978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Risk</a:t>
            </a:r>
          </a:p>
        </c:rich>
      </c:tx>
      <c:layout>
        <c:manualLayout>
          <c:xMode val="edge"/>
          <c:yMode val="edge"/>
          <c:x val="0.45604963805584281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071354705274043E-2"/>
          <c:y val="0.12372881355932204"/>
          <c:w val="0.79731127197518092"/>
          <c:h val="0.7661016949152542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'PRC Meeting Data'!$J$20:$N$20</c:f>
              <c:numCache>
                <c:formatCode>0.00%</c:formatCode>
                <c:ptCount val="5"/>
                <c:pt idx="0">
                  <c:v>9.0909090909090912E-2</c:v>
                </c:pt>
                <c:pt idx="1">
                  <c:v>0.20454545454545456</c:v>
                </c:pt>
                <c:pt idx="2">
                  <c:v>0.36363636363636365</c:v>
                </c:pt>
                <c:pt idx="3">
                  <c:v>0.20454545454545456</c:v>
                </c:pt>
                <c:pt idx="4">
                  <c:v>0.13636363636363635</c:v>
                </c:pt>
              </c:numCache>
            </c:numRef>
          </c:val>
          <c:smooth val="0"/>
        </c:ser>
        <c:ser>
          <c:idx val="1"/>
          <c:order val="1"/>
          <c:tx>
            <c:v>Preferred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'PRC Meeting Data'!$J$21:$N$21</c:f>
              <c:numCache>
                <c:formatCode>0.00%</c:formatCode>
                <c:ptCount val="5"/>
                <c:pt idx="0">
                  <c:v>0.05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44096"/>
        <c:axId val="70344656"/>
      </c:lineChart>
      <c:catAx>
        <c:axId val="7034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Ratings</a:t>
                </a:r>
              </a:p>
            </c:rich>
          </c:tx>
          <c:layout>
            <c:manualLayout>
              <c:xMode val="edge"/>
              <c:yMode val="edge"/>
              <c:x val="0.46535677352637023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4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4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Distribution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30508474576271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4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75801447776627"/>
          <c:y val="0.47118644067796611"/>
          <c:w val="9.4105480868665978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Risk Mgmt</a:t>
            </a:r>
          </a:p>
        </c:rich>
      </c:tx>
      <c:layout>
        <c:manualLayout>
          <c:xMode val="edge"/>
          <c:yMode val="edge"/>
          <c:x val="0.43950361944157185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071354705274043E-2"/>
          <c:y val="0.12372881355932204"/>
          <c:w val="0.79731127197518092"/>
          <c:h val="0.76610169491525426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'PRC Meeting Data'!$J$42:$N$42</c:f>
              <c:numCache>
                <c:formatCode>0.00%</c:formatCode>
                <c:ptCount val="5"/>
                <c:pt idx="0">
                  <c:v>5.1546391752577317E-2</c:v>
                </c:pt>
                <c:pt idx="1">
                  <c:v>0.24742268041237114</c:v>
                </c:pt>
                <c:pt idx="2">
                  <c:v>0.35051546391752575</c:v>
                </c:pt>
                <c:pt idx="3">
                  <c:v>0.21649484536082475</c:v>
                </c:pt>
                <c:pt idx="4">
                  <c:v>0.13402061855670103</c:v>
                </c:pt>
              </c:numCache>
            </c:numRef>
          </c:val>
          <c:smooth val="0"/>
        </c:ser>
        <c:ser>
          <c:idx val="1"/>
          <c:order val="1"/>
          <c:tx>
            <c:v>Preferred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'PRC Meeting Data'!$J$32:$N$32</c:f>
              <c:numCache>
                <c:formatCode>0.00%</c:formatCode>
                <c:ptCount val="5"/>
                <c:pt idx="0">
                  <c:v>0.05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69328"/>
        <c:axId val="68469888"/>
      </c:lineChart>
      <c:catAx>
        <c:axId val="6846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Ratings</a:t>
                </a:r>
              </a:p>
            </c:rich>
          </c:tx>
          <c:layout>
            <c:manualLayout>
              <c:xMode val="edge"/>
              <c:yMode val="edge"/>
              <c:x val="0.46535677352637023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6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6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Distribution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30508474576271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69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75801447776627"/>
          <c:y val="0.47118644067796611"/>
          <c:w val="9.4105480868665978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</a:t>
            </a:r>
          </a:p>
        </c:rich>
      </c:tx>
      <c:layout>
        <c:manualLayout>
          <c:xMode val="edge"/>
          <c:yMode val="edge"/>
          <c:x val="0.483971044467425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071354705274043E-2"/>
          <c:y val="0.1271186440677966"/>
          <c:w val="0.79627714581178899"/>
          <c:h val="0.76440677966101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'PRC Meeting Data'!$J$31:$N$31</c:f>
              <c:numCache>
                <c:formatCode>0.00%</c:formatCode>
                <c:ptCount val="5"/>
                <c:pt idx="0">
                  <c:v>0</c:v>
                </c:pt>
                <c:pt idx="1">
                  <c:v>0.38461538461538464</c:v>
                </c:pt>
                <c:pt idx="2">
                  <c:v>0.38461538461538464</c:v>
                </c:pt>
                <c:pt idx="3">
                  <c:v>0.15384615384615385</c:v>
                </c:pt>
                <c:pt idx="4">
                  <c:v>7.6923076923076927E-2</c:v>
                </c:pt>
              </c:numCache>
            </c:numRef>
          </c:val>
          <c:smooth val="0"/>
        </c:ser>
        <c:ser>
          <c:idx val="1"/>
          <c:order val="1"/>
          <c:tx>
            <c:v>Preferred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'PRC Meeting Data'!$J$32:$N$32</c:f>
              <c:numCache>
                <c:formatCode>0.00%</c:formatCode>
                <c:ptCount val="5"/>
                <c:pt idx="0">
                  <c:v>0.05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26416"/>
        <c:axId val="69926976"/>
      </c:lineChart>
      <c:catAx>
        <c:axId val="6992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Ratings</a:t>
                </a:r>
              </a:p>
            </c:rich>
          </c:tx>
          <c:layout>
            <c:manualLayout>
              <c:xMode val="edge"/>
              <c:yMode val="edge"/>
              <c:x val="0.46535677352637023"/>
              <c:y val="0.944067796610169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2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Distribution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32203389830508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6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75801447776627"/>
          <c:y val="0.46949152542372879"/>
          <c:w val="9.4105480868665978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abSelected="1" zoomScaleNormal="100" workbookViewId="0">
      <selection activeCell="E61" sqref="E61"/>
    </sheetView>
  </sheetViews>
  <sheetFormatPr defaultColWidth="8.5703125" defaultRowHeight="12.75" x14ac:dyDescent="0.2"/>
  <cols>
    <col min="1" max="1" width="8.5703125" style="18" customWidth="1"/>
    <col min="2" max="8" width="8.5703125" customWidth="1"/>
    <col min="9" max="9" width="9.7109375" style="18" bestFit="1" customWidth="1"/>
    <col min="10" max="10" width="9.28515625" bestFit="1" customWidth="1"/>
  </cols>
  <sheetData>
    <row r="2" spans="1:15" x14ac:dyDescent="0.2">
      <c r="F2" s="25" t="s">
        <v>6</v>
      </c>
      <c r="G2" s="25"/>
      <c r="H2" s="25"/>
      <c r="I2" s="25"/>
      <c r="J2" s="25"/>
    </row>
    <row r="3" spans="1:15" ht="13.5" thickBot="1" x14ac:dyDescent="0.25">
      <c r="F3" s="8">
        <v>1</v>
      </c>
      <c r="G3" s="8">
        <v>2</v>
      </c>
      <c r="H3" s="8">
        <v>3</v>
      </c>
      <c r="I3" s="8">
        <v>4</v>
      </c>
      <c r="J3" s="8">
        <v>5</v>
      </c>
    </row>
    <row r="4" spans="1:15" ht="13.5" thickTop="1" x14ac:dyDescent="0.2">
      <c r="E4" t="s">
        <v>2</v>
      </c>
      <c r="F4" s="5">
        <f t="shared" ref="F4:J7" si="0">B15+J15+B26+J26+B37+J37</f>
        <v>4</v>
      </c>
      <c r="G4" s="5">
        <f t="shared" si="0"/>
        <v>9</v>
      </c>
      <c r="H4" s="5">
        <f t="shared" si="0"/>
        <v>16</v>
      </c>
      <c r="I4" s="5">
        <f t="shared" si="0"/>
        <v>11</v>
      </c>
      <c r="J4" s="5">
        <f t="shared" si="0"/>
        <v>8</v>
      </c>
      <c r="K4" s="5">
        <f>SUM(F4:J4)</f>
        <v>48</v>
      </c>
    </row>
    <row r="5" spans="1:15" x14ac:dyDescent="0.2">
      <c r="E5" t="s">
        <v>3</v>
      </c>
      <c r="F5" s="5">
        <f t="shared" si="0"/>
        <v>5</v>
      </c>
      <c r="G5" s="5">
        <f t="shared" si="0"/>
        <v>33</v>
      </c>
      <c r="H5" s="5">
        <f t="shared" si="0"/>
        <v>36</v>
      </c>
      <c r="I5" s="5">
        <f t="shared" si="0"/>
        <v>30</v>
      </c>
      <c r="J5" s="5">
        <f t="shared" si="0"/>
        <v>22</v>
      </c>
      <c r="K5" s="5">
        <f>SUM(F5:J5)</f>
        <v>126</v>
      </c>
    </row>
    <row r="6" spans="1:15" x14ac:dyDescent="0.2">
      <c r="E6" t="s">
        <v>4</v>
      </c>
      <c r="F6" s="5">
        <f t="shared" si="0"/>
        <v>8</v>
      </c>
      <c r="G6" s="5">
        <f t="shared" si="0"/>
        <v>33</v>
      </c>
      <c r="H6" s="5">
        <f t="shared" si="0"/>
        <v>36</v>
      </c>
      <c r="I6" s="5">
        <f t="shared" si="0"/>
        <v>28</v>
      </c>
      <c r="J6" s="5">
        <f t="shared" si="0"/>
        <v>13</v>
      </c>
      <c r="K6" s="5">
        <f>SUM(F6:J6)</f>
        <v>118</v>
      </c>
    </row>
    <row r="7" spans="1:15" x14ac:dyDescent="0.2">
      <c r="E7" t="s">
        <v>5</v>
      </c>
      <c r="F7" s="6">
        <f t="shared" si="0"/>
        <v>3</v>
      </c>
      <c r="G7" s="6">
        <f t="shared" si="0"/>
        <v>17</v>
      </c>
      <c r="H7" s="6">
        <f t="shared" si="0"/>
        <v>26</v>
      </c>
      <c r="I7" s="6">
        <f t="shared" si="0"/>
        <v>13</v>
      </c>
      <c r="J7" s="6">
        <f t="shared" si="0"/>
        <v>7</v>
      </c>
      <c r="K7" s="24">
        <f>SUM(F7:J7)</f>
        <v>66</v>
      </c>
    </row>
    <row r="8" spans="1:15" x14ac:dyDescent="0.2">
      <c r="F8" s="5">
        <f>SUM(F4:F7)</f>
        <v>20</v>
      </c>
      <c r="G8" s="5">
        <f>SUM(G4:G7)</f>
        <v>92</v>
      </c>
      <c r="H8" s="5">
        <f>SUM(H4:H7)</f>
        <v>114</v>
      </c>
      <c r="I8" s="5">
        <f>SUM(I4:I7)</f>
        <v>82</v>
      </c>
      <c r="J8" s="5">
        <f>SUM(J4:J7)</f>
        <v>50</v>
      </c>
      <c r="K8" s="7">
        <f>SUM(F8:J8)</f>
        <v>358</v>
      </c>
    </row>
    <row r="9" spans="1:15" x14ac:dyDescent="0.2">
      <c r="E9" s="5" t="s">
        <v>8</v>
      </c>
      <c r="F9" s="9">
        <f>F8/K8</f>
        <v>5.5865921787709494E-2</v>
      </c>
      <c r="G9" s="9">
        <f>G8/K8</f>
        <v>0.25698324022346369</v>
      </c>
      <c r="H9" s="9">
        <f>H8/K8</f>
        <v>0.31843575418994413</v>
      </c>
      <c r="I9" s="9">
        <f>I8/K8</f>
        <v>0.22905027932960895</v>
      </c>
      <c r="J9" s="9">
        <f>J8/K8</f>
        <v>0.13966480446927373</v>
      </c>
      <c r="K9" s="7"/>
    </row>
    <row r="10" spans="1:15" x14ac:dyDescent="0.2">
      <c r="E10" s="9" t="s">
        <v>9</v>
      </c>
      <c r="F10" s="9">
        <v>0.05</v>
      </c>
      <c r="G10" s="9">
        <v>0.3</v>
      </c>
      <c r="H10" s="9">
        <v>0.3</v>
      </c>
      <c r="I10" s="9">
        <v>0.2</v>
      </c>
      <c r="J10" s="9">
        <v>0.15</v>
      </c>
    </row>
    <row r="13" spans="1:15" x14ac:dyDescent="0.2">
      <c r="B13" s="25" t="s">
        <v>0</v>
      </c>
      <c r="C13" s="25"/>
      <c r="D13" s="25"/>
      <c r="E13" s="25"/>
      <c r="F13" s="25"/>
      <c r="J13" s="25" t="s">
        <v>1</v>
      </c>
      <c r="K13" s="25"/>
      <c r="L13" s="25"/>
      <c r="M13" s="25"/>
      <c r="N13" s="25"/>
    </row>
    <row r="14" spans="1:15" ht="13.5" thickBot="1" x14ac:dyDescent="0.25">
      <c r="B14" s="1">
        <v>1</v>
      </c>
      <c r="C14" s="1">
        <v>2</v>
      </c>
      <c r="D14" s="1">
        <v>3</v>
      </c>
      <c r="E14" s="1">
        <v>4</v>
      </c>
      <c r="F14" s="1">
        <v>5</v>
      </c>
      <c r="J14" s="1">
        <v>1</v>
      </c>
      <c r="K14" s="1">
        <v>2</v>
      </c>
      <c r="L14" s="1">
        <v>3</v>
      </c>
      <c r="M14" s="1">
        <v>4</v>
      </c>
      <c r="N14" s="1">
        <v>5</v>
      </c>
    </row>
    <row r="15" spans="1:15" ht="13.5" thickTop="1" x14ac:dyDescent="0.2">
      <c r="A15" s="18" t="s">
        <v>2</v>
      </c>
      <c r="B15" s="2">
        <v>1</v>
      </c>
      <c r="C15" s="2">
        <v>1</v>
      </c>
      <c r="D15" s="2">
        <v>0</v>
      </c>
      <c r="E15" s="2">
        <v>0</v>
      </c>
      <c r="F15" s="2">
        <v>1</v>
      </c>
      <c r="G15" s="2">
        <f>SUM(B15:F15)</f>
        <v>3</v>
      </c>
      <c r="I15" s="18" t="s">
        <v>2</v>
      </c>
      <c r="J15" s="2">
        <v>1</v>
      </c>
      <c r="K15" s="2">
        <v>0</v>
      </c>
      <c r="L15" s="2">
        <v>3</v>
      </c>
      <c r="M15" s="2">
        <v>1</v>
      </c>
      <c r="N15" s="2">
        <v>1</v>
      </c>
      <c r="O15" s="2">
        <f>SUM(J15:N15)</f>
        <v>6</v>
      </c>
    </row>
    <row r="16" spans="1:15" x14ac:dyDescent="0.2">
      <c r="A16" s="18" t="s">
        <v>3</v>
      </c>
      <c r="B16" s="2">
        <v>0</v>
      </c>
      <c r="C16" s="2">
        <v>4</v>
      </c>
      <c r="D16" s="2">
        <v>4</v>
      </c>
      <c r="E16" s="2">
        <v>2</v>
      </c>
      <c r="F16" s="2">
        <v>3</v>
      </c>
      <c r="G16" s="2">
        <f>SUM(B16:F16)</f>
        <v>13</v>
      </c>
      <c r="I16" s="18" t="s">
        <v>3</v>
      </c>
      <c r="J16" s="2">
        <v>1</v>
      </c>
      <c r="K16" s="2">
        <v>4</v>
      </c>
      <c r="L16" s="2">
        <v>6</v>
      </c>
      <c r="M16" s="2">
        <v>3</v>
      </c>
      <c r="N16" s="2">
        <v>2</v>
      </c>
      <c r="O16" s="2">
        <f>SUM(J16:N16)</f>
        <v>16</v>
      </c>
    </row>
    <row r="17" spans="1:15" x14ac:dyDescent="0.2">
      <c r="A17" s="18" t="s">
        <v>4</v>
      </c>
      <c r="B17" s="2">
        <v>1</v>
      </c>
      <c r="C17" s="2">
        <v>8</v>
      </c>
      <c r="D17" s="2">
        <v>9</v>
      </c>
      <c r="E17" s="2">
        <v>6</v>
      </c>
      <c r="F17" s="2">
        <v>2</v>
      </c>
      <c r="G17" s="2">
        <f>SUM(B17:F17)</f>
        <v>26</v>
      </c>
      <c r="I17" s="18" t="s">
        <v>4</v>
      </c>
      <c r="J17" s="2">
        <v>1</v>
      </c>
      <c r="K17" s="2">
        <v>4</v>
      </c>
      <c r="L17" s="2">
        <v>4</v>
      </c>
      <c r="M17" s="2">
        <v>3</v>
      </c>
      <c r="N17" s="2">
        <v>2</v>
      </c>
      <c r="O17" s="2">
        <f>SUM(J17:N17)</f>
        <v>14</v>
      </c>
    </row>
    <row r="18" spans="1:15" x14ac:dyDescent="0.2">
      <c r="A18" s="18" t="s">
        <v>5</v>
      </c>
      <c r="B18" s="4">
        <v>0</v>
      </c>
      <c r="C18" s="4">
        <v>3</v>
      </c>
      <c r="D18" s="4">
        <v>4</v>
      </c>
      <c r="E18" s="4">
        <v>1</v>
      </c>
      <c r="F18" s="4">
        <v>1</v>
      </c>
      <c r="G18" s="11">
        <f>SUM(B18:F18)</f>
        <v>9</v>
      </c>
      <c r="I18" s="18" t="s">
        <v>5</v>
      </c>
      <c r="J18" s="4">
        <v>1</v>
      </c>
      <c r="K18" s="4">
        <v>1</v>
      </c>
      <c r="L18" s="4">
        <v>3</v>
      </c>
      <c r="M18" s="4">
        <v>2</v>
      </c>
      <c r="N18" s="4">
        <v>1</v>
      </c>
      <c r="O18" s="11">
        <f>SUM(J18:N18)</f>
        <v>8</v>
      </c>
    </row>
    <row r="19" spans="1:15" x14ac:dyDescent="0.2">
      <c r="B19" s="2">
        <f>SUM(B15:B18)</f>
        <v>2</v>
      </c>
      <c r="C19" s="2">
        <f>SUM(C15:C18)</f>
        <v>16</v>
      </c>
      <c r="D19" s="2">
        <f>SUM(D15:D18)</f>
        <v>17</v>
      </c>
      <c r="E19" s="2">
        <f>SUM(E15:E18)</f>
        <v>9</v>
      </c>
      <c r="F19" s="2">
        <f>SUM(F15:F18)</f>
        <v>7</v>
      </c>
      <c r="G19" s="3">
        <f>SUM(B19:F19)</f>
        <v>51</v>
      </c>
      <c r="J19" s="2">
        <f>SUM(J15:J18)</f>
        <v>4</v>
      </c>
      <c r="K19" s="2">
        <f>SUM(K15:K18)</f>
        <v>9</v>
      </c>
      <c r="L19" s="2">
        <f>SUM(L15:L18)</f>
        <v>16</v>
      </c>
      <c r="M19" s="2">
        <f>SUM(M15:M18)</f>
        <v>9</v>
      </c>
      <c r="N19" s="2">
        <f>SUM(N15:N18)</f>
        <v>6</v>
      </c>
      <c r="O19" s="3">
        <f>SUM(J19:N19)</f>
        <v>44</v>
      </c>
    </row>
    <row r="20" spans="1:15" x14ac:dyDescent="0.2">
      <c r="A20" s="18" t="s">
        <v>8</v>
      </c>
      <c r="B20" s="13">
        <f>B19/G19</f>
        <v>3.9215686274509803E-2</v>
      </c>
      <c r="C20" s="13">
        <f>C19/G19</f>
        <v>0.31372549019607843</v>
      </c>
      <c r="D20" s="13">
        <f>D19/G19</f>
        <v>0.33333333333333331</v>
      </c>
      <c r="E20" s="13">
        <f>E19/G19</f>
        <v>0.17647058823529413</v>
      </c>
      <c r="F20" s="13">
        <f>F19/G19</f>
        <v>0.13725490196078433</v>
      </c>
      <c r="G20" s="2"/>
      <c r="I20" s="18" t="s">
        <v>8</v>
      </c>
      <c r="J20" s="13">
        <f>J19/O19</f>
        <v>9.0909090909090912E-2</v>
      </c>
      <c r="K20" s="13">
        <f>K19/O19</f>
        <v>0.20454545454545456</v>
      </c>
      <c r="L20" s="13">
        <f>L19/O19</f>
        <v>0.36363636363636365</v>
      </c>
      <c r="M20" s="13">
        <f>M19/O19</f>
        <v>0.20454545454545456</v>
      </c>
      <c r="N20" s="13">
        <f>N19/O19</f>
        <v>0.13636363636363635</v>
      </c>
      <c r="O20" s="2"/>
    </row>
    <row r="21" spans="1:15" x14ac:dyDescent="0.2">
      <c r="A21" s="19" t="s">
        <v>9</v>
      </c>
      <c r="B21" s="13">
        <v>0.05</v>
      </c>
      <c r="C21" s="13">
        <v>0.3</v>
      </c>
      <c r="D21" s="13">
        <v>0.3</v>
      </c>
      <c r="E21" s="13">
        <v>0.2</v>
      </c>
      <c r="F21" s="13">
        <v>0.15</v>
      </c>
      <c r="G21" s="2"/>
      <c r="I21" s="19" t="s">
        <v>9</v>
      </c>
      <c r="J21" s="13">
        <v>0.05</v>
      </c>
      <c r="K21" s="13">
        <v>0.3</v>
      </c>
      <c r="L21" s="13">
        <v>0.3</v>
      </c>
      <c r="M21" s="13">
        <v>0.2</v>
      </c>
      <c r="N21" s="13">
        <v>0.15</v>
      </c>
      <c r="O21" s="2"/>
    </row>
    <row r="22" spans="1:15" x14ac:dyDescent="0.2">
      <c r="A22" s="19"/>
      <c r="B22" s="13"/>
      <c r="C22" s="13"/>
      <c r="D22" s="13"/>
      <c r="E22" s="13"/>
      <c r="F22" s="13"/>
      <c r="G22" s="2"/>
      <c r="I22" s="19"/>
      <c r="J22" s="13"/>
      <c r="K22" s="13"/>
      <c r="L22" s="13"/>
      <c r="M22" s="13"/>
      <c r="N22" s="13"/>
      <c r="O22" s="2"/>
    </row>
    <row r="24" spans="1:15" x14ac:dyDescent="0.2">
      <c r="B24" s="25" t="s">
        <v>7</v>
      </c>
      <c r="C24" s="25"/>
      <c r="D24" s="25"/>
      <c r="E24" s="25"/>
      <c r="F24" s="25"/>
      <c r="L24" s="7" t="s">
        <v>13</v>
      </c>
    </row>
    <row r="25" spans="1:15" ht="13.5" thickBot="1" x14ac:dyDescent="0.25">
      <c r="B25" s="1">
        <v>1</v>
      </c>
      <c r="C25" s="1">
        <v>2</v>
      </c>
      <c r="D25" s="1">
        <v>3</v>
      </c>
      <c r="E25" s="1">
        <v>4</v>
      </c>
      <c r="F25" s="1">
        <v>5</v>
      </c>
      <c r="J25" s="1">
        <v>1</v>
      </c>
      <c r="K25" s="1">
        <v>2</v>
      </c>
      <c r="L25" s="1">
        <v>3</v>
      </c>
      <c r="M25" s="1">
        <v>4</v>
      </c>
      <c r="N25" s="1">
        <v>5</v>
      </c>
    </row>
    <row r="26" spans="1:15" ht="13.5" thickTop="1" x14ac:dyDescent="0.2">
      <c r="A26" s="18" t="s">
        <v>2</v>
      </c>
      <c r="B26" s="2">
        <v>0</v>
      </c>
      <c r="C26" s="2">
        <v>2</v>
      </c>
      <c r="D26" s="2">
        <v>0</v>
      </c>
      <c r="E26" s="2">
        <v>0</v>
      </c>
      <c r="F26" s="2">
        <v>0</v>
      </c>
      <c r="G26" s="10">
        <f>SUM(B26:F26)</f>
        <v>2</v>
      </c>
      <c r="I26" s="18" t="s">
        <v>2</v>
      </c>
      <c r="J26" s="17">
        <v>0</v>
      </c>
      <c r="K26" s="17">
        <v>2</v>
      </c>
      <c r="L26" s="17">
        <v>1</v>
      </c>
      <c r="M26" s="17">
        <v>0</v>
      </c>
      <c r="N26" s="17">
        <v>0</v>
      </c>
      <c r="O26" s="5">
        <f>SUM(J26:N26)</f>
        <v>3</v>
      </c>
    </row>
    <row r="27" spans="1:15" x14ac:dyDescent="0.2">
      <c r="A27" s="18" t="s">
        <v>3</v>
      </c>
      <c r="B27" s="2">
        <v>0</v>
      </c>
      <c r="C27" s="2">
        <v>6</v>
      </c>
      <c r="D27" s="2">
        <v>6</v>
      </c>
      <c r="E27" s="2">
        <v>5</v>
      </c>
      <c r="F27" s="2">
        <v>5</v>
      </c>
      <c r="G27" s="10">
        <f>SUM(B27:F27)</f>
        <v>22</v>
      </c>
      <c r="I27" s="18" t="s">
        <v>3</v>
      </c>
      <c r="J27" s="5">
        <v>0</v>
      </c>
      <c r="K27" s="5">
        <v>1</v>
      </c>
      <c r="L27" s="5">
        <v>0</v>
      </c>
      <c r="M27" s="5">
        <v>1</v>
      </c>
      <c r="N27" s="5">
        <v>1</v>
      </c>
      <c r="O27" s="5">
        <f>SUM(J27:N27)</f>
        <v>3</v>
      </c>
    </row>
    <row r="28" spans="1:15" x14ac:dyDescent="0.2">
      <c r="A28" s="18" t="s">
        <v>4</v>
      </c>
      <c r="B28" s="2">
        <v>4</v>
      </c>
      <c r="C28" s="2">
        <v>7</v>
      </c>
      <c r="D28" s="2">
        <v>6</v>
      </c>
      <c r="E28" s="2">
        <v>5</v>
      </c>
      <c r="F28" s="2">
        <v>2</v>
      </c>
      <c r="G28" s="10">
        <f>SUM(B28:F28)</f>
        <v>24</v>
      </c>
      <c r="I28" s="18" t="s">
        <v>4</v>
      </c>
      <c r="J28" s="5">
        <v>0</v>
      </c>
      <c r="K28" s="5">
        <v>1</v>
      </c>
      <c r="L28" s="5">
        <v>1</v>
      </c>
      <c r="M28" s="5">
        <v>1</v>
      </c>
      <c r="N28" s="5">
        <v>0</v>
      </c>
      <c r="O28" s="5">
        <f>SUM(J28:N28)</f>
        <v>3</v>
      </c>
    </row>
    <row r="29" spans="1:15" x14ac:dyDescent="0.2">
      <c r="A29" s="18" t="s">
        <v>5</v>
      </c>
      <c r="B29" s="4">
        <v>1</v>
      </c>
      <c r="C29" s="4">
        <v>4</v>
      </c>
      <c r="D29" s="4">
        <v>4</v>
      </c>
      <c r="E29" s="4">
        <v>3</v>
      </c>
      <c r="F29" s="4">
        <v>1</v>
      </c>
      <c r="G29" s="12">
        <f>SUM(B29:F29)</f>
        <v>13</v>
      </c>
      <c r="I29" s="18" t="s">
        <v>10</v>
      </c>
      <c r="J29" s="6">
        <v>0</v>
      </c>
      <c r="K29" s="6">
        <v>1</v>
      </c>
      <c r="L29" s="6">
        <v>3</v>
      </c>
      <c r="M29" s="6">
        <v>0</v>
      </c>
      <c r="N29" s="6">
        <v>0</v>
      </c>
      <c r="O29" s="12">
        <f>SUM(J29:N29)</f>
        <v>4</v>
      </c>
    </row>
    <row r="30" spans="1:15" x14ac:dyDescent="0.2">
      <c r="B30" s="2">
        <f>SUM(B26:B29)</f>
        <v>5</v>
      </c>
      <c r="C30" s="2">
        <f>SUM(C26:C29)</f>
        <v>19</v>
      </c>
      <c r="D30" s="2">
        <f>SUM(D26:D29)</f>
        <v>16</v>
      </c>
      <c r="E30" s="2">
        <f>SUM(E26:E29)</f>
        <v>13</v>
      </c>
      <c r="F30" s="2">
        <f>SUM(F26:F29)</f>
        <v>8</v>
      </c>
      <c r="G30" s="7">
        <f>SUM(B30:F30)</f>
        <v>61</v>
      </c>
      <c r="J30" s="5">
        <f>SUM(J26:J29)</f>
        <v>0</v>
      </c>
      <c r="K30" s="5">
        <f>SUM(K26:K29)</f>
        <v>5</v>
      </c>
      <c r="L30" s="5">
        <f>SUM(L26:L29)</f>
        <v>5</v>
      </c>
      <c r="M30" s="5">
        <f>SUM(M26:M29)</f>
        <v>2</v>
      </c>
      <c r="N30" s="5">
        <f>SUM(N26:N29)</f>
        <v>1</v>
      </c>
      <c r="O30" s="7">
        <f>SUM(J30:N30)</f>
        <v>13</v>
      </c>
    </row>
    <row r="31" spans="1:15" x14ac:dyDescent="0.2">
      <c r="A31" s="18" t="s">
        <v>8</v>
      </c>
      <c r="B31" s="13">
        <f>B30/G30</f>
        <v>8.1967213114754092E-2</v>
      </c>
      <c r="C31" s="13">
        <f>C30/G30</f>
        <v>0.31147540983606559</v>
      </c>
      <c r="D31" s="13">
        <f>D30/G30</f>
        <v>0.26229508196721313</v>
      </c>
      <c r="E31" s="13">
        <f>E30/G30</f>
        <v>0.21311475409836064</v>
      </c>
      <c r="F31" s="13">
        <f>F30/G30</f>
        <v>0.13114754098360656</v>
      </c>
      <c r="G31" s="10"/>
      <c r="I31" s="18" t="s">
        <v>8</v>
      </c>
      <c r="J31" s="13">
        <f>J30/O30</f>
        <v>0</v>
      </c>
      <c r="K31" s="13">
        <f>K30/O30</f>
        <v>0.38461538461538464</v>
      </c>
      <c r="L31" s="13">
        <f>L30/O30</f>
        <v>0.38461538461538464</v>
      </c>
      <c r="M31" s="13">
        <f>M30/O30</f>
        <v>0.15384615384615385</v>
      </c>
      <c r="N31" s="13">
        <f>N30/O30</f>
        <v>7.6923076923076927E-2</v>
      </c>
    </row>
    <row r="32" spans="1:15" x14ac:dyDescent="0.2">
      <c r="A32" s="19" t="s">
        <v>9</v>
      </c>
      <c r="B32" s="13">
        <v>0.05</v>
      </c>
      <c r="C32" s="13">
        <v>0.3</v>
      </c>
      <c r="D32" s="13">
        <v>0.3</v>
      </c>
      <c r="E32" s="13">
        <v>0.2</v>
      </c>
      <c r="F32" s="13">
        <v>0.15</v>
      </c>
      <c r="I32" s="19" t="s">
        <v>9</v>
      </c>
      <c r="J32" s="13">
        <v>0.05</v>
      </c>
      <c r="K32" s="13">
        <v>0.3</v>
      </c>
      <c r="L32" s="13">
        <v>0.3</v>
      </c>
      <c r="M32" s="13">
        <v>0.2</v>
      </c>
      <c r="N32" s="13">
        <v>0.15</v>
      </c>
    </row>
    <row r="35" spans="1:15" x14ac:dyDescent="0.2">
      <c r="A35" s="25" t="s">
        <v>14</v>
      </c>
      <c r="B35" s="25"/>
      <c r="C35" s="25"/>
      <c r="D35" s="25"/>
      <c r="E35" s="25"/>
      <c r="F35" s="25"/>
      <c r="G35" s="25"/>
      <c r="I35"/>
      <c r="J35" s="25" t="s">
        <v>12</v>
      </c>
      <c r="K35" s="25"/>
      <c r="L35" s="25"/>
      <c r="M35" s="25"/>
      <c r="N35" s="25"/>
    </row>
    <row r="36" spans="1:15" ht="13.5" thickBot="1" x14ac:dyDescent="0.25">
      <c r="B36" s="15">
        <v>1</v>
      </c>
      <c r="C36" s="15">
        <v>2</v>
      </c>
      <c r="D36" s="15">
        <v>3</v>
      </c>
      <c r="E36" s="15">
        <v>4</v>
      </c>
      <c r="F36" s="15">
        <v>5</v>
      </c>
      <c r="I36" s="20"/>
      <c r="J36" s="8">
        <v>1</v>
      </c>
      <c r="K36" s="8">
        <v>2</v>
      </c>
      <c r="L36" s="8">
        <v>3</v>
      </c>
      <c r="M36" s="8">
        <v>4</v>
      </c>
      <c r="N36" s="8">
        <v>5</v>
      </c>
    </row>
    <row r="37" spans="1:15" ht="13.5" thickTop="1" x14ac:dyDescent="0.2">
      <c r="A37" s="18" t="s">
        <v>2</v>
      </c>
      <c r="B37" s="5">
        <v>1</v>
      </c>
      <c r="C37" s="5">
        <v>2</v>
      </c>
      <c r="D37" s="5">
        <v>4</v>
      </c>
      <c r="E37" s="5">
        <v>4</v>
      </c>
      <c r="F37" s="5">
        <v>2</v>
      </c>
      <c r="G37" s="5">
        <f>SUM(B37:F37)</f>
        <v>13</v>
      </c>
      <c r="I37" t="s">
        <v>2</v>
      </c>
      <c r="J37" s="14">
        <v>1</v>
      </c>
      <c r="K37" s="14">
        <v>2</v>
      </c>
      <c r="L37" s="14">
        <v>8</v>
      </c>
      <c r="M37" s="14">
        <v>6</v>
      </c>
      <c r="N37" s="21">
        <v>4</v>
      </c>
      <c r="O37" s="5">
        <f>SUM(J37:N37)</f>
        <v>21</v>
      </c>
    </row>
    <row r="38" spans="1:15" x14ac:dyDescent="0.2">
      <c r="A38" s="18" t="s">
        <v>3</v>
      </c>
      <c r="B38" s="5">
        <v>2</v>
      </c>
      <c r="C38" s="5">
        <v>8</v>
      </c>
      <c r="D38" s="5">
        <v>13</v>
      </c>
      <c r="E38" s="5">
        <v>14</v>
      </c>
      <c r="F38" s="5">
        <v>8</v>
      </c>
      <c r="G38" s="5">
        <f>SUM(B38:F38)</f>
        <v>45</v>
      </c>
      <c r="I38" t="s">
        <v>3</v>
      </c>
      <c r="J38" s="14">
        <v>2</v>
      </c>
      <c r="K38" s="14">
        <v>10</v>
      </c>
      <c r="L38" s="14">
        <v>7</v>
      </c>
      <c r="M38" s="14">
        <v>5</v>
      </c>
      <c r="N38" s="21">
        <v>3</v>
      </c>
      <c r="O38" s="5">
        <f>SUM(J38:N38)</f>
        <v>27</v>
      </c>
    </row>
    <row r="39" spans="1:15" x14ac:dyDescent="0.2">
      <c r="A39" s="18" t="s">
        <v>4</v>
      </c>
      <c r="B39" s="5">
        <v>1</v>
      </c>
      <c r="C39" s="5">
        <v>7</v>
      </c>
      <c r="D39" s="5">
        <v>7</v>
      </c>
      <c r="E39" s="5">
        <v>9</v>
      </c>
      <c r="F39" s="5">
        <v>4</v>
      </c>
      <c r="G39" s="5">
        <f>SUM(B39:F39)</f>
        <v>28</v>
      </c>
      <c r="I39" t="s">
        <v>4</v>
      </c>
      <c r="J39" s="14">
        <v>1</v>
      </c>
      <c r="K39" s="14">
        <v>6</v>
      </c>
      <c r="L39" s="14">
        <v>9</v>
      </c>
      <c r="M39" s="21">
        <v>4</v>
      </c>
      <c r="N39" s="5">
        <v>3</v>
      </c>
      <c r="O39" s="5">
        <f>SUM(J39:N39)</f>
        <v>23</v>
      </c>
    </row>
    <row r="40" spans="1:15" x14ac:dyDescent="0.2">
      <c r="A40" s="18" t="s">
        <v>10</v>
      </c>
      <c r="B40" s="6">
        <v>0</v>
      </c>
      <c r="C40" s="6">
        <v>2</v>
      </c>
      <c r="D40" s="6">
        <v>2</v>
      </c>
      <c r="E40" s="6">
        <v>1</v>
      </c>
      <c r="F40" s="6">
        <v>1</v>
      </c>
      <c r="G40" s="12">
        <f>SUM(B40:F40)</f>
        <v>6</v>
      </c>
      <c r="I40" t="s">
        <v>10</v>
      </c>
      <c r="J40" s="6">
        <v>1</v>
      </c>
      <c r="K40" s="6">
        <v>6</v>
      </c>
      <c r="L40" s="6">
        <v>10</v>
      </c>
      <c r="M40" s="22">
        <v>6</v>
      </c>
      <c r="N40" s="6">
        <v>3</v>
      </c>
      <c r="O40" s="12">
        <f>SUM(J40:N40)</f>
        <v>26</v>
      </c>
    </row>
    <row r="41" spans="1:15" x14ac:dyDescent="0.2">
      <c r="B41" s="5">
        <f t="shared" ref="B41:G41" si="1">SUM(B37:B40)</f>
        <v>4</v>
      </c>
      <c r="C41" s="5">
        <f t="shared" si="1"/>
        <v>19</v>
      </c>
      <c r="D41" s="5">
        <f t="shared" si="1"/>
        <v>26</v>
      </c>
      <c r="E41" s="5">
        <f t="shared" si="1"/>
        <v>28</v>
      </c>
      <c r="F41" s="5">
        <f t="shared" si="1"/>
        <v>15</v>
      </c>
      <c r="G41" s="7">
        <f t="shared" si="1"/>
        <v>92</v>
      </c>
      <c r="I41"/>
      <c r="J41" s="14">
        <f t="shared" ref="J41:O41" si="2">SUM(J37:J40)</f>
        <v>5</v>
      </c>
      <c r="K41" s="14">
        <f t="shared" si="2"/>
        <v>24</v>
      </c>
      <c r="L41" s="14">
        <f t="shared" si="2"/>
        <v>34</v>
      </c>
      <c r="M41" s="14">
        <f t="shared" si="2"/>
        <v>21</v>
      </c>
      <c r="N41" s="14">
        <f t="shared" si="2"/>
        <v>13</v>
      </c>
      <c r="O41" s="7">
        <f t="shared" si="2"/>
        <v>97</v>
      </c>
    </row>
    <row r="42" spans="1:15" x14ac:dyDescent="0.2">
      <c r="A42" s="18" t="s">
        <v>8</v>
      </c>
      <c r="B42" s="16">
        <f>B41/G41</f>
        <v>4.3478260869565216E-2</v>
      </c>
      <c r="C42" s="16">
        <f>C41/G41</f>
        <v>0.20652173913043478</v>
      </c>
      <c r="D42" s="16">
        <f>D41/G41</f>
        <v>0.28260869565217389</v>
      </c>
      <c r="E42" s="16">
        <f>E41/G41</f>
        <v>0.30434782608695654</v>
      </c>
      <c r="F42" s="16">
        <f>F41/G41</f>
        <v>0.16304347826086957</v>
      </c>
      <c r="I42" t="s">
        <v>8</v>
      </c>
      <c r="J42" s="16">
        <f>J41/O41</f>
        <v>5.1546391752577317E-2</v>
      </c>
      <c r="K42" s="16">
        <f>K41/O41</f>
        <v>0.24742268041237114</v>
      </c>
      <c r="L42" s="16">
        <f>L41/O41</f>
        <v>0.35051546391752575</v>
      </c>
      <c r="M42" s="16">
        <f>M41/O41</f>
        <v>0.21649484536082475</v>
      </c>
      <c r="N42" s="16">
        <f>N41/O41</f>
        <v>0.13402061855670103</v>
      </c>
    </row>
    <row r="43" spans="1:15" x14ac:dyDescent="0.2">
      <c r="A43" s="19" t="s">
        <v>9</v>
      </c>
      <c r="B43" s="13">
        <v>0.05</v>
      </c>
      <c r="C43" s="13">
        <v>0.3</v>
      </c>
      <c r="D43" s="13">
        <v>0.3</v>
      </c>
      <c r="E43" s="13">
        <v>0.2</v>
      </c>
      <c r="F43" s="13">
        <v>0.15</v>
      </c>
      <c r="I43" t="s">
        <v>9</v>
      </c>
      <c r="J43" s="23">
        <v>0.05</v>
      </c>
      <c r="K43" s="23">
        <v>0.3</v>
      </c>
      <c r="L43" s="23">
        <v>0.3</v>
      </c>
      <c r="M43" s="23">
        <v>0.2</v>
      </c>
      <c r="N43" s="23">
        <v>0.15</v>
      </c>
    </row>
    <row r="47" spans="1:15" x14ac:dyDescent="0.2">
      <c r="B47" s="25" t="s">
        <v>11</v>
      </c>
      <c r="C47" s="25"/>
      <c r="D47" s="25"/>
      <c r="E47" s="25"/>
      <c r="F47" s="25"/>
    </row>
    <row r="48" spans="1:15" ht="13.5" thickBot="1" x14ac:dyDescent="0.25">
      <c r="B48" s="15">
        <v>1</v>
      </c>
      <c r="C48" s="15">
        <v>2</v>
      </c>
      <c r="D48" s="15">
        <v>3</v>
      </c>
      <c r="E48" s="15">
        <v>4</v>
      </c>
      <c r="F48" s="15">
        <v>5</v>
      </c>
    </row>
    <row r="49" spans="1:7" ht="13.5" thickTop="1" x14ac:dyDescent="0.2">
      <c r="B49" s="5">
        <v>2</v>
      </c>
      <c r="C49" s="5">
        <v>5</v>
      </c>
      <c r="D49" s="5">
        <v>4</v>
      </c>
      <c r="E49" s="5">
        <v>4</v>
      </c>
      <c r="F49" s="5">
        <v>3</v>
      </c>
      <c r="G49" s="5">
        <f>SUM(B49:F49)</f>
        <v>18</v>
      </c>
    </row>
    <row r="50" spans="1:7" x14ac:dyDescent="0.2">
      <c r="B50" s="5">
        <f t="shared" ref="B50:F52" si="3">B16+B27+B38</f>
        <v>2</v>
      </c>
      <c r="C50" s="5">
        <f t="shared" si="3"/>
        <v>18</v>
      </c>
      <c r="D50" s="5">
        <f t="shared" si="3"/>
        <v>23</v>
      </c>
      <c r="E50" s="5">
        <f t="shared" si="3"/>
        <v>21</v>
      </c>
      <c r="F50" s="5">
        <f t="shared" si="3"/>
        <v>16</v>
      </c>
      <c r="G50" s="5">
        <f>SUM(B50:F50)</f>
        <v>80</v>
      </c>
    </row>
    <row r="51" spans="1:7" x14ac:dyDescent="0.2">
      <c r="B51" s="5">
        <f t="shared" si="3"/>
        <v>6</v>
      </c>
      <c r="C51" s="5">
        <f t="shared" si="3"/>
        <v>22</v>
      </c>
      <c r="D51" s="5">
        <f t="shared" si="3"/>
        <v>22</v>
      </c>
      <c r="E51" s="5">
        <f t="shared" si="3"/>
        <v>20</v>
      </c>
      <c r="F51" s="5">
        <f t="shared" si="3"/>
        <v>8</v>
      </c>
      <c r="G51" s="5">
        <f>SUM(B51:F51)</f>
        <v>78</v>
      </c>
    </row>
    <row r="52" spans="1:7" x14ac:dyDescent="0.2">
      <c r="B52" s="6">
        <f t="shared" si="3"/>
        <v>1</v>
      </c>
      <c r="C52" s="6">
        <f t="shared" si="3"/>
        <v>9</v>
      </c>
      <c r="D52" s="6">
        <f t="shared" si="3"/>
        <v>10</v>
      </c>
      <c r="E52" s="6">
        <f t="shared" si="3"/>
        <v>5</v>
      </c>
      <c r="F52" s="6">
        <f t="shared" si="3"/>
        <v>3</v>
      </c>
      <c r="G52" s="12">
        <f>SUM(B52:F52)</f>
        <v>28</v>
      </c>
    </row>
    <row r="53" spans="1:7" x14ac:dyDescent="0.2">
      <c r="B53" s="5">
        <f t="shared" ref="B53:G53" si="4">SUM(B49:B52)</f>
        <v>11</v>
      </c>
      <c r="C53" s="5">
        <f t="shared" si="4"/>
        <v>54</v>
      </c>
      <c r="D53" s="5">
        <f t="shared" si="4"/>
        <v>59</v>
      </c>
      <c r="E53" s="5">
        <f t="shared" si="4"/>
        <v>50</v>
      </c>
      <c r="F53" s="5">
        <f t="shared" si="4"/>
        <v>30</v>
      </c>
      <c r="G53" s="7">
        <f t="shared" si="4"/>
        <v>204</v>
      </c>
    </row>
    <row r="54" spans="1:7" x14ac:dyDescent="0.2">
      <c r="A54" s="18" t="s">
        <v>8</v>
      </c>
      <c r="B54" s="16">
        <f>B53/G53</f>
        <v>5.3921568627450983E-2</v>
      </c>
      <c r="C54" s="16">
        <f>C53/G53</f>
        <v>0.26470588235294118</v>
      </c>
      <c r="D54" s="16">
        <f>D53/G53</f>
        <v>0.28921568627450983</v>
      </c>
      <c r="E54" s="16">
        <f>E53/G53</f>
        <v>0.24509803921568626</v>
      </c>
      <c r="F54" s="16">
        <f>F53/G53</f>
        <v>0.14705882352941177</v>
      </c>
    </row>
    <row r="55" spans="1:7" x14ac:dyDescent="0.2">
      <c r="A55" s="19" t="s">
        <v>9</v>
      </c>
      <c r="B55" s="13">
        <v>0.05</v>
      </c>
      <c r="C55" s="13">
        <v>0.3</v>
      </c>
      <c r="D55" s="13">
        <v>0.3</v>
      </c>
      <c r="E55" s="13">
        <v>0.2</v>
      </c>
      <c r="F55" s="13">
        <v>0.15</v>
      </c>
    </row>
  </sheetData>
  <mergeCells count="7">
    <mergeCell ref="F2:J2"/>
    <mergeCell ref="J35:N35"/>
    <mergeCell ref="B47:F47"/>
    <mergeCell ref="B13:F13"/>
    <mergeCell ref="J13:N13"/>
    <mergeCell ref="B24:F24"/>
    <mergeCell ref="A35:G35"/>
  </mergeCells>
  <phoneticPr fontId="0" type="noConversion"/>
  <pageMargins left="0.5" right="0.5" top="1" bottom="1" header="0.5" footer="0.5"/>
  <pageSetup scale="97" orientation="landscape" r:id="rId1"/>
  <headerFooter alignWithMargins="0">
    <oddHeader>&amp;C&amp;"Arial,Bold"&amp;24Energy Operations- 2001 Mid Yr PRC</oddHeader>
  </headerFooter>
  <rowBreaks count="1" manualBreakCount="1">
    <brk id="3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8</vt:i4>
      </vt:variant>
    </vt:vector>
  </HeadingPairs>
  <TitlesOfParts>
    <vt:vector size="9" baseType="lpstr">
      <vt:lpstr>PRC Meeting Data</vt:lpstr>
      <vt:lpstr>Composite Chart</vt:lpstr>
      <vt:lpstr>Global Gas</vt:lpstr>
      <vt:lpstr>Gas &amp; Power Settlements...</vt:lpstr>
      <vt:lpstr>Gas &amp; Power RM Chart</vt:lpstr>
      <vt:lpstr>Gas Logistics</vt:lpstr>
      <vt:lpstr>Global Risk</vt:lpstr>
      <vt:lpstr>EGM RM</vt:lpstr>
      <vt:lpstr>EIM Com Supt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sarya</dc:creator>
  <cp:lastModifiedBy>Felienne</cp:lastModifiedBy>
  <cp:lastPrinted>2001-06-07T18:56:40Z</cp:lastPrinted>
  <dcterms:created xsi:type="dcterms:W3CDTF">2001-06-05T00:04:25Z</dcterms:created>
  <dcterms:modified xsi:type="dcterms:W3CDTF">2014-09-04T08:30:19Z</dcterms:modified>
</cp:coreProperties>
</file>