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35" yWindow="780" windowWidth="10590" windowHeight="6120"/>
  </bookViews>
  <sheets>
    <sheet name="Sheet1" sheetId="1" r:id="rId1"/>
    <sheet name="Sheet2" sheetId="2" r:id="rId2"/>
    <sheet name="Sheet3" sheetId="3" r:id="rId3"/>
    <sheet name="Sheet4" sheetId="4" r:id="rId4"/>
  </sheets>
  <calcPr calcId="0" calcMode="manual" calcCompleted="0" calcOnSave="0"/>
</workbook>
</file>

<file path=xl/calcChain.xml><?xml version="1.0" encoding="utf-8"?>
<calcChain xmlns="http://schemas.openxmlformats.org/spreadsheetml/2006/main">
  <c r="D9" i="1" l="1"/>
  <c r="H9" i="1"/>
  <c r="D15" i="1"/>
  <c r="H15" i="1"/>
  <c r="D19" i="1"/>
  <c r="H19" i="1"/>
  <c r="D21" i="1"/>
  <c r="H21" i="1"/>
  <c r="D25" i="1"/>
  <c r="D27" i="1"/>
  <c r="D32" i="1"/>
  <c r="D35" i="1"/>
  <c r="D37" i="1"/>
</calcChain>
</file>

<file path=xl/sharedStrings.xml><?xml version="1.0" encoding="utf-8"?>
<sst xmlns="http://schemas.openxmlformats.org/spreadsheetml/2006/main" count="35" uniqueCount="23">
  <si>
    <t>December</t>
  </si>
  <si>
    <t>December Unwind</t>
  </si>
  <si>
    <t>Trade Date</t>
  </si>
  <si>
    <t>Settle Date</t>
  </si>
  <si>
    <t>Expiration Date</t>
  </si>
  <si>
    <t>Final Settle Date</t>
  </si>
  <si>
    <t>Day Count</t>
  </si>
  <si>
    <t>Spot Price</t>
  </si>
  <si>
    <t>Libor</t>
  </si>
  <si>
    <t>Spread</t>
  </si>
  <si>
    <t xml:space="preserve">Net Fin Rate  </t>
  </si>
  <si>
    <t>Dividends</t>
  </si>
  <si>
    <t>Gross Fwd Price</t>
  </si>
  <si>
    <t>Financing Premium</t>
  </si>
  <si>
    <t>Cr Financing Premium</t>
  </si>
  <si>
    <t>Transaction fee</t>
  </si>
  <si>
    <t>Net Fwd Price</t>
  </si>
  <si>
    <t>Commissions out</t>
  </si>
  <si>
    <t xml:space="preserve">Adj Net Fwd Price </t>
  </si>
  <si>
    <t xml:space="preserve">     (Early Termination)</t>
  </si>
  <si>
    <t>Shares in tranche</t>
  </si>
  <si>
    <t>Old Notional</t>
  </si>
  <si>
    <t>Early Settle 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</si>
</sst>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3" formatCode="_(* #,##0_);_(* \(#,##0\);_(* &quot;-&quot;??_);_(@_)"/>
    <numFmt numFmtId="174" formatCode="0.0000%"/>
    <numFmt numFmtId="175" formatCode="_(* #,##0.0000_);_(* \(#,##0.0000\);_(* &quot;-&quot;??_);_(@_)"/>
    <numFmt numFmtId="176" formatCode="_(* #,##0.000_);_(* \(#,##0.000\);_(* &quot;-&quot;??_);_(@_)"/>
    <numFmt numFmtId="177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9"/>
      <color indexed="18"/>
      <name val="Arial"/>
      <family val="2"/>
    </font>
    <font>
      <sz val="8.5"/>
      <name val="Arial"/>
      <family val="2"/>
    </font>
    <font>
      <b/>
      <sz val="8.5"/>
      <color indexed="12"/>
      <name val="Arial"/>
      <family val="2"/>
    </font>
    <font>
      <b/>
      <sz val="9"/>
      <color indexed="16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4" fontId="2" fillId="0" borderId="2" xfId="0" applyNumberFormat="1" applyFont="1" applyBorder="1"/>
    <xf numFmtId="0" fontId="2" fillId="0" borderId="3" xfId="0" applyFont="1" applyBorder="1"/>
    <xf numFmtId="14" fontId="2" fillId="0" borderId="4" xfId="0" applyNumberFormat="1" applyFont="1" applyBorder="1"/>
    <xf numFmtId="0" fontId="2" fillId="0" borderId="4" xfId="0" applyFont="1" applyBorder="1"/>
    <xf numFmtId="0" fontId="3" fillId="0" borderId="3" xfId="0" applyFont="1" applyBorder="1"/>
    <xf numFmtId="14" fontId="3" fillId="0" borderId="4" xfId="0" applyNumberFormat="1" applyFont="1" applyBorder="1"/>
    <xf numFmtId="173" fontId="2" fillId="0" borderId="4" xfId="1" applyNumberFormat="1" applyFont="1" applyBorder="1"/>
    <xf numFmtId="174" fontId="2" fillId="0" borderId="4" xfId="2" applyNumberFormat="1" applyFont="1" applyBorder="1"/>
    <xf numFmtId="10" fontId="2" fillId="0" borderId="5" xfId="2" applyNumberFormat="1" applyFont="1" applyBorder="1"/>
    <xf numFmtId="0" fontId="2" fillId="0" borderId="3" xfId="0" applyFont="1" applyBorder="1" applyAlignment="1">
      <alignment horizontal="right"/>
    </xf>
    <xf numFmtId="43" fontId="2" fillId="0" borderId="4" xfId="1" applyFont="1" applyBorder="1"/>
    <xf numFmtId="175" fontId="2" fillId="0" borderId="4" xfId="1" applyNumberFormat="1" applyFont="1" applyBorder="1"/>
    <xf numFmtId="175" fontId="3" fillId="0" borderId="4" xfId="0" applyNumberFormat="1" applyFont="1" applyBorder="1"/>
    <xf numFmtId="0" fontId="2" fillId="0" borderId="6" xfId="0" applyFont="1" applyBorder="1"/>
    <xf numFmtId="0" fontId="2" fillId="0" borderId="7" xfId="0" applyFont="1" applyBorder="1"/>
    <xf numFmtId="10" fontId="2" fillId="0" borderId="4" xfId="2" applyNumberFormat="1" applyFont="1" applyBorder="1"/>
    <xf numFmtId="176" fontId="2" fillId="0" borderId="0" xfId="0" applyNumberFormat="1" applyFont="1"/>
    <xf numFmtId="0" fontId="2" fillId="0" borderId="0" xfId="0" applyFont="1" applyFill="1" applyBorder="1"/>
    <xf numFmtId="10" fontId="2" fillId="0" borderId="0" xfId="2" applyNumberFormat="1" applyFont="1" applyFill="1" applyBorder="1"/>
    <xf numFmtId="0" fontId="4" fillId="0" borderId="3" xfId="0" applyFont="1" applyBorder="1"/>
    <xf numFmtId="175" fontId="4" fillId="0" borderId="4" xfId="1" applyNumberFormat="1" applyFont="1" applyBorder="1"/>
    <xf numFmtId="0" fontId="4" fillId="0" borderId="0" xfId="0" applyFont="1" applyFill="1" applyBorder="1"/>
    <xf numFmtId="175" fontId="4" fillId="0" borderId="0" xfId="1" applyNumberFormat="1" applyFont="1" applyFill="1" applyBorder="1"/>
    <xf numFmtId="43" fontId="2" fillId="0" borderId="0" xfId="0" applyNumberFormat="1" applyFont="1"/>
    <xf numFmtId="175" fontId="2" fillId="0" borderId="0" xfId="0" applyNumberFormat="1" applyFont="1"/>
    <xf numFmtId="175" fontId="2" fillId="0" borderId="4" xfId="0" applyNumberFormat="1" applyFont="1" applyBorder="1"/>
    <xf numFmtId="175" fontId="2" fillId="0" borderId="0" xfId="0" applyNumberFormat="1" applyFont="1" applyFill="1" applyBorder="1"/>
    <xf numFmtId="173" fontId="4" fillId="0" borderId="0" xfId="0" applyNumberFormat="1" applyFont="1" applyFill="1" applyBorder="1"/>
    <xf numFmtId="173" fontId="2" fillId="0" borderId="0" xfId="1" applyNumberFormat="1" applyFont="1" applyFill="1" applyBorder="1"/>
    <xf numFmtId="0" fontId="5" fillId="0" borderId="0" xfId="0" applyFont="1" applyFill="1" applyBorder="1"/>
    <xf numFmtId="173" fontId="5" fillId="0" borderId="0" xfId="1" applyNumberFormat="1" applyFont="1" applyFill="1" applyBorder="1"/>
    <xf numFmtId="0" fontId="4" fillId="0" borderId="4" xfId="0" applyFont="1" applyBorder="1"/>
    <xf numFmtId="177" fontId="5" fillId="0" borderId="0" xfId="0" applyNumberFormat="1" applyFont="1" applyFill="1" applyBorder="1"/>
    <xf numFmtId="175" fontId="4" fillId="0" borderId="4" xfId="0" applyNumberFormat="1" applyFont="1" applyBorder="1"/>
    <xf numFmtId="0" fontId="6" fillId="0" borderId="0" xfId="0" applyFont="1" applyFill="1" applyBorder="1"/>
    <xf numFmtId="173" fontId="6" fillId="0" borderId="0" xfId="1" applyNumberFormat="1" applyFont="1" applyFill="1" applyBorder="1"/>
    <xf numFmtId="0" fontId="4" fillId="0" borderId="3" xfId="0" applyFont="1" applyFill="1" applyBorder="1"/>
    <xf numFmtId="173" fontId="4" fillId="0" borderId="4" xfId="0" applyNumberFormat="1" applyFont="1" applyFill="1" applyBorder="1"/>
    <xf numFmtId="0" fontId="7" fillId="0" borderId="0" xfId="0" applyFont="1" applyFill="1" applyBorder="1"/>
    <xf numFmtId="173" fontId="7" fillId="0" borderId="0" xfId="1" applyNumberFormat="1" applyFont="1" applyFill="1" applyBorder="1"/>
    <xf numFmtId="173" fontId="2" fillId="0" borderId="0" xfId="0" applyNumberFormat="1" applyFont="1"/>
    <xf numFmtId="2" fontId="7" fillId="0" borderId="0" xfId="0" applyNumberFormat="1" applyFont="1" applyFill="1" applyBorder="1"/>
    <xf numFmtId="0" fontId="4" fillId="0" borderId="6" xfId="0" applyFont="1" applyBorder="1"/>
    <xf numFmtId="173" fontId="4" fillId="0" borderId="7" xfId="1" applyNumberFormat="1" applyFont="1" applyBorder="1"/>
    <xf numFmtId="43" fontId="7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C1:H38"/>
  <sheetViews>
    <sheetView tabSelected="1" zoomScale="80" workbookViewId="0"/>
  </sheetViews>
  <sheetFormatPr defaultRowHeight="12.75" x14ac:dyDescent="0.2"/>
  <cols>
    <col min="3" max="3" width="24.140625" customWidth="1"/>
    <col min="4" max="4" width="19" customWidth="1"/>
    <col min="7" max="7" width="26.28515625" customWidth="1"/>
    <col min="8" max="8" width="21.28515625" customWidth="1"/>
  </cols>
  <sheetData>
    <row r="1" spans="3:8" x14ac:dyDescent="0.2">
      <c r="C1" s="1"/>
      <c r="D1" s="1"/>
      <c r="E1" s="1"/>
      <c r="F1" s="1"/>
      <c r="G1" s="1"/>
      <c r="H1" s="1"/>
    </row>
    <row r="2" spans="3:8" ht="13.5" thickBot="1" x14ac:dyDescent="0.25">
      <c r="C2" s="2" t="s">
        <v>0</v>
      </c>
      <c r="D2" s="1"/>
      <c r="E2" s="1"/>
      <c r="F2" s="1"/>
      <c r="G2" s="2" t="s">
        <v>1</v>
      </c>
      <c r="H2" s="1"/>
    </row>
    <row r="3" spans="3:8" x14ac:dyDescent="0.2">
      <c r="C3" s="3" t="s">
        <v>2</v>
      </c>
      <c r="D3" s="4">
        <v>37162</v>
      </c>
      <c r="E3" s="1"/>
      <c r="F3" s="1"/>
      <c r="G3" s="3" t="s">
        <v>2</v>
      </c>
      <c r="H3" s="4">
        <v>37196</v>
      </c>
    </row>
    <row r="4" spans="3:8" x14ac:dyDescent="0.2">
      <c r="C4" s="5" t="s">
        <v>3</v>
      </c>
      <c r="D4" s="6">
        <v>37167</v>
      </c>
      <c r="E4" s="1"/>
      <c r="F4" s="1"/>
      <c r="G4" s="5" t="s">
        <v>3</v>
      </c>
      <c r="H4" s="6">
        <v>37201</v>
      </c>
    </row>
    <row r="5" spans="3:8" x14ac:dyDescent="0.2">
      <c r="C5" s="5"/>
      <c r="D5" s="7"/>
      <c r="E5" s="1"/>
      <c r="F5" s="1"/>
      <c r="G5" s="5"/>
      <c r="H5" s="7"/>
    </row>
    <row r="6" spans="3:8" x14ac:dyDescent="0.2">
      <c r="C6" s="8" t="s">
        <v>4</v>
      </c>
      <c r="D6" s="9">
        <v>37256</v>
      </c>
      <c r="E6" s="1"/>
      <c r="F6" s="1"/>
      <c r="G6" s="8" t="s">
        <v>4</v>
      </c>
      <c r="H6" s="9">
        <v>37256</v>
      </c>
    </row>
    <row r="7" spans="3:8" x14ac:dyDescent="0.2">
      <c r="C7" s="8" t="s">
        <v>5</v>
      </c>
      <c r="D7" s="9">
        <v>37260</v>
      </c>
      <c r="E7" s="1"/>
      <c r="F7" s="1"/>
      <c r="G7" s="8" t="s">
        <v>5</v>
      </c>
      <c r="H7" s="9">
        <v>37260</v>
      </c>
    </row>
    <row r="8" spans="3:8" x14ac:dyDescent="0.2">
      <c r="C8" s="5"/>
      <c r="D8" s="7"/>
      <c r="E8" s="1"/>
      <c r="F8" s="1"/>
      <c r="G8" s="5"/>
      <c r="H8" s="7"/>
    </row>
    <row r="9" spans="3:8" x14ac:dyDescent="0.2">
      <c r="C9" s="5" t="s">
        <v>6</v>
      </c>
      <c r="D9" s="10">
        <f ca="1">D7-D4</f>
        <v>93</v>
      </c>
      <c r="E9" s="1"/>
      <c r="F9" s="1"/>
      <c r="G9" s="5" t="s">
        <v>6</v>
      </c>
      <c r="H9" s="10">
        <f ca="1">H7-H4</f>
        <v>59</v>
      </c>
    </row>
    <row r="10" spans="3:8" x14ac:dyDescent="0.2">
      <c r="C10" s="5"/>
      <c r="D10" s="7"/>
      <c r="E10" s="1"/>
      <c r="F10" s="1"/>
      <c r="G10" s="5"/>
      <c r="H10" s="7"/>
    </row>
    <row r="11" spans="3:8" x14ac:dyDescent="0.2">
      <c r="C11" s="5" t="s">
        <v>7</v>
      </c>
      <c r="D11" s="7">
        <v>66.570999999999998</v>
      </c>
      <c r="E11" s="1"/>
      <c r="F11" s="1"/>
      <c r="G11" s="5" t="s">
        <v>7</v>
      </c>
      <c r="H11" s="7">
        <v>66.570999999999998</v>
      </c>
    </row>
    <row r="12" spans="3:8" x14ac:dyDescent="0.2">
      <c r="C12" s="5"/>
      <c r="D12" s="7"/>
      <c r="E12" s="1"/>
      <c r="F12" s="1"/>
      <c r="G12" s="5"/>
      <c r="H12" s="7"/>
    </row>
    <row r="13" spans="3:8" x14ac:dyDescent="0.2">
      <c r="C13" s="5" t="s">
        <v>8</v>
      </c>
      <c r="D13" s="11">
        <v>2.5899999999999999E-2</v>
      </c>
      <c r="E13" s="1"/>
      <c r="F13" s="1"/>
      <c r="G13" s="5" t="s">
        <v>8</v>
      </c>
      <c r="H13" s="11">
        <v>2.2499999999999999E-2</v>
      </c>
    </row>
    <row r="14" spans="3:8" x14ac:dyDescent="0.2">
      <c r="C14" s="5" t="s">
        <v>9</v>
      </c>
      <c r="D14" s="12">
        <v>0.01</v>
      </c>
      <c r="E14" s="1"/>
      <c r="F14" s="1"/>
      <c r="G14" s="5" t="s">
        <v>9</v>
      </c>
      <c r="H14" s="12">
        <v>0.01</v>
      </c>
    </row>
    <row r="15" spans="3:8" x14ac:dyDescent="0.2">
      <c r="C15" s="13" t="s">
        <v>10</v>
      </c>
      <c r="D15" s="11">
        <f ca="1">D13+D14</f>
        <v>3.5900000000000001E-2</v>
      </c>
      <c r="E15" s="1"/>
      <c r="F15" s="1"/>
      <c r="G15" s="13" t="s">
        <v>10</v>
      </c>
      <c r="H15" s="11">
        <f ca="1">H13+H14</f>
        <v>3.2500000000000001E-2</v>
      </c>
    </row>
    <row r="16" spans="3:8" x14ac:dyDescent="0.2">
      <c r="C16" s="5"/>
      <c r="D16" s="7"/>
      <c r="E16" s="1"/>
      <c r="F16" s="1"/>
      <c r="G16" s="5"/>
      <c r="H16" s="7"/>
    </row>
    <row r="17" spans="3:8" x14ac:dyDescent="0.2">
      <c r="C17" s="5" t="s">
        <v>11</v>
      </c>
      <c r="D17" s="14">
        <v>0</v>
      </c>
      <c r="E17" s="1"/>
      <c r="F17" s="1"/>
      <c r="G17" s="5" t="s">
        <v>11</v>
      </c>
      <c r="H17" s="14">
        <v>0</v>
      </c>
    </row>
    <row r="18" spans="3:8" x14ac:dyDescent="0.2">
      <c r="C18" s="5"/>
      <c r="D18" s="7"/>
      <c r="E18" s="1"/>
      <c r="F18" s="1"/>
      <c r="G18" s="5"/>
      <c r="H18" s="7"/>
    </row>
    <row r="19" spans="3:8" x14ac:dyDescent="0.2">
      <c r="C19" s="5" t="s">
        <v>12</v>
      </c>
      <c r="D19" s="15">
        <f ca="1">D11*(1+(D15*(D9/360)))-D17</f>
        <v>67.18839054916667</v>
      </c>
      <c r="E19" s="1"/>
      <c r="F19" s="1"/>
      <c r="G19" s="5" t="s">
        <v>12</v>
      </c>
      <c r="H19" s="15">
        <f ca="1">H11*(1+(H15*(H9/360)))-H17</f>
        <v>66.925583034722209</v>
      </c>
    </row>
    <row r="20" spans="3:8" x14ac:dyDescent="0.2">
      <c r="C20" s="5"/>
      <c r="D20" s="15"/>
      <c r="E20" s="1"/>
      <c r="F20" s="1"/>
      <c r="G20" s="5"/>
      <c r="H20" s="7"/>
    </row>
    <row r="21" spans="3:8" x14ac:dyDescent="0.2">
      <c r="C21" s="5" t="s">
        <v>13</v>
      </c>
      <c r="D21" s="15">
        <f ca="1">+D19-D11</f>
        <v>0.61739054916667158</v>
      </c>
      <c r="E21" s="1"/>
      <c r="F21" s="1"/>
      <c r="G21" s="8" t="s">
        <v>14</v>
      </c>
      <c r="H21" s="16">
        <f ca="1">+H19-H11</f>
        <v>0.35458303472221075</v>
      </c>
    </row>
    <row r="22" spans="3:8" ht="13.5" thickBot="1" x14ac:dyDescent="0.25">
      <c r="C22" s="5"/>
      <c r="D22" s="7"/>
      <c r="E22" s="1"/>
      <c r="F22" s="1"/>
      <c r="G22" s="17"/>
      <c r="H22" s="18"/>
    </row>
    <row r="23" spans="3:8" x14ac:dyDescent="0.2">
      <c r="C23" s="5" t="s">
        <v>15</v>
      </c>
      <c r="D23" s="19">
        <v>5.0000000000000001E-3</v>
      </c>
      <c r="E23" s="20"/>
      <c r="F23" s="1"/>
      <c r="G23" s="21"/>
      <c r="H23" s="22"/>
    </row>
    <row r="24" spans="3:8" x14ac:dyDescent="0.2">
      <c r="C24" s="5"/>
      <c r="D24" s="7"/>
      <c r="E24" s="1"/>
      <c r="F24" s="1"/>
      <c r="G24" s="21"/>
      <c r="H24" s="21"/>
    </row>
    <row r="25" spans="3:8" x14ac:dyDescent="0.2">
      <c r="C25" s="23" t="s">
        <v>16</v>
      </c>
      <c r="D25" s="24">
        <f ca="1">+D19*(1+D23)</f>
        <v>67.524332501912497</v>
      </c>
      <c r="E25" s="1"/>
      <c r="F25" s="1"/>
      <c r="G25" s="25"/>
      <c r="H25" s="26"/>
    </row>
    <row r="26" spans="3:8" x14ac:dyDescent="0.2">
      <c r="C26" s="5"/>
      <c r="D26" s="7"/>
      <c r="E26" s="27"/>
      <c r="F26" s="28"/>
      <c r="G26" s="21"/>
      <c r="H26" s="21"/>
    </row>
    <row r="27" spans="3:8" x14ac:dyDescent="0.2">
      <c r="C27" s="5" t="s">
        <v>14</v>
      </c>
      <c r="D27" s="29">
        <f ca="1">-H21</f>
        <v>-0.35458303472221075</v>
      </c>
      <c r="E27" s="1"/>
      <c r="F27" s="1"/>
      <c r="G27" s="21"/>
      <c r="H27" s="30"/>
    </row>
    <row r="28" spans="3:8" x14ac:dyDescent="0.2">
      <c r="C28" s="5"/>
      <c r="D28" s="29"/>
      <c r="E28" s="1"/>
      <c r="F28" s="1"/>
      <c r="G28" s="25"/>
      <c r="H28" s="31"/>
    </row>
    <row r="29" spans="3:8" x14ac:dyDescent="0.2">
      <c r="C29" s="5" t="s">
        <v>17</v>
      </c>
      <c r="D29" s="14">
        <v>0.01</v>
      </c>
      <c r="E29" s="1"/>
      <c r="F29" s="1"/>
      <c r="G29" s="21"/>
      <c r="H29" s="32"/>
    </row>
    <row r="30" spans="3:8" x14ac:dyDescent="0.2">
      <c r="C30" s="5"/>
      <c r="D30" s="7"/>
      <c r="E30" s="1"/>
      <c r="F30" s="1"/>
      <c r="G30" s="33"/>
      <c r="H30" s="34"/>
    </row>
    <row r="31" spans="3:8" x14ac:dyDescent="0.2">
      <c r="C31" s="23" t="s">
        <v>18</v>
      </c>
      <c r="D31" s="35"/>
      <c r="E31" s="1"/>
      <c r="F31" s="1"/>
      <c r="G31" s="33"/>
      <c r="H31" s="36"/>
    </row>
    <row r="32" spans="3:8" x14ac:dyDescent="0.2">
      <c r="C32" s="23" t="s">
        <v>19</v>
      </c>
      <c r="D32" s="37">
        <f ca="1">+D25+D27+D29</f>
        <v>67.179749467190291</v>
      </c>
      <c r="E32" s="1"/>
      <c r="F32" s="1"/>
      <c r="G32" s="38"/>
      <c r="H32" s="39"/>
    </row>
    <row r="33" spans="3:8" x14ac:dyDescent="0.2">
      <c r="C33" s="5"/>
      <c r="D33" s="29"/>
      <c r="E33" s="1"/>
      <c r="F33" s="1"/>
      <c r="G33" s="21"/>
      <c r="H33" s="21"/>
    </row>
    <row r="34" spans="3:8" x14ac:dyDescent="0.2">
      <c r="C34" s="40" t="s">
        <v>20</v>
      </c>
      <c r="D34" s="41">
        <v>2434339</v>
      </c>
      <c r="E34" s="1"/>
      <c r="F34" s="1"/>
      <c r="G34" s="42"/>
      <c r="H34" s="43"/>
    </row>
    <row r="35" spans="3:8" x14ac:dyDescent="0.2">
      <c r="C35" s="5" t="s">
        <v>21</v>
      </c>
      <c r="D35" s="10">
        <f ca="1">+D34*D25</f>
        <v>164377116.05837315</v>
      </c>
      <c r="E35" s="1"/>
      <c r="F35" s="1"/>
      <c r="G35" s="21"/>
      <c r="H35" s="21"/>
    </row>
    <row r="36" spans="3:8" x14ac:dyDescent="0.2">
      <c r="C36" s="5"/>
      <c r="D36" s="10"/>
      <c r="E36" s="1"/>
      <c r="F36" s="44"/>
      <c r="G36" s="42"/>
      <c r="H36" s="45"/>
    </row>
    <row r="37" spans="3:8" ht="13.5" thickBot="1" x14ac:dyDescent="0.25">
      <c r="C37" s="46" t="s">
        <v>22</v>
      </c>
      <c r="D37" s="47">
        <f ca="1">+D34*D32</f>
        <v>163538284.13821054</v>
      </c>
      <c r="E37" s="44"/>
      <c r="F37" s="1"/>
      <c r="G37" s="21"/>
      <c r="H37" s="21"/>
    </row>
    <row r="38" spans="3:8" x14ac:dyDescent="0.2">
      <c r="C38" s="33"/>
      <c r="D38" s="34"/>
      <c r="E38" s="1"/>
      <c r="F38" s="1"/>
      <c r="G38" s="42"/>
      <c r="H38" s="48"/>
    </row>
  </sheetData>
  <pageMargins left="0.75" right="0.75" top="1" bottom="1" header="0.5" footer="0.5"/>
  <pageSetup scale="95" orientation="landscape" horizont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Lehman Brothers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svander</dc:creator>
  <cp:lastModifiedBy>Felienne</cp:lastModifiedBy>
  <cp:lastPrinted>2001-11-01T19:49:42Z</cp:lastPrinted>
  <dcterms:created xsi:type="dcterms:W3CDTF">1996-08-09T16:16:41Z</dcterms:created>
  <dcterms:modified xsi:type="dcterms:W3CDTF">2014-09-04T07:36:13Z</dcterms:modified>
</cp:coreProperties>
</file>