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1100" windowHeight="6345"/>
  </bookViews>
  <sheets>
    <sheet name="13 mos ended 3-31-01 Settlement" sheetId="2" r:id="rId1"/>
  </sheets>
  <externalReferences>
    <externalReference r:id="rId2"/>
  </externalReferences>
  <definedNames>
    <definedName name="ACA">'[1]Data Input'!$C$338</definedName>
    <definedName name="COM_FUE_P_G">'[1]Data Input'!#REF!</definedName>
    <definedName name="COM_VAR_ALL_OTH">'[1]Data Input'!#REF!</definedName>
    <definedName name="COM_VAR_GAS_PUR">'[1]Data Input'!#REF!</definedName>
    <definedName name="COM_VAR_OTH_P_G">'[1]Data Input'!#REF!</definedName>
    <definedName name="DEPR_GS">'[1]Schedule I-2 Pg 1 of 6'!#REF!</definedName>
    <definedName name="GATH_COMOTH">#REF!</definedName>
    <definedName name="GATH_COMVAR">#REF!</definedName>
    <definedName name="GATH_MA_LN_PAY">'[1]Data Input'!#REF!</definedName>
    <definedName name="GATH_MA_LN_S_E">'[1]Data Input'!#REF!</definedName>
    <definedName name="GATH_MA_OTH_FIX">'[1]Data Input'!#REF!</definedName>
    <definedName name="GATH_MA_OTH_VAR">'[1]Data Input'!#REF!</definedName>
    <definedName name="GATH_MA_PUR_EXP">'[1]Data Input'!#REF!</definedName>
    <definedName name="GATH_MA_PUR_PAY">'[1]Data Input'!#REF!</definedName>
    <definedName name="GATH_MA_PUR_S_E">'[1]Data Input'!#REF!</definedName>
    <definedName name="GATH_MCF">'[1]Data Input'!#REF!</definedName>
    <definedName name="GATH_OP_LN_FUE">'[1]Data Input'!#REF!</definedName>
    <definedName name="GATH_OP_LN_PAY">'[1]Data Input'!#REF!</definedName>
    <definedName name="GATH_OP_LN_S_E">'[1]Data Input'!#REF!</definedName>
    <definedName name="GATH_OP_OTH_FIX">'[1]Data Input'!#REF!</definedName>
    <definedName name="GATH_OP_OTH_VAR">'[1]Data Input'!#REF!</definedName>
    <definedName name="GATH_OP_PUR_EXP">'[1]Data Input'!#REF!</definedName>
    <definedName name="GATH_OP_PUR_FUE">'[1]Data Input'!#REF!</definedName>
    <definedName name="GATH_OP_PUR_PAY">'[1]Data Input'!#REF!</definedName>
    <definedName name="GATH_OP_PUR_S_E">'[1]Data Input'!#REF!</definedName>
    <definedName name="I_B_COL_B_LN_36">'[1]Schedule I-1(a) pg 3 of 3'!#REF!</definedName>
    <definedName name="I_B_COL_B_LN_37">'[1]Schedule I-1(a) pg 3 of 3'!#REF!</definedName>
    <definedName name="IB2_COL_B_LN_37">'[1]Schedule I-1(a) pg 3 of 3'!#REF!</definedName>
    <definedName name="IB2_COL_B_LN_43">'[1]Schedule I-1(a) pg 3 of 3'!#REF!</definedName>
    <definedName name="LINK3">'[1]Schedule I-2 Pg 1 of 6'!#REF!</definedName>
    <definedName name="OTH_GAS_PUR_FIX">'[1]Data Input'!#REF!</definedName>
    <definedName name="OTH_GAS_PUR_VAR">'[1]Data Input'!#REF!</definedName>
    <definedName name="OTH_GAS_SUP_FIX">'[1]Data Input'!#REF!</definedName>
    <definedName name="OTH_GAS_SUP_TCR">'[1]Data Input'!#REF!</definedName>
    <definedName name="OTH_GAS_SUP_VAR">'[1]Data Input'!#REF!</definedName>
    <definedName name="OTHERCOMFIX">#REF!</definedName>
    <definedName name="OTHERCOMVAR">#REF!</definedName>
    <definedName name="P_G_COMVARGAS">#REF!</definedName>
    <definedName name="P_G_COMVAROTH">#REF!</definedName>
    <definedName name="P_G_FIXED_O_M">'[1]Schedule I-2 pg 4 of 6'!#REF!</definedName>
    <definedName name="P_G_GAS_USED">'[1]Schedule I-2 pg 4 of 6'!#REF!</definedName>
    <definedName name="P_G_O_M_OTHER">'[1]Schedule I-2 pg 4 of 6'!#REF!</definedName>
    <definedName name="P_G_OTH_FIX">'[1]Data Input'!#REF!</definedName>
    <definedName name="P_G_OTHER_O_M">'[1]Schedule I-2 pg 4 of 6'!#REF!</definedName>
    <definedName name="P_G_R_RIT">'[1]Data Input'!#REF!</definedName>
    <definedName name="P_GCOMFIX">#REF!</definedName>
    <definedName name="PROD_DEPR">'[1]Data Input'!#REF!</definedName>
    <definedName name="PROD_MA_EXP">'[1]Data Input'!#REF!</definedName>
    <definedName name="PROD_MA_PAY">'[1]Data Input'!#REF!</definedName>
    <definedName name="PROD_MA_S_E">'[1]Data Input'!#REF!</definedName>
    <definedName name="PROD_OP_GAS">'[1]Data Input'!#REF!</definedName>
    <definedName name="PROD_OP_OTH_FUE">'[1]Data Input'!#REF!</definedName>
    <definedName name="PROD_OP_PAY">'[1]Data Input'!#REF!</definedName>
    <definedName name="PROD_OP_S_E">'[1]Data Input'!#REF!</definedName>
    <definedName name="PROD_OTH_MA_EXP">'[1]Data Input'!#REF!</definedName>
    <definedName name="PROD_OTH_MA_FIX">'[1]Data Input'!#REF!</definedName>
    <definedName name="PROD_OTH_MA_VAR">'[1]Data Input'!#REF!</definedName>
    <definedName name="PROD_OTH_OP_EXP">'[1]Data Input'!#REF!</definedName>
    <definedName name="PRODEXTCOMFIX">#REF!</definedName>
    <definedName name="SALES_MEAS_DEPR">'[1]Data Input'!#REF!</definedName>
    <definedName name="SCH_I_2_P5">#REF!</definedName>
    <definedName name="SCH_I_2_P6">#REF!</definedName>
    <definedName name="SCH_I_3_P3">#REF!</definedName>
    <definedName name="SCH_I_3_P5">#REF!</definedName>
    <definedName name="SCH_K_1_P1">#REF!</definedName>
    <definedName name="SCH_K_1_P2">#REF!</definedName>
    <definedName name="SCH_K_1_P3">#REF!</definedName>
    <definedName name="SCH_K_1_P4">#REF!</definedName>
    <definedName name="SCH_K_1_P5">#REF!</definedName>
    <definedName name="SCH_K_1_P6">#REF!</definedName>
    <definedName name="SCH_K_1_P7">#REF!</definedName>
    <definedName name="SCH_K_1_P9">#REF!</definedName>
    <definedName name="SHC_K_1_P9">#REF!</definedName>
    <definedName name="STMT_I_A_P1">#REF!</definedName>
    <definedName name="STMT_I_A_P4">#REF!</definedName>
    <definedName name="STMT_I_C_P3">#REF!</definedName>
    <definedName name="STMT_I_D_P3">#REF!</definedName>
    <definedName name="STO_O_M_COM">'[1]Schedule I-2 pg 4 of 6'!#REF!</definedName>
    <definedName name="STOR_ASBCOM">'[1]Schedule I-2 Pg 5 of 6'!#REF!</definedName>
    <definedName name="STOR_ASBFIX">'[1]Schedule I-2 Pg 5 of 6'!#REF!</definedName>
    <definedName name="STOR_GAS_USED">'[1]Schedule I-2 pg 4 of 6'!#REF!</definedName>
    <definedName name="STOR_GASVAR">'[1]Schedule I-2 Pg 5 of 6'!#REF!</definedName>
    <definedName name="STOR_O_M_DEM">'[1]Schedule I-2 pg 4 of 6'!#REF!</definedName>
    <definedName name="TAX_FED_P_G_FIX">'[1]Data Input'!#REF!</definedName>
    <definedName name="TAX_FED_P_G_RET">'[1]Data Input'!#REF!</definedName>
    <definedName name="TAX_ST_P_G_FIX">'[1]Data Input'!#REF!</definedName>
    <definedName name="TAX_ST_P_G_RET">'[1]Data Input'!#REF!</definedName>
    <definedName name="TCR">#REF!</definedName>
    <definedName name="TCR_DEMAND">#REF!</definedName>
    <definedName name="TCR_SURCHARGE">#REF!</definedName>
    <definedName name="TRAN_GAS_USED">'[1]Schedule I-2 pg 4 of 6'!#REF!</definedName>
    <definedName name="TRAN_O_M_FIXED">'[1]Schedule I-2 pg 4 of 6'!#REF!</definedName>
    <definedName name="TRAN_O_M_VAR">'[1]Schedule I-2 pg 4 of 6'!#REF!</definedName>
    <definedName name="TRANS_ASBFIX">'[1]Schedule I-2 Pg 6 0f 6'!#REF!</definedName>
    <definedName name="TRANS_ASBOTH">'[1]Schedule I-2 Pg 6 0f 6'!#REF!</definedName>
    <definedName name="TRANS_GASVAR">'[1]Schedule I-2 Pg 6 0f 6'!#REF!</definedName>
  </definedNames>
  <calcPr calcId="152511"/>
</workbook>
</file>

<file path=xl/calcChain.xml><?xml version="1.0" encoding="utf-8"?>
<calcChain xmlns="http://schemas.openxmlformats.org/spreadsheetml/2006/main">
  <c r="D25" i="2" l="1"/>
  <c r="D29" i="2" s="1"/>
  <c r="D38" i="2" l="1"/>
  <c r="F38" i="2"/>
  <c r="H38" i="2"/>
</calcChain>
</file>

<file path=xl/sharedStrings.xml><?xml version="1.0" encoding="utf-8"?>
<sst xmlns="http://schemas.openxmlformats.org/spreadsheetml/2006/main" count="35" uniqueCount="32">
  <si>
    <t xml:space="preserve"> </t>
  </si>
  <si>
    <t xml:space="preserve">  @ 15%</t>
  </si>
  <si>
    <t xml:space="preserve">  @ 12%</t>
  </si>
  <si>
    <t xml:space="preserve"> @ 3%</t>
  </si>
  <si>
    <t>Settlement Offer</t>
  </si>
  <si>
    <t>July 17, 2001</t>
  </si>
  <si>
    <t>In Docket Nos. RP01-76-000, RP01-382-000</t>
  </si>
  <si>
    <t>and RP01-396-000</t>
  </si>
  <si>
    <t>Total</t>
  </si>
  <si>
    <t>Return &amp; Tax</t>
  </si>
  <si>
    <t>Northern Natural Gas Company</t>
  </si>
  <si>
    <t>Month-end Balance @</t>
  </si>
  <si>
    <t>March 31, 2000</t>
  </si>
  <si>
    <t>April 30, 2000</t>
  </si>
  <si>
    <t>May 31, 2000</t>
  </si>
  <si>
    <t>June 30, 2000</t>
  </si>
  <si>
    <t>July 31, 2000</t>
  </si>
  <si>
    <t>August 31, 2000</t>
  </si>
  <si>
    <t>September 30, 2000</t>
  </si>
  <si>
    <t>October 31, 2000</t>
  </si>
  <si>
    <t>November 30, 2000</t>
  </si>
  <si>
    <t>December 31, 2000</t>
  </si>
  <si>
    <t>January 31, 2001</t>
  </si>
  <si>
    <t>February 28, 2001</t>
  </si>
  <si>
    <t>March 31, 2001</t>
  </si>
  <si>
    <t>13-Month Adjusted Average Cash Balance</t>
  </si>
  <si>
    <t>13-Month Average Cash Balance</t>
  </si>
  <si>
    <t>Balance</t>
  </si>
  <si>
    <t>SLA Credit</t>
  </si>
  <si>
    <t>SLA - Adjusted Average Cash Balance</t>
  </si>
  <si>
    <t>Adjustment for Return &amp; Tax Calculation</t>
  </si>
  <si>
    <t>Calculation of Return &amp; Tax and SLA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</si>
</sst>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General_)"/>
    <numFmt numFmtId="181" formatCode="_(* #,##0_);_(* \(#,##0\);_(* &quot;-&quot;??_);_(@_)"/>
  </numFmts>
  <fonts count="5" x14ac:knownFonts="1">
    <font>
      <sz val="12"/>
      <name val="Tms Rmn"/>
    </font>
    <font>
      <sz val="10"/>
      <name val="Arial"/>
    </font>
    <font>
      <sz val="12"/>
      <name val="Tms Rmn"/>
    </font>
    <font>
      <b/>
      <sz val="12"/>
      <name val="Tms Rmn"/>
    </font>
    <font>
      <b/>
      <u/>
      <sz val="12"/>
      <name val="Tms Rm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164" fontId="0" fillId="0" borderId="0"/>
    <xf numFmtId="43" fontId="1" fillId="0" borderId="0" applyFont="0" applyFill="0" applyBorder="0" applyAlignment="0" applyProtection="0"/>
  </cellStyleXfs>
  <cellXfs count="36">
    <xf numFmtId="164" fontId="0" fillId="0" borderId="0" xfId="0"/>
    <xf numFmtId="181" fontId="2" fillId="0" borderId="0" xfId="1" applyNumberFormat="1" applyFont="1"/>
    <xf numFmtId="181" fontId="2" fillId="0" borderId="0" xfId="1" applyNumberFormat="1" applyFont="1" applyBorder="1"/>
    <xf numFmtId="164" fontId="0" fillId="0" borderId="0" xfId="0" applyBorder="1"/>
    <xf numFmtId="164" fontId="0" fillId="0" borderId="0" xfId="0" quotePrefix="1"/>
    <xf numFmtId="41" fontId="0" fillId="0" borderId="0" xfId="0" applyNumberFormat="1"/>
    <xf numFmtId="164" fontId="0" fillId="0" borderId="0" xfId="0" applyAlignment="1">
      <alignment horizontal="center"/>
    </xf>
    <xf numFmtId="164" fontId="0" fillId="0" borderId="0" xfId="0" quotePrefix="1" applyAlignment="1">
      <alignment horizontal="center"/>
    </xf>
    <xf numFmtId="41" fontId="0" fillId="0" borderId="0" xfId="0" applyNumberFormat="1" applyBorder="1"/>
    <xf numFmtId="164" fontId="0" fillId="0" borderId="0" xfId="0" quotePrefix="1" applyBorder="1" applyAlignment="1">
      <alignment horizontal="left"/>
    </xf>
    <xf numFmtId="164" fontId="0" fillId="0" borderId="0" xfId="0" quotePrefix="1" applyBorder="1" applyAlignment="1">
      <alignment horizontal="center"/>
    </xf>
    <xf numFmtId="164" fontId="3" fillId="0" borderId="0" xfId="0" applyFont="1" applyAlignment="1">
      <alignment horizontal="center"/>
    </xf>
    <xf numFmtId="164" fontId="3" fillId="0" borderId="0" xfId="0" applyFont="1" applyBorder="1" applyAlignment="1">
      <alignment horizontal="left"/>
    </xf>
    <xf numFmtId="164" fontId="4" fillId="0" borderId="0" xfId="0" applyFont="1"/>
    <xf numFmtId="164" fontId="3" fillId="0" borderId="0" xfId="0" applyFont="1"/>
    <xf numFmtId="164" fontId="4" fillId="0" borderId="0" xfId="0" applyFont="1" applyAlignment="1">
      <alignment horizontal="center"/>
    </xf>
    <xf numFmtId="164" fontId="3" fillId="0" borderId="0" xfId="0" applyFont="1" applyBorder="1" applyAlignment="1">
      <alignment horizontal="center"/>
    </xf>
    <xf numFmtId="49" fontId="3" fillId="0" borderId="0" xfId="0" applyNumberFormat="1" applyFont="1"/>
    <xf numFmtId="42" fontId="3" fillId="0" borderId="0" xfId="1" applyNumberFormat="1" applyFont="1"/>
    <xf numFmtId="181" fontId="3" fillId="0" borderId="0" xfId="1" applyNumberFormat="1" applyFont="1" applyBorder="1"/>
    <xf numFmtId="181" fontId="3" fillId="0" borderId="0" xfId="1" applyNumberFormat="1" applyFont="1"/>
    <xf numFmtId="164" fontId="3" fillId="0" borderId="0" xfId="0" applyFont="1" applyBorder="1"/>
    <xf numFmtId="164" fontId="3" fillId="0" borderId="0" xfId="0" quotePrefix="1" applyFont="1"/>
    <xf numFmtId="42" fontId="3" fillId="0" borderId="0" xfId="1" applyNumberFormat="1" applyFont="1" applyBorder="1"/>
    <xf numFmtId="42" fontId="3" fillId="0" borderId="0" xfId="0" applyNumberFormat="1" applyFont="1"/>
    <xf numFmtId="42" fontId="3" fillId="0" borderId="1" xfId="0" applyNumberFormat="1" applyFont="1" applyBorder="1"/>
    <xf numFmtId="41" fontId="3" fillId="0" borderId="0" xfId="0" applyNumberFormat="1" applyFont="1" applyBorder="1"/>
    <xf numFmtId="42" fontId="3" fillId="0" borderId="2" xfId="0" applyNumberFormat="1" applyFont="1" applyBorder="1"/>
    <xf numFmtId="41" fontId="3" fillId="0" borderId="0" xfId="0" applyNumberFormat="1" applyFont="1"/>
    <xf numFmtId="41" fontId="3" fillId="0" borderId="1" xfId="0" applyNumberFormat="1" applyFont="1" applyBorder="1" applyAlignment="1">
      <alignment horizontal="center"/>
    </xf>
    <xf numFmtId="41" fontId="3" fillId="0" borderId="0" xfId="0" applyNumberFormat="1" applyFont="1" applyBorder="1" applyAlignment="1">
      <alignment horizontal="center"/>
    </xf>
    <xf numFmtId="164" fontId="3" fillId="0" borderId="1" xfId="0" applyFont="1" applyBorder="1" applyAlignment="1">
      <alignment horizontal="center"/>
    </xf>
    <xf numFmtId="41" fontId="3" fillId="0" borderId="0" xfId="0" applyNumberFormat="1" applyFont="1" applyAlignment="1">
      <alignment horizontal="center"/>
    </xf>
    <xf numFmtId="164" fontId="3" fillId="0" borderId="0" xfId="0" quotePrefix="1" applyFont="1" applyAlignment="1">
      <alignment horizontal="center"/>
    </xf>
    <xf numFmtId="164" fontId="3" fillId="0" borderId="0" xfId="0" applyFont="1" applyAlignment="1">
      <alignment horizontal="center"/>
    </xf>
    <xf numFmtId="15" fontId="3" fillId="0" borderId="0" xfId="0" quotePrefix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SLA/SLA_Iand%20J%20support%20Appendix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I-1(a) pg 1 of 3"/>
      <sheetName val="Schedule I-1(a) pg 2 of 3"/>
      <sheetName val="Schedule I-1(a) pg 3 of 3"/>
      <sheetName val="Schedule I-1(b) pg 1 of 4"/>
      <sheetName val="Schedule I-1(b) pg 2 of 4"/>
      <sheetName val="Schedule I-1(b) pg 3 of 4"/>
      <sheetName val="Schedule I-1(b) pg 4 of 4"/>
      <sheetName val="Schedule I-1(d)"/>
      <sheetName val="Schedule I-2 Pg 1 of 6"/>
      <sheetName val="Schedule I-2 Pg 2 of 6"/>
      <sheetName val="Schedule I-2 Pg 3 of 6"/>
      <sheetName val="Schedule I-2 pg 4 of 6"/>
      <sheetName val="Schedule I-2 Pg 5 of 6"/>
      <sheetName val="Schedule I-2 Pg 6 0f 6"/>
      <sheetName val="Schedule I-3(a) pg 1 of 3"/>
      <sheetName val="Schedule I-3(a) pg 2 of 3"/>
      <sheetName val="Schedule I-3(a) pg 2 of 3 (2)"/>
      <sheetName val="Schedule I-3a pg 3 of 3"/>
      <sheetName val="Schedule I-3(b) pg 1 of 2"/>
      <sheetName val="Schedule I-3(b) pg 2 of 2"/>
      <sheetName val="Schedule I-3(c) pg 1 of 2"/>
      <sheetName val="Schedule I-3(c) pg 2 of 2"/>
      <sheetName val="Schedule I-4"/>
      <sheetName val="Schedule I-5"/>
      <sheetName val="Statement J"/>
      <sheetName val="Schedule J-1, pg 2 of 2 "/>
      <sheetName val="Schedule J-2 pg 1 of 9"/>
      <sheetName val="Schedule J-2 pg 2 of 9"/>
      <sheetName val="Schedule J-2 pg 3 of 9"/>
      <sheetName val="Schedule J-2 pg 4 of 9"/>
      <sheetName val="Schedule J-2 pg 5 of 9 "/>
      <sheetName val="Schedule J-2 pg 6 of 9"/>
      <sheetName val="storage derivation"/>
      <sheetName val="Schedule J-2 pg 7 of 9"/>
      <sheetName val="Schedule J-2 pg 8 of 9"/>
      <sheetName val="Schedule J-2 pg 9 of 9"/>
      <sheetName val="Data Inpu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338">
          <cell r="C338">
            <v>2.2000000000000001E-3</v>
          </cell>
        </row>
      </sheetData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workbookViewId="0">
      <selection sqref="A1:H1"/>
    </sheetView>
  </sheetViews>
  <sheetFormatPr defaultRowHeight="15.75" x14ac:dyDescent="0.25"/>
  <cols>
    <col min="1" max="1" width="2.625" customWidth="1"/>
    <col min="2" max="2" width="40.125" customWidth="1"/>
    <col min="3" max="3" width="6.75" customWidth="1"/>
    <col min="4" max="4" width="15.75" customWidth="1"/>
    <col min="5" max="5" width="0.875" style="3" customWidth="1"/>
    <col min="6" max="6" width="15.25" customWidth="1"/>
    <col min="7" max="7" width="0.875" style="3" customWidth="1"/>
    <col min="8" max="8" width="14" customWidth="1"/>
  </cols>
  <sheetData>
    <row r="1" spans="1:8" x14ac:dyDescent="0.25">
      <c r="A1" s="34" t="s">
        <v>10</v>
      </c>
      <c r="B1" s="34"/>
      <c r="C1" s="34"/>
      <c r="D1" s="34"/>
      <c r="E1" s="34"/>
      <c r="F1" s="34"/>
      <c r="G1" s="34"/>
      <c r="H1" s="34"/>
    </row>
    <row r="2" spans="1:8" x14ac:dyDescent="0.25">
      <c r="A2" s="34" t="s">
        <v>4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5</v>
      </c>
      <c r="B3" s="35"/>
      <c r="C3" s="35"/>
      <c r="D3" s="35"/>
      <c r="E3" s="35"/>
      <c r="F3" s="35"/>
      <c r="G3" s="35"/>
      <c r="H3" s="35"/>
    </row>
    <row r="4" spans="1:8" x14ac:dyDescent="0.25">
      <c r="A4" s="34" t="s">
        <v>6</v>
      </c>
      <c r="B4" s="34"/>
      <c r="C4" s="34"/>
      <c r="D4" s="34"/>
      <c r="E4" s="34"/>
      <c r="F4" s="34"/>
      <c r="G4" s="34"/>
      <c r="H4" s="34"/>
    </row>
    <row r="5" spans="1:8" x14ac:dyDescent="0.25">
      <c r="A5" s="34" t="s">
        <v>7</v>
      </c>
      <c r="B5" s="34"/>
      <c r="C5" s="34"/>
      <c r="D5" s="34"/>
      <c r="E5" s="34"/>
      <c r="F5" s="34"/>
      <c r="G5" s="34"/>
      <c r="H5" s="34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12" t="s">
        <v>29</v>
      </c>
    </row>
    <row r="9" spans="1:8" x14ac:dyDescent="0.25">
      <c r="B9" s="13" t="s">
        <v>11</v>
      </c>
      <c r="C9" s="14"/>
      <c r="D9" s="15" t="s">
        <v>27</v>
      </c>
      <c r="E9" s="16"/>
      <c r="F9" s="16"/>
      <c r="G9" s="16"/>
      <c r="H9" s="16"/>
    </row>
    <row r="10" spans="1:8" x14ac:dyDescent="0.25">
      <c r="B10" s="17" t="s">
        <v>12</v>
      </c>
      <c r="C10" s="14"/>
      <c r="D10" s="18">
        <v>5052748</v>
      </c>
      <c r="E10" s="19"/>
      <c r="F10" s="19"/>
      <c r="G10" s="19"/>
      <c r="H10" s="19"/>
    </row>
    <row r="11" spans="1:8" x14ac:dyDescent="0.25">
      <c r="B11" s="17" t="s">
        <v>13</v>
      </c>
      <c r="C11" s="14"/>
      <c r="D11" s="20">
        <v>-3550968</v>
      </c>
      <c r="E11" s="19"/>
      <c r="F11" s="19"/>
      <c r="G11" s="19"/>
      <c r="H11" s="19"/>
    </row>
    <row r="12" spans="1:8" x14ac:dyDescent="0.25">
      <c r="B12" s="17" t="s">
        <v>14</v>
      </c>
      <c r="C12" s="14"/>
      <c r="D12" s="20">
        <v>-7800148</v>
      </c>
      <c r="E12" s="19"/>
      <c r="F12" s="19"/>
      <c r="G12" s="19"/>
      <c r="H12" s="19"/>
    </row>
    <row r="13" spans="1:8" x14ac:dyDescent="0.25">
      <c r="B13" s="17" t="s">
        <v>15</v>
      </c>
      <c r="C13" s="14"/>
      <c r="D13" s="20">
        <v>-9587057</v>
      </c>
      <c r="E13" s="19"/>
      <c r="F13" s="19"/>
      <c r="G13" s="19"/>
      <c r="H13" s="19"/>
    </row>
    <row r="14" spans="1:8" x14ac:dyDescent="0.25">
      <c r="B14" s="17" t="s">
        <v>16</v>
      </c>
      <c r="C14" s="14"/>
      <c r="D14" s="20">
        <v>7033222</v>
      </c>
      <c r="E14" s="19"/>
      <c r="F14" s="19"/>
      <c r="G14" s="19"/>
      <c r="H14" s="19"/>
    </row>
    <row r="15" spans="1:8" x14ac:dyDescent="0.25">
      <c r="B15" s="17" t="s">
        <v>17</v>
      </c>
      <c r="C15" s="14"/>
      <c r="D15" s="20">
        <v>-6081372</v>
      </c>
      <c r="E15" s="19"/>
      <c r="F15" s="19"/>
      <c r="G15" s="19"/>
      <c r="H15" s="19"/>
    </row>
    <row r="16" spans="1:8" x14ac:dyDescent="0.25">
      <c r="B16" s="17" t="s">
        <v>18</v>
      </c>
      <c r="C16" s="14"/>
      <c r="D16" s="20">
        <v>-14365398</v>
      </c>
      <c r="E16" s="19"/>
      <c r="F16" s="19"/>
      <c r="G16" s="19"/>
      <c r="H16" s="19"/>
    </row>
    <row r="17" spans="2:8" x14ac:dyDescent="0.25">
      <c r="B17" s="17" t="s">
        <v>19</v>
      </c>
      <c r="C17" s="14"/>
      <c r="D17" s="20">
        <v>5832256</v>
      </c>
      <c r="E17" s="19"/>
      <c r="F17" s="19"/>
      <c r="G17" s="19"/>
      <c r="H17" s="19"/>
    </row>
    <row r="18" spans="2:8" x14ac:dyDescent="0.25">
      <c r="B18" s="17" t="s">
        <v>20</v>
      </c>
      <c r="C18" s="14"/>
      <c r="D18" s="20">
        <v>-5095168</v>
      </c>
      <c r="E18" s="19"/>
      <c r="F18" s="19"/>
      <c r="G18" s="19"/>
      <c r="H18" s="19"/>
    </row>
    <row r="19" spans="2:8" x14ac:dyDescent="0.25">
      <c r="B19" s="17" t="s">
        <v>21</v>
      </c>
      <c r="C19" s="14"/>
      <c r="D19" s="20">
        <v>-87992</v>
      </c>
      <c r="E19" s="19"/>
      <c r="F19" s="19"/>
      <c r="G19" s="19"/>
      <c r="H19" s="19"/>
    </row>
    <row r="20" spans="2:8" x14ac:dyDescent="0.25">
      <c r="B20" s="17" t="s">
        <v>22</v>
      </c>
      <c r="C20" s="14"/>
      <c r="D20" s="20">
        <v>52370716</v>
      </c>
      <c r="E20" s="19"/>
      <c r="F20" s="19"/>
      <c r="G20" s="19"/>
      <c r="H20" s="19"/>
    </row>
    <row r="21" spans="2:8" x14ac:dyDescent="0.25">
      <c r="B21" s="17" t="s">
        <v>23</v>
      </c>
      <c r="C21" s="14"/>
      <c r="D21" s="20">
        <v>59478600</v>
      </c>
      <c r="E21" s="19"/>
      <c r="F21" s="19"/>
      <c r="G21" s="19"/>
      <c r="H21" s="19"/>
    </row>
    <row r="22" spans="2:8" x14ac:dyDescent="0.25">
      <c r="B22" s="17" t="s">
        <v>24</v>
      </c>
      <c r="C22" s="14"/>
      <c r="D22" s="19">
        <v>58394896</v>
      </c>
      <c r="E22" s="19"/>
      <c r="F22" s="19"/>
      <c r="G22" s="19"/>
      <c r="H22" s="19"/>
    </row>
    <row r="23" spans="2:8" x14ac:dyDescent="0.25">
      <c r="B23" s="17" t="s">
        <v>0</v>
      </c>
      <c r="C23" s="14"/>
      <c r="D23" s="21"/>
      <c r="E23" s="21"/>
      <c r="F23" s="21"/>
      <c r="G23" s="21"/>
      <c r="H23" s="21"/>
    </row>
    <row r="24" spans="2:8" x14ac:dyDescent="0.25">
      <c r="B24" s="17"/>
      <c r="C24" s="14"/>
      <c r="D24" s="21"/>
      <c r="E24" s="21"/>
      <c r="F24" s="21"/>
      <c r="G24" s="21"/>
      <c r="H24" s="21"/>
    </row>
    <row r="25" spans="2:8" x14ac:dyDescent="0.25">
      <c r="B25" s="22" t="s">
        <v>26</v>
      </c>
      <c r="C25" s="14"/>
      <c r="D25" s="23">
        <f>SUM(D10:D22)/13</f>
        <v>10891871.923076924</v>
      </c>
      <c r="E25" s="19"/>
      <c r="F25" s="19"/>
      <c r="G25" s="19"/>
      <c r="H25" s="19"/>
    </row>
    <row r="26" spans="2:8" x14ac:dyDescent="0.25">
      <c r="B26" s="14"/>
      <c r="C26" s="14"/>
      <c r="D26" s="24"/>
      <c r="E26" s="21"/>
      <c r="F26" s="21"/>
      <c r="G26" s="21"/>
      <c r="H26" s="21"/>
    </row>
    <row r="27" spans="2:8" x14ac:dyDescent="0.25">
      <c r="B27" s="14" t="s">
        <v>30</v>
      </c>
      <c r="C27" s="14"/>
      <c r="D27" s="25">
        <v>-2500000</v>
      </c>
      <c r="E27" s="26"/>
      <c r="F27" s="21"/>
      <c r="G27" s="21"/>
      <c r="H27" s="21"/>
    </row>
    <row r="28" spans="2:8" x14ac:dyDescent="0.25">
      <c r="B28" s="14"/>
      <c r="C28" s="14"/>
      <c r="D28" s="24"/>
      <c r="E28" s="26"/>
      <c r="F28" s="14"/>
      <c r="G28" s="21"/>
      <c r="H28" s="14"/>
    </row>
    <row r="29" spans="2:8" ht="16.5" thickBot="1" x14ac:dyDescent="0.3">
      <c r="B29" s="14" t="s">
        <v>25</v>
      </c>
      <c r="C29" s="14"/>
      <c r="D29" s="27">
        <f>SUM(D25:D27)</f>
        <v>8391871.9230769239</v>
      </c>
      <c r="E29" s="26"/>
      <c r="F29" s="14"/>
      <c r="G29" s="21"/>
      <c r="H29" s="14"/>
    </row>
    <row r="30" spans="2:8" ht="16.5" thickTop="1" x14ac:dyDescent="0.25">
      <c r="B30" s="14"/>
      <c r="C30" s="14"/>
      <c r="D30" s="28"/>
      <c r="E30" s="26"/>
      <c r="F30" s="14"/>
      <c r="G30" s="21"/>
      <c r="H30" s="11"/>
    </row>
    <row r="31" spans="2:8" x14ac:dyDescent="0.25">
      <c r="B31" s="14"/>
      <c r="C31" s="14"/>
      <c r="D31" s="28"/>
      <c r="E31" s="26"/>
      <c r="F31" s="14"/>
      <c r="G31" s="21"/>
      <c r="H31" s="11" t="s">
        <v>0</v>
      </c>
    </row>
    <row r="32" spans="2:8" x14ac:dyDescent="0.25">
      <c r="B32" s="14"/>
      <c r="C32" s="14"/>
      <c r="D32" s="28"/>
      <c r="E32" s="26"/>
      <c r="F32" s="14"/>
      <c r="G32" s="21"/>
      <c r="H32" s="11" t="s">
        <v>0</v>
      </c>
    </row>
    <row r="33" spans="2:10" x14ac:dyDescent="0.25">
      <c r="B33" s="14"/>
      <c r="C33" s="14"/>
      <c r="D33" s="28"/>
      <c r="E33" s="26"/>
      <c r="F33" s="14"/>
      <c r="G33" s="21"/>
      <c r="H33" s="11" t="s">
        <v>0</v>
      </c>
    </row>
    <row r="34" spans="2:10" x14ac:dyDescent="0.25">
      <c r="B34" s="14" t="s">
        <v>31</v>
      </c>
      <c r="C34" s="14"/>
      <c r="D34" s="29" t="s">
        <v>8</v>
      </c>
      <c r="E34" s="30"/>
      <c r="F34" s="31" t="s">
        <v>9</v>
      </c>
      <c r="G34" s="16"/>
      <c r="H34" s="31" t="s">
        <v>28</v>
      </c>
    </row>
    <row r="35" spans="2:10" ht="6.75" customHeight="1" x14ac:dyDescent="0.25">
      <c r="B35" s="14"/>
      <c r="C35" s="14"/>
      <c r="D35" s="32"/>
      <c r="E35" s="30"/>
      <c r="F35" s="11"/>
      <c r="G35" s="16"/>
      <c r="H35" s="11"/>
    </row>
    <row r="36" spans="2:10" x14ac:dyDescent="0.25">
      <c r="B36" s="14"/>
      <c r="C36" s="14"/>
      <c r="D36" s="11" t="s">
        <v>1</v>
      </c>
      <c r="E36" s="16"/>
      <c r="F36" s="11" t="s">
        <v>2</v>
      </c>
      <c r="G36" s="16"/>
      <c r="H36" s="33" t="s">
        <v>3</v>
      </c>
      <c r="I36" s="4"/>
      <c r="J36" s="4"/>
    </row>
    <row r="37" spans="2:10" ht="6.75" customHeight="1" x14ac:dyDescent="0.25">
      <c r="B37" s="14"/>
      <c r="C37" s="14"/>
      <c r="D37" s="11"/>
      <c r="E37" s="16"/>
      <c r="F37" s="11"/>
      <c r="G37" s="16"/>
      <c r="H37" s="33"/>
      <c r="I37" s="4"/>
      <c r="J37" s="4"/>
    </row>
    <row r="38" spans="2:10" x14ac:dyDescent="0.25">
      <c r="B38" s="14"/>
      <c r="C38" s="14"/>
      <c r="D38" s="18">
        <f>+D29*0.15</f>
        <v>1258780.7884615385</v>
      </c>
      <c r="E38" s="23"/>
      <c r="F38" s="18">
        <f>+D29*0.12</f>
        <v>1007024.6307692309</v>
      </c>
      <c r="G38" s="23"/>
      <c r="H38" s="18">
        <f>+D29*0.03</f>
        <v>251756.15769230772</v>
      </c>
      <c r="I38" s="1"/>
      <c r="J38" s="1"/>
    </row>
    <row r="39" spans="2:10" x14ac:dyDescent="0.25">
      <c r="D39" s="7"/>
      <c r="E39" s="10"/>
      <c r="F39" s="7"/>
      <c r="G39" s="10"/>
      <c r="H39" s="7"/>
      <c r="J39" s="1"/>
    </row>
    <row r="40" spans="2:10" x14ac:dyDescent="0.25">
      <c r="D40" s="1"/>
      <c r="E40" s="2"/>
      <c r="F40" s="1"/>
      <c r="G40" s="2"/>
      <c r="H40" s="1"/>
      <c r="I40" s="1"/>
      <c r="J40" s="1"/>
    </row>
    <row r="41" spans="2:10" x14ac:dyDescent="0.25">
      <c r="D41" s="1"/>
      <c r="E41" s="2"/>
      <c r="H41" s="7"/>
      <c r="J41" s="1"/>
    </row>
    <row r="42" spans="2:10" x14ac:dyDescent="0.25">
      <c r="H42" s="5"/>
      <c r="J42" s="1"/>
    </row>
    <row r="43" spans="2:10" x14ac:dyDescent="0.25">
      <c r="B43" s="3"/>
      <c r="C43" s="3"/>
      <c r="D43" s="2"/>
      <c r="E43" s="2"/>
      <c r="F43" s="3"/>
      <c r="H43" s="7"/>
    </row>
    <row r="44" spans="2:10" x14ac:dyDescent="0.25">
      <c r="B44" s="3"/>
      <c r="C44" s="3"/>
      <c r="D44" s="8"/>
      <c r="E44" s="8"/>
      <c r="F44" s="9"/>
      <c r="G44" s="9"/>
    </row>
    <row r="45" spans="2:10" x14ac:dyDescent="0.25">
      <c r="B45" s="3"/>
      <c r="C45" s="3"/>
      <c r="D45" s="8"/>
      <c r="E45" s="8"/>
      <c r="F45" s="9"/>
      <c r="G45" s="9"/>
    </row>
    <row r="46" spans="2:10" x14ac:dyDescent="0.25">
      <c r="B46" s="3"/>
      <c r="C46" s="3"/>
      <c r="D46" s="8"/>
      <c r="E46" s="8"/>
      <c r="F46" s="9"/>
      <c r="G46" s="9"/>
    </row>
  </sheetData>
  <mergeCells count="5">
    <mergeCell ref="A4:H4"/>
    <mergeCell ref="A5:H5"/>
    <mergeCell ref="A1:H1"/>
    <mergeCell ref="A2:H2"/>
    <mergeCell ref="A3:H3"/>
  </mergeCells>
  <phoneticPr fontId="0" type="noConversion"/>
  <pageMargins left="0.75" right="0.75" top="1" bottom="1" header="0.5" footer="0.5"/>
  <pageSetup scale="87" orientation="portrait" r:id="rId1"/>
  <headerFooter alignWithMargins="0">
    <oddHeader>&amp;R&amp;"Tms Rmn,Bold"&amp;10Privileged and Confidential
For Settlement Purposes Only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 mos ended 3-31-01 Settlement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mdarvea</dc:creator>
  <cp:lastModifiedBy>Felienne</cp:lastModifiedBy>
  <cp:lastPrinted>2001-07-19T14:14:31Z</cp:lastPrinted>
  <dcterms:created xsi:type="dcterms:W3CDTF">2001-07-18T20:51:40Z</dcterms:created>
  <dcterms:modified xsi:type="dcterms:W3CDTF">2014-09-04T08:03:39Z</dcterms:modified>
</cp:coreProperties>
</file>