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7100" windowHeight="9345"/>
  </bookViews>
  <sheets>
    <sheet name="p&amp;l by desk" sheetId="1" r:id="rId1"/>
    <sheet name="Energy Auth" sheetId="4" r:id="rId2"/>
    <sheet name="PS Colorado" sheetId="3" r:id="rId3"/>
    <sheet name="Constellation" sheetId="2" r:id="rId4"/>
  </sheets>
  <definedNames>
    <definedName name="_xlnm._FilterDatabase" localSheetId="0" hidden="1">'p&amp;l by desk'!$A$3:$AC$41</definedName>
  </definedNames>
  <calcPr calcId="152511"/>
</workbook>
</file>

<file path=xl/calcChain.xml><?xml version="1.0" encoding="utf-8"?>
<calcChain xmlns="http://schemas.openxmlformats.org/spreadsheetml/2006/main">
  <c r="AC34" i="2" l="1"/>
  <c r="AE34" i="2"/>
  <c r="AC13" i="3"/>
  <c r="AE13" i="3"/>
</calcChain>
</file>

<file path=xl/sharedStrings.xml><?xml version="1.0" encoding="utf-8"?>
<sst xmlns="http://schemas.openxmlformats.org/spreadsheetml/2006/main" count="265" uniqueCount="40">
  <si>
    <t>Desk</t>
  </si>
  <si>
    <t>Counterparty</t>
  </si>
  <si>
    <t>Peak Prc PL</t>
  </si>
  <si>
    <t>OPeak Prc PL</t>
  </si>
  <si>
    <t>Peak Bas PL</t>
  </si>
  <si>
    <t>OPeak Bas PL</t>
  </si>
  <si>
    <t>Total</t>
  </si>
  <si>
    <t>EPMI-ERCOT-MGMT</t>
  </si>
  <si>
    <t>CONSTELLPOWSOU</t>
  </si>
  <si>
    <t>EPMI-ERCOT-OFF</t>
  </si>
  <si>
    <t>EPMI-LT-CALI</t>
  </si>
  <si>
    <t>EPMI-LT-ERCOT</t>
  </si>
  <si>
    <t>EPMI-LT-MGMT</t>
  </si>
  <si>
    <t>EPMI-LT-NEMGMT</t>
  </si>
  <si>
    <t>EPMI-LT-NENG</t>
  </si>
  <si>
    <t>EPMI-LT-NW</t>
  </si>
  <si>
    <t>PUBSERCOLORADO</t>
  </si>
  <si>
    <t>EPMI-LT-NY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</si>
  <si>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</si>
  <si>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</si>
  <si>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</si>
  <si>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</si>
  <si>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</si>
  <si>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</si>
  <si>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</si>
  <si>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</si>
  <si>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</si>
  <si>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EPMI-MIDWEST</t>
  </si>
  <si>
    <t>ENERGYAUT</t>
  </si>
  <si>
    <t>EPMI-SOUTHEAST</t>
  </si>
  <si>
    <t>EPMI-ST-CA</t>
  </si>
  <si>
    <t>EPMI-ST-ECAR</t>
  </si>
  <si>
    <t>EPMI-ST-ERCOT</t>
  </si>
  <si>
    <t>EPMI-ST-NENG</t>
  </si>
  <si>
    <t>EPMI-ST-NY</t>
  </si>
  <si>
    <t>EPMI-ST-PJM</t>
  </si>
  <si>
    <t>EPMI-ST-PJM-OFF</t>
  </si>
  <si>
    <t>EPMI-ST-PLT</t>
  </si>
  <si>
    <t>EPMI-ST-SW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</si>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</sst>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/>
  </sheetViews>
  <sheetFormatPr defaultRowHeight="12.75" x14ac:dyDescent="0.2"/>
  <cols>
    <col min="1" max="1" width="19" bestFit="1" customWidth="1"/>
    <col min="2" max="2" width="19.42578125" bestFit="1" customWidth="1"/>
    <col min="3" max="3" width="12.7109375" bestFit="1" customWidth="1"/>
    <col min="4" max="4" width="13.140625" bestFit="1" customWidth="1"/>
    <col min="5" max="5" width="12" bestFit="1" customWidth="1"/>
    <col min="6" max="6" width="13.5703125" bestFit="1" customWidth="1"/>
    <col min="7" max="7" width="13.42578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2.285156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2.285156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2.285156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2.285156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3.42578125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4" spans="1:29" x14ac:dyDescent="0.2">
      <c r="A4" t="s">
        <v>7</v>
      </c>
      <c r="B4" t="s">
        <v>8</v>
      </c>
      <c r="C4" s="1">
        <v>-418754</v>
      </c>
      <c r="G4" s="2">
        <v>13046218.060000001</v>
      </c>
      <c r="H4" s="2">
        <v>857253.76</v>
      </c>
      <c r="K4" s="2">
        <v>-2181485.23</v>
      </c>
      <c r="L4" s="2">
        <v>682798.15</v>
      </c>
      <c r="O4" s="2">
        <v>-1619446.68</v>
      </c>
      <c r="P4" s="2">
        <v>1609552.71</v>
      </c>
      <c r="S4" s="2">
        <v>-468329.2</v>
      </c>
      <c r="T4" s="2">
        <v>-481936.8</v>
      </c>
      <c r="AC4" s="2">
        <v>11025870.76</v>
      </c>
    </row>
    <row r="5" spans="1:29" x14ac:dyDescent="0.2">
      <c r="A5" t="s">
        <v>9</v>
      </c>
      <c r="B5" t="s">
        <v>8</v>
      </c>
      <c r="C5" s="2">
        <v>-45225.43</v>
      </c>
      <c r="D5" s="2">
        <v>68286.81</v>
      </c>
      <c r="G5" s="2">
        <v>-363086.83</v>
      </c>
      <c r="H5" s="2">
        <v>381380.1</v>
      </c>
      <c r="AC5" s="2">
        <v>41354.660000000003</v>
      </c>
    </row>
    <row r="6" spans="1:29" x14ac:dyDescent="0.2">
      <c r="A6" t="s">
        <v>10</v>
      </c>
      <c r="B6" t="s">
        <v>8</v>
      </c>
      <c r="C6" s="2">
        <v>1441510.83</v>
      </c>
      <c r="D6" s="2">
        <v>531245.30000000005</v>
      </c>
      <c r="G6" s="2">
        <v>1244574.8700000001</v>
      </c>
      <c r="AC6" s="1">
        <v>3217331</v>
      </c>
    </row>
    <row r="7" spans="1:29" x14ac:dyDescent="0.2">
      <c r="A7" t="s">
        <v>11</v>
      </c>
      <c r="B7" t="s">
        <v>8</v>
      </c>
      <c r="C7" s="2">
        <v>26122.27</v>
      </c>
      <c r="G7" s="2">
        <v>640674.6</v>
      </c>
      <c r="K7" s="1">
        <v>393957</v>
      </c>
      <c r="O7" s="2">
        <v>562903.15</v>
      </c>
      <c r="P7" s="2">
        <v>837802.52</v>
      </c>
      <c r="S7" s="2">
        <v>-991399.1</v>
      </c>
      <c r="AC7" s="2">
        <v>1470060.47</v>
      </c>
    </row>
    <row r="8" spans="1:29" x14ac:dyDescent="0.2">
      <c r="A8" t="s">
        <v>12</v>
      </c>
      <c r="B8" t="s">
        <v>8</v>
      </c>
      <c r="C8" s="1">
        <v>2999</v>
      </c>
      <c r="G8" s="2">
        <v>-171590.08</v>
      </c>
      <c r="K8" s="2">
        <v>260574.48</v>
      </c>
      <c r="AC8" s="2">
        <v>91983.38</v>
      </c>
    </row>
    <row r="9" spans="1:29" x14ac:dyDescent="0.2">
      <c r="A9" t="s">
        <v>13</v>
      </c>
      <c r="B9" t="s">
        <v>8</v>
      </c>
      <c r="C9" s="2">
        <v>-144129.35999999999</v>
      </c>
      <c r="G9" s="2">
        <v>-352860.13</v>
      </c>
      <c r="K9" s="2">
        <v>-3761833.52</v>
      </c>
      <c r="O9" s="1">
        <v>-1855523</v>
      </c>
      <c r="S9" s="2">
        <v>-1499346.87</v>
      </c>
      <c r="W9" s="2">
        <v>-962057.33</v>
      </c>
      <c r="AC9" s="2">
        <v>-8575750.2100000009</v>
      </c>
    </row>
    <row r="10" spans="1:29" x14ac:dyDescent="0.2">
      <c r="A10" t="s">
        <v>14</v>
      </c>
      <c r="B10" t="s">
        <v>8</v>
      </c>
      <c r="C10" s="2">
        <v>-955979.62</v>
      </c>
      <c r="D10" s="2">
        <v>731032.84</v>
      </c>
      <c r="G10" s="2">
        <v>-28434273.510000002</v>
      </c>
      <c r="H10" s="2">
        <v>-7162002.6900000004</v>
      </c>
      <c r="K10" s="2">
        <v>-4721630.5199999996</v>
      </c>
      <c r="L10" s="2">
        <v>592743.19999999995</v>
      </c>
      <c r="AC10" s="2">
        <v>-39950110.299999997</v>
      </c>
    </row>
    <row r="11" spans="1:29" x14ac:dyDescent="0.2">
      <c r="A11" t="s">
        <v>15</v>
      </c>
      <c r="B11" t="s">
        <v>8</v>
      </c>
      <c r="C11" s="1">
        <v>-735699</v>
      </c>
      <c r="D11">
        <v>578.28</v>
      </c>
      <c r="G11" s="2">
        <v>47963872.270000003</v>
      </c>
      <c r="H11" s="2">
        <v>2448716.7200000002</v>
      </c>
      <c r="I11" s="2">
        <v>85043.3</v>
      </c>
      <c r="K11" s="2">
        <v>2871313.33</v>
      </c>
      <c r="L11" s="2">
        <v>-1181784.3999999999</v>
      </c>
      <c r="O11" s="2">
        <v>1361430.69</v>
      </c>
      <c r="P11" s="2">
        <v>-552190.05000000005</v>
      </c>
      <c r="S11" s="2">
        <v>445560.29</v>
      </c>
      <c r="T11" s="2">
        <v>-489022.79</v>
      </c>
      <c r="W11" s="2">
        <v>455949.91</v>
      </c>
      <c r="X11" s="2">
        <v>-438918.77</v>
      </c>
      <c r="AC11" s="2">
        <v>52234849.810000002</v>
      </c>
    </row>
    <row r="12" spans="1:29" x14ac:dyDescent="0.2">
      <c r="A12" t="s">
        <v>15</v>
      </c>
      <c r="B12" t="s">
        <v>16</v>
      </c>
      <c r="C12" s="2">
        <v>1100704.8899999999</v>
      </c>
      <c r="D12" s="2">
        <v>-1603279.5</v>
      </c>
      <c r="G12" s="2">
        <v>7094766.29</v>
      </c>
      <c r="AC12" s="2">
        <v>6592191.6799999997</v>
      </c>
    </row>
    <row r="13" spans="1:29" x14ac:dyDescent="0.2">
      <c r="A13" t="s">
        <v>17</v>
      </c>
      <c r="B13" t="s">
        <v>8</v>
      </c>
      <c r="C13" s="2">
        <v>312098.82</v>
      </c>
      <c r="G13" s="2">
        <v>-4156766.11</v>
      </c>
      <c r="AC13" s="2">
        <v>-3844667.29</v>
      </c>
    </row>
    <row r="14" spans="1:29" x14ac:dyDescent="0.2">
      <c r="A14" t="s">
        <v>18</v>
      </c>
      <c r="B14" t="s">
        <v>8</v>
      </c>
      <c r="C14" s="2">
        <v>-260805.14</v>
      </c>
      <c r="G14" s="2">
        <v>2481032.7200000002</v>
      </c>
      <c r="K14" s="1">
        <v>2050073</v>
      </c>
      <c r="O14" s="1">
        <v>2277580</v>
      </c>
      <c r="AC14" s="2">
        <v>6547880.5099999998</v>
      </c>
    </row>
    <row r="15" spans="1:29" x14ac:dyDescent="0.2">
      <c r="A15" t="s">
        <v>19</v>
      </c>
      <c r="B15" t="s">
        <v>8</v>
      </c>
      <c r="G15" s="1">
        <v>1025879</v>
      </c>
      <c r="K15" s="2">
        <v>1230043.78</v>
      </c>
      <c r="AC15" s="2">
        <v>2255922.81</v>
      </c>
    </row>
    <row r="16" spans="1:29" x14ac:dyDescent="0.2">
      <c r="A16" t="s">
        <v>20</v>
      </c>
      <c r="B16" t="s">
        <v>8</v>
      </c>
      <c r="G16" s="2">
        <v>4950575.88</v>
      </c>
      <c r="AC16" s="2">
        <v>4950575.88</v>
      </c>
    </row>
    <row r="17" spans="1:29" x14ac:dyDescent="0.2">
      <c r="A17" t="s">
        <v>21</v>
      </c>
      <c r="B17" t="s">
        <v>8</v>
      </c>
      <c r="C17" s="2">
        <v>-112621.9</v>
      </c>
      <c r="G17" s="2">
        <v>-212173.9</v>
      </c>
      <c r="AC17" s="2">
        <v>-324795.81</v>
      </c>
    </row>
    <row r="18" spans="1:29" x14ac:dyDescent="0.2">
      <c r="A18" t="s">
        <v>22</v>
      </c>
      <c r="B18" t="s">
        <v>8</v>
      </c>
      <c r="C18" s="2">
        <v>632668.48</v>
      </c>
      <c r="D18" s="2">
        <v>-96572.65</v>
      </c>
      <c r="G18" s="2">
        <v>7709855.75</v>
      </c>
      <c r="H18" s="2">
        <v>1034287.84</v>
      </c>
      <c r="K18" s="2">
        <v>3935887.26</v>
      </c>
      <c r="L18" s="2">
        <v>-2292225.92</v>
      </c>
      <c r="O18" s="2">
        <v>241059.13</v>
      </c>
      <c r="P18" s="2">
        <v>-3833359.16</v>
      </c>
      <c r="S18" s="2">
        <v>-1776661.16</v>
      </c>
      <c r="T18" s="2">
        <v>-1438936.25</v>
      </c>
      <c r="W18" s="2">
        <v>-371410.86</v>
      </c>
      <c r="X18" s="2">
        <v>-1305205.6499999999</v>
      </c>
      <c r="AA18" s="2">
        <v>67553.240000000005</v>
      </c>
      <c r="AB18" s="2">
        <v>-1152254.4099999999</v>
      </c>
      <c r="AC18" s="2">
        <v>1354685.64</v>
      </c>
    </row>
    <row r="19" spans="1:29" x14ac:dyDescent="0.2">
      <c r="A19" t="s">
        <v>22</v>
      </c>
      <c r="B19" t="s">
        <v>16</v>
      </c>
      <c r="G19" s="2">
        <v>-618287.21</v>
      </c>
      <c r="AC19" s="2">
        <v>-618287.21</v>
      </c>
    </row>
    <row r="20" spans="1:29" x14ac:dyDescent="0.2">
      <c r="A20" t="s">
        <v>23</v>
      </c>
      <c r="B20" t="s">
        <v>8</v>
      </c>
      <c r="C20" s="2">
        <v>315918.46999999997</v>
      </c>
      <c r="G20" s="2">
        <v>-35388.33</v>
      </c>
      <c r="I20" s="2">
        <v>16825.28</v>
      </c>
      <c r="AC20" s="2">
        <v>297355.40999999997</v>
      </c>
    </row>
    <row r="21" spans="1:29" x14ac:dyDescent="0.2">
      <c r="A21" t="s">
        <v>24</v>
      </c>
      <c r="B21" t="s">
        <v>8</v>
      </c>
      <c r="C21" s="2">
        <v>83750.8</v>
      </c>
      <c r="G21" s="2">
        <v>-5650366.3300000001</v>
      </c>
      <c r="K21" s="2">
        <v>-451515.72</v>
      </c>
      <c r="AC21" s="2">
        <v>-6018131.25</v>
      </c>
    </row>
    <row r="22" spans="1:29" x14ac:dyDescent="0.2">
      <c r="A22" t="s">
        <v>24</v>
      </c>
      <c r="B22" t="s">
        <v>16</v>
      </c>
      <c r="G22" s="2">
        <v>626642.43999999994</v>
      </c>
      <c r="AC22" s="2">
        <v>626642.43999999994</v>
      </c>
    </row>
    <row r="23" spans="1:29" x14ac:dyDescent="0.2">
      <c r="A23" t="s">
        <v>25</v>
      </c>
      <c r="B23" t="s">
        <v>8</v>
      </c>
      <c r="C23" s="1">
        <v>240644</v>
      </c>
      <c r="D23" s="2">
        <v>54936.54</v>
      </c>
      <c r="E23" s="2">
        <v>-11601.48</v>
      </c>
      <c r="F23" s="2">
        <v>-2891.4</v>
      </c>
      <c r="G23" s="2">
        <v>20500718.640000001</v>
      </c>
      <c r="K23" s="2">
        <v>2639178.64</v>
      </c>
      <c r="L23" s="2">
        <v>-1324859.48</v>
      </c>
      <c r="O23" s="1">
        <v>-190508</v>
      </c>
      <c r="P23" s="2">
        <v>-1242955.19</v>
      </c>
      <c r="AC23" s="2">
        <v>20662662.210000001</v>
      </c>
    </row>
    <row r="24" spans="1:29" x14ac:dyDescent="0.2">
      <c r="A24" t="s">
        <v>25</v>
      </c>
      <c r="B24" t="s">
        <v>16</v>
      </c>
      <c r="C24" s="2">
        <v>3576817.3</v>
      </c>
      <c r="D24" s="2">
        <v>-1122266.73</v>
      </c>
      <c r="G24" s="2">
        <v>-469930.25</v>
      </c>
      <c r="H24" s="2">
        <v>-194174.45</v>
      </c>
      <c r="I24" s="1">
        <v>100800</v>
      </c>
      <c r="AC24" s="2">
        <v>1891245.9</v>
      </c>
    </row>
    <row r="25" spans="1:29" x14ac:dyDescent="0.2">
      <c r="A25" t="s">
        <v>26</v>
      </c>
      <c r="B25" t="s">
        <v>8</v>
      </c>
      <c r="C25" s="2">
        <v>2615338.15</v>
      </c>
      <c r="AC25" s="2">
        <v>2615338.15</v>
      </c>
    </row>
    <row r="26" spans="1:29" x14ac:dyDescent="0.2">
      <c r="A26" t="s">
        <v>27</v>
      </c>
      <c r="B26" t="s">
        <v>8</v>
      </c>
      <c r="C26" s="2">
        <v>4506920.7300000004</v>
      </c>
      <c r="D26" s="2">
        <v>126854.59</v>
      </c>
      <c r="G26" s="2">
        <v>-8364478.1299999999</v>
      </c>
      <c r="H26" s="2">
        <v>-391947.11</v>
      </c>
      <c r="K26" s="2">
        <v>1803103.32</v>
      </c>
      <c r="O26" s="2">
        <v>-1174167.6399999999</v>
      </c>
      <c r="S26" s="2">
        <v>-802789.51</v>
      </c>
      <c r="W26" s="2">
        <v>-381354.59</v>
      </c>
      <c r="AC26" s="2">
        <v>-4677858.33</v>
      </c>
    </row>
    <row r="27" spans="1:29" x14ac:dyDescent="0.2">
      <c r="A27" t="s">
        <v>27</v>
      </c>
      <c r="B27" t="s">
        <v>28</v>
      </c>
      <c r="G27" s="2">
        <v>623243.62</v>
      </c>
      <c r="AC27" s="2">
        <v>623243.62</v>
      </c>
    </row>
    <row r="28" spans="1:29" x14ac:dyDescent="0.2">
      <c r="A28" t="s">
        <v>27</v>
      </c>
      <c r="B28" t="s">
        <v>16</v>
      </c>
      <c r="C28" s="2">
        <v>291366.62</v>
      </c>
      <c r="G28" s="2">
        <v>846650.39</v>
      </c>
      <c r="AC28" s="1">
        <v>1138017</v>
      </c>
    </row>
    <row r="29" spans="1:29" x14ac:dyDescent="0.2">
      <c r="A29" t="s">
        <v>29</v>
      </c>
      <c r="B29" t="s">
        <v>8</v>
      </c>
      <c r="C29" s="2">
        <v>1236321.3700000001</v>
      </c>
      <c r="G29" s="2">
        <v>5208591.92</v>
      </c>
      <c r="AC29" s="2">
        <v>6444913.29</v>
      </c>
    </row>
    <row r="30" spans="1:29" x14ac:dyDescent="0.2">
      <c r="A30" t="s">
        <v>30</v>
      </c>
      <c r="B30" t="s">
        <v>8</v>
      </c>
      <c r="C30" s="2">
        <v>6963.28</v>
      </c>
      <c r="AC30" s="2">
        <v>6963.28</v>
      </c>
    </row>
    <row r="31" spans="1:29" x14ac:dyDescent="0.2">
      <c r="A31" t="s">
        <v>31</v>
      </c>
      <c r="B31" t="s">
        <v>8</v>
      </c>
      <c r="C31" s="1">
        <v>-322711</v>
      </c>
      <c r="AC31" s="1">
        <v>-322711</v>
      </c>
    </row>
    <row r="32" spans="1:29" x14ac:dyDescent="0.2">
      <c r="A32" t="s">
        <v>31</v>
      </c>
      <c r="B32" t="s">
        <v>16</v>
      </c>
      <c r="C32" s="2">
        <v>7743.39</v>
      </c>
      <c r="AC32" s="2">
        <v>7743.39</v>
      </c>
    </row>
    <row r="33" spans="1:29" x14ac:dyDescent="0.2">
      <c r="A33" t="s">
        <v>32</v>
      </c>
      <c r="B33" t="s">
        <v>8</v>
      </c>
      <c r="C33" s="2">
        <v>48854.63</v>
      </c>
      <c r="AC33" s="2">
        <v>48854.63</v>
      </c>
    </row>
    <row r="34" spans="1:29" x14ac:dyDescent="0.2">
      <c r="A34" t="s">
        <v>33</v>
      </c>
      <c r="B34" t="s">
        <v>8</v>
      </c>
      <c r="C34" s="2">
        <v>-1410543.68</v>
      </c>
      <c r="D34" s="2">
        <v>-101799.1</v>
      </c>
      <c r="G34" s="2">
        <v>864579.21</v>
      </c>
      <c r="H34" s="2">
        <v>633088.9</v>
      </c>
      <c r="K34" s="2">
        <v>-997753.33</v>
      </c>
      <c r="L34" s="2">
        <v>502594.66</v>
      </c>
      <c r="AC34" s="2">
        <v>-509833.34</v>
      </c>
    </row>
    <row r="35" spans="1:29" x14ac:dyDescent="0.2">
      <c r="A35" t="s">
        <v>34</v>
      </c>
      <c r="B35" t="s">
        <v>8</v>
      </c>
      <c r="C35" s="2">
        <v>-1362833.43</v>
      </c>
      <c r="G35" s="2">
        <v>-3764872.89</v>
      </c>
      <c r="K35" s="2">
        <v>-974309.66</v>
      </c>
      <c r="AC35" s="1">
        <v>-6102016</v>
      </c>
    </row>
    <row r="36" spans="1:29" x14ac:dyDescent="0.2">
      <c r="A36" t="s">
        <v>35</v>
      </c>
      <c r="B36" t="s">
        <v>8</v>
      </c>
      <c r="C36" s="2">
        <v>443742.43</v>
      </c>
      <c r="G36" s="2">
        <v>1015643.13</v>
      </c>
      <c r="AC36" s="2">
        <v>1459385.55</v>
      </c>
    </row>
    <row r="37" spans="1:29" x14ac:dyDescent="0.2">
      <c r="A37" t="s">
        <v>36</v>
      </c>
      <c r="B37" t="s">
        <v>8</v>
      </c>
      <c r="K37" s="2">
        <v>208488.84</v>
      </c>
      <c r="L37" s="2">
        <v>-897925.86</v>
      </c>
      <c r="AC37" s="1">
        <v>-689437</v>
      </c>
    </row>
    <row r="38" spans="1:29" x14ac:dyDescent="0.2">
      <c r="A38" t="s">
        <v>37</v>
      </c>
      <c r="B38" t="s">
        <v>8</v>
      </c>
      <c r="C38" s="1">
        <v>3689</v>
      </c>
      <c r="D38" s="2">
        <v>10698.17</v>
      </c>
      <c r="G38" s="2">
        <v>180708.89</v>
      </c>
      <c r="H38" s="2">
        <v>203017.74</v>
      </c>
      <c r="K38" s="2">
        <v>207863.67</v>
      </c>
      <c r="L38" s="2">
        <v>225002.1</v>
      </c>
      <c r="AC38" s="2">
        <v>830979.59</v>
      </c>
    </row>
    <row r="39" spans="1:29" x14ac:dyDescent="0.2">
      <c r="A39" t="s">
        <v>38</v>
      </c>
      <c r="B39" t="s">
        <v>8</v>
      </c>
      <c r="G39" s="2">
        <v>-104613.62</v>
      </c>
      <c r="AC39" s="2">
        <v>-104613.62</v>
      </c>
    </row>
    <row r="40" spans="1:29" x14ac:dyDescent="0.2">
      <c r="A40" t="s">
        <v>38</v>
      </c>
      <c r="B40" t="s">
        <v>16</v>
      </c>
      <c r="C40" s="2">
        <v>-224232.8</v>
      </c>
      <c r="D40" s="2">
        <v>-7078.94</v>
      </c>
      <c r="G40" s="2">
        <v>-40211.910000000003</v>
      </c>
      <c r="AC40" s="2">
        <v>-271523.65000000002</v>
      </c>
    </row>
    <row r="41" spans="1:29" x14ac:dyDescent="0.2">
      <c r="A41" t="s">
        <v>39</v>
      </c>
      <c r="C41" s="2">
        <v>10900639.08</v>
      </c>
      <c r="D41" s="2">
        <v>-1407364.39</v>
      </c>
      <c r="E41" s="2">
        <v>-11601.48</v>
      </c>
      <c r="F41" s="2">
        <v>-2891.4</v>
      </c>
      <c r="G41" s="2">
        <v>63285328.490000002</v>
      </c>
      <c r="H41" s="2">
        <v>-2190379.1800000002</v>
      </c>
      <c r="I41" s="2">
        <v>202668.6</v>
      </c>
      <c r="K41" s="2">
        <v>2511955.31</v>
      </c>
      <c r="L41" s="2">
        <v>-3693657.56</v>
      </c>
      <c r="O41" s="2">
        <v>-396672.41</v>
      </c>
      <c r="P41" s="2">
        <v>-3181149.17</v>
      </c>
      <c r="S41" s="2">
        <v>-5092965.54</v>
      </c>
      <c r="T41" s="2">
        <v>-2409895.85</v>
      </c>
      <c r="W41" s="2">
        <v>-1258872.8700000001</v>
      </c>
      <c r="X41" s="2">
        <v>-1744124.42</v>
      </c>
      <c r="AA41" s="2">
        <v>67553.240000000005</v>
      </c>
      <c r="AB41" s="2">
        <v>-1152254.4099999999</v>
      </c>
      <c r="AC41" s="1">
        <v>54426316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X1" workbookViewId="0"/>
  </sheetViews>
  <sheetFormatPr defaultRowHeight="12.75" x14ac:dyDescent="0.2"/>
  <cols>
    <col min="1" max="1" width="15" bestFit="1" customWidth="1"/>
    <col min="2" max="2" width="12.42578125" bestFit="1" customWidth="1"/>
    <col min="3" max="3" width="11.5703125" bestFit="1" customWidth="1"/>
    <col min="4" max="4" width="13.140625" bestFit="1" customWidth="1"/>
    <col min="5" max="5" width="12" bestFit="1" customWidth="1"/>
    <col min="6" max="6" width="13.5703125" bestFit="1" customWidth="1"/>
    <col min="7" max="7" width="11.5703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1.57031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1.57031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1.57031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0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">
      <c r="A3" t="s">
        <v>27</v>
      </c>
      <c r="B3" t="s">
        <v>28</v>
      </c>
      <c r="G3">
        <v>623243.62</v>
      </c>
      <c r="AC3">
        <v>623243.62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15" bestFit="1" customWidth="1"/>
    <col min="2" max="2" width="19.42578125" bestFit="1" customWidth="1"/>
    <col min="3" max="3" width="11.7109375" bestFit="1" customWidth="1"/>
    <col min="4" max="4" width="13.140625" bestFit="1" customWidth="1"/>
    <col min="5" max="5" width="12" bestFit="1" customWidth="1"/>
    <col min="6" max="6" width="13.5703125" bestFit="1" customWidth="1"/>
    <col min="7" max="7" width="11.710937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1.57031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1.57031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1.57031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1.7109375" bestFit="1" customWidth="1"/>
    <col min="31" max="31" width="11.7109375" bestFit="1" customWidth="1"/>
  </cols>
  <sheetData>
    <row r="1" spans="1:31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3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31" s="3" customFormat="1" x14ac:dyDescent="0.2">
      <c r="A3" s="3" t="s">
        <v>15</v>
      </c>
      <c r="B3" s="3" t="s">
        <v>16</v>
      </c>
      <c r="C3" s="4">
        <v>1100704.8899999999</v>
      </c>
      <c r="D3" s="4">
        <v>-1603279.5</v>
      </c>
      <c r="G3" s="4">
        <v>7094766.29</v>
      </c>
      <c r="AC3" s="4">
        <v>6592191.6799999997</v>
      </c>
    </row>
    <row r="4" spans="1:31" x14ac:dyDescent="0.2">
      <c r="A4" t="s">
        <v>22</v>
      </c>
      <c r="B4" t="s">
        <v>16</v>
      </c>
      <c r="G4" s="2">
        <v>-618287.21</v>
      </c>
      <c r="AC4" s="2">
        <v>-618287.21</v>
      </c>
    </row>
    <row r="5" spans="1:31" x14ac:dyDescent="0.2">
      <c r="A5" t="s">
        <v>24</v>
      </c>
      <c r="B5" t="s">
        <v>16</v>
      </c>
      <c r="G5" s="2">
        <v>626642.43999999994</v>
      </c>
      <c r="AC5" s="2">
        <v>626642.43999999994</v>
      </c>
    </row>
    <row r="6" spans="1:31" s="3" customFormat="1" x14ac:dyDescent="0.2">
      <c r="A6" s="3" t="s">
        <v>25</v>
      </c>
      <c r="B6" s="3" t="s">
        <v>16</v>
      </c>
      <c r="C6" s="4">
        <v>3576817.3</v>
      </c>
      <c r="D6" s="4">
        <v>-1122266.73</v>
      </c>
      <c r="G6" s="4">
        <v>-469930.25</v>
      </c>
      <c r="H6" s="4">
        <v>-194174.45</v>
      </c>
      <c r="I6" s="5">
        <v>100800</v>
      </c>
      <c r="AC6" s="4">
        <v>1891245.9</v>
      </c>
    </row>
    <row r="7" spans="1:31" x14ac:dyDescent="0.2">
      <c r="A7" t="s">
        <v>27</v>
      </c>
      <c r="B7" t="s">
        <v>16</v>
      </c>
      <c r="C7" s="2">
        <v>291366.62</v>
      </c>
      <c r="G7" s="2">
        <v>846650.39</v>
      </c>
      <c r="AC7" s="1">
        <v>1138017</v>
      </c>
    </row>
    <row r="8" spans="1:31" x14ac:dyDescent="0.2">
      <c r="A8" t="s">
        <v>31</v>
      </c>
      <c r="B8" t="s">
        <v>16</v>
      </c>
      <c r="C8" s="2">
        <v>7743.39</v>
      </c>
      <c r="AC8" s="2">
        <v>7743.39</v>
      </c>
    </row>
    <row r="9" spans="1:31" s="3" customFormat="1" x14ac:dyDescent="0.2">
      <c r="A9" s="3" t="s">
        <v>38</v>
      </c>
      <c r="B9" s="3" t="s">
        <v>16</v>
      </c>
      <c r="C9" s="4">
        <v>-224232.8</v>
      </c>
      <c r="D9" s="4">
        <v>-7078.94</v>
      </c>
      <c r="G9" s="4">
        <v>-40211.910000000003</v>
      </c>
      <c r="AC9" s="4">
        <v>-271523.65000000002</v>
      </c>
    </row>
    <row r="13" spans="1:31" x14ac:dyDescent="0.2">
      <c r="AC13" s="2">
        <f>SUM(AC4,AC5,AC7,AC8)</f>
        <v>1154115.6199999999</v>
      </c>
      <c r="AE13" s="4">
        <f>SUM(AC3,AC6,AC9)</f>
        <v>8211913.9299999997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/>
  </sheetViews>
  <sheetFormatPr defaultRowHeight="12.75" x14ac:dyDescent="0.2"/>
  <cols>
    <col min="1" max="1" width="19" bestFit="1" customWidth="1"/>
    <col min="2" max="2" width="19.42578125" bestFit="1" customWidth="1"/>
    <col min="3" max="3" width="12.28515625" bestFit="1" customWidth="1"/>
    <col min="4" max="4" width="13.140625" bestFit="1" customWidth="1"/>
    <col min="5" max="5" width="12" bestFit="1" customWidth="1"/>
    <col min="6" max="6" width="13.5703125" bestFit="1" customWidth="1"/>
    <col min="7" max="7" width="13.42578125" bestFit="1" customWidth="1"/>
    <col min="8" max="8" width="13.140625" bestFit="1" customWidth="1"/>
    <col min="9" max="9" width="12" bestFit="1" customWidth="1"/>
    <col min="10" max="10" width="13.5703125" bestFit="1" customWidth="1"/>
    <col min="11" max="11" width="12.28515625" bestFit="1" customWidth="1"/>
    <col min="12" max="12" width="13.140625" bestFit="1" customWidth="1"/>
    <col min="13" max="13" width="12" bestFit="1" customWidth="1"/>
    <col min="14" max="14" width="13.5703125" bestFit="1" customWidth="1"/>
    <col min="15" max="15" width="12.28515625" bestFit="1" customWidth="1"/>
    <col min="16" max="16" width="13.140625" bestFit="1" customWidth="1"/>
    <col min="17" max="17" width="12" bestFit="1" customWidth="1"/>
    <col min="18" max="18" width="13.5703125" bestFit="1" customWidth="1"/>
    <col min="19" max="19" width="12.28515625" bestFit="1" customWidth="1"/>
    <col min="20" max="20" width="13.140625" bestFit="1" customWidth="1"/>
    <col min="21" max="21" width="12" bestFit="1" customWidth="1"/>
    <col min="22" max="22" width="13.5703125" bestFit="1" customWidth="1"/>
    <col min="23" max="23" width="11.5703125" bestFit="1" customWidth="1"/>
    <col min="24" max="24" width="13.140625" bestFit="1" customWidth="1"/>
    <col min="25" max="25" width="12" bestFit="1" customWidth="1"/>
    <col min="26" max="26" width="13.5703125" bestFit="1" customWidth="1"/>
    <col min="27" max="27" width="11.5703125" bestFit="1" customWidth="1"/>
    <col min="28" max="28" width="13.140625" bestFit="1" customWidth="1"/>
    <col min="29" max="29" width="13.42578125" bestFit="1" customWidth="1"/>
    <col min="31" max="31" width="10.140625" bestFit="1" customWidth="1"/>
  </cols>
  <sheetData>
    <row r="1" spans="1:29" x14ac:dyDescent="0.2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">
      <c r="A3" t="s">
        <v>7</v>
      </c>
      <c r="B3" t="s">
        <v>8</v>
      </c>
      <c r="C3" s="1">
        <v>-418754</v>
      </c>
      <c r="G3" s="2">
        <v>13046218.060000001</v>
      </c>
      <c r="H3" s="2">
        <v>857253.76</v>
      </c>
      <c r="K3" s="2">
        <v>-2181485.23</v>
      </c>
      <c r="L3" s="2">
        <v>682798.15</v>
      </c>
      <c r="O3" s="2">
        <v>-1619446.68</v>
      </c>
      <c r="P3" s="2">
        <v>1609552.71</v>
      </c>
      <c r="S3" s="2">
        <v>-468329.2</v>
      </c>
      <c r="T3" s="2">
        <v>-481936.8</v>
      </c>
      <c r="AC3" s="2">
        <v>11025870.76</v>
      </c>
    </row>
    <row r="4" spans="1:29" x14ac:dyDescent="0.2">
      <c r="A4" t="s">
        <v>9</v>
      </c>
      <c r="B4" t="s">
        <v>8</v>
      </c>
      <c r="C4" s="2">
        <v>-45225.43</v>
      </c>
      <c r="D4" s="2">
        <v>68286.81</v>
      </c>
      <c r="G4" s="2">
        <v>-363086.83</v>
      </c>
      <c r="H4" s="2">
        <v>381380.1</v>
      </c>
      <c r="AC4" s="2">
        <v>41354.660000000003</v>
      </c>
    </row>
    <row r="5" spans="1:29" s="3" customFormat="1" x14ac:dyDescent="0.2">
      <c r="A5" s="3" t="s">
        <v>10</v>
      </c>
      <c r="B5" s="3" t="s">
        <v>8</v>
      </c>
      <c r="C5" s="4">
        <v>1441510.83</v>
      </c>
      <c r="D5" s="4">
        <v>531245.30000000005</v>
      </c>
      <c r="G5" s="4">
        <v>1244574.8700000001</v>
      </c>
      <c r="AC5" s="5">
        <v>3217331</v>
      </c>
    </row>
    <row r="6" spans="1:29" x14ac:dyDescent="0.2">
      <c r="A6" t="s">
        <v>11</v>
      </c>
      <c r="B6" t="s">
        <v>8</v>
      </c>
      <c r="C6" s="2">
        <v>26122.27</v>
      </c>
      <c r="G6" s="2">
        <v>640674.6</v>
      </c>
      <c r="K6" s="1">
        <v>393957</v>
      </c>
      <c r="O6" s="2">
        <v>562903.15</v>
      </c>
      <c r="P6" s="2">
        <v>837802.52</v>
      </c>
      <c r="S6" s="2">
        <v>-991399.1</v>
      </c>
      <c r="AC6" s="2">
        <v>1470060.47</v>
      </c>
    </row>
    <row r="7" spans="1:29" x14ac:dyDescent="0.2">
      <c r="A7" t="s">
        <v>12</v>
      </c>
      <c r="B7" t="s">
        <v>8</v>
      </c>
      <c r="C7" s="1">
        <v>2999</v>
      </c>
      <c r="G7" s="2">
        <v>-171590.08</v>
      </c>
      <c r="K7" s="2">
        <v>260574.48</v>
      </c>
      <c r="AC7" s="2">
        <v>91983.38</v>
      </c>
    </row>
    <row r="8" spans="1:29" x14ac:dyDescent="0.2">
      <c r="A8" t="s">
        <v>13</v>
      </c>
      <c r="B8" t="s">
        <v>8</v>
      </c>
      <c r="C8" s="2">
        <v>-144129.35999999999</v>
      </c>
      <c r="G8" s="2">
        <v>-352860.13</v>
      </c>
      <c r="K8" s="2">
        <v>-3761833.52</v>
      </c>
      <c r="O8" s="1">
        <v>-1855523</v>
      </c>
      <c r="S8" s="2">
        <v>-1499346.87</v>
      </c>
      <c r="W8" s="2">
        <v>-962057.33</v>
      </c>
      <c r="AC8" s="2">
        <v>-8575750.2100000009</v>
      </c>
    </row>
    <row r="9" spans="1:29" x14ac:dyDescent="0.2">
      <c r="A9" t="s">
        <v>14</v>
      </c>
      <c r="B9" t="s">
        <v>8</v>
      </c>
      <c r="C9" s="2">
        <v>-955979.62</v>
      </c>
      <c r="D9" s="2">
        <v>731032.84</v>
      </c>
      <c r="G9" s="2">
        <v>-28434273.510000002</v>
      </c>
      <c r="H9" s="2">
        <v>-7162002.6900000004</v>
      </c>
      <c r="K9" s="2">
        <v>-4721630.5199999996</v>
      </c>
      <c r="L9" s="2">
        <v>592743.19999999995</v>
      </c>
      <c r="AC9" s="2">
        <v>-39950110.299999997</v>
      </c>
    </row>
    <row r="10" spans="1:29" s="3" customFormat="1" x14ac:dyDescent="0.2">
      <c r="A10" s="3" t="s">
        <v>15</v>
      </c>
      <c r="B10" s="3" t="s">
        <v>8</v>
      </c>
      <c r="C10" s="5">
        <v>-735699</v>
      </c>
      <c r="D10" s="3">
        <v>578.28</v>
      </c>
      <c r="G10" s="4">
        <v>47963872.270000003</v>
      </c>
      <c r="H10" s="4">
        <v>2448716.7200000002</v>
      </c>
      <c r="I10" s="4">
        <v>85043.3</v>
      </c>
      <c r="K10" s="4">
        <v>2871313.33</v>
      </c>
      <c r="L10" s="4">
        <v>-1181784.3999999999</v>
      </c>
      <c r="O10" s="4">
        <v>1361430.69</v>
      </c>
      <c r="P10" s="4">
        <v>-552190.05000000005</v>
      </c>
      <c r="S10" s="4">
        <v>445560.29</v>
      </c>
      <c r="T10" s="4">
        <v>-489022.79</v>
      </c>
      <c r="W10" s="4">
        <v>455949.91</v>
      </c>
      <c r="X10" s="4">
        <v>-438918.77</v>
      </c>
      <c r="AC10" s="4">
        <v>52234849.810000002</v>
      </c>
    </row>
    <row r="11" spans="1:29" x14ac:dyDescent="0.2">
      <c r="A11" t="s">
        <v>17</v>
      </c>
      <c r="B11" t="s">
        <v>8</v>
      </c>
      <c r="C11" s="2">
        <v>312098.82</v>
      </c>
      <c r="G11" s="2">
        <v>-4156766.11</v>
      </c>
      <c r="AC11" s="2">
        <v>-3844667.29</v>
      </c>
    </row>
    <row r="12" spans="1:29" x14ac:dyDescent="0.2">
      <c r="A12" t="s">
        <v>18</v>
      </c>
      <c r="B12" t="s">
        <v>8</v>
      </c>
      <c r="C12" s="2">
        <v>-260805.14</v>
      </c>
      <c r="G12" s="2">
        <v>2481032.7200000002</v>
      </c>
      <c r="K12" s="1">
        <v>2050073</v>
      </c>
      <c r="O12" s="1">
        <v>2277580</v>
      </c>
      <c r="AC12" s="2">
        <v>6547880.5099999998</v>
      </c>
    </row>
    <row r="13" spans="1:29" x14ac:dyDescent="0.2">
      <c r="A13" t="s">
        <v>19</v>
      </c>
      <c r="B13" t="s">
        <v>8</v>
      </c>
      <c r="G13" s="1">
        <v>1025879</v>
      </c>
      <c r="K13" s="2">
        <v>1230043.78</v>
      </c>
      <c r="AC13" s="2">
        <v>2255922.81</v>
      </c>
    </row>
    <row r="14" spans="1:29" x14ac:dyDescent="0.2">
      <c r="A14" t="s">
        <v>20</v>
      </c>
      <c r="B14" t="s">
        <v>8</v>
      </c>
      <c r="G14" s="2">
        <v>4950575.88</v>
      </c>
      <c r="AC14" s="2">
        <v>4950575.88</v>
      </c>
    </row>
    <row r="15" spans="1:29" x14ac:dyDescent="0.2">
      <c r="A15" t="s">
        <v>21</v>
      </c>
      <c r="B15" t="s">
        <v>8</v>
      </c>
      <c r="C15" s="2">
        <v>-112621.9</v>
      </c>
      <c r="G15" s="2">
        <v>-212173.9</v>
      </c>
      <c r="AC15" s="2">
        <v>-324795.81</v>
      </c>
    </row>
    <row r="16" spans="1:29" x14ac:dyDescent="0.2">
      <c r="A16" t="s">
        <v>22</v>
      </c>
      <c r="B16" t="s">
        <v>8</v>
      </c>
      <c r="C16" s="2">
        <v>632668.48</v>
      </c>
      <c r="D16" s="2">
        <v>-96572.65</v>
      </c>
      <c r="G16" s="2">
        <v>7709855.75</v>
      </c>
      <c r="H16" s="2">
        <v>1034287.84</v>
      </c>
      <c r="K16" s="2">
        <v>3935887.26</v>
      </c>
      <c r="L16" s="2">
        <v>-2292225.92</v>
      </c>
      <c r="O16" s="2">
        <v>241059.13</v>
      </c>
      <c r="P16" s="2">
        <v>-3833359.16</v>
      </c>
      <c r="S16" s="2">
        <v>-1776661.16</v>
      </c>
      <c r="T16" s="2">
        <v>-1438936.25</v>
      </c>
      <c r="W16" s="2">
        <v>-371410.86</v>
      </c>
      <c r="X16" s="2">
        <v>-1305205.6499999999</v>
      </c>
      <c r="AA16" s="2">
        <v>67553.240000000005</v>
      </c>
      <c r="AB16" s="2">
        <v>-1152254.4099999999</v>
      </c>
      <c r="AC16" s="2">
        <v>1354685.64</v>
      </c>
    </row>
    <row r="17" spans="1:29" x14ac:dyDescent="0.2">
      <c r="A17" t="s">
        <v>23</v>
      </c>
      <c r="B17" t="s">
        <v>8</v>
      </c>
      <c r="C17" s="2">
        <v>315918.46999999997</v>
      </c>
      <c r="G17" s="2">
        <v>-35388.33</v>
      </c>
      <c r="I17" s="2">
        <v>16825.28</v>
      </c>
      <c r="AC17" s="2">
        <v>297355.40999999997</v>
      </c>
    </row>
    <row r="18" spans="1:29" x14ac:dyDescent="0.2">
      <c r="A18" t="s">
        <v>24</v>
      </c>
      <c r="B18" t="s">
        <v>8</v>
      </c>
      <c r="C18" s="2">
        <v>83750.8</v>
      </c>
      <c r="G18" s="2">
        <v>-5650366.3300000001</v>
      </c>
      <c r="K18" s="2">
        <v>-451515.72</v>
      </c>
      <c r="AC18" s="2">
        <v>-6018131.25</v>
      </c>
    </row>
    <row r="19" spans="1:29" s="3" customFormat="1" x14ac:dyDescent="0.2">
      <c r="A19" s="3" t="s">
        <v>25</v>
      </c>
      <c r="B19" s="3" t="s">
        <v>8</v>
      </c>
      <c r="C19" s="5">
        <v>240644</v>
      </c>
      <c r="D19" s="4">
        <v>54936.54</v>
      </c>
      <c r="E19" s="4">
        <v>-11601.48</v>
      </c>
      <c r="F19" s="4">
        <v>-2891.4</v>
      </c>
      <c r="G19" s="4">
        <v>20500718.640000001</v>
      </c>
      <c r="K19" s="4">
        <v>2639178.64</v>
      </c>
      <c r="L19" s="4">
        <v>-1324859.48</v>
      </c>
      <c r="O19" s="5">
        <v>-190508</v>
      </c>
      <c r="P19" s="4">
        <v>-1242955.19</v>
      </c>
      <c r="AC19" s="4">
        <v>20662662.210000001</v>
      </c>
    </row>
    <row r="20" spans="1:29" s="3" customFormat="1" x14ac:dyDescent="0.2">
      <c r="A20" s="3" t="s">
        <v>26</v>
      </c>
      <c r="B20" s="3" t="s">
        <v>8</v>
      </c>
      <c r="C20" s="4">
        <v>2615338.15</v>
      </c>
      <c r="AC20" s="4">
        <v>2615338.15</v>
      </c>
    </row>
    <row r="21" spans="1:29" x14ac:dyDescent="0.2">
      <c r="A21" t="s">
        <v>27</v>
      </c>
      <c r="B21" t="s">
        <v>8</v>
      </c>
      <c r="C21" s="2">
        <v>4506920.7300000004</v>
      </c>
      <c r="D21" s="2">
        <v>126854.59</v>
      </c>
      <c r="G21" s="2">
        <v>-8364478.1299999999</v>
      </c>
      <c r="H21" s="2">
        <v>-391947.11</v>
      </c>
      <c r="K21" s="2">
        <v>1803103.32</v>
      </c>
      <c r="O21" s="2">
        <v>-1174167.6399999999</v>
      </c>
      <c r="S21" s="2">
        <v>-802789.51</v>
      </c>
      <c r="W21" s="2">
        <v>-381354.59</v>
      </c>
      <c r="AC21" s="2">
        <v>-4677858.33</v>
      </c>
    </row>
    <row r="22" spans="1:29" x14ac:dyDescent="0.2">
      <c r="A22" t="s">
        <v>29</v>
      </c>
      <c r="B22" t="s">
        <v>8</v>
      </c>
      <c r="C22" s="2">
        <v>1236321.3700000001</v>
      </c>
      <c r="G22" s="2">
        <v>5208591.92</v>
      </c>
      <c r="AC22" s="2">
        <v>6444913.29</v>
      </c>
    </row>
    <row r="23" spans="1:29" s="3" customFormat="1" x14ac:dyDescent="0.2">
      <c r="A23" s="3" t="s">
        <v>30</v>
      </c>
      <c r="B23" s="3" t="s">
        <v>8</v>
      </c>
      <c r="C23" s="4">
        <v>6963.28</v>
      </c>
      <c r="AC23" s="4">
        <v>6963.28</v>
      </c>
    </row>
    <row r="24" spans="1:29" x14ac:dyDescent="0.2">
      <c r="A24" t="s">
        <v>31</v>
      </c>
      <c r="B24" t="s">
        <v>8</v>
      </c>
      <c r="C24" s="1">
        <v>-322711</v>
      </c>
      <c r="AC24" s="1">
        <v>-322711</v>
      </c>
    </row>
    <row r="25" spans="1:29" x14ac:dyDescent="0.2">
      <c r="A25" t="s">
        <v>32</v>
      </c>
      <c r="B25" t="s">
        <v>8</v>
      </c>
      <c r="C25" s="2">
        <v>48854.63</v>
      </c>
      <c r="AC25" s="2">
        <v>48854.63</v>
      </c>
    </row>
    <row r="26" spans="1:29" x14ac:dyDescent="0.2">
      <c r="A26" t="s">
        <v>33</v>
      </c>
      <c r="B26" t="s">
        <v>8</v>
      </c>
      <c r="C26" s="2">
        <v>-1410543.68</v>
      </c>
      <c r="D26" s="2">
        <v>-101799.1</v>
      </c>
      <c r="G26" s="2">
        <v>864579.21</v>
      </c>
      <c r="H26" s="2">
        <v>633088.9</v>
      </c>
      <c r="K26" s="2">
        <v>-997753.33</v>
      </c>
      <c r="L26" s="2">
        <v>502594.66</v>
      </c>
      <c r="AC26" s="2">
        <v>-509833.34</v>
      </c>
    </row>
    <row r="27" spans="1:29" x14ac:dyDescent="0.2">
      <c r="A27" t="s">
        <v>34</v>
      </c>
      <c r="B27" t="s">
        <v>8</v>
      </c>
      <c r="C27" s="2">
        <v>-1362833.43</v>
      </c>
      <c r="G27" s="2">
        <v>-3764872.89</v>
      </c>
      <c r="K27" s="2">
        <v>-974309.66</v>
      </c>
      <c r="AC27" s="1">
        <v>-6102016</v>
      </c>
    </row>
    <row r="28" spans="1:29" x14ac:dyDescent="0.2">
      <c r="A28" t="s">
        <v>35</v>
      </c>
      <c r="B28" t="s">
        <v>8</v>
      </c>
      <c r="C28" s="2">
        <v>443742.43</v>
      </c>
      <c r="G28" s="2">
        <v>1015643.13</v>
      </c>
      <c r="AC28" s="2">
        <v>1459385.55</v>
      </c>
    </row>
    <row r="29" spans="1:29" x14ac:dyDescent="0.2">
      <c r="A29" t="s">
        <v>36</v>
      </c>
      <c r="B29" t="s">
        <v>8</v>
      </c>
      <c r="K29" s="2">
        <v>208488.84</v>
      </c>
      <c r="L29" s="2">
        <v>-897925.86</v>
      </c>
      <c r="AC29" s="1">
        <v>-689437</v>
      </c>
    </row>
    <row r="30" spans="1:29" s="3" customFormat="1" x14ac:dyDescent="0.2">
      <c r="A30" s="3" t="s">
        <v>37</v>
      </c>
      <c r="B30" s="3" t="s">
        <v>8</v>
      </c>
      <c r="C30" s="5">
        <v>3689</v>
      </c>
      <c r="D30" s="4">
        <v>10698.17</v>
      </c>
      <c r="G30" s="4">
        <v>180708.89</v>
      </c>
      <c r="H30" s="4">
        <v>203017.74</v>
      </c>
      <c r="K30" s="4">
        <v>207863.67</v>
      </c>
      <c r="L30" s="4">
        <v>225002.1</v>
      </c>
      <c r="AC30" s="4">
        <v>830979.59</v>
      </c>
    </row>
    <row r="31" spans="1:29" s="3" customFormat="1" x14ac:dyDescent="0.2">
      <c r="A31" s="3" t="s">
        <v>38</v>
      </c>
      <c r="B31" s="3" t="s">
        <v>8</v>
      </c>
      <c r="G31" s="4">
        <v>-104613.62</v>
      </c>
      <c r="AC31" s="4">
        <v>-104613.62</v>
      </c>
    </row>
    <row r="34" spans="29:31" x14ac:dyDescent="0.2">
      <c r="AC34" s="2">
        <f>SUM(AC3:AC4,AC6:AC8,AC9,AC11:AC18,AC21:AC22,AC24:AC29)</f>
        <v>-35026467.539999999</v>
      </c>
      <c r="AE34" s="5">
        <f>SUM(AC5,AC10,AC19:AC20,AC23,AC30:AC31)</f>
        <v>79463510.420000017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 by desk</vt:lpstr>
      <vt:lpstr>Energy Auth</vt:lpstr>
      <vt:lpstr>PS Colorado</vt:lpstr>
      <vt:lpstr>Constellation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Paul Lewis</dc:creator>
  <cp:lastModifiedBy>Felienne</cp:lastModifiedBy>
  <dcterms:created xsi:type="dcterms:W3CDTF">2001-12-03T21:37:33Z</dcterms:created>
  <dcterms:modified xsi:type="dcterms:W3CDTF">2014-09-04T08:05:00Z</dcterms:modified>
</cp:coreProperties>
</file>