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P8" i="46933" s="1"/>
  <c r="G8" i="46933"/>
  <c r="H8" i="46933"/>
  <c r="I8" i="46933"/>
  <c r="J8" i="46933"/>
  <c r="K8" i="46933"/>
  <c r="O8" i="46933" s="1"/>
  <c r="L8" i="46933"/>
  <c r="M8" i="46933"/>
  <c r="N8" i="46933"/>
  <c r="R8" i="46933"/>
  <c r="S8" i="46933"/>
  <c r="T8" i="46933"/>
  <c r="D9" i="46933"/>
  <c r="E9" i="46933"/>
  <c r="F9" i="46933"/>
  <c r="P9" i="46933" s="1"/>
  <c r="G9" i="46933"/>
  <c r="H9" i="46933"/>
  <c r="I9" i="46933"/>
  <c r="J9" i="46933"/>
  <c r="K9" i="46933"/>
  <c r="O9" i="46933" s="1"/>
  <c r="L9" i="46933"/>
  <c r="M9" i="46933"/>
  <c r="N9" i="46933"/>
  <c r="R9" i="46933"/>
  <c r="S9" i="46933"/>
  <c r="T9" i="46933"/>
  <c r="D10" i="46933"/>
  <c r="E10" i="46933"/>
  <c r="F10" i="46933"/>
  <c r="P10" i="46933" s="1"/>
  <c r="G10" i="46933"/>
  <c r="H10" i="46933"/>
  <c r="I10" i="46933"/>
  <c r="J10" i="46933"/>
  <c r="K10" i="46933"/>
  <c r="O10" i="46933" s="1"/>
  <c r="L10" i="46933"/>
  <c r="M10" i="46933"/>
  <c r="N10" i="46933"/>
  <c r="R10" i="46933"/>
  <c r="S10" i="46933"/>
  <c r="T10" i="46933"/>
  <c r="D11" i="46933"/>
  <c r="E11" i="46933"/>
  <c r="F11" i="46933"/>
  <c r="P11" i="46933" s="1"/>
  <c r="G11" i="46933"/>
  <c r="H11" i="46933"/>
  <c r="I11" i="46933"/>
  <c r="J11" i="46933"/>
  <c r="K11" i="46933"/>
  <c r="O11" i="46933" s="1"/>
  <c r="L11" i="46933"/>
  <c r="M11" i="46933"/>
  <c r="N11" i="46933"/>
  <c r="R11" i="46933"/>
  <c r="S11" i="46933"/>
  <c r="T11" i="46933"/>
  <c r="D12" i="46933"/>
  <c r="E12" i="46933"/>
  <c r="F12" i="46933"/>
  <c r="P12" i="46933" s="1"/>
  <c r="G12" i="46933"/>
  <c r="H12" i="46933"/>
  <c r="I12" i="46933"/>
  <c r="J12" i="46933"/>
  <c r="K12" i="46933"/>
  <c r="N12" i="46933" s="1"/>
  <c r="M12" i="46933"/>
  <c r="O12" i="46933"/>
  <c r="R12" i="46933"/>
  <c r="S12" i="46933"/>
  <c r="T12" i="46933"/>
  <c r="D13" i="46933"/>
  <c r="O13" i="46933" s="1"/>
  <c r="E13" i="46933"/>
  <c r="F13" i="46933"/>
  <c r="G13" i="46933"/>
  <c r="H13" i="46933"/>
  <c r="I13" i="46933"/>
  <c r="J13" i="46933"/>
  <c r="K13" i="46933"/>
  <c r="M13" i="46933"/>
  <c r="M18" i="46933" s="1"/>
  <c r="N18" i="46933" s="1"/>
  <c r="P13" i="46933"/>
  <c r="R13" i="46933"/>
  <c r="S13" i="46933"/>
  <c r="T13" i="46933"/>
  <c r="D14" i="46933"/>
  <c r="O14" i="46933" s="1"/>
  <c r="E14" i="46933"/>
  <c r="P14" i="46933" s="1"/>
  <c r="F14" i="46933"/>
  <c r="G14" i="46933"/>
  <c r="H14" i="46933"/>
  <c r="I14" i="46933"/>
  <c r="J14" i="46933"/>
  <c r="K14" i="46933"/>
  <c r="L14" i="46933"/>
  <c r="N14" i="46933"/>
  <c r="D15" i="46933"/>
  <c r="O15" i="46933" s="1"/>
  <c r="E15" i="46933"/>
  <c r="F15" i="46933"/>
  <c r="G15" i="46933"/>
  <c r="H15" i="46933"/>
  <c r="I15" i="46933"/>
  <c r="J15" i="46933"/>
  <c r="K15" i="46933"/>
  <c r="L15" i="46933"/>
  <c r="P15" i="46933" s="1"/>
  <c r="N15" i="46933"/>
  <c r="D16" i="46933"/>
  <c r="O16" i="46933" s="1"/>
  <c r="E16" i="46933"/>
  <c r="P16" i="46933" s="1"/>
  <c r="F16" i="46933"/>
  <c r="G16" i="46933"/>
  <c r="H16" i="46933"/>
  <c r="I16" i="46933"/>
  <c r="J16" i="46933"/>
  <c r="K16" i="46933"/>
  <c r="L16" i="46933"/>
  <c r="N16" i="46933"/>
  <c r="D17" i="46933"/>
  <c r="O17" i="46933" s="1"/>
  <c r="E17" i="46933"/>
  <c r="F17" i="46933"/>
  <c r="G17" i="46933"/>
  <c r="H17" i="46933"/>
  <c r="I17" i="46933"/>
  <c r="J17" i="46933"/>
  <c r="K17" i="46933"/>
  <c r="L17" i="46933"/>
  <c r="P17" i="46933" s="1"/>
  <c r="N17" i="46933"/>
  <c r="D18" i="46933"/>
  <c r="O18" i="46933" s="1"/>
  <c r="E18" i="46933"/>
  <c r="F18" i="46933"/>
  <c r="G18" i="46933"/>
  <c r="H18" i="46933"/>
  <c r="I18" i="46933"/>
  <c r="J18" i="46933"/>
  <c r="K18" i="46933"/>
  <c r="R18" i="46933"/>
  <c r="S18" i="46933"/>
  <c r="T18" i="46933"/>
  <c r="D19" i="46933"/>
  <c r="O19" i="46933" s="1"/>
  <c r="E19" i="46933"/>
  <c r="F19" i="46933"/>
  <c r="G19" i="46933"/>
  <c r="H19" i="46933"/>
  <c r="I19" i="46933"/>
  <c r="J19" i="46933"/>
  <c r="K19" i="46933"/>
  <c r="L19" i="46933"/>
  <c r="M19" i="46933"/>
  <c r="N19" i="46933"/>
  <c r="R19" i="46933"/>
  <c r="S19" i="46933"/>
  <c r="T19" i="46933"/>
  <c r="D20" i="46933"/>
  <c r="O20" i="46933" s="1"/>
  <c r="E20" i="46933"/>
  <c r="F20" i="46933"/>
  <c r="G20" i="46933"/>
  <c r="H20" i="46933"/>
  <c r="I20" i="46933"/>
  <c r="J20" i="46933"/>
  <c r="K20" i="46933"/>
  <c r="L20" i="46933"/>
  <c r="M20" i="46933"/>
  <c r="N20" i="46933"/>
  <c r="R20" i="46933"/>
  <c r="S20" i="46933"/>
  <c r="T20" i="46933"/>
  <c r="D21" i="46933"/>
  <c r="O21" i="46933" s="1"/>
  <c r="E21" i="46933"/>
  <c r="F21" i="46933"/>
  <c r="G21" i="46933"/>
  <c r="H21" i="46933"/>
  <c r="I21" i="46933"/>
  <c r="J21" i="46933"/>
  <c r="K21" i="46933"/>
  <c r="L21" i="46933"/>
  <c r="M21" i="46933"/>
  <c r="N21" i="46933"/>
  <c r="R21" i="46933"/>
  <c r="S21" i="46933"/>
  <c r="T21" i="46933"/>
  <c r="D22" i="46933"/>
  <c r="P22" i="46933" s="1"/>
  <c r="E22" i="46933"/>
  <c r="F22" i="46933"/>
  <c r="G22" i="46933"/>
  <c r="H22" i="46933"/>
  <c r="I22" i="46933"/>
  <c r="J22" i="46933"/>
  <c r="K22" i="46933"/>
  <c r="M22" i="46933"/>
  <c r="N22" i="46933"/>
  <c r="O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R25" i="46933"/>
  <c r="S25" i="46933"/>
  <c r="T25" i="46933"/>
  <c r="D26" i="46933"/>
  <c r="O26" i="46933" s="1"/>
  <c r="E26" i="46933"/>
  <c r="F26" i="46933"/>
  <c r="G26" i="46933"/>
  <c r="H26" i="46933"/>
  <c r="I26" i="46933"/>
  <c r="J26" i="46933"/>
  <c r="K26" i="46933"/>
  <c r="M26" i="46933"/>
  <c r="N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 s="1"/>
  <c r="P27" i="46933"/>
  <c r="D28" i="46933"/>
  <c r="E28" i="46933"/>
  <c r="P28" i="46933" s="1"/>
  <c r="F28" i="46933"/>
  <c r="G28" i="46933"/>
  <c r="H28" i="46933"/>
  <c r="I28" i="46933"/>
  <c r="J28" i="46933"/>
  <c r="K28" i="46933"/>
  <c r="D29" i="46933"/>
  <c r="E29" i="46933"/>
  <c r="P29" i="46933" s="1"/>
  <c r="F29" i="46933"/>
  <c r="G29" i="46933"/>
  <c r="H29" i="46933"/>
  <c r="I29" i="46933"/>
  <c r="J29" i="46933"/>
  <c r="K29" i="46933"/>
  <c r="N29" i="46933"/>
  <c r="O29" i="46933"/>
  <c r="D30" i="46933"/>
  <c r="E30" i="46933"/>
  <c r="P30" i="46933" s="1"/>
  <c r="F30" i="46933"/>
  <c r="G30" i="46933"/>
  <c r="H30" i="46933"/>
  <c r="I30" i="46933"/>
  <c r="J30" i="46933"/>
  <c r="K30" i="46933"/>
  <c r="N30" i="46933"/>
  <c r="O30" i="46933"/>
  <c r="D31" i="46933"/>
  <c r="O31" i="46933" s="1"/>
  <c r="E31" i="46933"/>
  <c r="F31" i="46933"/>
  <c r="G31" i="46933"/>
  <c r="H31" i="46933"/>
  <c r="I31" i="46933"/>
  <c r="J31" i="46933"/>
  <c r="K31" i="46933"/>
  <c r="N31" i="46933"/>
  <c r="P31" i="46933"/>
  <c r="D32" i="46933"/>
  <c r="O32" i="46933" s="1"/>
  <c r="E32" i="46933"/>
  <c r="F32" i="46933"/>
  <c r="G32" i="46933"/>
  <c r="H32" i="46933"/>
  <c r="I32" i="46933"/>
  <c r="J32" i="46933"/>
  <c r="K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R34" i="46933" s="1"/>
  <c r="D34" i="46933"/>
  <c r="O34" i="46933" s="1"/>
  <c r="E34" i="46933"/>
  <c r="F34" i="46933"/>
  <c r="G34" i="46933"/>
  <c r="H34" i="46933"/>
  <c r="I34" i="46933"/>
  <c r="J34" i="46933"/>
  <c r="K34" i="46933"/>
  <c r="L34" i="46933"/>
  <c r="P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V107" i="1" s="1"/>
  <c r="W64" i="1"/>
  <c r="X64" i="1"/>
  <c r="Y64" i="1"/>
  <c r="Z64" i="1"/>
  <c r="AA64" i="1"/>
  <c r="AB64" i="1"/>
  <c r="AC64" i="1"/>
  <c r="AD64" i="1"/>
  <c r="AD107" i="1" s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S107" i="1" s="1"/>
  <c r="T65" i="1"/>
  <c r="U65" i="1"/>
  <c r="V65" i="1"/>
  <c r="W65" i="1"/>
  <c r="X65" i="1"/>
  <c r="Y65" i="1"/>
  <c r="Z65" i="1"/>
  <c r="AA65" i="1"/>
  <c r="AA107" i="1" s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X107" i="1" s="1"/>
  <c r="Y66" i="1"/>
  <c r="Z66" i="1"/>
  <c r="AA66" i="1"/>
  <c r="AB66" i="1"/>
  <c r="AC66" i="1"/>
  <c r="AD66" i="1"/>
  <c r="AE66" i="1"/>
  <c r="AF66" i="1"/>
  <c r="AF107" i="1" s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U107" i="1" s="1"/>
  <c r="V67" i="1"/>
  <c r="W67" i="1"/>
  <c r="X67" i="1"/>
  <c r="Y67" i="1"/>
  <c r="Z67" i="1"/>
  <c r="AA67" i="1"/>
  <c r="AB67" i="1"/>
  <c r="AC67" i="1"/>
  <c r="AC107" i="1" s="1"/>
  <c r="AD67" i="1"/>
  <c r="AE67" i="1"/>
  <c r="AF67" i="1"/>
  <c r="AG67" i="1"/>
  <c r="AH67" i="1"/>
  <c r="AI67" i="1"/>
  <c r="AJ67" i="1"/>
  <c r="B70" i="1"/>
  <c r="B107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R107" i="1" s="1"/>
  <c r="S70" i="1"/>
  <c r="T70" i="1"/>
  <c r="T107" i="1" s="1"/>
  <c r="U70" i="1"/>
  <c r="V70" i="1"/>
  <c r="W70" i="1"/>
  <c r="W107" i="1" s="1"/>
  <c r="X70" i="1"/>
  <c r="Y70" i="1"/>
  <c r="Z70" i="1"/>
  <c r="Z107" i="1" s="1"/>
  <c r="AA70" i="1"/>
  <c r="AB70" i="1"/>
  <c r="AB107" i="1" s="1"/>
  <c r="AC70" i="1"/>
  <c r="AD70" i="1"/>
  <c r="AE70" i="1"/>
  <c r="AE107" i="1" s="1"/>
  <c r="AF70" i="1"/>
  <c r="AG70" i="1"/>
  <c r="AH70" i="1"/>
  <c r="AH107" i="1" s="1"/>
  <c r="AI70" i="1"/>
  <c r="AJ70" i="1"/>
  <c r="AJ107" i="1" s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Y107" i="1"/>
  <c r="AG107" i="1"/>
  <c r="AI107" i="1"/>
  <c r="B3" i="2"/>
  <c r="D37" i="2" s="1"/>
  <c r="E9" i="2"/>
  <c r="G9" i="2"/>
  <c r="I9" i="2"/>
  <c r="AA9" i="2" s="1"/>
  <c r="K9" i="2"/>
  <c r="M9" i="2"/>
  <c r="O9" i="2"/>
  <c r="O29" i="2" s="1"/>
  <c r="Q9" i="2"/>
  <c r="S9" i="2"/>
  <c r="U9" i="2"/>
  <c r="W9" i="2"/>
  <c r="Y9" i="2"/>
  <c r="Y29" i="2" s="1"/>
  <c r="AC9" i="2"/>
  <c r="AE9" i="2"/>
  <c r="AG9" i="2"/>
  <c r="AT9" i="2"/>
  <c r="E12" i="2"/>
  <c r="E24" i="2" s="1"/>
  <c r="E29" i="2" s="1"/>
  <c r="G12" i="2"/>
  <c r="I12" i="2"/>
  <c r="I24" i="2" s="1"/>
  <c r="K12" i="2"/>
  <c r="K24" i="2" s="1"/>
  <c r="K29" i="2" s="1"/>
  <c r="M12" i="2"/>
  <c r="O12" i="2"/>
  <c r="Q12" i="2"/>
  <c r="S12" i="2"/>
  <c r="U12" i="2"/>
  <c r="U24" i="2" s="1"/>
  <c r="U29" i="2" s="1"/>
  <c r="W12" i="2"/>
  <c r="Y12" i="2"/>
  <c r="Y24" i="2" s="1"/>
  <c r="AA12" i="2"/>
  <c r="AC12" i="2"/>
  <c r="AE12" i="2"/>
  <c r="AG12" i="2"/>
  <c r="AI12" i="2"/>
  <c r="E13" i="2"/>
  <c r="AA13" i="2" s="1"/>
  <c r="G13" i="2"/>
  <c r="I13" i="2"/>
  <c r="K13" i="2"/>
  <c r="M13" i="2"/>
  <c r="O13" i="2"/>
  <c r="Q13" i="2"/>
  <c r="S13" i="2"/>
  <c r="U13" i="2"/>
  <c r="W13" i="2"/>
  <c r="Y13" i="2"/>
  <c r="AC13" i="2"/>
  <c r="AE13" i="2"/>
  <c r="AG13" i="2"/>
  <c r="AI13" i="2"/>
  <c r="AK13" i="2" s="1"/>
  <c r="E14" i="2"/>
  <c r="AA14" i="2" s="1"/>
  <c r="G14" i="2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E15" i="2"/>
  <c r="AA15" i="2" s="1"/>
  <c r="AK15" i="2" s="1"/>
  <c r="G15" i="2"/>
  <c r="I15" i="2"/>
  <c r="K15" i="2"/>
  <c r="M15" i="2"/>
  <c r="O15" i="2"/>
  <c r="Q15" i="2"/>
  <c r="S15" i="2"/>
  <c r="U15" i="2"/>
  <c r="W15" i="2"/>
  <c r="Y15" i="2"/>
  <c r="AC15" i="2"/>
  <c r="AI15" i="2" s="1"/>
  <c r="AE15" i="2"/>
  <c r="AG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 s="1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E19" i="2"/>
  <c r="G19" i="2"/>
  <c r="I19" i="2"/>
  <c r="AA19" i="2" s="1"/>
  <c r="K19" i="2"/>
  <c r="M19" i="2"/>
  <c r="O19" i="2"/>
  <c r="Q19" i="2"/>
  <c r="S19" i="2"/>
  <c r="U19" i="2"/>
  <c r="W19" i="2"/>
  <c r="Y19" i="2"/>
  <c r="AC19" i="2"/>
  <c r="AI19" i="2" s="1"/>
  <c r="AK19" i="2" s="1"/>
  <c r="AE19" i="2"/>
  <c r="AG19" i="2"/>
  <c r="E20" i="2"/>
  <c r="AA20" i="2" s="1"/>
  <c r="G20" i="2"/>
  <c r="I20" i="2"/>
  <c r="K20" i="2"/>
  <c r="M20" i="2"/>
  <c r="O20" i="2"/>
  <c r="Q20" i="2"/>
  <c r="S20" i="2"/>
  <c r="U20" i="2"/>
  <c r="W20" i="2"/>
  <c r="Y20" i="2"/>
  <c r="AC20" i="2"/>
  <c r="AI20" i="2" s="1"/>
  <c r="AK20" i="2" s="1"/>
  <c r="AE20" i="2"/>
  <c r="AG20" i="2"/>
  <c r="E21" i="2"/>
  <c r="G21" i="2"/>
  <c r="I21" i="2"/>
  <c r="K21" i="2"/>
  <c r="M21" i="2"/>
  <c r="O21" i="2"/>
  <c r="Q21" i="2"/>
  <c r="S21" i="2"/>
  <c r="U21" i="2"/>
  <c r="W21" i="2"/>
  <c r="Y21" i="2"/>
  <c r="AA21" i="2"/>
  <c r="AK21" i="2" s="1"/>
  <c r="AC21" i="2"/>
  <c r="AE21" i="2"/>
  <c r="AG21" i="2"/>
  <c r="AI21" i="2"/>
  <c r="E22" i="2"/>
  <c r="AA22" i="2" s="1"/>
  <c r="AK22" i="2" s="1"/>
  <c r="G22" i="2"/>
  <c r="I22" i="2"/>
  <c r="K22" i="2"/>
  <c r="M22" i="2"/>
  <c r="O22" i="2"/>
  <c r="Q22" i="2"/>
  <c r="S22" i="2"/>
  <c r="U22" i="2"/>
  <c r="W22" i="2"/>
  <c r="Y22" i="2"/>
  <c r="AE22" i="2"/>
  <c r="AG22" i="2"/>
  <c r="AI22" i="2"/>
  <c r="AG23" i="2"/>
  <c r="G24" i="2"/>
  <c r="G29" i="2" s="1"/>
  <c r="M24" i="2"/>
  <c r="O24" i="2"/>
  <c r="Q24" i="2"/>
  <c r="S24" i="2"/>
  <c r="W24" i="2"/>
  <c r="W29" i="2" s="1"/>
  <c r="AC24" i="2"/>
  <c r="AE24" i="2"/>
  <c r="AG24" i="2"/>
  <c r="AG29" i="2" s="1"/>
  <c r="AI24" i="2"/>
  <c r="E25" i="2"/>
  <c r="AA25" i="2" s="1"/>
  <c r="G25" i="2"/>
  <c r="I25" i="2"/>
  <c r="K25" i="2"/>
  <c r="M25" i="2"/>
  <c r="O25" i="2"/>
  <c r="Q25" i="2"/>
  <c r="S25" i="2"/>
  <c r="U25" i="2"/>
  <c r="W25" i="2"/>
  <c r="Y25" i="2"/>
  <c r="AC25" i="2"/>
  <c r="AI25" i="2" s="1"/>
  <c r="AE25" i="2"/>
  <c r="AG25" i="2"/>
  <c r="AK25" i="2"/>
  <c r="E26" i="2"/>
  <c r="G26" i="2"/>
  <c r="I26" i="2"/>
  <c r="K26" i="2"/>
  <c r="M26" i="2"/>
  <c r="M31" i="2" s="1"/>
  <c r="M33" i="2" s="1"/>
  <c r="M35" i="2" s="1"/>
  <c r="O26" i="2"/>
  <c r="O31" i="2" s="1"/>
  <c r="O33" i="2" s="1"/>
  <c r="Q26" i="2"/>
  <c r="Q31" i="2" s="1"/>
  <c r="Q33" i="2" s="1"/>
  <c r="Q35" i="2" s="1"/>
  <c r="S26" i="2"/>
  <c r="S31" i="2" s="1"/>
  <c r="S33" i="2" s="1"/>
  <c r="S35" i="2" s="1"/>
  <c r="U26" i="2"/>
  <c r="W26" i="2"/>
  <c r="Y26" i="2"/>
  <c r="AA26" i="2"/>
  <c r="AC26" i="2"/>
  <c r="AC31" i="2" s="1"/>
  <c r="AE26" i="2"/>
  <c r="AE31" i="2" s="1"/>
  <c r="AE35" i="2" s="1"/>
  <c r="AG26" i="2"/>
  <c r="AG31" i="2" s="1"/>
  <c r="AG35" i="2" s="1"/>
  <c r="AI26" i="2"/>
  <c r="AK26" i="2" s="1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E28" i="2"/>
  <c r="G28" i="2"/>
  <c r="I28" i="2"/>
  <c r="AA28" i="2" s="1"/>
  <c r="K28" i="2"/>
  <c r="M28" i="2"/>
  <c r="O28" i="2"/>
  <c r="Q28" i="2"/>
  <c r="S28" i="2"/>
  <c r="U28" i="2"/>
  <c r="W28" i="2"/>
  <c r="Y28" i="2"/>
  <c r="AC28" i="2"/>
  <c r="AE28" i="2"/>
  <c r="AG28" i="2"/>
  <c r="M29" i="2"/>
  <c r="Q29" i="2"/>
  <c r="AC29" i="2"/>
  <c r="E31" i="2"/>
  <c r="E33" i="2" s="1"/>
  <c r="AA33" i="2" s="1"/>
  <c r="AA35" i="2" s="1"/>
  <c r="G31" i="2"/>
  <c r="G33" i="2" s="1"/>
  <c r="G35" i="2" s="1"/>
  <c r="I31" i="2"/>
  <c r="I33" i="2" s="1"/>
  <c r="I35" i="2" s="1"/>
  <c r="K31" i="2"/>
  <c r="K33" i="2" s="1"/>
  <c r="K35" i="2" s="1"/>
  <c r="U31" i="2"/>
  <c r="U33" i="2" s="1"/>
  <c r="W31" i="2"/>
  <c r="W33" i="2" s="1"/>
  <c r="W35" i="2" s="1"/>
  <c r="Y31" i="2"/>
  <c r="Y33" i="2" s="1"/>
  <c r="Y35" i="2" s="1"/>
  <c r="AA31" i="2"/>
  <c r="AA32" i="2"/>
  <c r="AI32" i="2"/>
  <c r="AK32" i="2"/>
  <c r="AA34" i="2"/>
  <c r="AK34" i="2" s="1"/>
  <c r="E35" i="2"/>
  <c r="O35" i="2"/>
  <c r="U35" i="2"/>
  <c r="E38" i="2"/>
  <c r="G38" i="2"/>
  <c r="I38" i="2"/>
  <c r="K38" i="2"/>
  <c r="K58" i="2" s="1"/>
  <c r="M38" i="2"/>
  <c r="O38" i="2"/>
  <c r="Q38" i="2"/>
  <c r="S38" i="2"/>
  <c r="U38" i="2"/>
  <c r="W38" i="2"/>
  <c r="Y38" i="2"/>
  <c r="AA38" i="2"/>
  <c r="AC38" i="2"/>
  <c r="AI38" i="2" s="1"/>
  <c r="AE38" i="2"/>
  <c r="AG38" i="2"/>
  <c r="E41" i="2"/>
  <c r="G41" i="2"/>
  <c r="I41" i="2"/>
  <c r="I53" i="2" s="1"/>
  <c r="I58" i="2" s="1"/>
  <c r="K41" i="2"/>
  <c r="M41" i="2"/>
  <c r="M53" i="2" s="1"/>
  <c r="M58" i="2" s="1"/>
  <c r="O41" i="2"/>
  <c r="O53" i="2" s="1"/>
  <c r="O58" i="2" s="1"/>
  <c r="Q41" i="2"/>
  <c r="S41" i="2"/>
  <c r="U41" i="2"/>
  <c r="W41" i="2"/>
  <c r="Y41" i="2"/>
  <c r="Y53" i="2" s="1"/>
  <c r="Y58" i="2" s="1"/>
  <c r="AA41" i="2"/>
  <c r="AC41" i="2"/>
  <c r="AC53" i="2" s="1"/>
  <c r="AC58" i="2" s="1"/>
  <c r="AE41" i="2"/>
  <c r="AE53" i="2" s="1"/>
  <c r="AE58" i="2" s="1"/>
  <c r="AG41" i="2"/>
  <c r="E42" i="2"/>
  <c r="AA42" i="2" s="1"/>
  <c r="G42" i="2"/>
  <c r="I42" i="2"/>
  <c r="K42" i="2"/>
  <c r="M42" i="2"/>
  <c r="O42" i="2"/>
  <c r="Q42" i="2"/>
  <c r="S42" i="2"/>
  <c r="U42" i="2"/>
  <c r="W42" i="2"/>
  <c r="Y42" i="2"/>
  <c r="AC42" i="2"/>
  <c r="AI42" i="2" s="1"/>
  <c r="AK42" i="2" s="1"/>
  <c r="AE42" i="2"/>
  <c r="AG42" i="2"/>
  <c r="E43" i="2"/>
  <c r="AA43" i="2" s="1"/>
  <c r="AK43" i="2" s="1"/>
  <c r="G43" i="2"/>
  <c r="I43" i="2"/>
  <c r="K43" i="2"/>
  <c r="M43" i="2"/>
  <c r="O43" i="2"/>
  <c r="Q43" i="2"/>
  <c r="S43" i="2"/>
  <c r="U43" i="2"/>
  <c r="W43" i="2"/>
  <c r="Y43" i="2"/>
  <c r="AC43" i="2"/>
  <c r="AE43" i="2"/>
  <c r="AG43" i="2"/>
  <c r="AI43" i="2"/>
  <c r="E44" i="2"/>
  <c r="AA44" i="2" s="1"/>
  <c r="G44" i="2"/>
  <c r="I44" i="2"/>
  <c r="K44" i="2"/>
  <c r="M44" i="2"/>
  <c r="O44" i="2"/>
  <c r="Q44" i="2"/>
  <c r="S44" i="2"/>
  <c r="U44" i="2"/>
  <c r="W44" i="2"/>
  <c r="Y44" i="2"/>
  <c r="AC44" i="2"/>
  <c r="AE44" i="2"/>
  <c r="AG44" i="2"/>
  <c r="AI44" i="2"/>
  <c r="AK44" i="2" s="1"/>
  <c r="E46" i="2"/>
  <c r="AA46" i="2" s="1"/>
  <c r="G46" i="2"/>
  <c r="I46" i="2"/>
  <c r="K46" i="2"/>
  <c r="M46" i="2"/>
  <c r="O46" i="2"/>
  <c r="Q46" i="2"/>
  <c r="S46" i="2"/>
  <c r="U46" i="2"/>
  <c r="W46" i="2"/>
  <c r="Y46" i="2"/>
  <c r="AC46" i="2"/>
  <c r="AE46" i="2"/>
  <c r="AG46" i="2"/>
  <c r="AI46" i="2" s="1"/>
  <c r="E47" i="2"/>
  <c r="AA47" i="2" s="1"/>
  <c r="G47" i="2"/>
  <c r="I47" i="2"/>
  <c r="K47" i="2"/>
  <c r="M47" i="2"/>
  <c r="O47" i="2"/>
  <c r="Q47" i="2"/>
  <c r="S47" i="2"/>
  <c r="U47" i="2"/>
  <c r="W47" i="2"/>
  <c r="Y47" i="2"/>
  <c r="AC47" i="2"/>
  <c r="AI47" i="2" s="1"/>
  <c r="AE47" i="2"/>
  <c r="AG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 s="1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I49" i="2" s="1"/>
  <c r="AE49" i="2"/>
  <c r="AG49" i="2"/>
  <c r="E50" i="2"/>
  <c r="G50" i="2"/>
  <c r="I50" i="2"/>
  <c r="AA50" i="2" s="1"/>
  <c r="K50" i="2"/>
  <c r="M50" i="2"/>
  <c r="O50" i="2"/>
  <c r="Q50" i="2"/>
  <c r="S50" i="2"/>
  <c r="U50" i="2"/>
  <c r="W50" i="2"/>
  <c r="Y50" i="2"/>
  <c r="AC50" i="2"/>
  <c r="AE50" i="2"/>
  <c r="AG50" i="2"/>
  <c r="E51" i="2"/>
  <c r="G51" i="2"/>
  <c r="I51" i="2"/>
  <c r="K51" i="2"/>
  <c r="M51" i="2"/>
  <c r="O51" i="2"/>
  <c r="Q51" i="2"/>
  <c r="S51" i="2"/>
  <c r="U51" i="2"/>
  <c r="W51" i="2"/>
  <c r="Y51" i="2"/>
  <c r="AE51" i="2"/>
  <c r="AI51" i="2" s="1"/>
  <c r="AG51" i="2"/>
  <c r="AG52" i="2"/>
  <c r="E53" i="2"/>
  <c r="E58" i="2" s="1"/>
  <c r="G53" i="2"/>
  <c r="K53" i="2"/>
  <c r="Q53" i="2"/>
  <c r="S53" i="2"/>
  <c r="U53" i="2"/>
  <c r="W53" i="2"/>
  <c r="W58" i="2" s="1"/>
  <c r="AA53" i="2"/>
  <c r="E54" i="2"/>
  <c r="AA54" i="2" s="1"/>
  <c r="G54" i="2"/>
  <c r="I54" i="2"/>
  <c r="K54" i="2"/>
  <c r="M54" i="2"/>
  <c r="O54" i="2"/>
  <c r="Q54" i="2"/>
  <c r="S54" i="2"/>
  <c r="U54" i="2"/>
  <c r="W54" i="2"/>
  <c r="Y54" i="2"/>
  <c r="AC54" i="2"/>
  <c r="AE54" i="2"/>
  <c r="AG54" i="2"/>
  <c r="AI54" i="2"/>
  <c r="AK54" i="2" s="1"/>
  <c r="E55" i="2"/>
  <c r="E60" i="2" s="1"/>
  <c r="G55" i="2"/>
  <c r="G60" i="2" s="1"/>
  <c r="G62" i="2" s="1"/>
  <c r="G64" i="2" s="1"/>
  <c r="I55" i="2"/>
  <c r="K55" i="2"/>
  <c r="M55" i="2"/>
  <c r="O55" i="2"/>
  <c r="Q55" i="2"/>
  <c r="Q60" i="2" s="1"/>
  <c r="Q62" i="2" s="1"/>
  <c r="Q64" i="2" s="1"/>
  <c r="S55" i="2"/>
  <c r="S60" i="2" s="1"/>
  <c r="S62" i="2" s="1"/>
  <c r="S64" i="2" s="1"/>
  <c r="U55" i="2"/>
  <c r="U60" i="2" s="1"/>
  <c r="U62" i="2" s="1"/>
  <c r="U64" i="2" s="1"/>
  <c r="W55" i="2"/>
  <c r="W60" i="2" s="1"/>
  <c r="Y55" i="2"/>
  <c r="AC55" i="2"/>
  <c r="AE55" i="2"/>
  <c r="AG55" i="2"/>
  <c r="E56" i="2"/>
  <c r="AA56" i="2" s="1"/>
  <c r="AK56" i="2" s="1"/>
  <c r="G56" i="2"/>
  <c r="I56" i="2"/>
  <c r="K56" i="2"/>
  <c r="M56" i="2"/>
  <c r="O56" i="2"/>
  <c r="Q56" i="2"/>
  <c r="S56" i="2"/>
  <c r="U56" i="2"/>
  <c r="W56" i="2"/>
  <c r="Y56" i="2"/>
  <c r="AC56" i="2"/>
  <c r="AI56" i="2" s="1"/>
  <c r="AE56" i="2"/>
  <c r="AG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 s="1"/>
  <c r="Q58" i="2"/>
  <c r="I60" i="2"/>
  <c r="I62" i="2" s="1"/>
  <c r="I64" i="2" s="1"/>
  <c r="K60" i="2"/>
  <c r="K62" i="2" s="1"/>
  <c r="K64" i="2" s="1"/>
  <c r="M60" i="2"/>
  <c r="M62" i="2" s="1"/>
  <c r="M64" i="2" s="1"/>
  <c r="O60" i="2"/>
  <c r="O62" i="2" s="1"/>
  <c r="O64" i="2" s="1"/>
  <c r="Y60" i="2"/>
  <c r="Y62" i="2" s="1"/>
  <c r="Y64" i="2" s="1"/>
  <c r="AC60" i="2"/>
  <c r="AE60" i="2"/>
  <c r="AA61" i="2"/>
  <c r="AI61" i="2"/>
  <c r="AK61" i="2" s="1"/>
  <c r="W62" i="2"/>
  <c r="W64" i="2" s="1"/>
  <c r="O63" i="2"/>
  <c r="AA63" i="2"/>
  <c r="AK63" i="2" s="1"/>
  <c r="D66" i="2"/>
  <c r="E67" i="2"/>
  <c r="G67" i="2"/>
  <c r="G71" i="2" s="1"/>
  <c r="I67" i="2"/>
  <c r="I71" i="2" s="1"/>
  <c r="K67" i="2"/>
  <c r="M67" i="2"/>
  <c r="O67" i="2"/>
  <c r="Q67" i="2"/>
  <c r="S67" i="2"/>
  <c r="S71" i="2" s="1"/>
  <c r="U67" i="2"/>
  <c r="U71" i="2" s="1"/>
  <c r="W67" i="2"/>
  <c r="W71" i="2" s="1"/>
  <c r="Y67" i="2"/>
  <c r="Y71" i="2" s="1"/>
  <c r="AC67" i="2"/>
  <c r="AE67" i="2"/>
  <c r="AG67" i="2"/>
  <c r="AI67" i="2"/>
  <c r="E68" i="2"/>
  <c r="AA68" i="2" s="1"/>
  <c r="G68" i="2"/>
  <c r="I68" i="2"/>
  <c r="K68" i="2"/>
  <c r="M68" i="2"/>
  <c r="O68" i="2"/>
  <c r="Q68" i="2"/>
  <c r="S68" i="2"/>
  <c r="U68" i="2"/>
  <c r="W68" i="2"/>
  <c r="Y68" i="2"/>
  <c r="AC68" i="2"/>
  <c r="AE68" i="2"/>
  <c r="AG68" i="2"/>
  <c r="AI68" i="2"/>
  <c r="AK68" i="2" s="1"/>
  <c r="E69" i="2"/>
  <c r="G69" i="2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 s="1"/>
  <c r="K71" i="2"/>
  <c r="M71" i="2"/>
  <c r="O71" i="2"/>
  <c r="Q71" i="2"/>
  <c r="AC71" i="2"/>
  <c r="AE71" i="2"/>
  <c r="AG71" i="2"/>
  <c r="D73" i="2"/>
  <c r="AG74" i="2"/>
  <c r="E75" i="2"/>
  <c r="E79" i="2" s="1"/>
  <c r="G75" i="2"/>
  <c r="G79" i="2" s="1"/>
  <c r="I75" i="2"/>
  <c r="I79" i="2" s="1"/>
  <c r="K75" i="2"/>
  <c r="K79" i="2" s="1"/>
  <c r="M75" i="2"/>
  <c r="O75" i="2"/>
  <c r="Q75" i="2"/>
  <c r="S75" i="2"/>
  <c r="U75" i="2"/>
  <c r="U79" i="2" s="1"/>
  <c r="W75" i="2"/>
  <c r="W79" i="2" s="1"/>
  <c r="Y75" i="2"/>
  <c r="Y79" i="2" s="1"/>
  <c r="AA75" i="2"/>
  <c r="AA79" i="2" s="1"/>
  <c r="AC75" i="2"/>
  <c r="AE75" i="2"/>
  <c r="AG75" i="2"/>
  <c r="AI75" i="2"/>
  <c r="E76" i="2"/>
  <c r="G76" i="2"/>
  <c r="I76" i="2"/>
  <c r="K76" i="2"/>
  <c r="M76" i="2"/>
  <c r="O76" i="2"/>
  <c r="Q76" i="2"/>
  <c r="S76" i="2"/>
  <c r="U76" i="2"/>
  <c r="W76" i="2"/>
  <c r="Y76" i="2"/>
  <c r="AC76" i="2"/>
  <c r="AE76" i="2"/>
  <c r="AG76" i="2"/>
  <c r="AI76" i="2"/>
  <c r="E77" i="2"/>
  <c r="AA77" i="2" s="1"/>
  <c r="G77" i="2"/>
  <c r="I77" i="2"/>
  <c r="K77" i="2"/>
  <c r="M77" i="2"/>
  <c r="O77" i="2"/>
  <c r="Q77" i="2"/>
  <c r="S77" i="2"/>
  <c r="U77" i="2"/>
  <c r="W77" i="2"/>
  <c r="Y77" i="2"/>
  <c r="AC77" i="2"/>
  <c r="AE77" i="2"/>
  <c r="AG77" i="2"/>
  <c r="AG79" i="2" s="1"/>
  <c r="AI77" i="2"/>
  <c r="AK77" i="2" s="1"/>
  <c r="E78" i="2"/>
  <c r="AA78" i="2" s="1"/>
  <c r="G78" i="2"/>
  <c r="I78" i="2"/>
  <c r="K78" i="2"/>
  <c r="M78" i="2"/>
  <c r="O78" i="2"/>
  <c r="Q78" i="2"/>
  <c r="S78" i="2"/>
  <c r="U78" i="2"/>
  <c r="W78" i="2"/>
  <c r="Y78" i="2"/>
  <c r="AC78" i="2"/>
  <c r="AE78" i="2"/>
  <c r="AG78" i="2"/>
  <c r="AI78" i="2"/>
  <c r="AK78" i="2"/>
  <c r="M79" i="2"/>
  <c r="O79" i="2"/>
  <c r="Q79" i="2"/>
  <c r="S79" i="2"/>
  <c r="AC79" i="2"/>
  <c r="AE79" i="2"/>
  <c r="AI79" i="2"/>
  <c r="D82" i="2"/>
  <c r="E83" i="2"/>
  <c r="G83" i="2"/>
  <c r="I83" i="2"/>
  <c r="AA83" i="2" s="1"/>
  <c r="K83" i="2"/>
  <c r="M83" i="2"/>
  <c r="O83" i="2"/>
  <c r="Q83" i="2"/>
  <c r="S83" i="2"/>
  <c r="U83" i="2"/>
  <c r="W83" i="2"/>
  <c r="Y83" i="2"/>
  <c r="AC83" i="2"/>
  <c r="AE83" i="2"/>
  <c r="AG83" i="2"/>
  <c r="E85" i="2"/>
  <c r="G85" i="2"/>
  <c r="I85" i="2"/>
  <c r="K85" i="2"/>
  <c r="K87" i="2" s="1"/>
  <c r="M85" i="2"/>
  <c r="M87" i="2" s="1"/>
  <c r="O85" i="2"/>
  <c r="Q85" i="2"/>
  <c r="S85" i="2"/>
  <c r="U85" i="2"/>
  <c r="W85" i="2"/>
  <c r="W87" i="2" s="1"/>
  <c r="Y85" i="2"/>
  <c r="AC85" i="2"/>
  <c r="AE85" i="2"/>
  <c r="AG85" i="2"/>
  <c r="E86" i="2"/>
  <c r="G86" i="2"/>
  <c r="AA86" i="2" s="1"/>
  <c r="AK86" i="2" s="1"/>
  <c r="I86" i="2"/>
  <c r="K86" i="2"/>
  <c r="M86" i="2"/>
  <c r="O86" i="2"/>
  <c r="Q86" i="2"/>
  <c r="S86" i="2"/>
  <c r="U86" i="2"/>
  <c r="U87" i="2" s="1"/>
  <c r="W86" i="2"/>
  <c r="Y86" i="2"/>
  <c r="AC86" i="2"/>
  <c r="AE86" i="2"/>
  <c r="AG86" i="2"/>
  <c r="AI86" i="2"/>
  <c r="E87" i="2"/>
  <c r="I87" i="2"/>
  <c r="O87" i="2"/>
  <c r="Q87" i="2"/>
  <c r="S87" i="2"/>
  <c r="Y87" i="2"/>
  <c r="AE87" i="2"/>
  <c r="AG87" i="2"/>
  <c r="M32" i="46933" l="1"/>
  <c r="N25" i="46933"/>
  <c r="AI83" i="2"/>
  <c r="AK83" i="2" s="1"/>
  <c r="S58" i="2"/>
  <c r="AC87" i="2"/>
  <c r="AI85" i="2"/>
  <c r="AA51" i="2"/>
  <c r="AI18" i="2"/>
  <c r="AK18" i="2" s="1"/>
  <c r="AA60" i="2"/>
  <c r="E62" i="2"/>
  <c r="AK38" i="2"/>
  <c r="AA85" i="2"/>
  <c r="AA87" i="2" s="1"/>
  <c r="G87" i="2"/>
  <c r="AA69" i="2"/>
  <c r="AK69" i="2" s="1"/>
  <c r="AI71" i="2"/>
  <c r="G58" i="2"/>
  <c r="AK49" i="2"/>
  <c r="N28" i="46933"/>
  <c r="O28" i="46933"/>
  <c r="O24" i="46933"/>
  <c r="N24" i="46933"/>
  <c r="P25" i="46933"/>
  <c r="O25" i="46933"/>
  <c r="AG53" i="2"/>
  <c r="AG58" i="2" s="1"/>
  <c r="AK14" i="2"/>
  <c r="AE29" i="2"/>
  <c r="AI55" i="2"/>
  <c r="AK55" i="2" s="1"/>
  <c r="AG60" i="2"/>
  <c r="AI60" i="2" s="1"/>
  <c r="U58" i="2"/>
  <c r="AK51" i="2"/>
  <c r="AK46" i="2"/>
  <c r="AK33" i="2"/>
  <c r="AK35" i="2" s="1"/>
  <c r="AI27" i="2"/>
  <c r="AK27" i="2" s="1"/>
  <c r="AI31" i="2"/>
  <c r="AC35" i="2"/>
  <c r="AI9" i="2"/>
  <c r="A38" i="1"/>
  <c r="A72" i="1"/>
  <c r="A23" i="1"/>
  <c r="A28" i="1"/>
  <c r="A32" i="1"/>
  <c r="A12" i="1"/>
  <c r="A59" i="1"/>
  <c r="AA76" i="2"/>
  <c r="AK76" i="2" s="1"/>
  <c r="S29" i="2"/>
  <c r="AA24" i="2"/>
  <c r="AK12" i="2"/>
  <c r="AK24" i="2" s="1"/>
  <c r="AA29" i="2"/>
  <c r="AI50" i="2"/>
  <c r="AK50" i="2" s="1"/>
  <c r="AK75" i="2"/>
  <c r="AK79" i="2" s="1"/>
  <c r="AA67" i="2"/>
  <c r="AA71" i="2" s="1"/>
  <c r="AI28" i="2"/>
  <c r="AK28" i="2" s="1"/>
  <c r="AA55" i="2"/>
  <c r="AA58" i="2" s="1"/>
  <c r="AI41" i="2"/>
  <c r="E71" i="2"/>
  <c r="O27" i="46933"/>
  <c r="P21" i="46933"/>
  <c r="P20" i="46933"/>
  <c r="P19" i="46933"/>
  <c r="P18" i="46933"/>
  <c r="I29" i="2"/>
  <c r="N13" i="46933"/>
  <c r="AK60" i="2" l="1"/>
  <c r="AI64" i="2"/>
  <c r="AK9" i="2"/>
  <c r="AK29" i="2" s="1"/>
  <c r="AI29" i="2"/>
  <c r="AK85" i="2"/>
  <c r="AK87" i="2" s="1"/>
  <c r="AI87" i="2"/>
  <c r="E64" i="2"/>
  <c r="AA62" i="2"/>
  <c r="AI35" i="2"/>
  <c r="AK31" i="2"/>
  <c r="AK41" i="2"/>
  <c r="AK53" i="2" s="1"/>
  <c r="AK58" i="2" s="1"/>
  <c r="AI53" i="2"/>
  <c r="AI58" i="2" s="1"/>
  <c r="AK67" i="2"/>
  <c r="AK71" i="2" s="1"/>
  <c r="N32" i="46933"/>
  <c r="M34" i="46933"/>
  <c r="AA64" i="2" l="1"/>
  <c r="AK62" i="2"/>
  <c r="AK64" i="2" s="1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<sst xmlns="http://schemas.openxmlformats.org/spreadsheetml/2006/main" count="328" uniqueCount="218">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</sst>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>
        <row r="3">
          <cell r="B3">
            <v>37193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K7" t="str">
            <v>YTD</v>
          </cell>
        </row>
        <row r="8">
          <cell r="D8">
            <v>597150.58103781566</v>
          </cell>
          <cell r="E8">
            <v>1014647.1462593025</v>
          </cell>
          <cell r="F8">
            <v>5254900.6681336071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5254900.6681336071</v>
          </cell>
          <cell r="K8">
            <v>79365427.8671498</v>
          </cell>
        </row>
        <row r="9">
          <cell r="D9">
            <v>23732892.123368848</v>
          </cell>
          <cell r="E9">
            <v>21094554.546127539</v>
          </cell>
          <cell r="F9">
            <v>22716504.864680819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22716504.864680819</v>
          </cell>
          <cell r="K9">
            <v>209926389.45447022</v>
          </cell>
        </row>
        <row r="10">
          <cell r="D10">
            <v>6529561.4606776806</v>
          </cell>
          <cell r="E10">
            <v>3568500.7039794475</v>
          </cell>
          <cell r="F10">
            <v>-1607873.3540040778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-1607873.3540040778</v>
          </cell>
          <cell r="K10">
            <v>129617889.8510507</v>
          </cell>
        </row>
        <row r="11">
          <cell r="D11">
            <v>-11306637.959143605</v>
          </cell>
          <cell r="E11">
            <v>-24131602.229974002</v>
          </cell>
          <cell r="F11">
            <v>-29476573.454486415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-29476573.454486415</v>
          </cell>
          <cell r="K11">
            <v>142530616.06673437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100471.0609168919</v>
          </cell>
          <cell r="E13">
            <v>148035.38473959558</v>
          </cell>
          <cell r="F13">
            <v>106749.6913094464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106749.6913094464</v>
          </cell>
          <cell r="K13">
            <v>-253341.94630530104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19653437.266857632</v>
          </cell>
          <cell r="E18">
            <v>1694135.5511318818</v>
          </cell>
          <cell r="F18">
            <v>-3006291.5843666103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-3006291.5843666103</v>
          </cell>
          <cell r="K18">
            <v>561186981.77002907</v>
          </cell>
        </row>
        <row r="19">
          <cell r="D19">
            <v>-1024203.687591183</v>
          </cell>
          <cell r="E19">
            <v>-2368307.9635115853</v>
          </cell>
          <cell r="F19">
            <v>-2833993.713162072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-2833993.713162072</v>
          </cell>
          <cell r="K19">
            <v>71557952.824756145</v>
          </cell>
        </row>
        <row r="20">
          <cell r="D20">
            <v>-225776.30421434343</v>
          </cell>
          <cell r="E20">
            <v>-462343.58330149669</v>
          </cell>
          <cell r="F20">
            <v>-567191.7566655702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-567191.7566655702</v>
          </cell>
          <cell r="K20">
            <v>31536380.600547154</v>
          </cell>
        </row>
        <row r="21">
          <cell r="D21">
            <v>-733919.99954808131</v>
          </cell>
          <cell r="E21">
            <v>-1842771.5443040505</v>
          </cell>
          <cell r="F21">
            <v>-447018.71508871065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-447018.71508871065</v>
          </cell>
          <cell r="K21">
            <v>29709946.501352012</v>
          </cell>
        </row>
        <row r="22">
          <cell r="D22">
            <v>46.030015699565411</v>
          </cell>
          <cell r="E22">
            <v>27455.512767978013</v>
          </cell>
          <cell r="F22">
            <v>383434.63225663546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383434.63225663546</v>
          </cell>
          <cell r="K22">
            <v>22035445.476796497</v>
          </cell>
        </row>
        <row r="23">
          <cell r="D23">
            <v>-7.8170423849369399</v>
          </cell>
          <cell r="E23">
            <v>-223.52793471049517</v>
          </cell>
          <cell r="F23">
            <v>-1434.2221347649668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-1434.2221347649668</v>
          </cell>
          <cell r="K23">
            <v>-611364.79238943057</v>
          </cell>
        </row>
        <row r="24">
          <cell r="D24">
            <v>-2890.0262551475316</v>
          </cell>
          <cell r="E24">
            <v>-29673.018419657834</v>
          </cell>
          <cell r="F24">
            <v>-5475.2062469116363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-5475.2062469116363</v>
          </cell>
          <cell r="K24">
            <v>1145465.4696663637</v>
          </cell>
        </row>
        <row r="25">
          <cell r="D25">
            <v>5168.5384879535995</v>
          </cell>
          <cell r="E25">
            <v>194886.42946388904</v>
          </cell>
          <cell r="F25">
            <v>463141.3501475224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463141.3501475224</v>
          </cell>
          <cell r="K25">
            <v>8820919.304272417</v>
          </cell>
        </row>
        <row r="26">
          <cell r="D26">
            <v>1303.2629686454457</v>
          </cell>
          <cell r="E26">
            <v>5528.5111650203617</v>
          </cell>
          <cell r="F26">
            <v>45155.277609425611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45155.277609425611</v>
          </cell>
          <cell r="K26">
            <v>781067.87684818695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-1980280.0031788417</v>
          </cell>
          <cell r="E32">
            <v>-4662193.3770210836</v>
          </cell>
          <cell r="F32">
            <v>-2963382.3532844456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-2963382.3532844456</v>
          </cell>
          <cell r="K32">
            <v>164975813.26184937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17673157.263678789</v>
          </cell>
          <cell r="E34">
            <v>-2968057.8258892</v>
          </cell>
          <cell r="F34">
            <v>-5969673.9376510559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-5969673.9376510559</v>
          </cell>
          <cell r="K34">
            <v>778578425.03187847</v>
          </cell>
        </row>
        <row r="35">
          <cell r="E35">
            <v>2000</v>
          </cell>
          <cell r="F35">
            <v>10360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17673157.263678789</v>
          </cell>
          <cell r="E36">
            <v>-2966057.8258892</v>
          </cell>
          <cell r="F36">
            <v>-5959313.9376510559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-5959313.9376510559</v>
          </cell>
          <cell r="K36">
            <v>787212710.03187847</v>
          </cell>
        </row>
        <row r="38">
          <cell r="D38">
            <v>-32002.450593838315</v>
          </cell>
          <cell r="E38">
            <v>-268566.56230490311</v>
          </cell>
          <cell r="F38">
            <v>-298493.93533069716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-298493.93533069716</v>
          </cell>
          <cell r="K38">
            <v>-1223964.9193575284</v>
          </cell>
        </row>
        <row r="39">
          <cell r="D39">
            <v>46659.427331201252</v>
          </cell>
          <cell r="E39">
            <v>84095.183082113275</v>
          </cell>
          <cell r="F39">
            <v>162397.02305556647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162397.02305556647</v>
          </cell>
          <cell r="K39">
            <v>595439.59746192605</v>
          </cell>
        </row>
        <row r="40">
          <cell r="D40">
            <v>-22.195921964855174</v>
          </cell>
          <cell r="E40">
            <v>7746.7986142747222</v>
          </cell>
          <cell r="F40">
            <v>3987.1008080240749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3987.1008080240749</v>
          </cell>
          <cell r="K40">
            <v>57929.945173837608</v>
          </cell>
        </row>
        <row r="41">
          <cell r="D41">
            <v>128.11282344361518</v>
          </cell>
          <cell r="E41">
            <v>65689.932744303413</v>
          </cell>
          <cell r="F41">
            <v>625481.50766513939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625481.50766513939</v>
          </cell>
          <cell r="K41">
            <v>80173042.906987011</v>
          </cell>
        </row>
        <row r="42">
          <cell r="D42">
            <v>30268.129016500199</v>
          </cell>
          <cell r="E42">
            <v>2167760.8536572549</v>
          </cell>
          <cell r="F42">
            <v>3324522.6346171135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3324522.6346171135</v>
          </cell>
          <cell r="K42">
            <v>241100883.20053691</v>
          </cell>
        </row>
        <row r="43">
          <cell r="D43">
            <v>45031.022655341898</v>
          </cell>
          <cell r="E43">
            <v>2056726.2057930431</v>
          </cell>
          <cell r="F43">
            <v>3817894.3308151462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3817894.3308151462</v>
          </cell>
          <cell r="K43">
            <v>320703330.73080218</v>
          </cell>
        </row>
        <row r="44">
          <cell r="D44">
            <v>17718188.286334131</v>
          </cell>
          <cell r="E44">
            <v>-909331.62009615684</v>
          </cell>
          <cell r="F44">
            <v>-2141419.6068359097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-2141419.6068359097</v>
          </cell>
          <cell r="K44">
            <v>1107916040.7626805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F39" sqref="F39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37193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597150.58103781566</v>
      </c>
      <c r="E8" s="171">
        <f>'[28]Power West P&amp;L'!E8</f>
        <v>1014647.1462593025</v>
      </c>
      <c r="F8" s="171">
        <f>'[28]Power West P&amp;L'!F8</f>
        <v>5254900.6681336071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5254900.6681336071</v>
      </c>
      <c r="K8" s="171">
        <f>'[28]Power West P&amp;L'!K8</f>
        <v>79365427.8671498</v>
      </c>
      <c r="L8" s="165">
        <f>'[28]Power West P&amp;L'!$K$8</f>
        <v>79365427.8671498</v>
      </c>
      <c r="M8" s="138">
        <f>+[25]WEST_DPR!BB71-[25]WEST_DPR!BB67</f>
        <v>75538505.774925128</v>
      </c>
      <c r="N8" s="155">
        <f>M8-K8+37229*0</f>
        <v>-3826922.0922246724</v>
      </c>
      <c r="O8" s="154">
        <f>'[27]Power West P&amp;L'!J8+D8-K8</f>
        <v>-7296478.3023195267</v>
      </c>
      <c r="P8" s="154">
        <f>'[27]Power West P&amp;L'!F8+D8-F8</f>
        <v>-4776483.7360541197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23732892.123368848</v>
      </c>
      <c r="E9" s="171">
        <f>'[28]Power West P&amp;L'!E9</f>
        <v>21094554.546127539</v>
      </c>
      <c r="F9" s="171">
        <f>'[28]Power West P&amp;L'!F9</f>
        <v>22716504.864680819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22716504.864680819</v>
      </c>
      <c r="K9" s="171">
        <f>'[28]Power West P&amp;L'!K9</f>
        <v>209926389.45447022</v>
      </c>
      <c r="L9" s="165">
        <f>'[28]Power West P&amp;L'!$K$9</f>
        <v>209926389.45447022</v>
      </c>
      <c r="M9" s="138">
        <f>+[25]WEST_DPR!BJ71-[25]WEST_DPR!BJ67</f>
        <v>158420500.42941776</v>
      </c>
      <c r="N9" s="155">
        <f>M9-K9+450636</f>
        <v>-51055253.025052458</v>
      </c>
      <c r="O9" s="154">
        <f>'[27]Power West P&amp;L'!J9+D9-K9</f>
        <v>-51632550.730928242</v>
      </c>
      <c r="P9" s="154">
        <f>'[27]Power West P&amp;L'!F9+D9-F9</f>
        <v>-3266749.1625625715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6529561.4606776806</v>
      </c>
      <c r="E10" s="171">
        <f>'[28]Power West P&amp;L'!E10</f>
        <v>3568500.7039794475</v>
      </c>
      <c r="F10" s="171">
        <f>'[28]Power West P&amp;L'!F10</f>
        <v>-1607873.3540040778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-1607873.3540040778</v>
      </c>
      <c r="K10" s="171">
        <f>'[28]Power West P&amp;L'!K10</f>
        <v>129617889.8510507</v>
      </c>
      <c r="L10" s="165">
        <f>'[28]Power West P&amp;L'!$K$10</f>
        <v>129617889.8510507</v>
      </c>
      <c r="M10" s="138">
        <f>+[25]WEST_DPR!BR71-[25]WEST_DPR!BR67</f>
        <v>124822750.37166366</v>
      </c>
      <c r="N10" s="155">
        <f>M10-K10</f>
        <v>-4795139.4793870449</v>
      </c>
      <c r="O10" s="154">
        <f>'[27]Power West P&amp;L'!J10+D10-K10</f>
        <v>-3161724.2400888205</v>
      </c>
      <c r="P10" s="154">
        <f>'[27]Power West P&amp;L'!F10+D10-F10</f>
        <v>7306470.7860852322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-11306637.959143605</v>
      </c>
      <c r="E11" s="171">
        <f>'[28]Power West P&amp;L'!E11</f>
        <v>-24131602.229974002</v>
      </c>
      <c r="F11" s="171">
        <f>'[28]Power West P&amp;L'!F11</f>
        <v>-29476573.454486415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-29476573.454486415</v>
      </c>
      <c r="K11" s="171">
        <f>'[28]Power West P&amp;L'!K11</f>
        <v>142530616.06673437</v>
      </c>
      <c r="L11" s="165">
        <f>'[28]Power West P&amp;L'!$K$11</f>
        <v>142530616.06673437</v>
      </c>
      <c r="M11" s="138">
        <f>+[25]WEST_DPR!BZ71-[25]WEST_DPR!BZ67</f>
        <v>121561554.88213903</v>
      </c>
      <c r="N11" s="155">
        <f>M11-K11-98453</f>
        <v>-21067514.184595346</v>
      </c>
      <c r="O11" s="154">
        <f>'[27]Power West P&amp;L'!J11+D11-K11</f>
        <v>-51714344.001812384</v>
      </c>
      <c r="P11" s="154">
        <f>'[27]Power West P&amp;L'!F11+D11-F11</f>
        <v>17483823.669498645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100471.0609168919</v>
      </c>
      <c r="E13" s="171">
        <f>'[28]Power West P&amp;L'!E13</f>
        <v>148035.38473959558</v>
      </c>
      <c r="F13" s="171">
        <f>'[28]Power West P&amp;L'!F13</f>
        <v>106749.6913094464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106749.6913094464</v>
      </c>
      <c r="K13" s="171">
        <f>'[28]Power West P&amp;L'!K13</f>
        <v>-253341.94630530104</v>
      </c>
      <c r="L13" s="165"/>
      <c r="M13" s="166">
        <f>+[25]WEST_DPR!CB71-[25]WEST_DPR!CB67</f>
        <v>-407500.83352071734</v>
      </c>
      <c r="N13" s="155">
        <f>M13-K13</f>
        <v>-154158.8872154163</v>
      </c>
      <c r="O13" s="154">
        <f>'[27]Power West P&amp;L'!J13+D13-K13</f>
        <v>1509177.6745871054</v>
      </c>
      <c r="P13" s="154">
        <f>'[27]Power West P&amp;L'!F13+D13-F13</f>
        <v>-51976.734437119143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79365427.8671498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-79365427.8671498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79365427.8671498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-79365427.8671498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79365427.8671498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-79365427.8671498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79365427.8671498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-79365427.8671498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19653437.266857632</v>
      </c>
      <c r="E18" s="173">
        <f>'[28]Power West P&amp;L'!E18</f>
        <v>1694135.5511318818</v>
      </c>
      <c r="F18" s="173">
        <f>'[28]Power West P&amp;L'!F18</f>
        <v>-3006291.5843666103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-3006291.5843666103</v>
      </c>
      <c r="K18" s="174">
        <f>'[28]Power West P&amp;L'!K18</f>
        <v>561186981.77002907</v>
      </c>
      <c r="L18" s="165"/>
      <c r="M18" s="167">
        <f>SUM(M8:M13)</f>
        <v>475430702.37172645</v>
      </c>
      <c r="N18" s="155">
        <f>M18-K18+508218-37230</f>
        <v>-85285291.398302615</v>
      </c>
      <c r="O18" s="154">
        <f>'[27]Power West P&amp;L'!J18+D18-K18</f>
        <v>-112305104.47779727</v>
      </c>
      <c r="P18" s="154">
        <f>'[27]Power West P&amp;L'!F18+D18-F18</f>
        <v>16685900.339185754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-1024203.687591183</v>
      </c>
      <c r="E19" s="171">
        <f>'[28]Power West P&amp;L'!E19</f>
        <v>-2368307.9635115853</v>
      </c>
      <c r="F19" s="171">
        <f>'[28]Power West P&amp;L'!F19</f>
        <v>-2833993.713162072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-2833993.713162072</v>
      </c>
      <c r="K19" s="171">
        <f>'[28]Power West P&amp;L'!K19</f>
        <v>71557952.824756145</v>
      </c>
      <c r="L19" s="165">
        <f>'[28]Power West P&amp;L'!$K$19</f>
        <v>71557952.824756145</v>
      </c>
      <c r="M19" s="138">
        <f>[25]WEST_DPR!E71-[25]WEST_DPR!E67</f>
        <v>68589266.355120391</v>
      </c>
      <c r="N19" s="155">
        <f>M19-K19-8810</f>
        <v>-2977496.4696357548</v>
      </c>
      <c r="O19" s="154">
        <f>'[27]Power West P&amp;L'!J19+D19-K19</f>
        <v>-13074643.921387702</v>
      </c>
      <c r="P19" s="154">
        <f>'[27]Power West P&amp;L'!F19+D19-F19</f>
        <v>1626433.7867199832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-225776.30421434343</v>
      </c>
      <c r="E20" s="171">
        <f>'[28]Power West P&amp;L'!E20</f>
        <v>-462343.58330149669</v>
      </c>
      <c r="F20" s="171">
        <f>'[28]Power West P&amp;L'!F20</f>
        <v>-567191.7566655702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-567191.7566655702</v>
      </c>
      <c r="K20" s="171">
        <f>'[28]Power West P&amp;L'!K20</f>
        <v>31536380.600547154</v>
      </c>
      <c r="L20" s="165">
        <f>'[28]Power West P&amp;L'!$K$20</f>
        <v>31536380.600547154</v>
      </c>
      <c r="M20" s="138">
        <f>+[25]WEST_DPR!P71-[25]WEST_DPR!P67</f>
        <v>31206704.55262021</v>
      </c>
      <c r="N20" s="155">
        <f>M20-K20-1218</f>
        <v>-330894.04792694375</v>
      </c>
      <c r="O20" s="154">
        <f>'[27]Power West P&amp;L'!J20+D20-K20</f>
        <v>-3218541.9035898708</v>
      </c>
      <c r="P20" s="154">
        <f>'[27]Power West P&amp;L'!F20+D20-F20</f>
        <v>243568.96963014302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-733919.99954808131</v>
      </c>
      <c r="E21" s="171">
        <f>'[28]Power West P&amp;L'!E21</f>
        <v>-1842771.5443040505</v>
      </c>
      <c r="F21" s="171">
        <f>'[28]Power West P&amp;L'!F21</f>
        <v>-447018.71508871065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-447018.71508871065</v>
      </c>
      <c r="K21" s="171">
        <f>'[28]Power West P&amp;L'!K21</f>
        <v>29709946.501352012</v>
      </c>
      <c r="L21" s="165">
        <f>'[28]Power West P&amp;L'!$K$21</f>
        <v>29709946.501352012</v>
      </c>
      <c r="M21" s="138">
        <f>+[25]WEST_DPR!AF71-[25]WEST_DPR!AF67</f>
        <v>27837071.475512806</v>
      </c>
      <c r="N21" s="155">
        <f>M21-K21</f>
        <v>-1872875.0258392058</v>
      </c>
      <c r="O21" s="154">
        <f>'[27]Power West P&amp;L'!J21+D21-K21</f>
        <v>-4178877.2289648391</v>
      </c>
      <c r="P21" s="154">
        <f>'[27]Power West P&amp;L'!F21+D21-F21</f>
        <v>-1172422.77399582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46.030015699565411</v>
      </c>
      <c r="E22" s="171">
        <f>'[28]Power West P&amp;L'!E22</f>
        <v>27455.512767978013</v>
      </c>
      <c r="F22" s="171">
        <f>'[28]Power West P&amp;L'!F22</f>
        <v>383434.63225663546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383434.63225663546</v>
      </c>
      <c r="K22" s="171">
        <f>'[28]Power West P&amp;L'!K22</f>
        <v>22035445.476796497</v>
      </c>
      <c r="L22" s="165"/>
      <c r="M22" s="138">
        <f>+[25]WEST_DPR!AL71-[25]WEST_DPR!AL67</f>
        <v>20184501.923615593</v>
      </c>
      <c r="N22" s="155">
        <f>M22-K22-1016</f>
        <v>-1851959.5531809032</v>
      </c>
      <c r="O22" s="154">
        <f>'[27]Power West P&amp;L'!J22+D22-K22</f>
        <v>-2486278.2576623932</v>
      </c>
      <c r="P22" s="154">
        <f>'[27]Power West P&amp;L'!F22+D22-F22</f>
        <v>-360609.92153702886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-7.8170423849369399</v>
      </c>
      <c r="E23" s="171">
        <f>'[28]Power West P&amp;L'!E23</f>
        <v>-223.52793471049517</v>
      </c>
      <c r="F23" s="171">
        <f>'[28]Power West P&amp;L'!F23</f>
        <v>-1434.2221347649668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-1434.2221347649668</v>
      </c>
      <c r="K23" s="171">
        <f>'[28]Power West P&amp;L'!K23</f>
        <v>-611364.79238943057</v>
      </c>
      <c r="L23" s="138"/>
      <c r="M23" s="138">
        <f>+[25]WEST_DPR!X71-[25]WEST_DPR!X67</f>
        <v>-295771.89968011307</v>
      </c>
      <c r="N23" s="155">
        <f t="shared" ref="N23:N31" si="0">M23-K23</f>
        <v>315592.8927093175</v>
      </c>
      <c r="O23" s="154">
        <f>'[27]Power West P&amp;L'!J23+D23-K23</f>
        <v>-11918.907254333841</v>
      </c>
      <c r="P23" s="154">
        <f>'[27]Power West P&amp;L'!F23+D23-F23</f>
        <v>1930.556645790839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-2890.0262551475316</v>
      </c>
      <c r="E24" s="171">
        <f>'[28]Power West P&amp;L'!E24</f>
        <v>-29673.018419657834</v>
      </c>
      <c r="F24" s="171">
        <f>'[28]Power West P&amp;L'!F24</f>
        <v>-5475.2062469116363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-5475.2062469116363</v>
      </c>
      <c r="K24" s="171">
        <f>'[28]Power West P&amp;L'!K24</f>
        <v>1145465.4696663637</v>
      </c>
      <c r="L24" s="138"/>
      <c r="M24" s="166">
        <f>+[25]WEST_DPR!AN71-[25]WEST_DPR!AN67</f>
        <v>842405.22951942624</v>
      </c>
      <c r="N24" s="155">
        <f t="shared" si="0"/>
        <v>-303060.24014693743</v>
      </c>
      <c r="O24" s="154">
        <f>'[27]Power West P&amp;L'!J24+D24-K24</f>
        <v>-420270.38831264258</v>
      </c>
      <c r="P24" s="154">
        <f>'[27]Power West P&amp;L'!F24+D24-F24</f>
        <v>2585.1799917641047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5168.5384879535995</v>
      </c>
      <c r="E25" s="171">
        <f>'[28]Power West P&amp;L'!E25</f>
        <v>194886.42946388904</v>
      </c>
      <c r="F25" s="171">
        <f>'[28]Power West P&amp;L'!F25</f>
        <v>463141.3501475224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463141.3501475224</v>
      </c>
      <c r="K25" s="171">
        <f>'[28]Power West P&amp;L'!K25</f>
        <v>8820919.304272417</v>
      </c>
      <c r="L25" s="138"/>
      <c r="M25" s="138">
        <f>+[25]WEST_DPR!AM71-[25]WEST_DPR!AM67</f>
        <v>6331303.5281975279</v>
      </c>
      <c r="N25" s="155">
        <f t="shared" si="0"/>
        <v>-2489615.7760748891</v>
      </c>
      <c r="O25" s="154">
        <f>'[27]Power West P&amp;L'!J25+D25-K25</f>
        <v>-3164999.7523320429</v>
      </c>
      <c r="P25" s="154">
        <f>'[27]Power West P&amp;L'!F25+D25-F25</f>
        <v>-498465.07984677446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1303.2629686454457</v>
      </c>
      <c r="E26" s="171">
        <f>'[28]Power West P&amp;L'!E26</f>
        <v>5528.5111650203617</v>
      </c>
      <c r="F26" s="171">
        <f>'[28]Power West P&amp;L'!F26</f>
        <v>45155.277609425611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45155.277609425611</v>
      </c>
      <c r="K26" s="171">
        <f>'[28]Power West P&amp;L'!K26</f>
        <v>781067.87684818695</v>
      </c>
      <c r="L26" s="138"/>
      <c r="M26" s="138">
        <f>+[25]WEST_DPR!G71-[25]WEST_DPR!G67</f>
        <v>660244.87892071577</v>
      </c>
      <c r="N26" s="155">
        <f t="shared" si="0"/>
        <v>-120822.99792747118</v>
      </c>
      <c r="O26" s="154">
        <f>'[27]Power West P&amp;L'!J26+D26-K26</f>
        <v>-664351.69729051832</v>
      </c>
      <c r="P26" s="154">
        <f>'[27]Power West P&amp;L'!F26+D26-F26</f>
        <v>-43073.058545746673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-1980280.0031788417</v>
      </c>
      <c r="E32" s="173">
        <f>'[28]Power West P&amp;L'!E32</f>
        <v>-4662193.3770210836</v>
      </c>
      <c r="F32" s="173">
        <f>'[28]Power West P&amp;L'!F32</f>
        <v>-2963382.3532844456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-2963382.3532844456</v>
      </c>
      <c r="K32" s="174">
        <f>'[28]Power West P&amp;L'!K32</f>
        <v>164975813.26184937</v>
      </c>
      <c r="L32" s="167"/>
      <c r="M32" s="167">
        <f>SUM(M19:M26)</f>
        <v>155355726.04382655</v>
      </c>
      <c r="N32" s="155">
        <f>M32-K32-11044</f>
        <v>-9631131.2180228233</v>
      </c>
      <c r="O32" s="154">
        <f>'[27]Power West P&amp;L'!J32+D32-K32</f>
        <v>-27219882.056794345</v>
      </c>
      <c r="P32" s="154">
        <f>'[27]Power West P&amp;L'!F32+D32-F32</f>
        <v>-200052.34093768895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17673157.263678789</v>
      </c>
      <c r="E34" s="173">
        <f>'[28]Power West P&amp;L'!E34</f>
        <v>-2968057.8258892</v>
      </c>
      <c r="F34" s="173">
        <f>'[28]Power West P&amp;L'!F34</f>
        <v>-5969673.9376510559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-5969673.9376510559</v>
      </c>
      <c r="K34" s="174">
        <f>'[28]Power West P&amp;L'!K34</f>
        <v>778578425.03187847</v>
      </c>
      <c r="L34" s="157">
        <f>'[28]Power West P&amp;L'!$K$34</f>
        <v>778578425.03187847</v>
      </c>
      <c r="M34" s="167">
        <f>M32+M18</f>
        <v>630786428.41555297</v>
      </c>
      <c r="N34" s="155"/>
      <c r="O34" s="154">
        <f>'[27]Power West P&amp;L'!J34+D34-K34</f>
        <v>-154298588.53459167</v>
      </c>
      <c r="P34" s="154">
        <f>'[27]Power West P&amp;L'!F34+D34-F34</f>
        <v>16485847.998248063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2000</v>
      </c>
      <c r="F35" s="171">
        <f>'[28]Power West P&amp;L'!F35</f>
        <v>10360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17673157.263678789</v>
      </c>
      <c r="E36" s="173">
        <f>'[28]Power West P&amp;L'!E36</f>
        <v>-2966057.8258892</v>
      </c>
      <c r="F36" s="173">
        <f>'[28]Power West P&amp;L'!F36</f>
        <v>-5959313.9376510559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-5959313.9376510559</v>
      </c>
      <c r="K36" s="174">
        <f>'[28]Power West P&amp;L'!K36</f>
        <v>787212710.03187847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-32002.450593838315</v>
      </c>
      <c r="E37" s="171">
        <f>'[28]Power West P&amp;L'!E38</f>
        <v>-268566.56230490311</v>
      </c>
      <c r="F37" s="171">
        <f>'[28]Power West P&amp;L'!F38</f>
        <v>-298493.93533069716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-298493.93533069716</v>
      </c>
      <c r="K37" s="171">
        <f>'[28]Power West P&amp;L'!K38</f>
        <v>-1223964.9193575284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46659.427331201252</v>
      </c>
      <c r="E38" s="171">
        <f>'[28]Power West P&amp;L'!E39</f>
        <v>84095.183082113275</v>
      </c>
      <c r="F38" s="171">
        <f>'[28]Power West P&amp;L'!F39</f>
        <v>162397.02305556647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162397.02305556647</v>
      </c>
      <c r="K38" s="171">
        <f>'[28]Power West P&amp;L'!K39</f>
        <v>595439.59746192605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-22.195921964855174</v>
      </c>
      <c r="E39" s="171">
        <f>'[28]Power West P&amp;L'!E40</f>
        <v>7746.7986142747222</v>
      </c>
      <c r="F39" s="171">
        <f>'[28]Power West P&amp;L'!F40</f>
        <v>3987.1008080240749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3987.1008080240749</v>
      </c>
      <c r="K39" s="171">
        <f>'[28]Power West P&amp;L'!K40</f>
        <v>57929.945173837608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128.11282344361518</v>
      </c>
      <c r="E40" s="171">
        <f>'[28]Power West P&amp;L'!E41</f>
        <v>65689.932744303413</v>
      </c>
      <c r="F40" s="171">
        <f>'[28]Power West P&amp;L'!F41</f>
        <v>625481.50766513939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625481.50766513939</v>
      </c>
      <c r="K40" s="171">
        <f>'[28]Power West P&amp;L'!K41</f>
        <v>80173042.906987011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30268.129016500199</v>
      </c>
      <c r="E41" s="171">
        <f>'[28]Power West P&amp;L'!E42</f>
        <v>2167760.8536572549</v>
      </c>
      <c r="F41" s="171">
        <f>'[28]Power West P&amp;L'!F42</f>
        <v>3324522.6346171135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3324522.6346171135</v>
      </c>
      <c r="K41" s="171">
        <f>'[28]Power West P&amp;L'!K42</f>
        <v>241100883.20053691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45031.022655341898</v>
      </c>
      <c r="E42" s="173">
        <f>'[28]Power West P&amp;L'!E43</f>
        <v>2056726.2057930431</v>
      </c>
      <c r="F42" s="173">
        <f>'[28]Power West P&amp;L'!F43</f>
        <v>3817894.3308151462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3817894.3308151462</v>
      </c>
      <c r="K42" s="174">
        <f>'[28]Power West P&amp;L'!K43</f>
        <v>320703330.73080218</v>
      </c>
      <c r="L42" s="157">
        <f>'[28]Power West P&amp;L'!$K$39</f>
        <v>595439.59746192605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17718188.286334131</v>
      </c>
      <c r="E43" s="173">
        <f>'[28]Power West P&amp;L'!E44</f>
        <v>-909331.62009615684</v>
      </c>
      <c r="F43" s="173">
        <f>'[28]Power West P&amp;L'!F44</f>
        <v>-2141419.6068359097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-2141419.6068359097</v>
      </c>
      <c r="K43" s="174">
        <f>'[28]Power West P&amp;L'!K44</f>
        <v>1107916040.7626805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2014-09-05T11:11:59Z</dcterms:modified>
</cp:coreProperties>
</file>