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P8" i="46933" s="1"/>
  <c r="E8" i="46933"/>
  <c r="F8" i="46933"/>
  <c r="G8" i="46933"/>
  <c r="H8" i="46933"/>
  <c r="I8" i="46933"/>
  <c r="J8" i="46933"/>
  <c r="K8" i="46933"/>
  <c r="L8" i="46933"/>
  <c r="M8" i="46933"/>
  <c r="N8" i="46933"/>
  <c r="O8" i="46933"/>
  <c r="R8" i="46933"/>
  <c r="S8" i="46933"/>
  <c r="T8" i="46933"/>
  <c r="D9" i="46933"/>
  <c r="P9" i="46933" s="1"/>
  <c r="E9" i="46933"/>
  <c r="F9" i="46933"/>
  <c r="G9" i="46933"/>
  <c r="H9" i="46933"/>
  <c r="I9" i="46933"/>
  <c r="J9" i="46933"/>
  <c r="K9" i="46933"/>
  <c r="L9" i="46933"/>
  <c r="M9" i="46933"/>
  <c r="N9" i="46933"/>
  <c r="O9" i="46933"/>
  <c r="R9" i="46933"/>
  <c r="S9" i="46933"/>
  <c r="T9" i="46933"/>
  <c r="D10" i="46933"/>
  <c r="P10" i="46933" s="1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R10" i="46933"/>
  <c r="S10" i="46933"/>
  <c r="T10" i="46933"/>
  <c r="D11" i="46933"/>
  <c r="P11" i="46933" s="1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R11" i="46933"/>
  <c r="S11" i="46933"/>
  <c r="T11" i="46933"/>
  <c r="D12" i="46933"/>
  <c r="O12" i="46933" s="1"/>
  <c r="E12" i="46933"/>
  <c r="F12" i="46933"/>
  <c r="G12" i="46933"/>
  <c r="H12" i="46933"/>
  <c r="I12" i="46933"/>
  <c r="J12" i="46933"/>
  <c r="K12" i="46933"/>
  <c r="M12" i="46933"/>
  <c r="M18" i="46933" s="1"/>
  <c r="N18" i="46933" s="1"/>
  <c r="P12" i="46933"/>
  <c r="R12" i="46933"/>
  <c r="S12" i="46933"/>
  <c r="T12" i="46933"/>
  <c r="D13" i="46933"/>
  <c r="O13" i="46933" s="1"/>
  <c r="E13" i="46933"/>
  <c r="F13" i="46933"/>
  <c r="G13" i="46933"/>
  <c r="H13" i="46933"/>
  <c r="I13" i="46933"/>
  <c r="J13" i="46933"/>
  <c r="K13" i="46933"/>
  <c r="M13" i="46933"/>
  <c r="N13" i="46933"/>
  <c r="P13" i="46933"/>
  <c r="R13" i="46933"/>
  <c r="S13" i="46933"/>
  <c r="T13" i="46933"/>
  <c r="D14" i="46933"/>
  <c r="E14" i="46933"/>
  <c r="P14" i="46933" s="1"/>
  <c r="F14" i="46933"/>
  <c r="G14" i="46933"/>
  <c r="H14" i="46933"/>
  <c r="I14" i="46933"/>
  <c r="O14" i="46933" s="1"/>
  <c r="J14" i="46933"/>
  <c r="K14" i="46933"/>
  <c r="L14" i="46933"/>
  <c r="N14" i="46933"/>
  <c r="D15" i="46933"/>
  <c r="O15" i="46933" s="1"/>
  <c r="E15" i="46933"/>
  <c r="P15" i="46933" s="1"/>
  <c r="F15" i="46933"/>
  <c r="G15" i="46933"/>
  <c r="H15" i="46933"/>
  <c r="I15" i="46933"/>
  <c r="J15" i="46933"/>
  <c r="K15" i="46933"/>
  <c r="L15" i="46933"/>
  <c r="N15" i="46933"/>
  <c r="D16" i="46933"/>
  <c r="E16" i="46933"/>
  <c r="P16" i="46933" s="1"/>
  <c r="F16" i="46933"/>
  <c r="G16" i="46933"/>
  <c r="H16" i="46933"/>
  <c r="I16" i="46933"/>
  <c r="O16" i="46933" s="1"/>
  <c r="J16" i="46933"/>
  <c r="K16" i="46933"/>
  <c r="L16" i="46933"/>
  <c r="N16" i="46933"/>
  <c r="D17" i="46933"/>
  <c r="O17" i="46933" s="1"/>
  <c r="E17" i="46933"/>
  <c r="P17" i="46933" s="1"/>
  <c r="F17" i="46933"/>
  <c r="G17" i="46933"/>
  <c r="H17" i="46933"/>
  <c r="I17" i="46933"/>
  <c r="J17" i="46933"/>
  <c r="K17" i="46933"/>
  <c r="L17" i="46933"/>
  <c r="N17" i="46933"/>
  <c r="D18" i="46933"/>
  <c r="P18" i="46933" s="1"/>
  <c r="E18" i="46933"/>
  <c r="F18" i="46933"/>
  <c r="G18" i="46933"/>
  <c r="H18" i="46933"/>
  <c r="I18" i="46933"/>
  <c r="J18" i="46933"/>
  <c r="K18" i="46933"/>
  <c r="O18" i="46933"/>
  <c r="R18" i="46933"/>
  <c r="S18" i="46933"/>
  <c r="T18" i="46933"/>
  <c r="D19" i="46933"/>
  <c r="P19" i="46933" s="1"/>
  <c r="E19" i="46933"/>
  <c r="F19" i="46933"/>
  <c r="G19" i="46933"/>
  <c r="H19" i="46933"/>
  <c r="I19" i="46933"/>
  <c r="J19" i="46933"/>
  <c r="K19" i="46933"/>
  <c r="N19" i="46933" s="1"/>
  <c r="L19" i="46933"/>
  <c r="M19" i="46933"/>
  <c r="O19" i="46933"/>
  <c r="R19" i="46933"/>
  <c r="S19" i="46933"/>
  <c r="T19" i="46933"/>
  <c r="D20" i="46933"/>
  <c r="P20" i="46933" s="1"/>
  <c r="E20" i="46933"/>
  <c r="F20" i="46933"/>
  <c r="G20" i="46933"/>
  <c r="H20" i="46933"/>
  <c r="I20" i="46933"/>
  <c r="J20" i="46933"/>
  <c r="K20" i="46933"/>
  <c r="N20" i="46933" s="1"/>
  <c r="L20" i="46933"/>
  <c r="M20" i="46933"/>
  <c r="O20" i="46933"/>
  <c r="R20" i="46933"/>
  <c r="S20" i="46933"/>
  <c r="T20" i="46933"/>
  <c r="D21" i="46933"/>
  <c r="P21" i="46933" s="1"/>
  <c r="E21" i="46933"/>
  <c r="F21" i="46933"/>
  <c r="G21" i="46933"/>
  <c r="H21" i="46933"/>
  <c r="I21" i="46933"/>
  <c r="J21" i="46933"/>
  <c r="K21" i="46933"/>
  <c r="N21" i="46933" s="1"/>
  <c r="L21" i="46933"/>
  <c r="M21" i="46933"/>
  <c r="O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N22" i="46933" s="1"/>
  <c r="M22" i="46933"/>
  <c r="P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 s="1"/>
  <c r="R24" i="46933"/>
  <c r="S24" i="46933"/>
  <c r="T24" i="46933"/>
  <c r="D25" i="46933"/>
  <c r="P25" i="46933" s="1"/>
  <c r="E25" i="46933"/>
  <c r="F25" i="46933"/>
  <c r="G25" i="46933"/>
  <c r="H25" i="46933"/>
  <c r="I25" i="46933"/>
  <c r="J25" i="46933"/>
  <c r="K25" i="46933"/>
  <c r="M25" i="46933"/>
  <c r="N25" i="46933"/>
  <c r="R25" i="46933"/>
  <c r="S25" i="46933"/>
  <c r="T25" i="46933"/>
  <c r="D26" i="46933"/>
  <c r="E26" i="46933"/>
  <c r="F26" i="46933"/>
  <c r="P26" i="46933" s="1"/>
  <c r="G26" i="46933"/>
  <c r="H26" i="46933"/>
  <c r="I26" i="46933"/>
  <c r="J26" i="46933"/>
  <c r="K26" i="46933"/>
  <c r="N26" i="46933" s="1"/>
  <c r="M26" i="46933"/>
  <c r="O26" i="46933"/>
  <c r="R26" i="46933"/>
  <c r="S26" i="46933"/>
  <c r="T26" i="46933"/>
  <c r="D27" i="46933"/>
  <c r="O27" i="46933" s="1"/>
  <c r="E27" i="46933"/>
  <c r="F27" i="46933"/>
  <c r="G27" i="46933"/>
  <c r="H27" i="46933"/>
  <c r="I27" i="46933"/>
  <c r="J27" i="46933"/>
  <c r="K27" i="46933"/>
  <c r="N27" i="46933"/>
  <c r="P27" i="46933"/>
  <c r="D28" i="46933"/>
  <c r="O28" i="46933" s="1"/>
  <c r="E28" i="46933"/>
  <c r="P28" i="46933" s="1"/>
  <c r="F28" i="46933"/>
  <c r="G28" i="46933"/>
  <c r="H28" i="46933"/>
  <c r="I28" i="46933"/>
  <c r="J28" i="46933"/>
  <c r="K28" i="46933"/>
  <c r="N28" i="46933"/>
  <c r="D29" i="46933"/>
  <c r="E29" i="46933"/>
  <c r="F29" i="46933"/>
  <c r="G29" i="46933"/>
  <c r="H29" i="46933"/>
  <c r="I29" i="46933"/>
  <c r="O29" i="46933" s="1"/>
  <c r="J29" i="46933"/>
  <c r="K29" i="46933"/>
  <c r="N29" i="46933"/>
  <c r="P29" i="46933"/>
  <c r="D30" i="46933"/>
  <c r="E30" i="46933"/>
  <c r="F30" i="46933"/>
  <c r="G30" i="46933"/>
  <c r="H30" i="46933"/>
  <c r="I30" i="46933"/>
  <c r="J30" i="46933"/>
  <c r="K30" i="46933"/>
  <c r="N30" i="46933" s="1"/>
  <c r="P30" i="46933"/>
  <c r="D31" i="46933"/>
  <c r="O31" i="46933" s="1"/>
  <c r="E31" i="46933"/>
  <c r="F31" i="46933"/>
  <c r="G31" i="46933"/>
  <c r="H31" i="46933"/>
  <c r="I31" i="46933"/>
  <c r="J31" i="46933"/>
  <c r="K31" i="46933"/>
  <c r="N31" i="46933" s="1"/>
  <c r="P31" i="46933"/>
  <c r="D32" i="46933"/>
  <c r="O32" i="46933" s="1"/>
  <c r="E32" i="46933"/>
  <c r="F32" i="46933"/>
  <c r="G32" i="46933"/>
  <c r="H32" i="46933"/>
  <c r="I32" i="46933"/>
  <c r="J32" i="46933"/>
  <c r="K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O34" i="46933" s="1"/>
  <c r="E34" i="46933"/>
  <c r="F34" i="46933"/>
  <c r="G34" i="46933"/>
  <c r="H34" i="46933"/>
  <c r="I34" i="46933"/>
  <c r="J34" i="46933"/>
  <c r="K34" i="46933"/>
  <c r="L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38" i="1" s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Y107" i="1" s="1"/>
  <c r="Z66" i="1"/>
  <c r="AA66" i="1"/>
  <c r="AB66" i="1"/>
  <c r="AC66" i="1"/>
  <c r="AD66" i="1"/>
  <c r="AE66" i="1"/>
  <c r="AF66" i="1"/>
  <c r="AG66" i="1"/>
  <c r="AG107" i="1" s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U107" i="1" s="1"/>
  <c r="V67" i="1"/>
  <c r="V107" i="1" s="1"/>
  <c r="W67" i="1"/>
  <c r="W107" i="1" s="1"/>
  <c r="X67" i="1"/>
  <c r="Y67" i="1"/>
  <c r="Z67" i="1"/>
  <c r="AA67" i="1"/>
  <c r="AB67" i="1"/>
  <c r="AC67" i="1"/>
  <c r="AC107" i="1" s="1"/>
  <c r="AD67" i="1"/>
  <c r="AD107" i="1" s="1"/>
  <c r="AE67" i="1"/>
  <c r="AE107" i="1" s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S107" i="1" s="1"/>
  <c r="T70" i="1"/>
  <c r="U70" i="1"/>
  <c r="V70" i="1"/>
  <c r="W70" i="1"/>
  <c r="X70" i="1"/>
  <c r="X107" i="1" s="1"/>
  <c r="Y70" i="1"/>
  <c r="Z70" i="1"/>
  <c r="Z107" i="1" s="1"/>
  <c r="AA70" i="1"/>
  <c r="AA107" i="1" s="1"/>
  <c r="AB70" i="1"/>
  <c r="AC70" i="1"/>
  <c r="AD70" i="1"/>
  <c r="AE70" i="1"/>
  <c r="AF70" i="1"/>
  <c r="AF107" i="1" s="1"/>
  <c r="AG70" i="1"/>
  <c r="AH70" i="1"/>
  <c r="AH107" i="1" s="1"/>
  <c r="AI70" i="1"/>
  <c r="AI107" i="1" s="1"/>
  <c r="AJ70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T107" i="1"/>
  <c r="AB107" i="1"/>
  <c r="AJ107" i="1"/>
  <c r="B3" i="2"/>
  <c r="D73" i="2" s="1"/>
  <c r="E9" i="2"/>
  <c r="G9" i="2"/>
  <c r="I9" i="2"/>
  <c r="K9" i="2"/>
  <c r="M9" i="2"/>
  <c r="O9" i="2"/>
  <c r="Q9" i="2"/>
  <c r="S9" i="2"/>
  <c r="S29" i="2" s="1"/>
  <c r="U9" i="2"/>
  <c r="W9" i="2"/>
  <c r="Y9" i="2"/>
  <c r="AA9" i="2"/>
  <c r="AC9" i="2"/>
  <c r="AE9" i="2"/>
  <c r="AI9" i="2" s="1"/>
  <c r="AG9" i="2"/>
  <c r="AT9" i="2"/>
  <c r="E12" i="2"/>
  <c r="E24" i="2" s="1"/>
  <c r="E29" i="2" s="1"/>
  <c r="G12" i="2"/>
  <c r="I12" i="2"/>
  <c r="K12" i="2"/>
  <c r="K24" i="2" s="1"/>
  <c r="M12" i="2"/>
  <c r="M24" i="2" s="1"/>
  <c r="M29" i="2" s="1"/>
  <c r="O12" i="2"/>
  <c r="O24" i="2" s="1"/>
  <c r="O29" i="2" s="1"/>
  <c r="Q12" i="2"/>
  <c r="S12" i="2"/>
  <c r="U12" i="2"/>
  <c r="U24" i="2" s="1"/>
  <c r="U29" i="2" s="1"/>
  <c r="W12" i="2"/>
  <c r="Y12" i="2"/>
  <c r="AA12" i="2"/>
  <c r="AA24" i="2" s="1"/>
  <c r="AC12" i="2"/>
  <c r="AC24" i="2" s="1"/>
  <c r="AC29" i="2" s="1"/>
  <c r="AE12" i="2"/>
  <c r="AE24" i="2" s="1"/>
  <c r="AE29" i="2" s="1"/>
  <c r="AG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 s="1"/>
  <c r="AK13" i="2" s="1"/>
  <c r="AE13" i="2"/>
  <c r="AG13" i="2"/>
  <c r="E14" i="2"/>
  <c r="G14" i="2"/>
  <c r="AA14" i="2" s="1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AK14" i="2" s="1"/>
  <c r="E15" i="2"/>
  <c r="AA15" i="2" s="1"/>
  <c r="G15" i="2"/>
  <c r="I15" i="2"/>
  <c r="K15" i="2"/>
  <c r="M15" i="2"/>
  <c r="O15" i="2"/>
  <c r="Q15" i="2"/>
  <c r="S15" i="2"/>
  <c r="U15" i="2"/>
  <c r="W15" i="2"/>
  <c r="Y15" i="2"/>
  <c r="AC15" i="2"/>
  <c r="AI15" i="2" s="1"/>
  <c r="AE15" i="2"/>
  <c r="AG15" i="2"/>
  <c r="AG24" i="2" s="1"/>
  <c r="E17" i="2"/>
  <c r="AA17" i="2" s="1"/>
  <c r="AK17" i="2" s="1"/>
  <c r="G17" i="2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E18" i="2"/>
  <c r="AG18" i="2"/>
  <c r="AI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I19" i="2" s="1"/>
  <c r="AK19" i="2" s="1"/>
  <c r="AG19" i="2"/>
  <c r="E20" i="2"/>
  <c r="AA20" i="2" s="1"/>
  <c r="G20" i="2"/>
  <c r="I20" i="2"/>
  <c r="K20" i="2"/>
  <c r="M20" i="2"/>
  <c r="O20" i="2"/>
  <c r="Q20" i="2"/>
  <c r="S20" i="2"/>
  <c r="U20" i="2"/>
  <c r="W20" i="2"/>
  <c r="Y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I21" i="2" s="1"/>
  <c r="AK21" i="2" s="1"/>
  <c r="AE21" i="2"/>
  <c r="AG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I22" i="2" s="1"/>
  <c r="AK22" i="2" s="1"/>
  <c r="AG22" i="2"/>
  <c r="AG23" i="2"/>
  <c r="G24" i="2"/>
  <c r="G29" i="2" s="1"/>
  <c r="I24" i="2"/>
  <c r="I29" i="2" s="1"/>
  <c r="Q24" i="2"/>
  <c r="S24" i="2"/>
  <c r="W24" i="2"/>
  <c r="W29" i="2" s="1"/>
  <c r="Y24" i="2"/>
  <c r="Y29" i="2" s="1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I25" i="2" s="1"/>
  <c r="AK25" i="2" s="1"/>
  <c r="AE25" i="2"/>
  <c r="AG25" i="2"/>
  <c r="E26" i="2"/>
  <c r="AA26" i="2" s="1"/>
  <c r="G26" i="2"/>
  <c r="I26" i="2"/>
  <c r="I31" i="2" s="1"/>
  <c r="I33" i="2" s="1"/>
  <c r="I35" i="2" s="1"/>
  <c r="K26" i="2"/>
  <c r="M26" i="2"/>
  <c r="O26" i="2"/>
  <c r="O31" i="2" s="1"/>
  <c r="O33" i="2" s="1"/>
  <c r="O35" i="2" s="1"/>
  <c r="Q26" i="2"/>
  <c r="S26" i="2"/>
  <c r="S31" i="2" s="1"/>
  <c r="S33" i="2" s="1"/>
  <c r="S35" i="2" s="1"/>
  <c r="U26" i="2"/>
  <c r="U31" i="2" s="1"/>
  <c r="U33" i="2" s="1"/>
  <c r="U35" i="2" s="1"/>
  <c r="W26" i="2"/>
  <c r="Y26" i="2"/>
  <c r="Y31" i="2" s="1"/>
  <c r="Y33" i="2" s="1"/>
  <c r="Y35" i="2" s="1"/>
  <c r="AC26" i="2"/>
  <c r="AE26" i="2"/>
  <c r="AE31" i="2" s="1"/>
  <c r="AE35" i="2" s="1"/>
  <c r="AG26" i="2"/>
  <c r="AI26" i="2"/>
  <c r="E27" i="2"/>
  <c r="AA27" i="2" s="1"/>
  <c r="G27" i="2"/>
  <c r="I27" i="2"/>
  <c r="K27" i="2"/>
  <c r="M27" i="2"/>
  <c r="O27" i="2"/>
  <c r="Q27" i="2"/>
  <c r="S27" i="2"/>
  <c r="U27" i="2"/>
  <c r="W27" i="2"/>
  <c r="Y27" i="2"/>
  <c r="AC27" i="2"/>
  <c r="AE27" i="2"/>
  <c r="AG27" i="2"/>
  <c r="AI27" i="2"/>
  <c r="AK27" i="2" s="1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I28" i="2" s="1"/>
  <c r="AK28" i="2" s="1"/>
  <c r="AG28" i="2"/>
  <c r="Q29" i="2"/>
  <c r="G31" i="2"/>
  <c r="G33" i="2" s="1"/>
  <c r="G35" i="2" s="1"/>
  <c r="K31" i="2"/>
  <c r="K33" i="2" s="1"/>
  <c r="K35" i="2" s="1"/>
  <c r="M31" i="2"/>
  <c r="M33" i="2" s="1"/>
  <c r="M35" i="2" s="1"/>
  <c r="Q31" i="2"/>
  <c r="Q33" i="2" s="1"/>
  <c r="Q35" i="2" s="1"/>
  <c r="W31" i="2"/>
  <c r="W33" i="2" s="1"/>
  <c r="W35" i="2" s="1"/>
  <c r="AC31" i="2"/>
  <c r="AG31" i="2"/>
  <c r="AA32" i="2"/>
  <c r="AI32" i="2"/>
  <c r="AK32" i="2"/>
  <c r="AA34" i="2"/>
  <c r="AK34" i="2" s="1"/>
  <c r="AG35" i="2"/>
  <c r="D37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E38" i="2"/>
  <c r="AG38" i="2"/>
  <c r="AI38" i="2"/>
  <c r="E41" i="2"/>
  <c r="G41" i="2"/>
  <c r="I41" i="2"/>
  <c r="I53" i="2" s="1"/>
  <c r="I58" i="2" s="1"/>
  <c r="K41" i="2"/>
  <c r="M41" i="2"/>
  <c r="O41" i="2"/>
  <c r="O53" i="2" s="1"/>
  <c r="O58" i="2" s="1"/>
  <c r="Q41" i="2"/>
  <c r="S41" i="2"/>
  <c r="S53" i="2" s="1"/>
  <c r="S58" i="2" s="1"/>
  <c r="U41" i="2"/>
  <c r="W41" i="2"/>
  <c r="Y41" i="2"/>
  <c r="Y53" i="2" s="1"/>
  <c r="Y58" i="2" s="1"/>
  <c r="AA41" i="2"/>
  <c r="AC41" i="2"/>
  <c r="AE41" i="2"/>
  <c r="AE53" i="2" s="1"/>
  <c r="AE58" i="2" s="1"/>
  <c r="AG41" i="2"/>
  <c r="AG53" i="2" s="1"/>
  <c r="AG58" i="2" s="1"/>
  <c r="AI41" i="2"/>
  <c r="AK41" i="2" s="1"/>
  <c r="AK53" i="2" s="1"/>
  <c r="E42" i="2"/>
  <c r="AA42" i="2" s="1"/>
  <c r="G42" i="2"/>
  <c r="I42" i="2"/>
  <c r="K42" i="2"/>
  <c r="M42" i="2"/>
  <c r="O42" i="2"/>
  <c r="Q42" i="2"/>
  <c r="S42" i="2"/>
  <c r="U42" i="2"/>
  <c r="W42" i="2"/>
  <c r="Y42" i="2"/>
  <c r="AC42" i="2"/>
  <c r="AI42" i="2" s="1"/>
  <c r="AK42" i="2" s="1"/>
  <c r="AE42" i="2"/>
  <c r="AG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I43" i="2" s="1"/>
  <c r="AK43" i="2" s="1"/>
  <c r="AE43" i="2"/>
  <c r="AG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I44" i="2" s="1"/>
  <c r="AK44" i="2" s="1"/>
  <c r="AE44" i="2"/>
  <c r="AG44" i="2"/>
  <c r="E46" i="2"/>
  <c r="G46" i="2"/>
  <c r="AA46" i="2" s="1"/>
  <c r="I46" i="2"/>
  <c r="K46" i="2"/>
  <c r="M46" i="2"/>
  <c r="O46" i="2"/>
  <c r="Q46" i="2"/>
  <c r="S46" i="2"/>
  <c r="U46" i="2"/>
  <c r="W46" i="2"/>
  <c r="Y46" i="2"/>
  <c r="AC46" i="2"/>
  <c r="AE46" i="2"/>
  <c r="AG46" i="2"/>
  <c r="AI46" i="2"/>
  <c r="AK46" i="2" s="1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I47" i="2" s="1"/>
  <c r="AE47" i="2"/>
  <c r="AG47" i="2"/>
  <c r="E48" i="2"/>
  <c r="AA48" i="2" s="1"/>
  <c r="AK48" i="2" s="1"/>
  <c r="G48" i="2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E49" i="2"/>
  <c r="AG49" i="2"/>
  <c r="AI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I50" i="2" s="1"/>
  <c r="AK50" i="2" s="1"/>
  <c r="AG50" i="2"/>
  <c r="E51" i="2"/>
  <c r="AA51" i="2" s="1"/>
  <c r="G51" i="2"/>
  <c r="I51" i="2"/>
  <c r="K51" i="2"/>
  <c r="M51" i="2"/>
  <c r="O51" i="2"/>
  <c r="Q51" i="2"/>
  <c r="S51" i="2"/>
  <c r="U51" i="2"/>
  <c r="W51" i="2"/>
  <c r="Y51" i="2"/>
  <c r="AE51" i="2"/>
  <c r="AI51" i="2" s="1"/>
  <c r="AK51" i="2" s="1"/>
  <c r="AG51" i="2"/>
  <c r="AG52" i="2"/>
  <c r="E53" i="2"/>
  <c r="G53" i="2"/>
  <c r="G58" i="2" s="1"/>
  <c r="K53" i="2"/>
  <c r="K58" i="2" s="1"/>
  <c r="M53" i="2"/>
  <c r="M58" i="2" s="1"/>
  <c r="Q53" i="2"/>
  <c r="U53" i="2"/>
  <c r="W53" i="2"/>
  <c r="W58" i="2" s="1"/>
  <c r="AA53" i="2"/>
  <c r="AC53" i="2"/>
  <c r="AC58" i="2" s="1"/>
  <c r="E54" i="2"/>
  <c r="E58" i="2" s="1"/>
  <c r="G54" i="2"/>
  <c r="I54" i="2"/>
  <c r="K54" i="2"/>
  <c r="M54" i="2"/>
  <c r="O54" i="2"/>
  <c r="Q54" i="2"/>
  <c r="S54" i="2"/>
  <c r="U54" i="2"/>
  <c r="U58" i="2" s="1"/>
  <c r="W54" i="2"/>
  <c r="Y54" i="2"/>
  <c r="AA54" i="2"/>
  <c r="AC54" i="2"/>
  <c r="AI54" i="2" s="1"/>
  <c r="AK54" i="2" s="1"/>
  <c r="AE54" i="2"/>
  <c r="AG54" i="2"/>
  <c r="E55" i="2"/>
  <c r="G55" i="2"/>
  <c r="G60" i="2" s="1"/>
  <c r="I55" i="2"/>
  <c r="I60" i="2" s="1"/>
  <c r="I62" i="2" s="1"/>
  <c r="I64" i="2" s="1"/>
  <c r="K55" i="2"/>
  <c r="M55" i="2"/>
  <c r="M60" i="2" s="1"/>
  <c r="M62" i="2" s="1"/>
  <c r="M64" i="2" s="1"/>
  <c r="O55" i="2"/>
  <c r="Q55" i="2"/>
  <c r="S55" i="2"/>
  <c r="S60" i="2" s="1"/>
  <c r="S62" i="2" s="1"/>
  <c r="S64" i="2" s="1"/>
  <c r="U55" i="2"/>
  <c r="W55" i="2"/>
  <c r="W60" i="2" s="1"/>
  <c r="W62" i="2" s="1"/>
  <c r="W64" i="2" s="1"/>
  <c r="Y55" i="2"/>
  <c r="Y60" i="2" s="1"/>
  <c r="Y62" i="2" s="1"/>
  <c r="Y64" i="2" s="1"/>
  <c r="AC55" i="2"/>
  <c r="AC60" i="2" s="1"/>
  <c r="AI60" i="2" s="1"/>
  <c r="AE55" i="2"/>
  <c r="AG55" i="2"/>
  <c r="AI55" i="2"/>
  <c r="E56" i="2"/>
  <c r="AA56" i="2" s="1"/>
  <c r="G56" i="2"/>
  <c r="I56" i="2"/>
  <c r="K56" i="2"/>
  <c r="M56" i="2"/>
  <c r="O56" i="2"/>
  <c r="Q56" i="2"/>
  <c r="S56" i="2"/>
  <c r="U56" i="2"/>
  <c r="W56" i="2"/>
  <c r="Y56" i="2"/>
  <c r="AC56" i="2"/>
  <c r="AI56" i="2" s="1"/>
  <c r="AE56" i="2"/>
  <c r="AG56" i="2"/>
  <c r="E57" i="2"/>
  <c r="AA57" i="2" s="1"/>
  <c r="AK57" i="2" s="1"/>
  <c r="G57" i="2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Q58" i="2"/>
  <c r="E60" i="2"/>
  <c r="E62" i="2" s="1"/>
  <c r="K60" i="2"/>
  <c r="K62" i="2" s="1"/>
  <c r="K64" i="2" s="1"/>
  <c r="O60" i="2"/>
  <c r="O62" i="2" s="1"/>
  <c r="O64" i="2" s="1"/>
  <c r="Q60" i="2"/>
  <c r="Q62" i="2" s="1"/>
  <c r="Q64" i="2" s="1"/>
  <c r="U60" i="2"/>
  <c r="U62" i="2" s="1"/>
  <c r="U64" i="2" s="1"/>
  <c r="AE60" i="2"/>
  <c r="AG60" i="2"/>
  <c r="AA61" i="2"/>
  <c r="AI61" i="2"/>
  <c r="AK61" i="2"/>
  <c r="O63" i="2"/>
  <c r="AA63" i="2"/>
  <c r="AK63" i="2"/>
  <c r="E67" i="2"/>
  <c r="E71" i="2" s="1"/>
  <c r="G67" i="2"/>
  <c r="I67" i="2"/>
  <c r="I71" i="2" s="1"/>
  <c r="K67" i="2"/>
  <c r="K71" i="2" s="1"/>
  <c r="M67" i="2"/>
  <c r="O67" i="2"/>
  <c r="O71" i="2" s="1"/>
  <c r="Q67" i="2"/>
  <c r="S67" i="2"/>
  <c r="U67" i="2"/>
  <c r="U71" i="2" s="1"/>
  <c r="W67" i="2"/>
  <c r="Y67" i="2"/>
  <c r="Y71" i="2" s="1"/>
  <c r="AA67" i="2"/>
  <c r="AA71" i="2" s="1"/>
  <c r="AC67" i="2"/>
  <c r="AI67" i="2" s="1"/>
  <c r="AE67" i="2"/>
  <c r="AE71" i="2" s="1"/>
  <c r="AG67" i="2"/>
  <c r="E68" i="2"/>
  <c r="G68" i="2"/>
  <c r="G71" i="2" s="1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 s="1"/>
  <c r="E69" i="2"/>
  <c r="AA69" i="2" s="1"/>
  <c r="G69" i="2"/>
  <c r="I69" i="2"/>
  <c r="K69" i="2"/>
  <c r="M69" i="2"/>
  <c r="O69" i="2"/>
  <c r="Q69" i="2"/>
  <c r="S69" i="2"/>
  <c r="U69" i="2"/>
  <c r="W69" i="2"/>
  <c r="Y69" i="2"/>
  <c r="AC69" i="2"/>
  <c r="AI69" i="2" s="1"/>
  <c r="AK69" i="2" s="1"/>
  <c r="AE69" i="2"/>
  <c r="AG69" i="2"/>
  <c r="E70" i="2"/>
  <c r="AA70" i="2" s="1"/>
  <c r="AK70" i="2" s="1"/>
  <c r="G70" i="2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M71" i="2"/>
  <c r="Q71" i="2"/>
  <c r="S71" i="2"/>
  <c r="W71" i="2"/>
  <c r="AC71" i="2"/>
  <c r="AG71" i="2"/>
  <c r="AG74" i="2"/>
  <c r="E75" i="2"/>
  <c r="G75" i="2"/>
  <c r="G79" i="2" s="1"/>
  <c r="I75" i="2"/>
  <c r="K75" i="2"/>
  <c r="K79" i="2" s="1"/>
  <c r="M75" i="2"/>
  <c r="M79" i="2" s="1"/>
  <c r="O75" i="2"/>
  <c r="Q75" i="2"/>
  <c r="S75" i="2"/>
  <c r="U75" i="2"/>
  <c r="W75" i="2"/>
  <c r="W79" i="2" s="1"/>
  <c r="Y75" i="2"/>
  <c r="AA75" i="2"/>
  <c r="AA79" i="2" s="1"/>
  <c r="AC75" i="2"/>
  <c r="AC79" i="2" s="1"/>
  <c r="AE75" i="2"/>
  <c r="AG75" i="2"/>
  <c r="AG79" i="2" s="1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I76" i="2" s="1"/>
  <c r="AK76" i="2" s="1"/>
  <c r="AE76" i="2"/>
  <c r="AG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 s="1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I78" i="2" s="1"/>
  <c r="AK78" i="2" s="1"/>
  <c r="AE78" i="2"/>
  <c r="AG78" i="2"/>
  <c r="E79" i="2"/>
  <c r="I79" i="2"/>
  <c r="O79" i="2"/>
  <c r="Q79" i="2"/>
  <c r="S79" i="2"/>
  <c r="U79" i="2"/>
  <c r="Y79" i="2"/>
  <c r="AE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I83" i="2" s="1"/>
  <c r="AK83" i="2" s="1"/>
  <c r="AG83" i="2"/>
  <c r="E85" i="2"/>
  <c r="AA85" i="2" s="1"/>
  <c r="AA87" i="2" s="1"/>
  <c r="G85" i="2"/>
  <c r="G87" i="2" s="1"/>
  <c r="I85" i="2"/>
  <c r="K85" i="2"/>
  <c r="M85" i="2"/>
  <c r="M87" i="2" s="1"/>
  <c r="O85" i="2"/>
  <c r="O87" i="2" s="1"/>
  <c r="Q85" i="2"/>
  <c r="S85" i="2"/>
  <c r="U85" i="2"/>
  <c r="W85" i="2"/>
  <c r="W87" i="2" s="1"/>
  <c r="Y85" i="2"/>
  <c r="AC85" i="2"/>
  <c r="AI85" i="2" s="1"/>
  <c r="AE85" i="2"/>
  <c r="AE87" i="2" s="1"/>
  <c r="AG85" i="2"/>
  <c r="AG87" i="2" s="1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I86" i="2" s="1"/>
  <c r="AK86" i="2" s="1"/>
  <c r="AE86" i="2"/>
  <c r="AG86" i="2"/>
  <c r="E87" i="2"/>
  <c r="I87" i="2"/>
  <c r="K87" i="2"/>
  <c r="Q87" i="2"/>
  <c r="S87" i="2"/>
  <c r="U87" i="2"/>
  <c r="Y87" i="2"/>
  <c r="AI31" i="2" l="1"/>
  <c r="AA29" i="2"/>
  <c r="AI87" i="2"/>
  <c r="AK85" i="2"/>
  <c r="AK87" i="2" s="1"/>
  <c r="AI64" i="2"/>
  <c r="AK38" i="2"/>
  <c r="AK56" i="2"/>
  <c r="AK47" i="2"/>
  <c r="AA31" i="2"/>
  <c r="AK26" i="2"/>
  <c r="AK18" i="2"/>
  <c r="AK15" i="2"/>
  <c r="AK9" i="2"/>
  <c r="AK67" i="2"/>
  <c r="AK71" i="2" s="1"/>
  <c r="AI71" i="2"/>
  <c r="E64" i="2"/>
  <c r="AA58" i="2"/>
  <c r="K29" i="2"/>
  <c r="AK49" i="2"/>
  <c r="G62" i="2"/>
  <c r="G64" i="2" s="1"/>
  <c r="AA60" i="2"/>
  <c r="AK60" i="2" s="1"/>
  <c r="AG29" i="2"/>
  <c r="AC87" i="2"/>
  <c r="AA55" i="2"/>
  <c r="AK55" i="2" s="1"/>
  <c r="A59" i="1"/>
  <c r="O25" i="46933"/>
  <c r="O30" i="46933"/>
  <c r="N12" i="46933"/>
  <c r="E31" i="2"/>
  <c r="E33" i="2" s="1"/>
  <c r="A28" i="1"/>
  <c r="M32" i="46933"/>
  <c r="P23" i="46933"/>
  <c r="O22" i="46933"/>
  <c r="AI75" i="2"/>
  <c r="AI53" i="2"/>
  <c r="AI58" i="2" s="1"/>
  <c r="AC35" i="2"/>
  <c r="AI12" i="2"/>
  <c r="A23" i="1"/>
  <c r="P24" i="46933"/>
  <c r="D66" i="2"/>
  <c r="A72" i="1"/>
  <c r="AK75" i="2" l="1"/>
  <c r="AK79" i="2" s="1"/>
  <c r="AI79" i="2"/>
  <c r="AA62" i="2"/>
  <c r="AK58" i="2"/>
  <c r="N32" i="46933"/>
  <c r="M34" i="46933"/>
  <c r="AI24" i="2"/>
  <c r="AI29" i="2" s="1"/>
  <c r="AK12" i="2"/>
  <c r="AK24" i="2" s="1"/>
  <c r="AK29" i="2" s="1"/>
  <c r="AA33" i="2"/>
  <c r="E35" i="2"/>
  <c r="AK31" i="2"/>
  <c r="AI35" i="2"/>
  <c r="AK62" i="2" l="1"/>
  <c r="AK64" i="2" s="1"/>
  <c r="AA64" i="2"/>
  <c r="AA35" i="2"/>
  <c r="AK33" i="2"/>
  <c r="AK35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<sst xmlns="http://schemas.openxmlformats.org/spreadsheetml/2006/main" count="328" uniqueCount="218">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</sst>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37183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1050784.716882491</v>
          </cell>
          <cell r="E8">
            <v>1578285.7447549566</v>
          </cell>
          <cell r="F8">
            <v>3773030.117827158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3773030.117827158</v>
          </cell>
          <cell r="K8">
            <v>77883557.316843361</v>
          </cell>
        </row>
        <row r="9">
          <cell r="D9">
            <v>-2903595.4529168834</v>
          </cell>
          <cell r="E9">
            <v>-871370.66768805776</v>
          </cell>
          <cell r="F9">
            <v>411137.65055741946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411137.65055741946</v>
          </cell>
          <cell r="K9">
            <v>187621022.24034682</v>
          </cell>
        </row>
        <row r="10">
          <cell r="D10">
            <v>-630781.52736057341</v>
          </cell>
          <cell r="E10">
            <v>-1775850.9917341601</v>
          </cell>
          <cell r="F10">
            <v>-4372690.8302926291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-4372690.8302926291</v>
          </cell>
          <cell r="K10">
            <v>126853072.37476215</v>
          </cell>
        </row>
        <row r="11">
          <cell r="D11">
            <v>-2175732.5040638205</v>
          </cell>
          <cell r="E11">
            <v>-5474581.3940352965</v>
          </cell>
          <cell r="F11">
            <v>-2044614.4462632788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-2044614.4462632788</v>
          </cell>
          <cell r="K11">
            <v>169962575.07495749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1989.3161717854091</v>
          </cell>
          <cell r="E13">
            <v>-11512.804648737918</v>
          </cell>
          <cell r="F13">
            <v>-30579.320866756487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-30579.320866756487</v>
          </cell>
          <cell r="K13">
            <v>-390670.95848150388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-4657335.4512870004</v>
          </cell>
          <cell r="E18">
            <v>-6555030.1133512948</v>
          </cell>
          <cell r="F18">
            <v>-2263716.8290380798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-2263716.8290380798</v>
          </cell>
          <cell r="K18">
            <v>561929556.52535772</v>
          </cell>
        </row>
        <row r="19">
          <cell r="D19">
            <v>-47887.21144463215</v>
          </cell>
          <cell r="E19">
            <v>-311654.66225677077</v>
          </cell>
          <cell r="F19">
            <v>-160029.60644236021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-160029.60644236021</v>
          </cell>
          <cell r="K19">
            <v>74231916.931475863</v>
          </cell>
        </row>
        <row r="20">
          <cell r="D20">
            <v>-39616.820359807927</v>
          </cell>
          <cell r="E20">
            <v>-193460.7011926258</v>
          </cell>
          <cell r="F20">
            <v>-78902.397777849226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-78902.397777849226</v>
          </cell>
          <cell r="K20">
            <v>32024669.959434874</v>
          </cell>
        </row>
        <row r="21">
          <cell r="D21">
            <v>-66568.226424598135</v>
          </cell>
          <cell r="E21">
            <v>-546340.71062279493</v>
          </cell>
          <cell r="F21">
            <v>1411188.7110470294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1411188.7110470294</v>
          </cell>
          <cell r="K21">
            <v>31568153.927487753</v>
          </cell>
        </row>
        <row r="22">
          <cell r="D22">
            <v>-90</v>
          </cell>
          <cell r="E22">
            <v>39018.379875473678</v>
          </cell>
          <cell r="F22">
            <v>269670.78953330038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269670.78953330038</v>
          </cell>
          <cell r="K22">
            <v>21921681.634073161</v>
          </cell>
        </row>
        <row r="23">
          <cell r="D23">
            <v>-66.925469604553655</v>
          </cell>
          <cell r="E23">
            <v>-301.43025186564773</v>
          </cell>
          <cell r="F23">
            <v>-1190.2538770848048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-1190.2538770848048</v>
          </cell>
          <cell r="K23">
            <v>-611120.82413175039</v>
          </cell>
        </row>
        <row r="24">
          <cell r="D24">
            <v>7843.8051908985362</v>
          </cell>
          <cell r="E24">
            <v>52.394783256866504</v>
          </cell>
          <cell r="F24">
            <v>10128.119835184949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10128.119835184949</v>
          </cell>
          <cell r="K24">
            <v>1161068.7957484603</v>
          </cell>
        </row>
        <row r="25">
          <cell r="D25">
            <v>3176.2608079197817</v>
          </cell>
          <cell r="E25">
            <v>218589.37719941657</v>
          </cell>
          <cell r="F25">
            <v>444622.01201307401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444622.01201307401</v>
          </cell>
          <cell r="K25">
            <v>8802399.966137968</v>
          </cell>
        </row>
        <row r="26">
          <cell r="D26">
            <v>-109.12914180579537</v>
          </cell>
          <cell r="E26">
            <v>4454.8356533954211</v>
          </cell>
          <cell r="F26">
            <v>41433.555514605541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41433.555514605541</v>
          </cell>
          <cell r="K26">
            <v>777346.15475336695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-143318.24684163026</v>
          </cell>
          <cell r="E32">
            <v>-960778.71979264286</v>
          </cell>
          <cell r="F32">
            <v>1936920.9298458998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1936920.9298458998</v>
          </cell>
          <cell r="K32">
            <v>169876116.54497972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-4800653.6981286304</v>
          </cell>
          <cell r="E34">
            <v>-7515808.8331439374</v>
          </cell>
          <cell r="F34">
            <v>-326795.89919218002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-326795.89919218002</v>
          </cell>
          <cell r="K34">
            <v>784221303.07033741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-4800653.6981286304</v>
          </cell>
          <cell r="E36">
            <v>-7515808.8331439374</v>
          </cell>
          <cell r="F36">
            <v>-326795.89919218002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-326795.89919218002</v>
          </cell>
          <cell r="K36">
            <v>792845228.07033741</v>
          </cell>
        </row>
        <row r="38">
          <cell r="D38">
            <v>-34859.717083562762</v>
          </cell>
          <cell r="E38">
            <v>-7665.2772890494816</v>
          </cell>
          <cell r="F38">
            <v>-22075.041898340889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-22075.041898340889</v>
          </cell>
          <cell r="K38">
            <v>-947546.02592517238</v>
          </cell>
        </row>
        <row r="39">
          <cell r="D39">
            <v>-13662.411629173443</v>
          </cell>
          <cell r="E39">
            <v>21600.437451699552</v>
          </cell>
          <cell r="F39">
            <v>35466.024569975751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35466.024569975751</v>
          </cell>
          <cell r="K39">
            <v>468508.59897633537</v>
          </cell>
        </row>
        <row r="40">
          <cell r="D40">
            <v>-83.715360428155805</v>
          </cell>
          <cell r="E40">
            <v>67.427855940190085</v>
          </cell>
          <cell r="F40">
            <v>-80.822426324455975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-80.822426324455975</v>
          </cell>
          <cell r="K40">
            <v>53862.021939489074</v>
          </cell>
        </row>
        <row r="41">
          <cell r="D41">
            <v>0</v>
          </cell>
          <cell r="E41">
            <v>99095.731027294954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432437.79641225352</v>
          </cell>
          <cell r="E42">
            <v>388455.85292132106</v>
          </cell>
          <cell r="F42">
            <v>2424674.9521991727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2424674.9521991727</v>
          </cell>
          <cell r="K42">
            <v>240201035.51811895</v>
          </cell>
        </row>
        <row r="43">
          <cell r="D43">
            <v>383831.95233908918</v>
          </cell>
          <cell r="E43">
            <v>501554.17196720629</v>
          </cell>
          <cell r="F43">
            <v>2999035.1223558998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2999035.1223558998</v>
          </cell>
          <cell r="K43">
            <v>319884471.52234292</v>
          </cell>
        </row>
        <row r="44">
          <cell r="D44">
            <v>-4416821.7457895409</v>
          </cell>
          <cell r="E44">
            <v>-7014254.6611767309</v>
          </cell>
          <cell r="F44">
            <v>2672239.2231637198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2672239.2231637198</v>
          </cell>
          <cell r="K44">
            <v>1112729699.5926805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1" activePane="bottomRight" state="frozen"/>
      <selection activeCell="B2" sqref="B2"/>
      <selection pane="topRight" activeCell="D2" sqref="D2"/>
      <selection pane="bottomLeft" activeCell="B8" sqref="B8"/>
      <selection pane="bottomRight" activeCell="E25" sqref="E25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1050784.716882491</v>
      </c>
      <c r="E8" s="171">
        <f>'[28]Power West P&amp;L'!E8</f>
        <v>1578285.7447549566</v>
      </c>
      <c r="F8" s="171">
        <f>'[28]Power West P&amp;L'!F8</f>
        <v>3773030.117827158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3773030.117827158</v>
      </c>
      <c r="K8" s="171">
        <f>'[28]Power West P&amp;L'!K8</f>
        <v>77883557.316843361</v>
      </c>
      <c r="L8" s="165">
        <f>'[28]Power West P&amp;L'!$K$8</f>
        <v>77883557.316843361</v>
      </c>
      <c r="M8" s="138">
        <f>+[25]WEST_DPR!BB71-[25]WEST_DPR!BB67</f>
        <v>75538505.774925128</v>
      </c>
      <c r="N8" s="155">
        <f>M8-K8+37229*0</f>
        <v>-2345051.541918233</v>
      </c>
      <c r="O8" s="154">
        <f>'[27]Power West P&amp;L'!J8+D8-K8</f>
        <v>-5360973.6161684096</v>
      </c>
      <c r="P8" s="154">
        <f>'[27]Power West P&amp;L'!F8+D8-F8</f>
        <v>-2840979.0499029951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-2903595.4529168834</v>
      </c>
      <c r="E9" s="171">
        <f>'[28]Power West P&amp;L'!E9</f>
        <v>-871370.66768805776</v>
      </c>
      <c r="F9" s="171">
        <f>'[28]Power West P&amp;L'!F9</f>
        <v>411137.65055741946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411137.65055741946</v>
      </c>
      <c r="K9" s="171">
        <f>'[28]Power West P&amp;L'!K9</f>
        <v>187621022.24034682</v>
      </c>
      <c r="L9" s="165">
        <f>'[28]Power West P&amp;L'!$K$9</f>
        <v>187621022.24034682</v>
      </c>
      <c r="M9" s="138">
        <f>+[25]WEST_DPR!BJ71-[25]WEST_DPR!BJ67</f>
        <v>158420500.42941776</v>
      </c>
      <c r="N9" s="155">
        <f>M9-K9+450636</f>
        <v>-28749885.81092906</v>
      </c>
      <c r="O9" s="154">
        <f>'[27]Power West P&amp;L'!J9+D9-K9</f>
        <v>-55963671.093090594</v>
      </c>
      <c r="P9" s="154">
        <f>'[27]Power West P&amp;L'!F9+D9-F9</f>
        <v>-7597869.5247249026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-630781.52736057341</v>
      </c>
      <c r="E10" s="171">
        <f>'[28]Power West P&amp;L'!E10</f>
        <v>-1775850.9917341601</v>
      </c>
      <c r="F10" s="171">
        <f>'[28]Power West P&amp;L'!F10</f>
        <v>-4372690.8302926291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-4372690.8302926291</v>
      </c>
      <c r="K10" s="171">
        <f>'[28]Power West P&amp;L'!K10</f>
        <v>126853072.37476215</v>
      </c>
      <c r="L10" s="165">
        <f>'[28]Power West P&amp;L'!$K$10</f>
        <v>126853072.37476215</v>
      </c>
      <c r="M10" s="138">
        <f>+[25]WEST_DPR!BR71-[25]WEST_DPR!BR67</f>
        <v>124822750.37166366</v>
      </c>
      <c r="N10" s="155">
        <f>M10-K10</f>
        <v>-2030322.0030984879</v>
      </c>
      <c r="O10" s="154">
        <f>'[27]Power West P&amp;L'!J10+D10-K10</f>
        <v>-7557249.7518385202</v>
      </c>
      <c r="P10" s="154">
        <f>'[27]Power West P&amp;L'!F10+D10-F10</f>
        <v>2910945.2743355292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-2175732.5040638205</v>
      </c>
      <c r="E11" s="171">
        <f>'[28]Power West P&amp;L'!E11</f>
        <v>-5474581.3940352965</v>
      </c>
      <c r="F11" s="171">
        <f>'[28]Power West P&amp;L'!F11</f>
        <v>-2044614.4462632788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-2044614.4462632788</v>
      </c>
      <c r="K11" s="171">
        <f>'[28]Power West P&amp;L'!K11</f>
        <v>169962575.07495749</v>
      </c>
      <c r="L11" s="165">
        <f>'[28]Power West P&amp;L'!$K$11</f>
        <v>169962575.07495749</v>
      </c>
      <c r="M11" s="138">
        <f>+[25]WEST_DPR!BZ71-[25]WEST_DPR!BZ67</f>
        <v>121561554.88213903</v>
      </c>
      <c r="N11" s="155">
        <f>M11-K11-98453</f>
        <v>-48499473.192818463</v>
      </c>
      <c r="O11" s="154">
        <f>'[27]Power West P&amp;L'!J11+D11-K11</f>
        <v>-70015397.554955706</v>
      </c>
      <c r="P11" s="154">
        <f>'[27]Power West P&amp;L'!F11+D11-F11</f>
        <v>-817229.8836447061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1989.3161717854091</v>
      </c>
      <c r="E13" s="171">
        <f>'[28]Power West P&amp;L'!E13</f>
        <v>-11512.804648737918</v>
      </c>
      <c r="F13" s="171">
        <f>'[28]Power West P&amp;L'!F13</f>
        <v>-30579.320866756487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-30579.320866756487</v>
      </c>
      <c r="K13" s="171">
        <f>'[28]Power West P&amp;L'!K13</f>
        <v>-390670.95848150388</v>
      </c>
      <c r="L13" s="165"/>
      <c r="M13" s="166">
        <f>+[25]WEST_DPR!CB71-[25]WEST_DPR!CB67</f>
        <v>-407500.83352071734</v>
      </c>
      <c r="N13" s="155">
        <f>M13-K13</f>
        <v>-16829.875039213453</v>
      </c>
      <c r="O13" s="154">
        <f>'[27]Power West P&amp;L'!J13+D13-K13</f>
        <v>1548024.9420182018</v>
      </c>
      <c r="P13" s="154">
        <f>'[27]Power West P&amp;L'!F13+D13-F13</f>
        <v>-13129.467006022755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77883557.316843361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-77883557.316843361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77883557.316843361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-77883557.316843361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77883557.316843361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-77883557.316843361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77883557.316843361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-77883557.316843361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-4657335.4512870004</v>
      </c>
      <c r="E18" s="173">
        <f>'[28]Power West P&amp;L'!E18</f>
        <v>-6555030.1133512948</v>
      </c>
      <c r="F18" s="173">
        <f>'[28]Power West P&amp;L'!F18</f>
        <v>-2263716.8290380798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-2263716.8290380798</v>
      </c>
      <c r="K18" s="174">
        <f>'[28]Power West P&amp;L'!K18</f>
        <v>561929556.52535772</v>
      </c>
      <c r="L18" s="165"/>
      <c r="M18" s="167">
        <f>SUM(M8:M13)</f>
        <v>475430702.37172645</v>
      </c>
      <c r="N18" s="155">
        <f>M18-K18+508218-37230</f>
        <v>-86027866.15363127</v>
      </c>
      <c r="O18" s="154">
        <f>'[27]Power West P&amp;L'!J18+D18-K18</f>
        <v>-137358451.95127052</v>
      </c>
      <c r="P18" s="154">
        <f>'[27]Power West P&amp;L'!F18+D18-F18</f>
        <v>-8367447.1342874095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-47887.21144463215</v>
      </c>
      <c r="E19" s="171">
        <f>'[28]Power West P&amp;L'!E19</f>
        <v>-311654.66225677077</v>
      </c>
      <c r="F19" s="171">
        <f>'[28]Power West P&amp;L'!F19</f>
        <v>-160029.60644236021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-160029.60644236021</v>
      </c>
      <c r="K19" s="171">
        <f>'[28]Power West P&amp;L'!K19</f>
        <v>74231916.931475863</v>
      </c>
      <c r="L19" s="165">
        <f>'[28]Power West P&amp;L'!$K$19</f>
        <v>74231916.931475863</v>
      </c>
      <c r="M19" s="138">
        <f>[25]WEST_DPR!E71-[25]WEST_DPR!E67</f>
        <v>68589266.355120391</v>
      </c>
      <c r="N19" s="155">
        <f>M19-K19-8810</f>
        <v>-5651460.5763554722</v>
      </c>
      <c r="O19" s="154">
        <f>'[27]Power West P&amp;L'!J19+D19-K19</f>
        <v>-14772291.551960871</v>
      </c>
      <c r="P19" s="154">
        <f>'[27]Power West P&amp;L'!F19+D19-F19</f>
        <v>-71213.843853177736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-39616.820359807927</v>
      </c>
      <c r="E20" s="171">
        <f>'[28]Power West P&amp;L'!E20</f>
        <v>-193460.7011926258</v>
      </c>
      <c r="F20" s="171">
        <f>'[28]Power West P&amp;L'!F20</f>
        <v>-78902.397777849226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-78902.397777849226</v>
      </c>
      <c r="K20" s="171">
        <f>'[28]Power West P&amp;L'!K20</f>
        <v>32024669.959434874</v>
      </c>
      <c r="L20" s="165">
        <f>'[28]Power West P&amp;L'!$K$20</f>
        <v>32024669.959434874</v>
      </c>
      <c r="M20" s="138">
        <f>+[25]WEST_DPR!P71-[25]WEST_DPR!P67</f>
        <v>31206704.55262021</v>
      </c>
      <c r="N20" s="155">
        <f>M20-K20-1218</f>
        <v>-819183.4068146646</v>
      </c>
      <c r="O20" s="154">
        <f>'[27]Power West P&amp;L'!J20+D20-K20</f>
        <v>-3520671.7786230557</v>
      </c>
      <c r="P20" s="154">
        <f>'[27]Power West P&amp;L'!F20+D20-F20</f>
        <v>-58560.905403042474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-66568.226424598135</v>
      </c>
      <c r="E21" s="171">
        <f>'[28]Power West P&amp;L'!E21</f>
        <v>-546340.71062279493</v>
      </c>
      <c r="F21" s="171">
        <f>'[28]Power West P&amp;L'!F21</f>
        <v>1411188.7110470294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1411188.7110470294</v>
      </c>
      <c r="K21" s="171">
        <f>'[28]Power West P&amp;L'!K21</f>
        <v>31568153.927487753</v>
      </c>
      <c r="L21" s="165">
        <f>'[28]Power West P&amp;L'!$K$21</f>
        <v>31568153.927487753</v>
      </c>
      <c r="M21" s="138">
        <f>+[25]WEST_DPR!AF71-[25]WEST_DPR!AF67</f>
        <v>27837071.475512806</v>
      </c>
      <c r="N21" s="155">
        <f>M21-K21</f>
        <v>-3731082.451974947</v>
      </c>
      <c r="O21" s="154">
        <f>'[27]Power West P&amp;L'!J21+D21-K21</f>
        <v>-5369732.8819770962</v>
      </c>
      <c r="P21" s="154">
        <f>'[27]Power West P&amp;L'!F21+D21-F21</f>
        <v>-2363278.4270080766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-90</v>
      </c>
      <c r="E22" s="171">
        <f>'[28]Power West P&amp;L'!E22</f>
        <v>39018.379875473678</v>
      </c>
      <c r="F22" s="171">
        <f>'[28]Power West P&amp;L'!F22</f>
        <v>269670.78953330038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269670.78953330038</v>
      </c>
      <c r="K22" s="171">
        <f>'[28]Power West P&amp;L'!K22</f>
        <v>21921681.634073161</v>
      </c>
      <c r="L22" s="165"/>
      <c r="M22" s="138">
        <f>+[25]WEST_DPR!AL71-[25]WEST_DPR!AL67</f>
        <v>20184501.923615593</v>
      </c>
      <c r="N22" s="155">
        <f>M22-K22-1016</f>
        <v>-1738195.7104575671</v>
      </c>
      <c r="O22" s="154">
        <f>'[27]Power West P&amp;L'!J22+D22-K22</f>
        <v>-2372650.4449547566</v>
      </c>
      <c r="P22" s="154">
        <f>'[27]Power West P&amp;L'!F22+D22-F22</f>
        <v>-246982.10882939337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-66.925469604553655</v>
      </c>
      <c r="E23" s="171">
        <f>'[28]Power West P&amp;L'!E23</f>
        <v>-301.43025186564773</v>
      </c>
      <c r="F23" s="171">
        <f>'[28]Power West P&amp;L'!F23</f>
        <v>-1190.2538770848048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-1190.2538770848048</v>
      </c>
      <c r="K23" s="171">
        <f>'[28]Power West P&amp;L'!K23</f>
        <v>-611120.82413175039</v>
      </c>
      <c r="L23" s="138"/>
      <c r="M23" s="138">
        <f>+[25]WEST_DPR!X71-[25]WEST_DPR!X67</f>
        <v>-295771.89968011307</v>
      </c>
      <c r="N23" s="155">
        <f t="shared" ref="N23:N31" si="0">M23-K23</f>
        <v>315348.92445163731</v>
      </c>
      <c r="O23" s="154">
        <f>'[27]Power West P&amp;L'!J23+D23-K23</f>
        <v>-12221.983939233702</v>
      </c>
      <c r="P23" s="154">
        <f>'[27]Power West P&amp;L'!F23+D23-F23</f>
        <v>1627.4799608910603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7843.8051908985362</v>
      </c>
      <c r="E24" s="171">
        <f>'[28]Power West P&amp;L'!E24</f>
        <v>52.394783256866504</v>
      </c>
      <c r="F24" s="171">
        <f>'[28]Power West P&amp;L'!F24</f>
        <v>10128.119835184949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10128.119835184949</v>
      </c>
      <c r="K24" s="171">
        <f>'[28]Power West P&amp;L'!K24</f>
        <v>1161068.7957484603</v>
      </c>
      <c r="L24" s="138"/>
      <c r="M24" s="166">
        <f>+[25]WEST_DPR!AN71-[25]WEST_DPR!AN67</f>
        <v>842405.22951942624</v>
      </c>
      <c r="N24" s="155">
        <f t="shared" si="0"/>
        <v>-318663.5662290341</v>
      </c>
      <c r="O24" s="154">
        <f>'[27]Power West P&amp;L'!J24+D24-K24</f>
        <v>-425139.88294869312</v>
      </c>
      <c r="P24" s="154">
        <f>'[27]Power West P&amp;L'!F24+D24-F24</f>
        <v>-2284.3146442864127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3176.2608079197817</v>
      </c>
      <c r="E25" s="171">
        <f>'[28]Power West P&amp;L'!E25</f>
        <v>218589.37719941657</v>
      </c>
      <c r="F25" s="171">
        <f>'[28]Power West P&amp;L'!F25</f>
        <v>444622.01201307401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444622.01201307401</v>
      </c>
      <c r="K25" s="171">
        <f>'[28]Power West P&amp;L'!K25</f>
        <v>8802399.966137968</v>
      </c>
      <c r="L25" s="138"/>
      <c r="M25" s="138">
        <f>+[25]WEST_DPR!AM71-[25]WEST_DPR!AM67</f>
        <v>6331303.5281975279</v>
      </c>
      <c r="N25" s="155">
        <f t="shared" si="0"/>
        <v>-2471096.4379404401</v>
      </c>
      <c r="O25" s="154">
        <f>'[27]Power West P&amp;L'!J25+D25-K25</f>
        <v>-3148472.6918776277</v>
      </c>
      <c r="P25" s="154">
        <f>'[27]Power West P&amp;L'!F25+D25-F25</f>
        <v>-481938.01939235989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-109.12914180579537</v>
      </c>
      <c r="E26" s="171">
        <f>'[28]Power West P&amp;L'!E26</f>
        <v>4454.8356533954211</v>
      </c>
      <c r="F26" s="171">
        <f>'[28]Power West P&amp;L'!F26</f>
        <v>41433.555514605541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41433.555514605541</v>
      </c>
      <c r="K26" s="171">
        <f>'[28]Power West P&amp;L'!K26</f>
        <v>777346.15475336695</v>
      </c>
      <c r="L26" s="138"/>
      <c r="M26" s="138">
        <f>+[25]WEST_DPR!G71-[25]WEST_DPR!G67</f>
        <v>660244.87892071577</v>
      </c>
      <c r="N26" s="155">
        <f t="shared" si="0"/>
        <v>-117101.27583265118</v>
      </c>
      <c r="O26" s="154">
        <f>'[27]Power West P&amp;L'!J26+D26-K26</f>
        <v>-662042.36730614956</v>
      </c>
      <c r="P26" s="154">
        <f>'[27]Power West P&amp;L'!F26+D26-F26</f>
        <v>-40763.728561377844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-143318.24684163026</v>
      </c>
      <c r="E32" s="173">
        <f>'[28]Power West P&amp;L'!E32</f>
        <v>-960778.71979264286</v>
      </c>
      <c r="F32" s="173">
        <f>'[28]Power West P&amp;L'!F32</f>
        <v>1936920.9298458998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1936920.9298458998</v>
      </c>
      <c r="K32" s="174">
        <f>'[28]Power West P&amp;L'!K32</f>
        <v>169876116.54497972</v>
      </c>
      <c r="L32" s="167"/>
      <c r="M32" s="167">
        <f>SUM(M19:M26)</f>
        <v>155355726.04382655</v>
      </c>
      <c r="N32" s="155">
        <f>M32-K32-11044</f>
        <v>-14531434.501153171</v>
      </c>
      <c r="O32" s="154">
        <f>'[27]Power West P&amp;L'!J32+D32-K32</f>
        <v>-30283223.583587497</v>
      </c>
      <c r="P32" s="154">
        <f>'[27]Power West P&amp;L'!F32+D32-F32</f>
        <v>-3263393.8677308233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-4800653.6981286304</v>
      </c>
      <c r="E34" s="173">
        <f>'[28]Power West P&amp;L'!E34</f>
        <v>-7515808.8331439374</v>
      </c>
      <c r="F34" s="173">
        <f>'[28]Power West P&amp;L'!F34</f>
        <v>-326795.89919218002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-326795.89919218002</v>
      </c>
      <c r="K34" s="174">
        <f>'[28]Power West P&amp;L'!K34</f>
        <v>784221303.07033741</v>
      </c>
      <c r="L34" s="157">
        <f>'[28]Power West P&amp;L'!$K$34</f>
        <v>784221303.07033741</v>
      </c>
      <c r="M34" s="167">
        <f>M32+M18</f>
        <v>630786428.41555297</v>
      </c>
      <c r="N34" s="155"/>
      <c r="O34" s="154">
        <f>'[27]Power West P&amp;L'!J34+D34-K34</f>
        <v>-182415277.53485799</v>
      </c>
      <c r="P34" s="154">
        <f>'[27]Power West P&amp;L'!F34+D34-F34</f>
        <v>-11630841.002018232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-4800653.6981286304</v>
      </c>
      <c r="E36" s="173">
        <f>'[28]Power West P&amp;L'!E36</f>
        <v>-7515808.8331439374</v>
      </c>
      <c r="F36" s="173">
        <f>'[28]Power West P&amp;L'!F36</f>
        <v>-326795.89919218002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-326795.89919218002</v>
      </c>
      <c r="K36" s="174">
        <f>'[28]Power West P&amp;L'!K36</f>
        <v>792845228.07033741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-34859.717083562762</v>
      </c>
      <c r="E37" s="171">
        <f>'[28]Power West P&amp;L'!E38</f>
        <v>-7665.2772890494816</v>
      </c>
      <c r="F37" s="171">
        <f>'[28]Power West P&amp;L'!F38</f>
        <v>-22075.041898340889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-22075.041898340889</v>
      </c>
      <c r="K37" s="171">
        <f>'[28]Power West P&amp;L'!K38</f>
        <v>-947546.02592517238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-13662.411629173443</v>
      </c>
      <c r="E38" s="171">
        <f>'[28]Power West P&amp;L'!E39</f>
        <v>21600.437451699552</v>
      </c>
      <c r="F38" s="171">
        <f>'[28]Power West P&amp;L'!F39</f>
        <v>35466.024569975751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35466.024569975751</v>
      </c>
      <c r="K38" s="171">
        <f>'[28]Power West P&amp;L'!K39</f>
        <v>468508.59897633537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-83.715360428155805</v>
      </c>
      <c r="E39" s="171">
        <f>'[28]Power West P&amp;L'!E40</f>
        <v>67.427855940190085</v>
      </c>
      <c r="F39" s="171">
        <f>'[28]Power West P&amp;L'!F40</f>
        <v>-80.822426324455975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-80.822426324455975</v>
      </c>
      <c r="K39" s="171">
        <f>'[28]Power West P&amp;L'!K40</f>
        <v>53862.021939489074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99095.731027294954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432437.79641225352</v>
      </c>
      <c r="E41" s="171">
        <f>'[28]Power West P&amp;L'!E42</f>
        <v>388455.85292132106</v>
      </c>
      <c r="F41" s="171">
        <f>'[28]Power West P&amp;L'!F42</f>
        <v>2424674.9521991727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2424674.9521991727</v>
      </c>
      <c r="K41" s="171">
        <f>'[28]Power West P&amp;L'!K42</f>
        <v>240201035.51811895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383831.95233908918</v>
      </c>
      <c r="E42" s="173">
        <f>'[28]Power West P&amp;L'!E43</f>
        <v>501554.17196720629</v>
      </c>
      <c r="F42" s="173">
        <f>'[28]Power West P&amp;L'!F43</f>
        <v>2999035.1223558998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2999035.1223558998</v>
      </c>
      <c r="K42" s="174">
        <f>'[28]Power West P&amp;L'!K43</f>
        <v>319884471.52234292</v>
      </c>
      <c r="L42" s="157">
        <f>'[28]Power West P&amp;L'!$K$39</f>
        <v>468508.59897633537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-4416821.7457895409</v>
      </c>
      <c r="E43" s="173">
        <f>'[28]Power West P&amp;L'!E44</f>
        <v>-7014254.6611767309</v>
      </c>
      <c r="F43" s="173">
        <f>'[28]Power West P&amp;L'!F44</f>
        <v>2672239.2231637198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2672239.2231637198</v>
      </c>
      <c r="K43" s="174">
        <f>'[28]Power West P&amp;L'!K44</f>
        <v>1112729699.5926805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2014-09-05T11:12:19Z</dcterms:modified>
</cp:coreProperties>
</file>