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Nov 6" sheetId="1" r:id="rId1"/>
  </sheets>
  <definedNames>
    <definedName name="_xlnm.Print_Area" localSheetId="0">'Nov 6'!$A$1:$R$52</definedName>
  </definedNames>
  <calcPr calcId="152511"/>
</workbook>
</file>

<file path=xl/calcChain.xml><?xml version="1.0" encoding="utf-8"?>
<calcChain xmlns="http://schemas.openxmlformats.org/spreadsheetml/2006/main">
  <c r="I11" i="1" l="1"/>
  <c r="K11" i="1"/>
  <c r="G13" i="1"/>
  <c r="G18" i="1" s="1"/>
  <c r="G21" i="1" s="1"/>
  <c r="K14" i="1"/>
  <c r="K15" i="1"/>
  <c r="K16" i="1"/>
  <c r="K17" i="1"/>
  <c r="I18" i="1"/>
  <c r="M18" i="1"/>
  <c r="I21" i="1"/>
  <c r="M21" i="1"/>
  <c r="I33" i="1"/>
  <c r="O33" i="1" s="1"/>
  <c r="K33" i="1"/>
  <c r="K37" i="1" s="1"/>
  <c r="M33" i="1"/>
  <c r="M34" i="1"/>
  <c r="M37" i="1" s="1"/>
  <c r="O34" i="1"/>
  <c r="M35" i="1"/>
  <c r="O35" i="1" s="1"/>
  <c r="O36" i="1"/>
  <c r="I37" i="1"/>
  <c r="O37" i="1" l="1"/>
  <c r="K13" i="1"/>
  <c r="K18" i="1" s="1"/>
  <c r="K19" i="1" l="1"/>
  <c r="K21" i="1" s="1"/>
</calcChain>
</file>

<file path=xl/sharedStrings.xml><?xml version="1.0" encoding="utf-8"?>
<sst xmlns="http://schemas.openxmlformats.org/spreadsheetml/2006/main" count="35" uniqueCount="34">
  <si>
    <t>PORTLAND GENERAL GROUP</t>
  </si>
  <si>
    <t>(Millions of Dollars)</t>
  </si>
  <si>
    <t>Variance</t>
  </si>
  <si>
    <t>From</t>
  </si>
  <si>
    <t>Forecast</t>
  </si>
  <si>
    <t>Plan</t>
  </si>
  <si>
    <t>Income Before Int. Expense &amp; Income Taxes *</t>
  </si>
  <si>
    <t xml:space="preserve">Interest Expense </t>
  </si>
  <si>
    <t>3rd Party interest expense</t>
  </si>
  <si>
    <t>Intercompany capital charge expense (income)</t>
  </si>
  <si>
    <t>Other intercompany interest expense (income)</t>
  </si>
  <si>
    <t>Other - including capitalized interest</t>
  </si>
  <si>
    <t>Preferred Stock</t>
  </si>
  <si>
    <t>Income Tax</t>
  </si>
  <si>
    <t>Net Income</t>
  </si>
  <si>
    <t>Variance Explanations (items greater than $1.0)</t>
  </si>
  <si>
    <t>Interest</t>
  </si>
  <si>
    <t>Net</t>
  </si>
  <si>
    <t>IBIT</t>
  </si>
  <si>
    <t>Expense</t>
  </si>
  <si>
    <t>Taxes</t>
  </si>
  <si>
    <t>Income</t>
  </si>
  <si>
    <t>Other</t>
  </si>
  <si>
    <t>Current Forecast</t>
  </si>
  <si>
    <t>*    INCOME BEFORE INTEREST EXPENSE AND INCOME TAXES INCLUDES OUTSIDE (NOT INTERCOMPANY)</t>
  </si>
  <si>
    <t xml:space="preserve">      INTEREST INCOME.</t>
  </si>
  <si>
    <t>Pre-tax income **</t>
  </si>
  <si>
    <t xml:space="preserve">2001 FOURTH QUARTER FORECAST </t>
  </si>
  <si>
    <t>4th Quarter</t>
  </si>
  <si>
    <t>3rd CE</t>
  </si>
  <si>
    <t>3rd Current Estimate</t>
  </si>
  <si>
    <t>Overview</t>
  </si>
  <si>
    <t>NOTE:  Q4 plan has been adjusted for $5.2 mill goodwill transfer to ENA</t>
  </si>
  <si>
    <t>Pelton Round Butte sale transferred to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</si>
</sst>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72" formatCode="#,##0.0_);\(#,##0.0\)"/>
    <numFmt numFmtId="179" formatCode="m/d/yy\ h:mm\ AM/PM"/>
    <numFmt numFmtId="184" formatCode="#,##0.000_);\(#,##0.000\)"/>
  </numFmts>
  <fonts count="13" x14ac:knownFonts="1">
    <font>
      <sz val="10"/>
      <name val="Helv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name val="Small Fonts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75">
    <xf numFmtId="172" fontId="0" fillId="0" borderId="0" xfId="0"/>
    <xf numFmtId="172" fontId="1" fillId="0" borderId="0" xfId="0" applyNumberFormat="1" applyFont="1" applyProtection="1">
      <protection locked="0"/>
    </xf>
    <xf numFmtId="172" fontId="2" fillId="0" borderId="0" xfId="0" applyNumberFormat="1" applyFont="1" applyProtection="1"/>
    <xf numFmtId="172" fontId="2" fillId="0" borderId="0" xfId="0" applyFont="1"/>
    <xf numFmtId="172" fontId="3" fillId="0" borderId="0" xfId="0" quotePrefix="1" applyNumberFormat="1" applyFont="1" applyAlignment="1" applyProtection="1">
      <alignment horizontal="left"/>
    </xf>
    <xf numFmtId="172" fontId="4" fillId="0" borderId="0" xfId="0" applyNumberFormat="1" applyFont="1" applyProtection="1"/>
    <xf numFmtId="172" fontId="2" fillId="0" borderId="0" xfId="0" applyNumberFormat="1" applyFont="1" applyBorder="1" applyProtection="1"/>
    <xf numFmtId="172" fontId="2" fillId="0" borderId="0" xfId="0" applyFont="1" applyAlignment="1"/>
    <xf numFmtId="172" fontId="5" fillId="0" borderId="1" xfId="0" applyNumberFormat="1" applyFont="1" applyBorder="1" applyAlignment="1" applyProtection="1">
      <alignment horizontal="centerContinuous"/>
    </xf>
    <xf numFmtId="172" fontId="5" fillId="0" borderId="0" xfId="0" applyNumberFormat="1" applyFont="1" applyBorder="1" applyProtection="1"/>
    <xf numFmtId="172" fontId="5" fillId="0" borderId="2" xfId="0" applyNumberFormat="1" applyFont="1" applyBorder="1" applyAlignment="1" applyProtection="1">
      <alignment horizontal="center"/>
    </xf>
    <xf numFmtId="172" fontId="6" fillId="0" borderId="3" xfId="0" applyFont="1" applyBorder="1" applyAlignment="1">
      <alignment horizontal="center"/>
    </xf>
    <xf numFmtId="172" fontId="5" fillId="0" borderId="2" xfId="0" quotePrefix="1" applyNumberFormat="1" applyFont="1" applyBorder="1" applyAlignment="1" applyProtection="1">
      <alignment horizontal="center"/>
    </xf>
    <xf numFmtId="172" fontId="5" fillId="0" borderId="3" xfId="0" applyNumberFormat="1" applyFont="1" applyBorder="1" applyAlignment="1" applyProtection="1">
      <alignment horizontal="centerContinuous"/>
    </xf>
    <xf numFmtId="172" fontId="5" fillId="0" borderId="1" xfId="0" quotePrefix="1" applyNumberFormat="1" applyFont="1" applyBorder="1" applyAlignment="1" applyProtection="1">
      <alignment horizontal="centerContinuous"/>
    </xf>
    <xf numFmtId="172" fontId="5" fillId="0" borderId="4" xfId="0" applyNumberFormat="1" applyFont="1" applyBorder="1" applyAlignment="1" applyProtection="1">
      <alignment horizontal="centerContinuous"/>
    </xf>
    <xf numFmtId="172" fontId="5" fillId="0" borderId="5" xfId="0" applyNumberFormat="1" applyFont="1" applyBorder="1" applyAlignment="1" applyProtection="1">
      <alignment horizontal="centerContinuous"/>
    </xf>
    <xf numFmtId="172" fontId="5" fillId="0" borderId="6" xfId="0" applyNumberFormat="1" applyFont="1" applyBorder="1" applyAlignment="1" applyProtection="1">
      <alignment horizontal="centerContinuous"/>
    </xf>
    <xf numFmtId="172" fontId="5" fillId="0" borderId="1" xfId="0" applyNumberFormat="1" applyFont="1" applyBorder="1" applyProtection="1"/>
    <xf numFmtId="172" fontId="5" fillId="0" borderId="2" xfId="0" applyNumberFormat="1" applyFont="1" applyBorder="1" applyProtection="1"/>
    <xf numFmtId="172" fontId="5" fillId="0" borderId="3" xfId="0" applyNumberFormat="1" applyFont="1" applyBorder="1" applyProtection="1"/>
    <xf numFmtId="172" fontId="7" fillId="0" borderId="0" xfId="0" applyNumberFormat="1" applyFont="1" applyProtection="1"/>
    <xf numFmtId="172" fontId="7" fillId="0" borderId="1" xfId="0" applyNumberFormat="1" applyFont="1" applyBorder="1" applyProtection="1"/>
    <xf numFmtId="172" fontId="4" fillId="0" borderId="0" xfId="0" applyNumberFormat="1" applyFont="1" applyBorder="1" applyProtection="1"/>
    <xf numFmtId="172" fontId="7" fillId="0" borderId="2" xfId="0" applyNumberFormat="1" applyFont="1" applyBorder="1" applyProtection="1"/>
    <xf numFmtId="172" fontId="7" fillId="0" borderId="3" xfId="0" applyNumberFormat="1" applyFont="1" applyBorder="1" applyProtection="1"/>
    <xf numFmtId="172" fontId="4" fillId="0" borderId="1" xfId="0" applyNumberFormat="1" applyFont="1" applyBorder="1" applyProtection="1"/>
    <xf numFmtId="172" fontId="4" fillId="0" borderId="2" xfId="0" applyNumberFormat="1" applyFont="1" applyBorder="1" applyProtection="1"/>
    <xf numFmtId="172" fontId="4" fillId="0" borderId="3" xfId="0" applyNumberFormat="1" applyFont="1" applyBorder="1" applyProtection="1"/>
    <xf numFmtId="172" fontId="4" fillId="0" borderId="7" xfId="0" applyNumberFormat="1" applyFont="1" applyBorder="1" applyProtection="1"/>
    <xf numFmtId="172" fontId="4" fillId="0" borderId="8" xfId="0" applyNumberFormat="1" applyFont="1" applyBorder="1" applyProtection="1"/>
    <xf numFmtId="172" fontId="4" fillId="0" borderId="9" xfId="0" applyNumberFormat="1" applyFont="1" applyBorder="1" applyProtection="1"/>
    <xf numFmtId="172" fontId="4" fillId="0" borderId="10" xfId="0" applyNumberFormat="1" applyFont="1" applyBorder="1" applyProtection="1"/>
    <xf numFmtId="172" fontId="4" fillId="0" borderId="4" xfId="0" applyNumberFormat="1" applyFont="1" applyBorder="1" applyProtection="1"/>
    <xf numFmtId="172" fontId="4" fillId="0" borderId="6" xfId="0" applyNumberFormat="1" applyFont="1" applyBorder="1" applyProtection="1"/>
    <xf numFmtId="172" fontId="7" fillId="0" borderId="11" xfId="0" applyNumberFormat="1" applyFont="1" applyBorder="1" applyProtection="1"/>
    <xf numFmtId="172" fontId="7" fillId="0" borderId="12" xfId="0" applyNumberFormat="1" applyFont="1" applyBorder="1" applyProtection="1"/>
    <xf numFmtId="172" fontId="7" fillId="0" borderId="13" xfId="0" applyNumberFormat="1" applyFont="1" applyBorder="1" applyProtection="1"/>
    <xf numFmtId="172" fontId="2" fillId="0" borderId="7" xfId="0" applyNumberFormat="1" applyFont="1" applyBorder="1" applyProtection="1"/>
    <xf numFmtId="172" fontId="2" fillId="0" borderId="14" xfId="0" applyNumberFormat="1" applyFont="1" applyBorder="1" applyProtection="1"/>
    <xf numFmtId="172" fontId="2" fillId="0" borderId="15" xfId="0" applyNumberFormat="1" applyFont="1" applyBorder="1" applyProtection="1"/>
    <xf numFmtId="172" fontId="2" fillId="0" borderId="8" xfId="0" applyNumberFormat="1" applyFont="1" applyBorder="1" applyProtection="1"/>
    <xf numFmtId="172" fontId="7" fillId="0" borderId="0" xfId="0" applyNumberFormat="1" applyFont="1" applyBorder="1" applyProtection="1"/>
    <xf numFmtId="172" fontId="7" fillId="0" borderId="14" xfId="0" applyNumberFormat="1" applyFont="1" applyBorder="1" applyProtection="1"/>
    <xf numFmtId="172" fontId="2" fillId="0" borderId="9" xfId="0" applyNumberFormat="1" applyFont="1" applyBorder="1" applyProtection="1"/>
    <xf numFmtId="172" fontId="2" fillId="0" borderId="16" xfId="0" applyNumberFormat="1" applyFont="1" applyBorder="1" applyProtection="1"/>
    <xf numFmtId="172" fontId="2" fillId="0" borderId="16" xfId="0" applyFont="1" applyBorder="1"/>
    <xf numFmtId="172" fontId="2" fillId="0" borderId="17" xfId="0" applyFont="1" applyBorder="1"/>
    <xf numFmtId="172" fontId="8" fillId="0" borderId="2" xfId="0" applyNumberFormat="1" applyFont="1" applyBorder="1" applyProtection="1"/>
    <xf numFmtId="172" fontId="5" fillId="0" borderId="0" xfId="0" applyNumberFormat="1" applyFont="1" applyBorder="1" applyAlignment="1" applyProtection="1">
      <alignment horizontal="center"/>
    </xf>
    <xf numFmtId="172" fontId="5" fillId="0" borderId="0" xfId="0" applyFont="1" applyBorder="1" applyAlignment="1">
      <alignment horizontal="center"/>
    </xf>
    <xf numFmtId="172" fontId="5" fillId="0" borderId="3" xfId="0" applyFont="1" applyBorder="1" applyAlignment="1">
      <alignment horizontal="center"/>
    </xf>
    <xf numFmtId="172" fontId="5" fillId="0" borderId="14" xfId="0" applyNumberFormat="1" applyFont="1" applyBorder="1" applyAlignment="1" applyProtection="1">
      <alignment horizontal="center"/>
    </xf>
    <xf numFmtId="172" fontId="5" fillId="0" borderId="14" xfId="0" applyFont="1" applyBorder="1" applyAlignment="1">
      <alignment horizontal="center"/>
    </xf>
    <xf numFmtId="172" fontId="5" fillId="0" borderId="8" xfId="0" applyFont="1" applyBorder="1" applyAlignment="1">
      <alignment horizontal="center"/>
    </xf>
    <xf numFmtId="172" fontId="2" fillId="0" borderId="2" xfId="0" applyFont="1" applyBorder="1"/>
    <xf numFmtId="172" fontId="2" fillId="0" borderId="0" xfId="0" applyFont="1" applyBorder="1"/>
    <xf numFmtId="172" fontId="2" fillId="0" borderId="3" xfId="0" applyFont="1" applyBorder="1"/>
    <xf numFmtId="172" fontId="4" fillId="0" borderId="18" xfId="0" applyNumberFormat="1" applyFont="1" applyBorder="1" applyProtection="1"/>
    <xf numFmtId="172" fontId="7" fillId="0" borderId="19" xfId="0" applyNumberFormat="1" applyFont="1" applyBorder="1" applyProtection="1"/>
    <xf numFmtId="172" fontId="7" fillId="0" borderId="15" xfId="0" applyNumberFormat="1" applyFont="1" applyBorder="1" applyProtection="1"/>
    <xf numFmtId="41" fontId="7" fillId="0" borderId="14" xfId="0" applyNumberFormat="1" applyFont="1" applyBorder="1" applyProtection="1"/>
    <xf numFmtId="172" fontId="2" fillId="0" borderId="14" xfId="0" applyFont="1" applyBorder="1"/>
    <xf numFmtId="172" fontId="2" fillId="0" borderId="8" xfId="0" applyFont="1" applyBorder="1"/>
    <xf numFmtId="172" fontId="9" fillId="0" borderId="0" xfId="0" applyNumberFormat="1" applyFont="1" applyProtection="1"/>
    <xf numFmtId="172" fontId="10" fillId="0" borderId="0" xfId="0" applyNumberFormat="1" applyFont="1" applyProtection="1"/>
    <xf numFmtId="172" fontId="11" fillId="0" borderId="0" xfId="0" applyNumberFormat="1" applyFont="1" applyProtection="1"/>
    <xf numFmtId="179" fontId="12" fillId="0" borderId="0" xfId="0" applyNumberFormat="1" applyFont="1" applyAlignment="1">
      <alignment horizontal="left"/>
    </xf>
    <xf numFmtId="172" fontId="5" fillId="0" borderId="0" xfId="0" applyFont="1"/>
    <xf numFmtId="39" fontId="0" fillId="0" borderId="0" xfId="0" applyNumberFormat="1"/>
    <xf numFmtId="184" fontId="2" fillId="0" borderId="0" xfId="0" applyNumberFormat="1" applyFont="1" applyBorder="1" applyProtection="1"/>
    <xf numFmtId="172" fontId="4" fillId="0" borderId="14" xfId="0" applyNumberFormat="1" applyFont="1" applyBorder="1" applyProtection="1"/>
    <xf numFmtId="172" fontId="5" fillId="0" borderId="20" xfId="0" applyNumberFormat="1" applyFont="1" applyBorder="1" applyAlignment="1" applyProtection="1">
      <alignment horizontal="center"/>
    </xf>
    <xf numFmtId="172" fontId="5" fillId="0" borderId="21" xfId="0" applyNumberFormat="1" applyFont="1" applyBorder="1" applyAlignment="1" applyProtection="1">
      <alignment horizontal="center"/>
    </xf>
    <xf numFmtId="172" fontId="5" fillId="0" borderId="22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tabSelected="1" topLeftCell="A17" zoomScale="75" workbookViewId="0"/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5.140625" style="3" bestFit="1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6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72" t="s">
        <v>28</v>
      </c>
      <c r="H6" s="73"/>
      <c r="I6" s="73"/>
      <c r="J6" s="73"/>
      <c r="K6" s="73"/>
      <c r="L6" s="73"/>
      <c r="M6" s="74"/>
      <c r="N6"/>
      <c r="O6"/>
    </row>
    <row r="7" spans="1:15" x14ac:dyDescent="0.2">
      <c r="A7" s="2"/>
      <c r="B7" s="2"/>
      <c r="C7" s="2"/>
      <c r="D7" s="2"/>
      <c r="F7" s="7"/>
      <c r="G7" s="8"/>
      <c r="H7" s="9"/>
      <c r="I7" s="10"/>
      <c r="J7" s="6"/>
      <c r="K7" s="11" t="s">
        <v>2</v>
      </c>
      <c r="L7"/>
      <c r="M7" s="8"/>
      <c r="N7"/>
      <c r="O7"/>
    </row>
    <row r="8" spans="1:15" x14ac:dyDescent="0.2">
      <c r="A8" s="2"/>
      <c r="B8" s="2"/>
      <c r="C8" s="2"/>
      <c r="D8" s="2"/>
      <c r="F8" s="7"/>
      <c r="G8" s="8"/>
      <c r="H8" s="9"/>
      <c r="I8" s="12"/>
      <c r="J8" s="6"/>
      <c r="K8" s="13" t="s">
        <v>3</v>
      </c>
      <c r="L8"/>
      <c r="M8" s="14"/>
      <c r="N8"/>
      <c r="O8"/>
    </row>
    <row r="9" spans="1:15" x14ac:dyDescent="0.2">
      <c r="A9" s="2"/>
      <c r="B9" s="2"/>
      <c r="C9" s="2"/>
      <c r="D9" s="6"/>
      <c r="F9" s="7"/>
      <c r="G9" s="15" t="s">
        <v>4</v>
      </c>
      <c r="H9" s="6"/>
      <c r="I9" s="16" t="s">
        <v>29</v>
      </c>
      <c r="J9" s="6"/>
      <c r="K9" s="17" t="s">
        <v>29</v>
      </c>
      <c r="L9"/>
      <c r="M9" s="15" t="s">
        <v>5</v>
      </c>
      <c r="N9"/>
      <c r="O9"/>
    </row>
    <row r="10" spans="1:15" x14ac:dyDescent="0.2">
      <c r="A10" s="2"/>
      <c r="B10" s="2"/>
      <c r="C10" s="2"/>
      <c r="D10" s="2"/>
      <c r="G10" s="18"/>
      <c r="H10" s="6"/>
      <c r="I10" s="19"/>
      <c r="J10" s="6"/>
      <c r="K10" s="20"/>
      <c r="L10"/>
      <c r="M10" s="18"/>
      <c r="N10"/>
      <c r="O10"/>
    </row>
    <row r="11" spans="1:15" ht="15.95" customHeight="1" x14ac:dyDescent="0.25">
      <c r="A11" s="21" t="s">
        <v>6</v>
      </c>
      <c r="B11" s="5"/>
      <c r="C11" s="5"/>
      <c r="D11" s="5"/>
      <c r="G11" s="22">
        <v>52.8</v>
      </c>
      <c r="H11" s="23"/>
      <c r="I11" s="24">
        <f>9.8+18.2+1.6</f>
        <v>29.6</v>
      </c>
      <c r="J11" s="23"/>
      <c r="K11" s="25">
        <f>+G11-I11</f>
        <v>23.199999999999996</v>
      </c>
      <c r="L11"/>
      <c r="M11" s="22">
        <v>54.7</v>
      </c>
      <c r="N11"/>
      <c r="O11"/>
    </row>
    <row r="12" spans="1:15" ht="15.95" customHeight="1" x14ac:dyDescent="0.2">
      <c r="A12" s="5" t="s">
        <v>7</v>
      </c>
      <c r="B12" s="5"/>
      <c r="C12" s="5"/>
      <c r="D12" s="5"/>
      <c r="G12" s="26"/>
      <c r="H12" s="23"/>
      <c r="I12" s="27"/>
      <c r="J12" s="23"/>
      <c r="K12" s="28"/>
      <c r="L12"/>
      <c r="M12" s="26"/>
      <c r="N12"/>
      <c r="O12"/>
    </row>
    <row r="13" spans="1:15" ht="15.95" customHeight="1" x14ac:dyDescent="0.2">
      <c r="A13" s="5"/>
      <c r="B13" s="5" t="s">
        <v>8</v>
      </c>
      <c r="C13" s="5"/>
      <c r="D13" s="5"/>
      <c r="G13" s="26">
        <f>7.7+7.5+7.5-0.1+0.3+0.2</f>
        <v>23.099999999999998</v>
      </c>
      <c r="H13" s="23"/>
      <c r="I13" s="27">
        <v>21</v>
      </c>
      <c r="J13" s="23"/>
      <c r="K13" s="28">
        <f>+G13-I13</f>
        <v>2.0999999999999979</v>
      </c>
      <c r="L13"/>
      <c r="M13" s="26">
        <v>18.899999999999999</v>
      </c>
      <c r="N13"/>
      <c r="O13"/>
    </row>
    <row r="14" spans="1:15" ht="15.95" customHeight="1" x14ac:dyDescent="0.2">
      <c r="A14" s="5"/>
      <c r="B14" s="5" t="s">
        <v>9</v>
      </c>
      <c r="C14" s="5"/>
      <c r="D14" s="5"/>
      <c r="G14" s="26">
        <v>0</v>
      </c>
      <c r="H14" s="23"/>
      <c r="I14" s="27">
        <v>0</v>
      </c>
      <c r="J14" s="23"/>
      <c r="K14" s="28">
        <f>+G14-I14</f>
        <v>0</v>
      </c>
      <c r="L14"/>
      <c r="M14" s="26">
        <v>0</v>
      </c>
      <c r="N14"/>
      <c r="O14"/>
    </row>
    <row r="15" spans="1:15" ht="15.95" customHeight="1" x14ac:dyDescent="0.2">
      <c r="A15" s="5"/>
      <c r="B15" s="5" t="s">
        <v>10</v>
      </c>
      <c r="C15" s="5"/>
      <c r="D15" s="5"/>
      <c r="G15" s="26">
        <v>-5.5</v>
      </c>
      <c r="H15" s="23"/>
      <c r="I15" s="27">
        <v>-5.4</v>
      </c>
      <c r="J15" s="23"/>
      <c r="K15" s="28">
        <f>+G15-I15</f>
        <v>-9.9999999999999645E-2</v>
      </c>
      <c r="L15"/>
      <c r="M15" s="26">
        <v>-5.5</v>
      </c>
      <c r="N15"/>
      <c r="O15"/>
    </row>
    <row r="16" spans="1:15" ht="15.95" customHeight="1" x14ac:dyDescent="0.2">
      <c r="A16" s="5"/>
      <c r="B16" s="5" t="s">
        <v>11</v>
      </c>
      <c r="C16" s="5"/>
      <c r="D16" s="5"/>
      <c r="G16" s="26">
        <v>0</v>
      </c>
      <c r="H16" s="23"/>
      <c r="I16" s="27">
        <v>0</v>
      </c>
      <c r="J16" s="23"/>
      <c r="K16" s="28">
        <f>+G16-I16</f>
        <v>0</v>
      </c>
      <c r="L16"/>
      <c r="M16" s="26">
        <v>0</v>
      </c>
      <c r="N16"/>
      <c r="O16"/>
    </row>
    <row r="17" spans="1:15" ht="15.95" customHeight="1" x14ac:dyDescent="0.2">
      <c r="A17" s="5" t="s">
        <v>12</v>
      </c>
      <c r="B17" s="5"/>
      <c r="C17" s="5"/>
      <c r="D17" s="5"/>
      <c r="G17" s="29">
        <v>0.6</v>
      </c>
      <c r="H17" s="23"/>
      <c r="I17" s="27">
        <v>0.6</v>
      </c>
      <c r="J17" s="23"/>
      <c r="K17" s="30">
        <f>+G17-I17</f>
        <v>0</v>
      </c>
      <c r="L17"/>
      <c r="M17" s="29">
        <v>0.6</v>
      </c>
      <c r="N17"/>
      <c r="O17"/>
    </row>
    <row r="18" spans="1:15" ht="15.95" customHeight="1" x14ac:dyDescent="0.2">
      <c r="A18" s="5" t="s">
        <v>26</v>
      </c>
      <c r="B18" s="5"/>
      <c r="C18" s="5"/>
      <c r="D18" s="5"/>
      <c r="G18" s="26">
        <f>+G11-G13-G15-G16-G14-G17</f>
        <v>34.6</v>
      </c>
      <c r="H18" s="23"/>
      <c r="I18" s="31">
        <f>+I11-I13-I15-I17-I16-I14</f>
        <v>13.400000000000002</v>
      </c>
      <c r="J18" s="23"/>
      <c r="K18" s="28">
        <f>+K11-K13-K15-K17-K16-K14</f>
        <v>21.199999999999996</v>
      </c>
      <c r="L18"/>
      <c r="M18" s="32">
        <f>+M11-M13-M15-M17-M16-M14</f>
        <v>40.700000000000003</v>
      </c>
      <c r="N18"/>
      <c r="O18"/>
    </row>
    <row r="19" spans="1:15" ht="15.95" customHeight="1" x14ac:dyDescent="0.2">
      <c r="A19" s="5" t="s">
        <v>13</v>
      </c>
      <c r="B19" s="5"/>
      <c r="C19" s="5"/>
      <c r="D19" s="5"/>
      <c r="G19" s="33">
        <v>19.8</v>
      </c>
      <c r="H19" s="23"/>
      <c r="I19" s="27">
        <v>8.3000000000000007</v>
      </c>
      <c r="J19" s="23"/>
      <c r="K19" s="34">
        <f>+K18*0.42</f>
        <v>8.9039999999999981</v>
      </c>
      <c r="L19"/>
      <c r="M19" s="26">
        <v>20.100000000000001</v>
      </c>
      <c r="N19" s="69"/>
      <c r="O19"/>
    </row>
    <row r="20" spans="1:15" ht="15.95" customHeight="1" x14ac:dyDescent="0.2">
      <c r="A20" s="5"/>
      <c r="B20" s="5"/>
      <c r="C20" s="5"/>
      <c r="D20" s="5"/>
      <c r="G20" s="26"/>
      <c r="H20" s="23"/>
      <c r="I20" s="31"/>
      <c r="J20" s="23"/>
      <c r="K20" s="28"/>
      <c r="L20"/>
      <c r="M20" s="32"/>
      <c r="N20"/>
      <c r="O20"/>
    </row>
    <row r="21" spans="1:15" ht="15.95" customHeight="1" thickBot="1" x14ac:dyDescent="0.3">
      <c r="A21" s="21" t="s">
        <v>14</v>
      </c>
      <c r="B21" s="5"/>
      <c r="C21" s="5"/>
      <c r="D21" s="5"/>
      <c r="G21" s="35">
        <f>+G18-G19</f>
        <v>14.8</v>
      </c>
      <c r="H21" s="23"/>
      <c r="I21" s="36">
        <f>+I18-I19</f>
        <v>5.1000000000000014</v>
      </c>
      <c r="J21" s="23"/>
      <c r="K21" s="37">
        <f>+K18-K19</f>
        <v>12.295999999999998</v>
      </c>
      <c r="L21"/>
      <c r="M21" s="35">
        <f>+M18-M19</f>
        <v>20.6</v>
      </c>
      <c r="N21"/>
      <c r="O21"/>
    </row>
    <row r="22" spans="1:15" ht="9" customHeight="1" thickTop="1" x14ac:dyDescent="0.2">
      <c r="A22" s="2"/>
      <c r="B22" s="2"/>
      <c r="C22" s="2"/>
      <c r="D22" s="2"/>
      <c r="G22" s="38"/>
      <c r="H22" s="39"/>
      <c r="I22" s="40"/>
      <c r="J22" s="39"/>
      <c r="K22" s="41"/>
      <c r="L22"/>
      <c r="M22" s="38"/>
      <c r="N22"/>
      <c r="O22"/>
    </row>
    <row r="23" spans="1:15" ht="9" customHeight="1" x14ac:dyDescent="0.2">
      <c r="A23" s="2"/>
      <c r="B23" s="2"/>
      <c r="C23" s="2"/>
      <c r="D23" s="2"/>
      <c r="G23" s="6"/>
      <c r="H23" s="6"/>
      <c r="I23" s="6"/>
      <c r="J23" s="6"/>
      <c r="K23" s="6"/>
      <c r="L23" s="6"/>
      <c r="M23"/>
      <c r="N23" s="6"/>
      <c r="O23"/>
    </row>
    <row r="24" spans="1:15" ht="9" customHeight="1" x14ac:dyDescent="0.2">
      <c r="A24" s="2"/>
      <c r="B24" s="2"/>
      <c r="C24" s="2"/>
      <c r="D24" s="2"/>
      <c r="G24" s="6"/>
      <c r="H24" s="6"/>
      <c r="I24" s="6"/>
      <c r="J24" s="6"/>
      <c r="K24" s="6"/>
      <c r="L24" s="6"/>
      <c r="M24" s="6"/>
      <c r="N24" s="6"/>
      <c r="O24"/>
    </row>
    <row r="25" spans="1:15" ht="9" customHeight="1" x14ac:dyDescent="0.2">
      <c r="A25" s="2"/>
      <c r="B25" s="2"/>
      <c r="C25" s="2"/>
      <c r="D25" s="2"/>
      <c r="G25" s="70"/>
      <c r="H25" s="70"/>
      <c r="I25" s="70"/>
      <c r="J25" s="70"/>
      <c r="K25" s="70"/>
      <c r="L25" s="70"/>
      <c r="M25" s="70"/>
      <c r="N25" s="70"/>
      <c r="O25"/>
    </row>
    <row r="26" spans="1:15" x14ac:dyDescent="0.2">
      <c r="A26" s="68" t="s">
        <v>32</v>
      </c>
      <c r="L26"/>
      <c r="M26"/>
      <c r="N26"/>
      <c r="O26"/>
    </row>
    <row r="27" spans="1:15" ht="15.75" x14ac:dyDescent="0.25">
      <c r="A27" s="21"/>
      <c r="B27" s="5"/>
      <c r="C27" s="5"/>
      <c r="D27" s="5"/>
      <c r="L27" s="23"/>
      <c r="M27" s="42"/>
      <c r="N27" s="23"/>
      <c r="O27"/>
    </row>
    <row r="28" spans="1:15" ht="15.75" x14ac:dyDescent="0.25">
      <c r="A28" s="21"/>
      <c r="B28" s="5"/>
      <c r="C28" s="5"/>
      <c r="D28" s="5"/>
      <c r="L28" s="23"/>
      <c r="M28" s="42"/>
      <c r="N28" s="23"/>
      <c r="O28" s="43"/>
    </row>
    <row r="29" spans="1:15" ht="15.75" customHeight="1" x14ac:dyDescent="0.2">
      <c r="A29" s="44"/>
      <c r="B29" s="45"/>
      <c r="C29" s="45"/>
      <c r="D29" s="45"/>
      <c r="E29" s="45"/>
      <c r="F29" s="45"/>
      <c r="G29" s="45"/>
      <c r="H29" s="45"/>
      <c r="I29" s="46"/>
      <c r="J29" s="46"/>
      <c r="K29" s="46"/>
      <c r="L29" s="46"/>
      <c r="M29" s="46"/>
      <c r="N29" s="46"/>
      <c r="O29" s="47"/>
    </row>
    <row r="30" spans="1:15" ht="15.75" customHeight="1" x14ac:dyDescent="0.25">
      <c r="A30" s="48" t="s">
        <v>15</v>
      </c>
      <c r="B30" s="6"/>
      <c r="C30" s="6"/>
      <c r="D30" s="6"/>
      <c r="E30" s="6"/>
      <c r="F30" s="6"/>
      <c r="G30" s="6"/>
      <c r="H30" s="6"/>
      <c r="I30" s="6"/>
      <c r="J30" s="6"/>
      <c r="K30" s="49" t="s">
        <v>16</v>
      </c>
      <c r="L30" s="50"/>
      <c r="M30" s="50"/>
      <c r="N30" s="50"/>
      <c r="O30" s="51" t="s">
        <v>17</v>
      </c>
    </row>
    <row r="31" spans="1:15" ht="15.75" customHeight="1" x14ac:dyDescent="0.25">
      <c r="A31" s="48"/>
      <c r="B31" s="6"/>
      <c r="C31" s="6"/>
      <c r="D31" s="6"/>
      <c r="E31" s="6"/>
      <c r="F31" s="6"/>
      <c r="G31" s="6"/>
      <c r="H31" s="6"/>
      <c r="I31" s="52" t="s">
        <v>18</v>
      </c>
      <c r="J31" s="6"/>
      <c r="K31" s="52" t="s">
        <v>19</v>
      </c>
      <c r="L31" s="50"/>
      <c r="M31" s="53" t="s">
        <v>20</v>
      </c>
      <c r="N31" s="50"/>
      <c r="O31" s="54" t="s">
        <v>21</v>
      </c>
    </row>
    <row r="32" spans="1:15" ht="15" x14ac:dyDescent="0.2">
      <c r="A32" s="55"/>
      <c r="B32" s="23"/>
      <c r="C32" s="23"/>
      <c r="D32" s="23"/>
      <c r="E32" s="23"/>
      <c r="F32" s="23"/>
      <c r="G32" s="23"/>
      <c r="H32" s="23"/>
      <c r="I32" s="23"/>
      <c r="J32" s="6"/>
      <c r="K32" s="6"/>
      <c r="L32" s="56"/>
      <c r="M32" s="56"/>
      <c r="N32" s="56"/>
      <c r="O32" s="57"/>
    </row>
    <row r="33" spans="1:15" ht="15.75" x14ac:dyDescent="0.25">
      <c r="A33" s="24" t="s">
        <v>30</v>
      </c>
      <c r="B33" s="23"/>
      <c r="C33" s="23"/>
      <c r="D33" s="23"/>
      <c r="E33" s="6"/>
      <c r="I33" s="23">
        <f>+I11</f>
        <v>29.6</v>
      </c>
      <c r="J33" s="23"/>
      <c r="K33" s="23">
        <f>SUM(I13:I17)</f>
        <v>16.2</v>
      </c>
      <c r="L33" s="23"/>
      <c r="M33" s="23">
        <f>+I19</f>
        <v>8.3000000000000007</v>
      </c>
      <c r="N33" s="23"/>
      <c r="O33" s="28">
        <f>+I33-K33-M33</f>
        <v>5.1000000000000014</v>
      </c>
    </row>
    <row r="34" spans="1:15" ht="15" x14ac:dyDescent="0.2">
      <c r="A34" s="27"/>
      <c r="B34" s="23" t="s">
        <v>31</v>
      </c>
      <c r="C34" s="23"/>
      <c r="D34" s="23"/>
      <c r="E34" s="6"/>
      <c r="I34" s="23">
        <v>14.2</v>
      </c>
      <c r="J34" s="23"/>
      <c r="K34" s="23">
        <v>0</v>
      </c>
      <c r="L34" s="23"/>
      <c r="M34" s="23">
        <f>+I34*0.42</f>
        <v>5.9639999999999995</v>
      </c>
      <c r="N34" s="23"/>
      <c r="O34" s="28">
        <f>+I34-K34-M34</f>
        <v>8.2360000000000007</v>
      </c>
    </row>
    <row r="35" spans="1:15" ht="15" x14ac:dyDescent="0.2">
      <c r="A35" s="27"/>
      <c r="B35" s="23" t="s">
        <v>33</v>
      </c>
      <c r="C35" s="23"/>
      <c r="D35" s="23"/>
      <c r="E35" s="6"/>
      <c r="I35" s="23">
        <v>8.1999999999999993</v>
      </c>
      <c r="J35" s="23"/>
      <c r="K35" s="23">
        <v>0</v>
      </c>
      <c r="L35" s="23"/>
      <c r="M35" s="23">
        <f>+I35*0.42</f>
        <v>3.4439999999999995</v>
      </c>
      <c r="N35" s="23"/>
      <c r="O35" s="28">
        <f>+I35-K35-M35</f>
        <v>4.7560000000000002</v>
      </c>
    </row>
    <row r="36" spans="1:15" ht="15" x14ac:dyDescent="0.2">
      <c r="A36" s="27"/>
      <c r="B36" s="23" t="s">
        <v>22</v>
      </c>
      <c r="C36" s="23"/>
      <c r="D36" s="23"/>
      <c r="E36" s="6"/>
      <c r="I36" s="58">
        <v>0.8</v>
      </c>
      <c r="J36" s="23"/>
      <c r="K36" s="58">
        <v>2</v>
      </c>
      <c r="L36" s="23"/>
      <c r="M36" s="71">
        <v>2.1</v>
      </c>
      <c r="N36" s="23"/>
      <c r="O36" s="30">
        <f>+I36-K36-M36</f>
        <v>-3.3</v>
      </c>
    </row>
    <row r="37" spans="1:15" ht="16.5" thickBot="1" x14ac:dyDescent="0.3">
      <c r="A37" s="24" t="s">
        <v>23</v>
      </c>
      <c r="B37" s="42"/>
      <c r="C37" s="42"/>
      <c r="D37" s="42"/>
      <c r="E37" s="6"/>
      <c r="I37" s="59">
        <f>SUM(I33:I36)</f>
        <v>52.8</v>
      </c>
      <c r="J37" s="42"/>
      <c r="K37" s="59">
        <f>SUM(K33:K36)</f>
        <v>18.2</v>
      </c>
      <c r="L37" s="42"/>
      <c r="M37" s="59">
        <f>SUM(M33:M36)</f>
        <v>19.808</v>
      </c>
      <c r="N37" s="42"/>
      <c r="O37" s="37">
        <f>SUM(O33:O36)</f>
        <v>14.792000000000002</v>
      </c>
    </row>
    <row r="38" spans="1:15" ht="16.5" thickTop="1" x14ac:dyDescent="0.25">
      <c r="A38" s="60"/>
      <c r="B38" s="43"/>
      <c r="C38" s="43"/>
      <c r="D38" s="43"/>
      <c r="E38" s="43"/>
      <c r="F38" s="43"/>
      <c r="G38" s="43"/>
      <c r="H38" s="43"/>
      <c r="I38" s="61"/>
      <c r="J38" s="39"/>
      <c r="K38" s="39"/>
      <c r="L38" s="62"/>
      <c r="M38" s="62"/>
      <c r="N38" s="62"/>
      <c r="O38" s="63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64" t="s">
        <v>24</v>
      </c>
      <c r="B41" s="65"/>
    </row>
    <row r="42" spans="1:15" x14ac:dyDescent="0.2">
      <c r="A42" s="64" t="s">
        <v>25</v>
      </c>
      <c r="B42" s="65"/>
    </row>
    <row r="43" spans="1:15" ht="8.25" customHeight="1" x14ac:dyDescent="0.2">
      <c r="A43" s="64"/>
      <c r="B43" s="65"/>
    </row>
    <row r="44" spans="1:15" x14ac:dyDescent="0.2">
      <c r="A44" s="68"/>
      <c r="B44" s="66"/>
    </row>
    <row r="45" spans="1:15" x14ac:dyDescent="0.2">
      <c r="B45" s="67"/>
    </row>
  </sheetData>
  <mergeCells count="1">
    <mergeCell ref="G6:M6"/>
  </mergeCells>
  <printOptions horizontalCentered="1" verticalCentered="1"/>
  <pageMargins left="0.25" right="0.25" top="0.5" bottom="0.5" header="0.5" footer="0.32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6</vt:lpstr>
      <vt:lpstr>'Nov 6'!Print_Area</vt:lpstr>
    </vt:vector>
  </TitlesOfParts>
  <Company>Portland General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E71461</dc:creator>
  <cp:lastModifiedBy>Felienne</cp:lastModifiedBy>
  <cp:lastPrinted>2001-06-05T23:52:20Z</cp:lastPrinted>
  <dcterms:created xsi:type="dcterms:W3CDTF">2001-06-05T21:45:19Z</dcterms:created>
  <dcterms:modified xsi:type="dcterms:W3CDTF">2014-09-04T07:58:28Z</dcterms:modified>
</cp:coreProperties>
</file>