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Sheet1!$A$1:$F$20</definedName>
    <definedName name="valdate">Sheet1!$C$4</definedName>
  </definedNames>
  <calcPr calcId="152511"/>
</workbook>
</file>

<file path=xl/calcChain.xml><?xml version="1.0" encoding="utf-8"?>
<calcChain xmlns="http://schemas.openxmlformats.org/spreadsheetml/2006/main">
  <c r="C4" i="1" l="1"/>
  <c r="H7" i="1" s="1"/>
  <c r="I7" i="1"/>
  <c r="D9" i="1"/>
  <c r="E10" i="1"/>
  <c r="G16" i="1"/>
  <c r="C4" i="2"/>
  <c r="H7" i="2"/>
  <c r="I7" i="2"/>
  <c r="D9" i="2"/>
  <c r="H9" i="2"/>
  <c r="H10" i="2" s="1"/>
  <c r="E10" i="2"/>
  <c r="G16" i="2"/>
  <c r="C6" i="3"/>
  <c r="C18" i="2"/>
  <c r="C18" i="1"/>
  <c r="I14" i="3"/>
  <c r="I11" i="3"/>
  <c r="J11" i="3" l="1"/>
  <c r="J14" i="3"/>
  <c r="C19" i="1"/>
  <c r="C19" i="2"/>
  <c r="H13" i="2"/>
  <c r="H9" i="1"/>
  <c r="H12" i="2"/>
  <c r="I13" i="3"/>
  <c r="I12" i="3"/>
  <c r="J12" i="3" l="1"/>
  <c r="J13" i="3"/>
  <c r="H13" i="1"/>
  <c r="H10" i="1"/>
  <c r="H12" i="1"/>
</calcChain>
</file>

<file path=xl/sharedStrings.xml><?xml version="1.0" encoding="utf-8"?>
<sst xmlns="http://schemas.openxmlformats.org/spreadsheetml/2006/main" count="65" uniqueCount="36">
  <si>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</si>
  <si>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</si>
  <si>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</si>
  <si>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</si>
  <si>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</si>
  <si>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</si>
  <si>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</si>
  <si>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</si>
  <si>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</si>
  <si>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</si>
  <si>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</si>
  <si>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</si>
  <si>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</si>
  <si>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</si>
  <si>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</si>
  <si>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</si>
  <si>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</si>
  <si>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Dividend</t>
  </si>
  <si>
    <t>Interest rate</t>
  </si>
  <si>
    <t>Quantity</t>
  </si>
  <si>
    <t>Option value per share</t>
  </si>
  <si>
    <t xml:space="preserve">Option value </t>
  </si>
  <si>
    <t>RTHM Price</t>
  </si>
  <si>
    <t>RTHM Volatility</t>
  </si>
  <si>
    <t>European Option Pricing</t>
  </si>
  <si>
    <t>Function: EURO</t>
  </si>
  <si>
    <t>EffDt</t>
  </si>
  <si>
    <t>INPUTS</t>
  </si>
  <si>
    <t>OUTPUTS</t>
  </si>
  <si>
    <t>Fwd Price</t>
  </si>
  <si>
    <t>Ann.IntRt</t>
  </si>
  <si>
    <t>Yield</t>
  </si>
  <si>
    <t>Ann.Vol</t>
  </si>
  <si>
    <t>ExpDt</t>
  </si>
  <si>
    <t>Call=1/Put=0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</si>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</sst>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3" formatCode="#,##0.0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2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24"/>
      <color indexed="15"/>
      <name val="Arial"/>
      <family val="2"/>
    </font>
    <font>
      <b/>
      <sz val="14"/>
      <color indexed="13"/>
      <name val="Arial"/>
      <family val="2"/>
    </font>
    <font>
      <b/>
      <sz val="9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0"/>
      <color indexed="50"/>
      <name val="Arial"/>
    </font>
    <font>
      <b/>
      <sz val="9"/>
      <color indexed="56"/>
      <name val="Times New Roman"/>
      <family val="1"/>
    </font>
    <font>
      <b/>
      <sz val="9"/>
      <color indexed="50"/>
      <name val="Times New Roman"/>
      <family val="1"/>
    </font>
    <font>
      <sz val="10"/>
      <name val="Arial"/>
    </font>
    <font>
      <sz val="10"/>
      <color indexed="5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0" fontId="6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7" fillId="2" borderId="0" xfId="0" applyNumberFormat="1" applyFont="1" applyFill="1"/>
    <xf numFmtId="3" fontId="2" fillId="0" borderId="0" xfId="0" applyNumberFormat="1" applyFont="1" applyBorder="1"/>
    <xf numFmtId="10" fontId="7" fillId="2" borderId="0" xfId="3" applyNumberFormat="1" applyFont="1" applyFill="1" applyBorder="1"/>
    <xf numFmtId="178" fontId="2" fillId="0" borderId="0" xfId="1" applyNumberFormat="1" applyFont="1"/>
    <xf numFmtId="179" fontId="8" fillId="3" borderId="0" xfId="2" applyNumberFormat="1" applyFont="1" applyFill="1" applyBorder="1"/>
    <xf numFmtId="0" fontId="8" fillId="0" borderId="0" xfId="0" applyFont="1" applyBorder="1"/>
    <xf numFmtId="44" fontId="5" fillId="0" borderId="0" xfId="2" applyFont="1"/>
    <xf numFmtId="44" fontId="7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0" xfId="0" applyFill="1"/>
    <xf numFmtId="0" fontId="9" fillId="4" borderId="0" xfId="0" applyFont="1" applyFill="1"/>
    <xf numFmtId="0" fontId="10" fillId="4" borderId="0" xfId="0" applyFont="1" applyFill="1"/>
    <xf numFmtId="0" fontId="0" fillId="5" borderId="0" xfId="0" applyFill="1"/>
    <xf numFmtId="0" fontId="11" fillId="6" borderId="2" xfId="0" applyFont="1" applyFill="1" applyBorder="1"/>
    <xf numFmtId="14" fontId="0" fillId="0" borderId="2" xfId="0" applyNumberFormat="1" applyFill="1" applyBorder="1"/>
    <xf numFmtId="0" fontId="12" fillId="5" borderId="0" xfId="0" applyFont="1" applyFill="1" applyAlignment="1">
      <alignment horizontal="centerContinuous"/>
    </xf>
    <xf numFmtId="0" fontId="13" fillId="5" borderId="1" xfId="0" applyFont="1" applyFill="1" applyBorder="1" applyAlignment="1">
      <alignment horizontal="centerContinuous"/>
    </xf>
    <xf numFmtId="0" fontId="14" fillId="5" borderId="0" xfId="0" applyFont="1" applyFill="1"/>
    <xf numFmtId="0" fontId="13" fillId="5" borderId="0" xfId="0" applyFont="1" applyFill="1" applyAlignment="1">
      <alignment horizontal="centerContinuous"/>
    </xf>
    <xf numFmtId="0" fontId="15" fillId="5" borderId="0" xfId="0" applyFont="1" applyFill="1"/>
    <xf numFmtId="0" fontId="14" fillId="6" borderId="1" xfId="0" applyFont="1" applyFill="1" applyBorder="1" applyAlignment="1">
      <alignment horizontal="centerContinuous"/>
    </xf>
    <xf numFmtId="0" fontId="16" fillId="6" borderId="2" xfId="0" applyFont="1" applyFill="1" applyBorder="1"/>
    <xf numFmtId="0" fontId="17" fillId="5" borderId="2" xfId="0" applyFont="1" applyFill="1" applyBorder="1"/>
    <xf numFmtId="0" fontId="13" fillId="6" borderId="3" xfId="0" applyFont="1" applyFill="1" applyBorder="1"/>
    <xf numFmtId="0" fontId="0" fillId="0" borderId="2" xfId="0" applyFill="1" applyBorder="1"/>
    <xf numFmtId="10" fontId="18" fillId="0" borderId="2" xfId="3" applyNumberFormat="1" applyFont="1" applyFill="1" applyBorder="1"/>
    <xf numFmtId="0" fontId="19" fillId="5" borderId="0" xfId="0" quotePrefix="1" applyFont="1" applyFill="1"/>
    <xf numFmtId="173" fontId="0" fillId="0" borderId="2" xfId="0" quotePrefix="1" applyNumberFormat="1" applyFill="1" applyBorder="1"/>
    <xf numFmtId="0" fontId="19" fillId="5" borderId="0" xfId="0" applyFont="1" applyFill="1"/>
    <xf numFmtId="173" fontId="0" fillId="3" borderId="2" xfId="0" quotePrefix="1" applyNumberFormat="1" applyFill="1" applyBorder="1"/>
    <xf numFmtId="44" fontId="0" fillId="0" borderId="2" xfId="2" applyFont="1" applyFill="1" applyBorder="1"/>
    <xf numFmtId="179" fontId="0" fillId="5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8"/>
  <sheetViews>
    <sheetView tabSelected="1" workbookViewId="0">
      <selection activeCell="D16" sqref="D16"/>
    </sheetView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41886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-10.182067077344286</v>
      </c>
      <c r="I7" s="10">
        <f ca="1">+($F7-valdate)/365.25</f>
        <v>-14.179329226557153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-12.63791923340178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-12.63791923340178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-12.63791923340178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-12.63791923340178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0.61463057236143415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 t="e">
        <f ca="1">PutsDeal(0,$D$7,$D$10,$D$12,$D$13,$H$7,$H$9,$I$7,$G$7,$D$16,$G$16,$F$16,$E$16,$I$16,$H$16)</f>
        <v>#NAME?</v>
      </c>
      <c r="E18" s="5"/>
      <c r="H18" s="9"/>
      <c r="I18" s="5"/>
      <c r="J18" s="1"/>
    </row>
    <row r="19" spans="2:16" ht="18.75" customHeight="1" x14ac:dyDescent="0.2">
      <c r="B19" s="31" t="s">
        <v>21</v>
      </c>
      <c r="C19" s="30" t="e">
        <f ca="1">+$C$18*$C$16</f>
        <v>#NAME?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8"/>
  <sheetViews>
    <sheetView workbookViewId="0">
      <selection activeCell="D17" sqref="D17"/>
    </sheetView>
  </sheetViews>
  <sheetFormatPr defaultRowHeight="11.25" x14ac:dyDescent="0.2"/>
  <cols>
    <col min="2" max="2" width="41.1640625" customWidth="1"/>
    <col min="3" max="3" width="16.33203125" customWidth="1"/>
    <col min="5" max="5" width="12.5" customWidth="1"/>
    <col min="6" max="6" width="9.6640625" customWidth="1"/>
    <col min="7" max="7" width="11.33203125" customWidth="1"/>
  </cols>
  <sheetData>
    <row r="2" spans="1:11" ht="23.25" x14ac:dyDescent="0.35">
      <c r="A2" s="4" t="s">
        <v>4</v>
      </c>
    </row>
    <row r="3" spans="1:11" s="15" customFormat="1" x14ac:dyDescent="0.2">
      <c r="A3" s="14"/>
    </row>
    <row r="4" spans="1:11" x14ac:dyDescent="0.2">
      <c r="B4" t="s">
        <v>11</v>
      </c>
      <c r="C4" s="26">
        <f ca="1">+TODAY()</f>
        <v>41886</v>
      </c>
    </row>
    <row r="5" spans="1:11" ht="52.5" customHeight="1" x14ac:dyDescent="0.2">
      <c r="D5" s="34" t="s">
        <v>0</v>
      </c>
      <c r="E5" s="34" t="s">
        <v>2</v>
      </c>
      <c r="F5" s="35" t="s">
        <v>7</v>
      </c>
      <c r="G5" s="35" t="s">
        <v>14</v>
      </c>
      <c r="H5" s="34" t="s">
        <v>12</v>
      </c>
      <c r="I5" s="35" t="s">
        <v>13</v>
      </c>
      <c r="J5" s="21"/>
      <c r="K5" s="21"/>
    </row>
    <row r="6" spans="1:11" x14ac:dyDescent="0.2">
      <c r="D6" s="5"/>
      <c r="E6" s="5"/>
      <c r="H6" s="5"/>
    </row>
    <row r="7" spans="1:11" x14ac:dyDescent="0.2">
      <c r="B7" s="18" t="s">
        <v>10</v>
      </c>
      <c r="C7" s="2"/>
      <c r="D7" s="20">
        <v>56.125</v>
      </c>
      <c r="E7" s="22">
        <v>38167</v>
      </c>
      <c r="F7" s="19">
        <v>36707</v>
      </c>
      <c r="G7" s="27">
        <v>2</v>
      </c>
      <c r="H7" s="10">
        <f ca="1">+($E7-valdate)/365.25</f>
        <v>-10.182067077344286</v>
      </c>
      <c r="I7" s="10">
        <f ca="1">+($F7-valdate)/365.25</f>
        <v>-14.179329226557153</v>
      </c>
    </row>
    <row r="8" spans="1:11" x14ac:dyDescent="0.2">
      <c r="B8" s="18"/>
      <c r="C8" s="2"/>
      <c r="D8" s="17"/>
      <c r="E8" s="19"/>
      <c r="F8" s="15"/>
      <c r="H8" s="10"/>
      <c r="I8" s="15"/>
    </row>
    <row r="9" spans="1:11" x14ac:dyDescent="0.2">
      <c r="B9" s="18" t="s">
        <v>8</v>
      </c>
      <c r="C9" s="2" t="s">
        <v>5</v>
      </c>
      <c r="D9" s="23">
        <f>D7</f>
        <v>56.125</v>
      </c>
      <c r="E9" s="22">
        <v>37270</v>
      </c>
      <c r="F9" s="15"/>
      <c r="H9" s="10">
        <f ca="1">+($E9-valdate)/365.25</f>
        <v>-12.63791923340178</v>
      </c>
      <c r="I9" s="15"/>
    </row>
    <row r="10" spans="1:11" x14ac:dyDescent="0.2">
      <c r="B10" s="18" t="s">
        <v>9</v>
      </c>
      <c r="C10" s="2" t="s">
        <v>6</v>
      </c>
      <c r="D10" s="20">
        <v>65</v>
      </c>
      <c r="E10" s="24">
        <f>+E9</f>
        <v>37270</v>
      </c>
      <c r="F10" s="15"/>
      <c r="H10" s="10">
        <f ca="1">H9</f>
        <v>-12.63791923340178</v>
      </c>
    </row>
    <row r="11" spans="1:11" x14ac:dyDescent="0.2">
      <c r="D11" s="15"/>
      <c r="E11" s="25"/>
      <c r="F11" s="15"/>
    </row>
    <row r="12" spans="1:11" x14ac:dyDescent="0.2">
      <c r="B12" t="s">
        <v>15</v>
      </c>
      <c r="C12" s="2" t="s">
        <v>5</v>
      </c>
      <c r="D12" s="20">
        <v>65</v>
      </c>
      <c r="E12" s="19"/>
      <c r="F12" s="15"/>
      <c r="H12" s="10">
        <f ca="1">+H9</f>
        <v>-12.63791923340178</v>
      </c>
    </row>
    <row r="13" spans="1:11" x14ac:dyDescent="0.2">
      <c r="B13" t="s">
        <v>16</v>
      </c>
      <c r="C13" s="2" t="s">
        <v>6</v>
      </c>
      <c r="D13" s="20">
        <v>81</v>
      </c>
      <c r="E13" s="19"/>
      <c r="F13" s="15"/>
      <c r="H13" s="10">
        <f ca="1">+H9</f>
        <v>-12.63791923340178</v>
      </c>
    </row>
    <row r="14" spans="1:11" x14ac:dyDescent="0.2">
      <c r="C14" s="2"/>
      <c r="D14" s="9"/>
      <c r="E14" s="19"/>
      <c r="H14" s="10"/>
    </row>
    <row r="15" spans="1:11" ht="25.5" customHeight="1" x14ac:dyDescent="0.2">
      <c r="C15" s="36" t="s">
        <v>19</v>
      </c>
      <c r="D15" s="37" t="s">
        <v>22</v>
      </c>
      <c r="E15" s="37" t="s">
        <v>23</v>
      </c>
      <c r="F15" s="37" t="s">
        <v>17</v>
      </c>
      <c r="G15" s="37" t="s">
        <v>18</v>
      </c>
      <c r="H15" s="37" t="s">
        <v>1</v>
      </c>
      <c r="I15" s="37" t="s">
        <v>3</v>
      </c>
    </row>
    <row r="16" spans="1:11" x14ac:dyDescent="0.2">
      <c r="B16" s="16"/>
      <c r="C16" s="29">
        <v>5393258</v>
      </c>
      <c r="D16" s="33">
        <v>27</v>
      </c>
      <c r="E16" s="28">
        <v>0.7</v>
      </c>
      <c r="F16" s="12">
        <v>0</v>
      </c>
      <c r="G16" s="28">
        <f>2*LN(1+0.06512/2)</f>
        <v>6.4082311089590255E-2</v>
      </c>
      <c r="H16" s="13">
        <v>301</v>
      </c>
      <c r="I16" s="13">
        <v>0</v>
      </c>
    </row>
    <row r="17" spans="2:16" x14ac:dyDescent="0.2">
      <c r="B17" s="16"/>
      <c r="C17" s="12"/>
      <c r="E17" s="5"/>
      <c r="F17" s="6"/>
      <c r="G17" s="6"/>
      <c r="H17" s="11"/>
      <c r="I17" s="8"/>
    </row>
    <row r="18" spans="2:16" x14ac:dyDescent="0.2">
      <c r="B18" s="16" t="s">
        <v>20</v>
      </c>
      <c r="C18" s="32" t="e">
        <f ca="1">PutsDeal(0,$D$7,$D$10,$D$12,$D$13,$H$7,$H$9,$I$7,$G$7,$D$16,$G$16,$F$16,$E$16,$I$16,$H$16)</f>
        <v>#NAME?</v>
      </c>
      <c r="E18" s="5"/>
      <c r="H18" s="9"/>
      <c r="I18" s="5"/>
      <c r="J18" s="1"/>
    </row>
    <row r="19" spans="2:16" ht="18.75" customHeight="1" x14ac:dyDescent="0.2">
      <c r="B19" s="31" t="s">
        <v>21</v>
      </c>
      <c r="C19" s="30" t="e">
        <f ca="1">+$C$18*$C$16</f>
        <v>#NAME?</v>
      </c>
      <c r="E19" s="5"/>
      <c r="H19" s="9"/>
      <c r="I19" s="5"/>
    </row>
    <row r="20" spans="2:16" x14ac:dyDescent="0.2">
      <c r="D20" s="5"/>
      <c r="E20" s="5"/>
      <c r="F20" s="7"/>
      <c r="G20" s="7"/>
      <c r="N20" s="5"/>
    </row>
    <row r="21" spans="2:16" x14ac:dyDescent="0.2">
      <c r="D21" s="5"/>
      <c r="E21" s="5"/>
      <c r="F21" s="7"/>
      <c r="G21" s="7"/>
      <c r="H21" s="3"/>
      <c r="N21" s="5"/>
      <c r="P21" s="3"/>
    </row>
    <row r="22" spans="2:16" x14ac:dyDescent="0.2">
      <c r="H22" s="3"/>
      <c r="N22" s="5"/>
      <c r="P22" s="3"/>
    </row>
    <row r="23" spans="2:16" x14ac:dyDescent="0.2">
      <c r="H23" s="3"/>
      <c r="N23" s="5"/>
      <c r="P23" s="3"/>
    </row>
    <row r="24" spans="2:16" x14ac:dyDescent="0.2">
      <c r="H24" s="3"/>
      <c r="N24" s="5"/>
      <c r="P24" s="3"/>
    </row>
    <row r="25" spans="2:16" x14ac:dyDescent="0.2">
      <c r="H25" s="3"/>
      <c r="N25" s="5"/>
      <c r="P25" s="3"/>
    </row>
    <row r="26" spans="2:16" x14ac:dyDescent="0.2">
      <c r="H26" s="3"/>
      <c r="N26" s="5"/>
      <c r="P26" s="3"/>
    </row>
    <row r="27" spans="2:16" x14ac:dyDescent="0.2">
      <c r="H27" s="3"/>
      <c r="N27" s="5"/>
      <c r="P27" s="3"/>
    </row>
    <row r="28" spans="2:16" x14ac:dyDescent="0.2">
      <c r="H28" s="3"/>
      <c r="N28" s="5"/>
      <c r="P28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"/>
  <sheetViews>
    <sheetView workbookViewId="0">
      <selection activeCell="A12" sqref="A12:A14"/>
    </sheetView>
  </sheetViews>
  <sheetFormatPr defaultRowHeight="11.25" x14ac:dyDescent="0.2"/>
  <cols>
    <col min="10" max="10" width="17.33203125" customWidth="1"/>
  </cols>
  <sheetData>
    <row r="1" spans="1:10" x14ac:dyDescent="0.2">
      <c r="A1" s="38"/>
      <c r="B1" s="38"/>
      <c r="C1" s="38"/>
      <c r="D1" s="38"/>
      <c r="E1" s="38"/>
      <c r="F1" s="38"/>
      <c r="G1" s="38"/>
      <c r="H1" s="38"/>
      <c r="I1" s="38"/>
      <c r="J1" s="38"/>
    </row>
    <row r="2" spans="1:10" ht="30" x14ac:dyDescent="0.4">
      <c r="A2" s="38"/>
      <c r="B2" s="39" t="s">
        <v>24</v>
      </c>
      <c r="C2" s="38"/>
      <c r="D2" s="38"/>
      <c r="E2" s="38"/>
      <c r="F2" s="38"/>
      <c r="G2" s="38"/>
      <c r="H2" s="38"/>
      <c r="I2" s="38"/>
      <c r="J2" s="38"/>
    </row>
    <row r="3" spans="1:10" ht="18" x14ac:dyDescent="0.25">
      <c r="A3" s="38"/>
      <c r="B3" s="40" t="s">
        <v>25</v>
      </c>
      <c r="C3" s="38"/>
      <c r="D3" s="38"/>
      <c r="E3" s="38"/>
      <c r="F3" s="38"/>
      <c r="G3" s="38"/>
      <c r="H3" s="38"/>
      <c r="I3" s="38"/>
      <c r="J3" s="38"/>
    </row>
    <row r="4" spans="1:10" x14ac:dyDescent="0.2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x14ac:dyDescent="0.2">
      <c r="A5" s="41"/>
      <c r="B5" s="41"/>
      <c r="C5" s="41"/>
      <c r="D5" s="41"/>
      <c r="E5" s="41"/>
      <c r="F5" s="41"/>
      <c r="G5" s="41"/>
      <c r="H5" s="41"/>
      <c r="I5" s="41"/>
      <c r="J5" s="29">
        <v>5393258</v>
      </c>
    </row>
    <row r="6" spans="1:10" ht="12" x14ac:dyDescent="0.2">
      <c r="A6" s="41"/>
      <c r="B6" s="42" t="s">
        <v>26</v>
      </c>
      <c r="C6" s="43">
        <f ca="1">+TODAY()</f>
        <v>41886</v>
      </c>
      <c r="D6" s="41"/>
      <c r="E6" s="41"/>
      <c r="F6" s="41"/>
      <c r="G6" s="41"/>
      <c r="H6" s="41"/>
      <c r="I6" s="41"/>
      <c r="J6" s="41"/>
    </row>
    <row r="7" spans="1:10" x14ac:dyDescent="0.2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2.75" x14ac:dyDescent="0.2">
      <c r="A8" s="41"/>
      <c r="B8" s="41"/>
      <c r="C8" s="44" t="s">
        <v>27</v>
      </c>
      <c r="D8" s="41"/>
      <c r="E8" s="41"/>
      <c r="F8" s="41"/>
      <c r="G8" s="41"/>
      <c r="H8" s="41"/>
      <c r="I8" s="45" t="s">
        <v>28</v>
      </c>
      <c r="J8" s="41"/>
    </row>
    <row r="9" spans="1:10" ht="12.75" x14ac:dyDescent="0.2">
      <c r="A9" s="46"/>
      <c r="B9" s="47"/>
      <c r="C9" s="47"/>
      <c r="D9" s="47"/>
      <c r="E9" s="47"/>
      <c r="F9" s="47"/>
      <c r="G9" s="46"/>
      <c r="H9" s="48"/>
      <c r="I9" s="49">
        <v>0</v>
      </c>
      <c r="J9" s="41"/>
    </row>
    <row r="10" spans="1:10" ht="12.75" x14ac:dyDescent="0.2">
      <c r="A10" s="50" t="s">
        <v>29</v>
      </c>
      <c r="B10" s="50" t="s">
        <v>0</v>
      </c>
      <c r="C10" s="50" t="s">
        <v>30</v>
      </c>
      <c r="D10" s="50" t="s">
        <v>31</v>
      </c>
      <c r="E10" s="50" t="s">
        <v>32</v>
      </c>
      <c r="F10" s="50" t="s">
        <v>33</v>
      </c>
      <c r="G10" s="50" t="s">
        <v>34</v>
      </c>
      <c r="H10" s="51"/>
      <c r="I10" s="52" t="s">
        <v>35</v>
      </c>
      <c r="J10" s="41"/>
    </row>
    <row r="11" spans="1:10" ht="12.75" x14ac:dyDescent="0.2">
      <c r="A11" s="59">
        <v>27</v>
      </c>
      <c r="B11" s="59">
        <v>65</v>
      </c>
      <c r="C11" s="54">
        <v>6.4000000000000001E-2</v>
      </c>
      <c r="D11" s="54">
        <v>0</v>
      </c>
      <c r="E11" s="54">
        <v>0.61</v>
      </c>
      <c r="F11" s="43">
        <v>36707</v>
      </c>
      <c r="G11" s="53">
        <v>0</v>
      </c>
      <c r="H11" s="55"/>
      <c r="I11" s="56" t="e">
        <f ca="1">_xll.EURO($A11,$B11,$C11,$D11,$E11,$F11-$C$6,$G11,I$9)</f>
        <v>#NAME?</v>
      </c>
      <c r="J11" s="60" t="e">
        <f ca="1">+I11*$J$5</f>
        <v>#NAME?</v>
      </c>
    </row>
    <row r="12" spans="1:10" ht="12.75" x14ac:dyDescent="0.2">
      <c r="A12" s="59">
        <v>27</v>
      </c>
      <c r="B12" s="59">
        <v>65</v>
      </c>
      <c r="C12" s="54">
        <v>6.4000000000000001E-2</v>
      </c>
      <c r="D12" s="54">
        <v>0</v>
      </c>
      <c r="E12" s="54">
        <v>0.8</v>
      </c>
      <c r="F12" s="43">
        <v>36707</v>
      </c>
      <c r="G12" s="53">
        <v>0</v>
      </c>
      <c r="H12" s="57"/>
      <c r="I12" s="58" t="e">
        <f ca="1">_xll.EURO($A12,$B12,$C12,$D12,$E12,$F12-$C$6,$G12,I$9)</f>
        <v>#NAME?</v>
      </c>
      <c r="J12" s="60" t="e">
        <f ca="1">+I12*$J$5</f>
        <v>#NAME?</v>
      </c>
    </row>
    <row r="13" spans="1:10" ht="12.75" x14ac:dyDescent="0.2">
      <c r="A13" s="59">
        <v>27</v>
      </c>
      <c r="B13" s="59">
        <v>65</v>
      </c>
      <c r="C13" s="54">
        <v>6.4000000000000001E-2</v>
      </c>
      <c r="D13" s="54">
        <v>0</v>
      </c>
      <c r="E13" s="54">
        <v>0.9</v>
      </c>
      <c r="F13" s="43">
        <v>36707</v>
      </c>
      <c r="G13" s="53">
        <v>0</v>
      </c>
      <c r="H13" s="57"/>
      <c r="I13" s="56" t="e">
        <f ca="1">_xll.EURO($A13,$B13,$C13,$D13,$E13,$F13-$C$6,$G13,I$9)</f>
        <v>#NAME?</v>
      </c>
      <c r="J13" s="60" t="e">
        <f ca="1">+I13*$J$5</f>
        <v>#NAME?</v>
      </c>
    </row>
    <row r="14" spans="1:10" ht="12.75" x14ac:dyDescent="0.2">
      <c r="A14" s="59">
        <v>27</v>
      </c>
      <c r="B14" s="59">
        <v>65</v>
      </c>
      <c r="C14" s="54">
        <v>6.4000000000000001E-2</v>
      </c>
      <c r="D14" s="54">
        <v>0</v>
      </c>
      <c r="E14" s="54">
        <v>1</v>
      </c>
      <c r="F14" s="43">
        <v>36707</v>
      </c>
      <c r="G14" s="53">
        <v>0</v>
      </c>
      <c r="H14" s="57"/>
      <c r="I14" s="56" t="e">
        <f ca="1">_xll.EURO($A14,$B14,$C14,$D14,$E14,$F14-$C$6,$G14,I$9)</f>
        <v>#NAME?</v>
      </c>
      <c r="J14" s="60" t="e">
        <f ca="1">+I14*$J$5</f>
        <v>#NAME?</v>
      </c>
    </row>
    <row r="15" spans="1:10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</row>
    <row r="16" spans="1:10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7" spans="1:10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Felienne</cp:lastModifiedBy>
  <cp:lastPrinted>1999-09-10T13:28:32Z</cp:lastPrinted>
  <dcterms:created xsi:type="dcterms:W3CDTF">1999-08-25T01:10:22Z</dcterms:created>
  <dcterms:modified xsi:type="dcterms:W3CDTF">2014-09-04T09:53:20Z</dcterms:modified>
</cp:coreProperties>
</file>