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7100" windowHeight="98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PPI_Run">[0]!CPPI_Run</definedName>
    <definedName name="spread">#REF!</definedName>
    <definedName name="Today">#REF!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C14" i="1" l="1"/>
  <c r="D14" i="1"/>
  <c r="H14" i="1"/>
  <c r="I14" i="1"/>
  <c r="M14" i="1"/>
  <c r="M14" i="1" a="1"/>
  <c r="C15" i="1"/>
  <c r="D15" i="1"/>
  <c r="H15" i="1"/>
  <c r="I15" i="1"/>
  <c r="M15" i="1"/>
  <c r="C16" i="1"/>
  <c r="D16" i="1"/>
  <c r="H16" i="1"/>
  <c r="I16" i="1"/>
  <c r="M16" i="1"/>
  <c r="C17" i="1"/>
  <c r="D17" i="1"/>
  <c r="H17" i="1"/>
  <c r="I17" i="1"/>
  <c r="M17" i="1"/>
  <c r="C18" i="1"/>
  <c r="D18" i="1"/>
  <c r="H18" i="1"/>
  <c r="I18" i="1"/>
  <c r="M18" i="1"/>
  <c r="C19" i="1"/>
  <c r="D19" i="1"/>
  <c r="H19" i="1"/>
  <c r="I19" i="1"/>
  <c r="M19" i="1"/>
  <c r="C20" i="1"/>
  <c r="D20" i="1"/>
  <c r="H20" i="1"/>
  <c r="I20" i="1"/>
  <c r="M20" i="1"/>
  <c r="C21" i="1"/>
  <c r="D21" i="1"/>
  <c r="H21" i="1"/>
  <c r="I21" i="1"/>
  <c r="M21" i="1"/>
  <c r="C22" i="1"/>
  <c r="D22" i="1"/>
  <c r="H22" i="1"/>
  <c r="I22" i="1"/>
  <c r="M22" i="1"/>
  <c r="C23" i="1"/>
  <c r="D23" i="1"/>
  <c r="H23" i="1"/>
  <c r="I23" i="1"/>
  <c r="M23" i="1"/>
  <c r="C24" i="1"/>
  <c r="D24" i="1"/>
  <c r="H24" i="1"/>
  <c r="I24" i="1"/>
  <c r="M24" i="1"/>
  <c r="C25" i="1"/>
  <c r="D25" i="1"/>
  <c r="H25" i="1"/>
  <c r="I25" i="1"/>
  <c r="M25" i="1"/>
  <c r="C26" i="1"/>
  <c r="D26" i="1"/>
  <c r="H26" i="1"/>
  <c r="I26" i="1"/>
  <c r="M26" i="1"/>
  <c r="M27" i="1"/>
  <c r="M28" i="1"/>
  <c r="M29" i="1"/>
  <c r="M30" i="1"/>
  <c r="M31" i="1"/>
</calcChain>
</file>

<file path=xl/sharedStrings.xml><?xml version="1.0" encoding="utf-8"?>
<sst xmlns="http://schemas.openxmlformats.org/spreadsheetml/2006/main" count="22" uniqueCount="21">
  <si>
    <t>Settlement Date</t>
  </si>
  <si>
    <t>Maturity Date</t>
  </si>
  <si>
    <t>Coupon</t>
  </si>
  <si>
    <t>Yield</t>
  </si>
  <si>
    <t>UK Inflation Term Structure Implied By Gilts Market</t>
  </si>
  <si>
    <t>Gilts No.</t>
  </si>
  <si>
    <t>Clean/Dirty</t>
  </si>
  <si>
    <t>Gilts Price</t>
  </si>
  <si>
    <t>Quote</t>
  </si>
  <si>
    <t>nominalZero</t>
  </si>
  <si>
    <t>KJJKKKKK!</t>
  </si>
  <si>
    <t>H:\1ziminlu\1zimin\inflation\NewUK\UKinflation\Ukzero\debug\UKzero.dll</t>
  </si>
  <si>
    <t>Zero Curve</t>
  </si>
  <si>
    <t>Initial Guess</t>
  </si>
  <si>
    <t>Optimized</t>
  </si>
  <si>
    <t>zero curve</t>
  </si>
  <si>
    <t>parameters</t>
  </si>
  <si>
    <t>Dirty Price</t>
  </si>
  <si>
    <t>Prices Using Zero Curve</t>
  </si>
  <si>
    <t>(dirty)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</si>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</sst>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6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6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quotePrefix="1"/>
    <xf numFmtId="0" fontId="0" fillId="2" borderId="0" xfId="0" quotePrefix="1" applyFill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Zero Curve</a:t>
            </a:r>
          </a:p>
        </c:rich>
      </c:tx>
      <c:layout>
        <c:manualLayout>
          <c:xMode val="edge"/>
          <c:yMode val="edge"/>
          <c:x val="0.41982055852434991"/>
          <c:y val="3.40557275541795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3064933602431"/>
          <c:y val="0.21052631578947367"/>
          <c:w val="0.69369491429989139"/>
          <c:h val="0.6501547987616098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[1]giltInput!$C$14:$C$26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[1]giltInput!$L$14:$L$26</c:f>
              <c:numCache>
                <c:formatCode>General</c:formatCode>
                <c:ptCount val="13"/>
                <c:pt idx="0">
                  <c:v>7.1858868047893432E-2</c:v>
                </c:pt>
                <c:pt idx="1">
                  <c:v>6.7995914580413028E-2</c:v>
                </c:pt>
                <c:pt idx="2">
                  <c:v>6.5183792107550459E-2</c:v>
                </c:pt>
                <c:pt idx="3">
                  <c:v>6.3841245082652834E-2</c:v>
                </c:pt>
                <c:pt idx="4">
                  <c:v>6.318899935255938E-2</c:v>
                </c:pt>
                <c:pt idx="5">
                  <c:v>6.2333996279334274E-2</c:v>
                </c:pt>
                <c:pt idx="6">
                  <c:v>6.1496444475917546E-2</c:v>
                </c:pt>
                <c:pt idx="7">
                  <c:v>6.1085388046035576E-2</c:v>
                </c:pt>
                <c:pt idx="8">
                  <c:v>6.0775434622112108E-2</c:v>
                </c:pt>
                <c:pt idx="9">
                  <c:v>6.0527315867882889E-2</c:v>
                </c:pt>
                <c:pt idx="10">
                  <c:v>5.993687806560688E-2</c:v>
                </c:pt>
                <c:pt idx="11">
                  <c:v>5.9535566152330632E-2</c:v>
                </c:pt>
                <c:pt idx="12">
                  <c:v>5.9246051292747515E-2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68464"/>
        <c:axId val="146169024"/>
      </c:scatterChart>
      <c:valAx>
        <c:axId val="14616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69024"/>
        <c:crosses val="autoZero"/>
        <c:crossBetween val="midCat"/>
      </c:valAx>
      <c:valAx>
        <c:axId val="146169024"/>
        <c:scaling>
          <c:orientation val="minMax"/>
          <c:min val="0.0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684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603750710428471"/>
          <c:y val="0.50154798761609909"/>
          <c:w val="0.14954981269322334"/>
          <c:h val="6.81114551083591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8</xdr:row>
      <xdr:rowOff>123825</xdr:rowOff>
    </xdr:from>
    <xdr:to>
      <xdr:col>23</xdr:col>
      <xdr:colOff>161925</xdr:colOff>
      <xdr:row>27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285750</xdr:colOff>
          <xdr:row>32</xdr:row>
          <xdr:rowOff>9525</xdr:rowOff>
        </xdr:from>
        <xdr:to>
          <xdr:col>8</xdr:col>
          <xdr:colOff>333375</xdr:colOff>
          <xdr:row>35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Load Log File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UKin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ltInput"/>
      <sheetName val="ilgiltInput"/>
      <sheetName val="inflationCurves"/>
      <sheetName val="para"/>
      <sheetName val="SummaryChart"/>
      <sheetName val="CodeMod"/>
    </sheetNames>
    <sheetDataSet>
      <sheetData sheetId="0">
        <row r="14">
          <cell r="C14">
            <v>1</v>
          </cell>
          <cell r="L14">
            <v>7.1858868047893432E-2</v>
          </cell>
        </row>
        <row r="15">
          <cell r="C15">
            <v>2</v>
          </cell>
          <cell r="L15">
            <v>6.7995914580413028E-2</v>
          </cell>
        </row>
        <row r="16">
          <cell r="C16">
            <v>3</v>
          </cell>
          <cell r="L16">
            <v>6.5183792107550459E-2</v>
          </cell>
        </row>
        <row r="17">
          <cell r="C17">
            <v>4</v>
          </cell>
          <cell r="L17">
            <v>6.3841245082652834E-2</v>
          </cell>
        </row>
        <row r="18">
          <cell r="C18">
            <v>5</v>
          </cell>
          <cell r="L18">
            <v>6.318899935255938E-2</v>
          </cell>
        </row>
        <row r="19">
          <cell r="C19">
            <v>6</v>
          </cell>
          <cell r="L19">
            <v>6.2333996279334274E-2</v>
          </cell>
        </row>
        <row r="20">
          <cell r="C20">
            <v>7</v>
          </cell>
          <cell r="L20">
            <v>6.1496444475917546E-2</v>
          </cell>
        </row>
        <row r="21">
          <cell r="C21">
            <v>8</v>
          </cell>
          <cell r="L21">
            <v>6.1085388046035576E-2</v>
          </cell>
        </row>
        <row r="22">
          <cell r="C22">
            <v>9</v>
          </cell>
          <cell r="L22">
            <v>6.0775434622112108E-2</v>
          </cell>
        </row>
        <row r="23">
          <cell r="C23">
            <v>10</v>
          </cell>
          <cell r="L23">
            <v>6.0527315867882889E-2</v>
          </cell>
        </row>
        <row r="24">
          <cell r="C24">
            <v>11</v>
          </cell>
          <cell r="L24">
            <v>5.993687806560688E-2</v>
          </cell>
        </row>
        <row r="25">
          <cell r="C25">
            <v>12</v>
          </cell>
          <cell r="L25">
            <v>5.9535566152330632E-2</v>
          </cell>
        </row>
        <row r="26">
          <cell r="C26">
            <v>13</v>
          </cell>
          <cell r="L26">
            <v>5.9246051292747515E-2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I10" sqref="I10"/>
    </sheetView>
  </sheetViews>
  <sheetFormatPr defaultRowHeight="12.75" x14ac:dyDescent="0.2"/>
  <cols>
    <col min="3" max="3" width="10.5703125" customWidth="1"/>
    <col min="4" max="4" width="14.7109375" customWidth="1"/>
    <col min="5" max="5" width="13.28515625" customWidth="1"/>
    <col min="6" max="6" width="10.28515625" customWidth="1"/>
    <col min="8" max="8" width="10.42578125" customWidth="1"/>
    <col min="9" max="9" width="11.5703125" customWidth="1"/>
    <col min="10" max="10" width="11.28515625" customWidth="1"/>
    <col min="12" max="12" width="11.85546875" customWidth="1"/>
  </cols>
  <sheetData>
    <row r="1" spans="1:13" x14ac:dyDescent="0.2">
      <c r="A1" s="1"/>
    </row>
    <row r="3" spans="1:13" ht="20.25" x14ac:dyDescent="0.3">
      <c r="C3" s="2" t="s">
        <v>4</v>
      </c>
    </row>
    <row r="8" spans="1:13" x14ac:dyDescent="0.2">
      <c r="D8" s="3"/>
      <c r="E8" s="3"/>
    </row>
    <row r="9" spans="1:13" x14ac:dyDescent="0.2">
      <c r="D9" s="3"/>
      <c r="E9" s="3"/>
    </row>
    <row r="12" spans="1:13" x14ac:dyDescent="0.2">
      <c r="D12">
        <v>19971219</v>
      </c>
      <c r="H12" t="s">
        <v>20</v>
      </c>
    </row>
    <row r="13" spans="1:13" x14ac:dyDescent="0.2">
      <c r="C13" s="4" t="s">
        <v>5</v>
      </c>
      <c r="D13" s="4" t="s">
        <v>0</v>
      </c>
      <c r="E13" s="4" t="s">
        <v>1</v>
      </c>
      <c r="F13" s="4" t="s">
        <v>2</v>
      </c>
      <c r="G13" s="4" t="s">
        <v>3</v>
      </c>
      <c r="H13" s="4" t="s">
        <v>6</v>
      </c>
      <c r="I13" s="4" t="s">
        <v>7</v>
      </c>
      <c r="J13" s="4" t="s">
        <v>8</v>
      </c>
      <c r="M13" s="10" t="s">
        <v>12</v>
      </c>
    </row>
    <row r="14" spans="1:13" x14ac:dyDescent="0.2">
      <c r="C14" s="5">
        <f>1</f>
        <v>1</v>
      </c>
      <c r="D14" s="5">
        <f>$D$12</f>
        <v>19971219</v>
      </c>
      <c r="E14" s="5">
        <v>19980330</v>
      </c>
      <c r="F14" s="5">
        <v>7.25</v>
      </c>
      <c r="G14" s="5">
        <v>7.09</v>
      </c>
      <c r="H14" s="6" t="str">
        <f t="shared" ref="H14:H26" si="0">H$12</f>
        <v>C</v>
      </c>
      <c r="I14" s="7">
        <f t="shared" ref="I14:I26" ca="1" si="1">CALL($C$30,"bondP_y","BBBCJJ!",G14*0.01,F14,H14,D14,E14)</f>
        <v>100.05729026511655</v>
      </c>
      <c r="J14" s="7">
        <v>100.03125</v>
      </c>
      <c r="M14" s="8">
        <f t="array" aca="1" ref="M14:M31" ca="1">CALL($C$30,$C$31,$C$32,D14,C26,E14:E26,F14:F26,J14:J26,$E$32:$E$36,K28:K60)</f>
        <v>7.1858678997599013E-2</v>
      </c>
    </row>
    <row r="15" spans="1:13" x14ac:dyDescent="0.2">
      <c r="C15" s="5">
        <f>C14+1</f>
        <v>2</v>
      </c>
      <c r="D15" s="5">
        <f t="shared" ref="D15:D26" si="2">$D$12</f>
        <v>19971219</v>
      </c>
      <c r="E15" s="5">
        <v>19990810</v>
      </c>
      <c r="F15" s="5">
        <v>6</v>
      </c>
      <c r="G15" s="5">
        <v>6.6989999999999998</v>
      </c>
      <c r="H15" s="6" t="str">
        <f t="shared" si="0"/>
        <v>C</v>
      </c>
      <c r="I15" s="7">
        <f t="shared" ca="1" si="1"/>
        <v>98.917432846575707</v>
      </c>
      <c r="J15" s="7">
        <v>98.968999999999994</v>
      </c>
      <c r="M15" s="8">
        <f ca="1"/>
        <v>6.8880078646938903E-2</v>
      </c>
    </row>
    <row r="16" spans="1:13" x14ac:dyDescent="0.2">
      <c r="C16" s="5">
        <f t="shared" ref="C16:C26" si="3">C15+1</f>
        <v>3</v>
      </c>
      <c r="D16" s="5">
        <f t="shared" si="2"/>
        <v>19971219</v>
      </c>
      <c r="E16" s="5">
        <v>20001207</v>
      </c>
      <c r="F16" s="5">
        <v>8</v>
      </c>
      <c r="G16" s="5">
        <v>6.5460000000000003</v>
      </c>
      <c r="H16" s="6" t="str">
        <f t="shared" si="0"/>
        <v>C</v>
      </c>
      <c r="I16" s="7">
        <f t="shared" ca="1" si="1"/>
        <v>103.84748200914647</v>
      </c>
      <c r="J16" s="7">
        <v>103.75</v>
      </c>
      <c r="M16" s="8">
        <f ca="1"/>
        <v>6.5334024515453532E-2</v>
      </c>
    </row>
    <row r="17" spans="3:13" x14ac:dyDescent="0.2">
      <c r="C17" s="5">
        <f t="shared" si="3"/>
        <v>4</v>
      </c>
      <c r="D17" s="5">
        <f t="shared" si="2"/>
        <v>19971219</v>
      </c>
      <c r="E17" s="5">
        <v>20011106</v>
      </c>
      <c r="F17" s="5">
        <v>7</v>
      </c>
      <c r="G17" s="5">
        <v>6.4470000000000001</v>
      </c>
      <c r="H17" s="6" t="str">
        <f t="shared" si="0"/>
        <v>C</v>
      </c>
      <c r="I17" s="7">
        <f t="shared" ca="1" si="1"/>
        <v>101.85567795125678</v>
      </c>
      <c r="J17" s="7">
        <v>101.812</v>
      </c>
      <c r="M17" s="8">
        <f ca="1"/>
        <v>6.3829133931457588E-2</v>
      </c>
    </row>
    <row r="18" spans="3:13" x14ac:dyDescent="0.2">
      <c r="C18" s="5">
        <f t="shared" si="3"/>
        <v>5</v>
      </c>
      <c r="D18" s="5">
        <f t="shared" si="2"/>
        <v>19971219</v>
      </c>
      <c r="E18" s="5">
        <v>20020607</v>
      </c>
      <c r="F18" s="5">
        <v>7</v>
      </c>
      <c r="G18" s="5">
        <v>6.343</v>
      </c>
      <c r="H18" s="6" t="str">
        <f t="shared" si="0"/>
        <v>C</v>
      </c>
      <c r="I18" s="7">
        <f t="shared" ca="1" si="1"/>
        <v>102.51383576477224</v>
      </c>
      <c r="J18" s="7">
        <v>102.46899999999999</v>
      </c>
      <c r="M18" s="8">
        <f ca="1"/>
        <v>6.3139452181689024E-2</v>
      </c>
    </row>
    <row r="19" spans="3:13" x14ac:dyDescent="0.2">
      <c r="C19" s="5">
        <f t="shared" si="3"/>
        <v>6</v>
      </c>
      <c r="D19" s="5">
        <f t="shared" si="2"/>
        <v>19971219</v>
      </c>
      <c r="E19" s="5">
        <v>20030610</v>
      </c>
      <c r="F19" s="5">
        <v>8</v>
      </c>
      <c r="G19" s="5">
        <v>6.2679999999999998</v>
      </c>
      <c r="H19" s="6" t="str">
        <f t="shared" si="0"/>
        <v>C</v>
      </c>
      <c r="I19" s="7">
        <f t="shared" ca="1" si="1"/>
        <v>107.91785804742752</v>
      </c>
      <c r="J19" s="7">
        <v>107.812</v>
      </c>
      <c r="M19" s="8">
        <f ca="1"/>
        <v>6.2267707076533486E-2</v>
      </c>
    </row>
    <row r="20" spans="3:13" x14ac:dyDescent="0.2">
      <c r="C20" s="5">
        <f t="shared" si="3"/>
        <v>7</v>
      </c>
      <c r="D20" s="5">
        <f t="shared" si="2"/>
        <v>19971219</v>
      </c>
      <c r="E20" s="5">
        <v>20041126</v>
      </c>
      <c r="F20" s="5">
        <v>6.75</v>
      </c>
      <c r="G20" s="5">
        <v>6.1669999999999998</v>
      </c>
      <c r="H20" s="6" t="str">
        <f t="shared" si="0"/>
        <v>C</v>
      </c>
      <c r="I20" s="7">
        <f t="shared" ca="1" si="1"/>
        <v>103.23248738947382</v>
      </c>
      <c r="J20" s="7">
        <v>103.188</v>
      </c>
      <c r="M20" s="8">
        <f ca="1"/>
        <v>6.1438303944683345E-2</v>
      </c>
    </row>
    <row r="21" spans="3:13" x14ac:dyDescent="0.2">
      <c r="C21" s="5">
        <f t="shared" si="3"/>
        <v>8</v>
      </c>
      <c r="D21" s="5">
        <f t="shared" si="2"/>
        <v>19971219</v>
      </c>
      <c r="E21" s="5">
        <v>20051207</v>
      </c>
      <c r="F21" s="5">
        <v>8.5</v>
      </c>
      <c r="G21" s="5">
        <v>6.133</v>
      </c>
      <c r="H21" s="6" t="str">
        <f t="shared" si="0"/>
        <v>C</v>
      </c>
      <c r="I21" s="7">
        <f t="shared" ca="1" si="1"/>
        <v>114.72347266738748</v>
      </c>
      <c r="J21" s="7">
        <v>114.59399999999999</v>
      </c>
      <c r="M21" s="8">
        <f ca="1"/>
        <v>6.1036168670415628E-2</v>
      </c>
    </row>
    <row r="22" spans="3:13" x14ac:dyDescent="0.2">
      <c r="C22" s="5">
        <f t="shared" si="3"/>
        <v>9</v>
      </c>
      <c r="D22" s="5">
        <f t="shared" si="2"/>
        <v>19971219</v>
      </c>
      <c r="E22" s="5">
        <v>20061207</v>
      </c>
      <c r="F22" s="5">
        <v>7.5</v>
      </c>
      <c r="G22" s="5">
        <v>6.0949999999999998</v>
      </c>
      <c r="H22" s="6" t="str">
        <f t="shared" si="0"/>
        <v>C</v>
      </c>
      <c r="I22" s="7">
        <f t="shared" ca="1" si="1"/>
        <v>109.57821451637736</v>
      </c>
      <c r="J22" s="7">
        <v>109.5</v>
      </c>
      <c r="M22" s="8">
        <f ca="1"/>
        <v>6.0733935137748343E-2</v>
      </c>
    </row>
    <row r="23" spans="3:13" x14ac:dyDescent="0.2">
      <c r="C23" s="5">
        <f t="shared" si="3"/>
        <v>10</v>
      </c>
      <c r="D23" s="5">
        <f t="shared" si="2"/>
        <v>19971219</v>
      </c>
      <c r="E23" s="5">
        <v>20071207</v>
      </c>
      <c r="F23" s="5">
        <v>7.25</v>
      </c>
      <c r="G23" s="5">
        <v>6.032</v>
      </c>
      <c r="H23" s="6" t="str">
        <f t="shared" si="0"/>
        <v>C</v>
      </c>
      <c r="I23" s="7">
        <f t="shared" ca="1" si="1"/>
        <v>109.00828944299772</v>
      </c>
      <c r="J23" s="7">
        <v>108.938</v>
      </c>
      <c r="M23" s="8">
        <f ca="1"/>
        <v>6.0492293639180378E-2</v>
      </c>
    </row>
    <row r="24" spans="3:13" x14ac:dyDescent="0.2">
      <c r="C24" s="5">
        <f t="shared" si="3"/>
        <v>11</v>
      </c>
      <c r="D24" s="5">
        <f t="shared" si="2"/>
        <v>19971219</v>
      </c>
      <c r="E24" s="5">
        <v>20110712</v>
      </c>
      <c r="F24" s="5">
        <v>9</v>
      </c>
      <c r="G24" s="5">
        <v>6.0570000000000004</v>
      </c>
      <c r="H24" s="6" t="str">
        <f t="shared" si="0"/>
        <v>C</v>
      </c>
      <c r="I24" s="7">
        <f t="shared" ca="1" si="1"/>
        <v>126.90664967867076</v>
      </c>
      <c r="J24" s="7">
        <v>126.84375</v>
      </c>
      <c r="M24" s="8">
        <f ca="1"/>
        <v>5.9917605499809547E-2</v>
      </c>
    </row>
    <row r="25" spans="3:13" x14ac:dyDescent="0.2">
      <c r="C25" s="5">
        <f t="shared" si="3"/>
        <v>12</v>
      </c>
      <c r="D25" s="5">
        <f t="shared" si="2"/>
        <v>19971219</v>
      </c>
      <c r="E25" s="5">
        <v>20151207</v>
      </c>
      <c r="F25" s="5">
        <v>8</v>
      </c>
      <c r="G25" s="5">
        <v>6.0229999999999997</v>
      </c>
      <c r="H25" s="6" t="str">
        <f t="shared" si="0"/>
        <v>C</v>
      </c>
      <c r="I25" s="7">
        <f t="shared" ca="1" si="1"/>
        <v>121.50325631610009</v>
      </c>
      <c r="J25" s="7">
        <v>121.40600000000001</v>
      </c>
      <c r="M25" s="8">
        <f ca="1"/>
        <v>5.9527042306145979E-2</v>
      </c>
    </row>
    <row r="26" spans="3:13" x14ac:dyDescent="0.2">
      <c r="C26" s="5">
        <f t="shared" si="3"/>
        <v>13</v>
      </c>
      <c r="D26" s="5">
        <f t="shared" si="2"/>
        <v>19971219</v>
      </c>
      <c r="E26" s="5">
        <v>20210607</v>
      </c>
      <c r="F26" s="5">
        <v>8</v>
      </c>
      <c r="G26" s="5">
        <v>5.9980000000000002</v>
      </c>
      <c r="H26" s="6" t="str">
        <f t="shared" si="0"/>
        <v>C</v>
      </c>
      <c r="I26" s="7">
        <f t="shared" ca="1" si="1"/>
        <v>125.02036600531629</v>
      </c>
      <c r="J26" s="7">
        <v>124.938</v>
      </c>
      <c r="M26" s="8">
        <f ca="1"/>
        <v>5.9245281108545558E-2</v>
      </c>
    </row>
    <row r="27" spans="3:13" x14ac:dyDescent="0.2">
      <c r="L27" s="10" t="s">
        <v>14</v>
      </c>
      <c r="M27" s="9">
        <f ca="1"/>
        <v>5.7490955396178745</v>
      </c>
    </row>
    <row r="28" spans="3:13" x14ac:dyDescent="0.2">
      <c r="L28" s="10" t="s">
        <v>15</v>
      </c>
      <c r="M28" s="9">
        <f ca="1"/>
        <v>1.180194856172522</v>
      </c>
    </row>
    <row r="29" spans="3:13" x14ac:dyDescent="0.2">
      <c r="L29" s="10" t="s">
        <v>16</v>
      </c>
      <c r="M29" s="9">
        <f ca="1"/>
        <v>1.0280643820145385</v>
      </c>
    </row>
    <row r="30" spans="3:13" x14ac:dyDescent="0.2">
      <c r="C30" s="1" t="s">
        <v>11</v>
      </c>
      <c r="M30" s="9">
        <f ca="1"/>
        <v>0.68267170682545852</v>
      </c>
    </row>
    <row r="31" spans="3:13" x14ac:dyDescent="0.2">
      <c r="C31" t="s">
        <v>9</v>
      </c>
      <c r="E31" s="10" t="s">
        <v>13</v>
      </c>
      <c r="M31" s="9">
        <f ca="1"/>
        <v>0.57512996534236083</v>
      </c>
    </row>
    <row r="32" spans="3:13" x14ac:dyDescent="0.2">
      <c r="C32" t="s">
        <v>10</v>
      </c>
      <c r="E32" s="9">
        <v>5</v>
      </c>
    </row>
    <row r="33" spans="3:6" x14ac:dyDescent="0.2">
      <c r="E33" s="9">
        <v>1</v>
      </c>
    </row>
    <row r="34" spans="3:6" x14ac:dyDescent="0.2">
      <c r="E34" s="9">
        <v>1</v>
      </c>
    </row>
    <row r="35" spans="3:6" x14ac:dyDescent="0.2">
      <c r="E35" s="9">
        <v>1</v>
      </c>
    </row>
    <row r="36" spans="3:6" x14ac:dyDescent="0.2">
      <c r="E36" s="9">
        <v>1</v>
      </c>
    </row>
    <row r="39" spans="3:6" x14ac:dyDescent="0.2">
      <c r="C39" s="10" t="s">
        <v>16</v>
      </c>
      <c r="D39" s="10" t="s">
        <v>17</v>
      </c>
      <c r="E39" s="10" t="s">
        <v>18</v>
      </c>
      <c r="F39" s="10"/>
    </row>
    <row r="40" spans="3:6" x14ac:dyDescent="0.2">
      <c r="C40" s="11">
        <v>5.7490959999999998</v>
      </c>
      <c r="E40" t="s">
        <v>19</v>
      </c>
    </row>
    <row r="41" spans="3:6" x14ac:dyDescent="0.2">
      <c r="C41" s="11">
        <v>1.1801950000000001</v>
      </c>
    </row>
    <row r="42" spans="3:6" x14ac:dyDescent="0.2">
      <c r="C42" s="11">
        <v>1.0280640000000001</v>
      </c>
    </row>
    <row r="43" spans="3:6" x14ac:dyDescent="0.2">
      <c r="C43" s="11">
        <v>0.68267169999999999</v>
      </c>
    </row>
    <row r="44" spans="3:6" x14ac:dyDescent="0.2">
      <c r="C44" s="11">
        <v>0.57513000000000003</v>
      </c>
    </row>
    <row r="46" spans="3:6" x14ac:dyDescent="0.2">
      <c r="C46">
        <v>1</v>
      </c>
      <c r="D46">
        <v>101.62029099999999</v>
      </c>
      <c r="E46">
        <v>101.620299</v>
      </c>
    </row>
    <row r="47" spans="3:6" x14ac:dyDescent="0.2">
      <c r="C47">
        <v>2</v>
      </c>
      <c r="D47">
        <v>101.12242500000001</v>
      </c>
      <c r="E47">
        <v>100.77399</v>
      </c>
    </row>
    <row r="48" spans="3:6" x14ac:dyDescent="0.2">
      <c r="C48">
        <v>3</v>
      </c>
      <c r="D48">
        <v>104.013014</v>
      </c>
      <c r="E48">
        <v>104.063507</v>
      </c>
    </row>
    <row r="49" spans="3:5" x14ac:dyDescent="0.2">
      <c r="C49">
        <v>4</v>
      </c>
      <c r="D49">
        <v>102.636658</v>
      </c>
      <c r="E49">
        <v>102.773948</v>
      </c>
    </row>
    <row r="50" spans="3:5" x14ac:dyDescent="0.2">
      <c r="C50">
        <v>5</v>
      </c>
      <c r="D50">
        <v>102.69913699999999</v>
      </c>
      <c r="E50">
        <v>102.699144</v>
      </c>
    </row>
    <row r="51" spans="3:5" x14ac:dyDescent="0.2">
      <c r="C51">
        <v>6</v>
      </c>
      <c r="D51">
        <v>108.00926</v>
      </c>
      <c r="E51">
        <v>108.063537</v>
      </c>
    </row>
    <row r="52" spans="3:5" x14ac:dyDescent="0.2">
      <c r="C52">
        <v>7</v>
      </c>
      <c r="D52">
        <v>103.613342</v>
      </c>
      <c r="E52">
        <v>103.492822</v>
      </c>
    </row>
    <row r="53" spans="3:5" x14ac:dyDescent="0.2">
      <c r="C53">
        <v>8</v>
      </c>
      <c r="D53">
        <v>114.873452</v>
      </c>
      <c r="E53">
        <v>114.76295</v>
      </c>
    </row>
    <row r="54" spans="3:5" x14ac:dyDescent="0.2">
      <c r="C54">
        <v>9</v>
      </c>
      <c r="D54">
        <v>109.74657500000001</v>
      </c>
      <c r="E54">
        <v>109.535195</v>
      </c>
    </row>
    <row r="55" spans="3:5" x14ac:dyDescent="0.2">
      <c r="C55">
        <v>10</v>
      </c>
      <c r="D55">
        <v>109.176356</v>
      </c>
      <c r="E55">
        <v>108.626598</v>
      </c>
    </row>
    <row r="56" spans="3:5" x14ac:dyDescent="0.2">
      <c r="C56">
        <v>11</v>
      </c>
      <c r="D56">
        <v>130.78895499999999</v>
      </c>
      <c r="E56">
        <v>130.743267</v>
      </c>
    </row>
    <row r="57" spans="3:5" x14ac:dyDescent="0.2">
      <c r="C57">
        <v>12</v>
      </c>
      <c r="D57">
        <v>121.669014</v>
      </c>
      <c r="E57">
        <v>121.699747</v>
      </c>
    </row>
    <row r="58" spans="3:5" x14ac:dyDescent="0.2">
      <c r="C58">
        <v>13</v>
      </c>
      <c r="D58">
        <v>125.201014</v>
      </c>
      <c r="E58">
        <v>125.201021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6</xdr:col>
                    <xdr:colOff>285750</xdr:colOff>
                    <xdr:row>32</xdr:row>
                    <xdr:rowOff>9525</xdr:rowOff>
                  </from>
                  <to>
                    <xdr:col>8</xdr:col>
                    <xdr:colOff>333375</xdr:colOff>
                    <xdr:row>35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Felienne</cp:lastModifiedBy>
  <dcterms:created xsi:type="dcterms:W3CDTF">2000-02-15T15:12:12Z</dcterms:created>
  <dcterms:modified xsi:type="dcterms:W3CDTF">2014-09-04T08:15:11Z</dcterms:modified>
</cp:coreProperties>
</file>