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8385" activeTab="4"/>
  </bookViews>
  <sheets>
    <sheet name="VOLS" sheetId="1" r:id="rId1"/>
    <sheet name="FFVOL GRAPH" sheetId="4" r:id="rId2"/>
    <sheet name="FFVOLS" sheetId="2" r:id="rId3"/>
    <sheet name="covariance" sheetId="5" r:id="rId4"/>
    <sheet name="components" sheetId="3" r:id="rId5"/>
  </sheets>
  <definedNames>
    <definedName name="_xlnm.Print_Area" localSheetId="4">components!$B$1:$K$83</definedName>
  </definedNames>
  <calcPr calcId="152511"/>
</workbook>
</file>

<file path=xl/calcChain.xml><?xml version="1.0" encoding="utf-8"?>
<calcChain xmlns="http://schemas.openxmlformats.org/spreadsheetml/2006/main">
  <c r="H2" i="3" l="1"/>
  <c r="J2" i="3"/>
  <c r="H3" i="3"/>
  <c r="J3" i="3" s="1"/>
  <c r="H4" i="3"/>
  <c r="J4" i="3"/>
  <c r="H5" i="3"/>
  <c r="J5" i="3"/>
  <c r="H6" i="3"/>
  <c r="J6" i="3"/>
  <c r="H7" i="3"/>
  <c r="J7" i="3" s="1"/>
  <c r="H8" i="3"/>
  <c r="J8" i="3"/>
  <c r="H9" i="3"/>
  <c r="J9" i="3"/>
  <c r="H10" i="3"/>
  <c r="J10" i="3"/>
  <c r="H11" i="3"/>
  <c r="J11" i="3" s="1"/>
  <c r="H12" i="3"/>
  <c r="J12" i="3"/>
  <c r="H13" i="3"/>
  <c r="J13" i="3"/>
  <c r="H14" i="3"/>
  <c r="J14" i="3"/>
  <c r="H15" i="3"/>
  <c r="J15" i="3" s="1"/>
  <c r="H16" i="3"/>
  <c r="J16" i="3"/>
  <c r="H17" i="3"/>
  <c r="J17" i="3" s="1"/>
  <c r="H18" i="3"/>
  <c r="J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J21" i="3" s="1"/>
  <c r="H49" i="3"/>
  <c r="H50" i="3"/>
  <c r="H51" i="3"/>
  <c r="H52" i="3"/>
  <c r="H53" i="3"/>
  <c r="H54" i="3"/>
  <c r="H55" i="3"/>
  <c r="H56" i="3"/>
  <c r="J22" i="3" s="1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J24" i="3" s="1"/>
  <c r="H81" i="3"/>
  <c r="H82" i="3"/>
  <c r="H83" i="3"/>
  <c r="BJ86" i="3"/>
  <c r="BJ86" i="3" a="1"/>
  <c r="BJ89" i="3" s="1"/>
  <c r="BJ87" i="3"/>
  <c r="BJ88" i="3"/>
  <c r="BJ90" i="3"/>
  <c r="BJ91" i="3"/>
  <c r="BJ94" i="3"/>
  <c r="BJ95" i="3"/>
  <c r="BJ96" i="3"/>
  <c r="BJ98" i="3"/>
  <c r="BJ99" i="3"/>
  <c r="BJ102" i="3"/>
  <c r="BJ103" i="3"/>
  <c r="BJ104" i="3"/>
  <c r="BJ106" i="3"/>
  <c r="BJ107" i="3"/>
  <c r="BJ110" i="3"/>
  <c r="BJ111" i="3"/>
  <c r="BJ112" i="3"/>
  <c r="BJ114" i="3"/>
  <c r="BJ115" i="3"/>
  <c r="BJ118" i="3"/>
  <c r="BJ119" i="3"/>
  <c r="BJ120" i="3"/>
  <c r="BJ122" i="3"/>
  <c r="BJ123" i="3"/>
  <c r="BJ126" i="3"/>
  <c r="BJ127" i="3"/>
  <c r="BJ128" i="3"/>
  <c r="BJ130" i="3"/>
  <c r="BJ131" i="3"/>
  <c r="BJ134" i="3"/>
  <c r="BJ135" i="3"/>
  <c r="BJ136" i="3"/>
  <c r="BJ138" i="3"/>
  <c r="BJ139" i="3"/>
  <c r="BJ142" i="3"/>
  <c r="BJ143" i="3"/>
  <c r="BJ144" i="3"/>
  <c r="BK4" i="5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49" i="5"/>
  <c r="BK50" i="5"/>
  <c r="BK51" i="5"/>
  <c r="BK52" i="5"/>
  <c r="BK53" i="5"/>
  <c r="BK54" i="5"/>
  <c r="BK55" i="5"/>
  <c r="BK56" i="5"/>
  <c r="BK57" i="5"/>
  <c r="BK58" i="5"/>
  <c r="BK59" i="5"/>
  <c r="BK60" i="5"/>
  <c r="BK61" i="5"/>
  <c r="BK62" i="5"/>
  <c r="BK63" i="5"/>
  <c r="BK64" i="5"/>
  <c r="H3" i="1"/>
  <c r="J3" i="1"/>
  <c r="N3" i="1"/>
  <c r="P3" i="1"/>
  <c r="T3" i="1"/>
  <c r="V3" i="1"/>
  <c r="Z3" i="1"/>
  <c r="AB3" i="1"/>
  <c r="AF3" i="1"/>
  <c r="AH3" i="1"/>
  <c r="AL3" i="1"/>
  <c r="AN3" i="1"/>
  <c r="AR3" i="1"/>
  <c r="AT3" i="1"/>
  <c r="AX3" i="1"/>
  <c r="AZ3" i="1"/>
  <c r="BA5" i="1" s="1"/>
  <c r="BD3" i="1"/>
  <c r="BF3" i="1"/>
  <c r="BJ3" i="1"/>
  <c r="BL3" i="1"/>
  <c r="BP3" i="1"/>
  <c r="BR3" i="1"/>
  <c r="BV3" i="1"/>
  <c r="BX3" i="1"/>
  <c r="H4" i="1"/>
  <c r="J4" i="1"/>
  <c r="K4" i="1"/>
  <c r="L4" i="1"/>
  <c r="M4" i="1" s="1"/>
  <c r="N4" i="1"/>
  <c r="P4" i="1"/>
  <c r="T4" i="1"/>
  <c r="V4" i="1"/>
  <c r="W4" i="1" s="1"/>
  <c r="X4" i="1"/>
  <c r="Y4" i="1"/>
  <c r="Z4" i="1"/>
  <c r="AB4" i="1"/>
  <c r="AF4" i="1"/>
  <c r="AH4" i="1"/>
  <c r="AI6" i="1" s="1"/>
  <c r="AI4" i="1"/>
  <c r="AJ4" i="1" s="1"/>
  <c r="AK4" i="1" s="1"/>
  <c r="AL4" i="1"/>
  <c r="AN4" i="1"/>
  <c r="AR4" i="1"/>
  <c r="AT4" i="1"/>
  <c r="AU5" i="1" s="1"/>
  <c r="AX4" i="1"/>
  <c r="AZ4" i="1"/>
  <c r="BA4" i="1"/>
  <c r="BD4" i="1"/>
  <c r="BH4" i="1" s="1"/>
  <c r="BI4" i="1" s="1"/>
  <c r="BF4" i="1"/>
  <c r="BG4" i="1"/>
  <c r="BJ4" i="1"/>
  <c r="BL4" i="1"/>
  <c r="BP4" i="1"/>
  <c r="BR4" i="1"/>
  <c r="BV4" i="1"/>
  <c r="BX4" i="1"/>
  <c r="H5" i="1"/>
  <c r="J5" i="1"/>
  <c r="K5" i="1"/>
  <c r="N5" i="1"/>
  <c r="P5" i="1"/>
  <c r="T5" i="1"/>
  <c r="V5" i="1"/>
  <c r="W6" i="1" s="1"/>
  <c r="Z5" i="1"/>
  <c r="AB5" i="1"/>
  <c r="AC5" i="1"/>
  <c r="AF5" i="1"/>
  <c r="AH5" i="1"/>
  <c r="AI5" i="1"/>
  <c r="AL5" i="1"/>
  <c r="AN5" i="1"/>
  <c r="AR5" i="1"/>
  <c r="AT5" i="1"/>
  <c r="AV5" i="1"/>
  <c r="AW5" i="1" s="1"/>
  <c r="AX5" i="1"/>
  <c r="AZ5" i="1"/>
  <c r="BD5" i="1"/>
  <c r="BF5" i="1"/>
  <c r="BH5" i="1" s="1"/>
  <c r="BI5" i="1" s="1"/>
  <c r="BG5" i="1"/>
  <c r="BJ5" i="1"/>
  <c r="BL5" i="1"/>
  <c r="BM7" i="1" s="1"/>
  <c r="BM5" i="1"/>
  <c r="BP5" i="1"/>
  <c r="BR5" i="1"/>
  <c r="BV5" i="1"/>
  <c r="BX5" i="1"/>
  <c r="BY5" i="1"/>
  <c r="BZ5" i="1"/>
  <c r="CA5" i="1" s="1"/>
  <c r="H6" i="1"/>
  <c r="J6" i="1"/>
  <c r="N6" i="1"/>
  <c r="P6" i="1"/>
  <c r="Q7" i="1" s="1"/>
  <c r="Q6" i="1"/>
  <c r="T6" i="1"/>
  <c r="X6" i="1" s="1"/>
  <c r="V6" i="1"/>
  <c r="Y6" i="1"/>
  <c r="Z6" i="1"/>
  <c r="AB6" i="1"/>
  <c r="AF6" i="1"/>
  <c r="AH6" i="1"/>
  <c r="AJ6" i="1"/>
  <c r="AK6" i="1"/>
  <c r="AL6" i="1"/>
  <c r="AN6" i="1"/>
  <c r="AO7" i="1" s="1"/>
  <c r="AR6" i="1"/>
  <c r="AT6" i="1"/>
  <c r="AX6" i="1"/>
  <c r="AZ6" i="1"/>
  <c r="BD6" i="1"/>
  <c r="BF6" i="1"/>
  <c r="BG6" i="1"/>
  <c r="BH6" i="1" s="1"/>
  <c r="BI6" i="1" s="1"/>
  <c r="BJ6" i="1"/>
  <c r="BL6" i="1"/>
  <c r="BM6" i="1"/>
  <c r="BP6" i="1"/>
  <c r="BR6" i="1"/>
  <c r="BS7" i="1" s="1"/>
  <c r="BV6" i="1"/>
  <c r="BX6" i="1"/>
  <c r="BY8" i="1" s="1"/>
  <c r="H7" i="1"/>
  <c r="J7" i="1"/>
  <c r="K9" i="1" s="1"/>
  <c r="N7" i="1"/>
  <c r="P7" i="1"/>
  <c r="T7" i="1"/>
  <c r="V7" i="1"/>
  <c r="Z7" i="1"/>
  <c r="AB7" i="1"/>
  <c r="AF7" i="1"/>
  <c r="AH7" i="1"/>
  <c r="AI7" i="1"/>
  <c r="AL7" i="1"/>
  <c r="AP7" i="1" s="1"/>
  <c r="AQ7" i="1" s="1"/>
  <c r="AN7" i="1"/>
  <c r="AR7" i="1"/>
  <c r="AT7" i="1"/>
  <c r="AU8" i="1" s="1"/>
  <c r="AX7" i="1"/>
  <c r="AZ7" i="1"/>
  <c r="BA9" i="1" s="1"/>
  <c r="BD7" i="1"/>
  <c r="BF7" i="1"/>
  <c r="BG7" i="1"/>
  <c r="BJ7" i="1"/>
  <c r="BL7" i="1"/>
  <c r="BP7" i="1"/>
  <c r="BT7" i="1" s="1"/>
  <c r="BR7" i="1"/>
  <c r="BU7" i="1"/>
  <c r="BV7" i="1"/>
  <c r="BX7" i="1"/>
  <c r="BY7" i="1"/>
  <c r="BZ7" i="1"/>
  <c r="CA7" i="1" s="1"/>
  <c r="H8" i="1"/>
  <c r="L9" i="1" s="1"/>
  <c r="M9" i="1" s="1"/>
  <c r="J8" i="1"/>
  <c r="K8" i="1"/>
  <c r="N8" i="1"/>
  <c r="P8" i="1"/>
  <c r="Q9" i="1" s="1"/>
  <c r="Q8" i="1"/>
  <c r="R8" i="1"/>
  <c r="S8" i="1" s="1"/>
  <c r="T8" i="1"/>
  <c r="V8" i="1"/>
  <c r="Z8" i="1"/>
  <c r="AB8" i="1"/>
  <c r="AF8" i="1"/>
  <c r="AH8" i="1"/>
  <c r="AI8" i="1"/>
  <c r="AL8" i="1"/>
  <c r="AN8" i="1"/>
  <c r="AO9" i="1" s="1"/>
  <c r="AO8" i="1"/>
  <c r="AR8" i="1"/>
  <c r="AT8" i="1"/>
  <c r="AU9" i="1" s="1"/>
  <c r="AX8" i="1"/>
  <c r="AZ8" i="1"/>
  <c r="BA8" i="1"/>
  <c r="BD8" i="1"/>
  <c r="BF8" i="1"/>
  <c r="BJ8" i="1"/>
  <c r="BN8" i="1" s="1"/>
  <c r="BO8" i="1" s="1"/>
  <c r="BL8" i="1"/>
  <c r="BM9" i="1" s="1"/>
  <c r="BM8" i="1"/>
  <c r="BP8" i="1"/>
  <c r="BR8" i="1"/>
  <c r="BV8" i="1"/>
  <c r="BX8" i="1"/>
  <c r="BZ8" i="1"/>
  <c r="CA8" i="1" s="1"/>
  <c r="H9" i="1"/>
  <c r="J9" i="1"/>
  <c r="N9" i="1"/>
  <c r="P9" i="1"/>
  <c r="Q10" i="1" s="1"/>
  <c r="T9" i="1"/>
  <c r="V9" i="1"/>
  <c r="Z9" i="1"/>
  <c r="AB9" i="1"/>
  <c r="AF9" i="1"/>
  <c r="AH9" i="1"/>
  <c r="AI9" i="1"/>
  <c r="AJ9" i="1"/>
  <c r="AK9" i="1" s="1"/>
  <c r="AL9" i="1"/>
  <c r="AN9" i="1"/>
  <c r="AR9" i="1"/>
  <c r="AT9" i="1"/>
  <c r="AU10" i="1" s="1"/>
  <c r="AX9" i="1"/>
  <c r="BB10" i="1" s="1"/>
  <c r="BC10" i="1" s="1"/>
  <c r="AZ9" i="1"/>
  <c r="BB9" i="1"/>
  <c r="BC9" i="1" s="1"/>
  <c r="BD9" i="1"/>
  <c r="BF9" i="1"/>
  <c r="BG10" i="1" s="1"/>
  <c r="BG9" i="1"/>
  <c r="BH9" i="1"/>
  <c r="BI9" i="1" s="1"/>
  <c r="BJ9" i="1"/>
  <c r="BL9" i="1"/>
  <c r="BP9" i="1"/>
  <c r="BR9" i="1"/>
  <c r="BS10" i="1" s="1"/>
  <c r="BS9" i="1"/>
  <c r="BV9" i="1"/>
  <c r="BX9" i="1"/>
  <c r="H10" i="1"/>
  <c r="J10" i="1"/>
  <c r="K10" i="1"/>
  <c r="N10" i="1"/>
  <c r="P10" i="1"/>
  <c r="R10" i="1"/>
  <c r="S10" i="1" s="1"/>
  <c r="T10" i="1"/>
  <c r="V10" i="1"/>
  <c r="W11" i="1" s="1"/>
  <c r="Z10" i="1"/>
  <c r="AB10" i="1"/>
  <c r="AF10" i="1"/>
  <c r="AH10" i="1"/>
  <c r="AI10" i="1"/>
  <c r="AL10" i="1"/>
  <c r="AN10" i="1"/>
  <c r="AR10" i="1"/>
  <c r="AV10" i="1" s="1"/>
  <c r="AW10" i="1" s="1"/>
  <c r="AT10" i="1"/>
  <c r="AU11" i="1" s="1"/>
  <c r="AX10" i="1"/>
  <c r="AZ10" i="1"/>
  <c r="BA10" i="1"/>
  <c r="BD10" i="1"/>
  <c r="BF10" i="1"/>
  <c r="BJ10" i="1"/>
  <c r="BL10" i="1"/>
  <c r="BM10" i="1"/>
  <c r="BN10" i="1" s="1"/>
  <c r="BO10" i="1" s="1"/>
  <c r="BP10" i="1"/>
  <c r="BR10" i="1"/>
  <c r="BT10" i="1"/>
  <c r="BU10" i="1" s="1"/>
  <c r="BV10" i="1"/>
  <c r="BX10" i="1"/>
  <c r="H11" i="1"/>
  <c r="J11" i="1"/>
  <c r="K11" i="1"/>
  <c r="N11" i="1"/>
  <c r="P11" i="1"/>
  <c r="T11" i="1"/>
  <c r="X11" i="1" s="1"/>
  <c r="V11" i="1"/>
  <c r="Y11" i="1"/>
  <c r="Z11" i="1"/>
  <c r="AD11" i="1" s="1"/>
  <c r="AE11" i="1" s="1"/>
  <c r="AB11" i="1"/>
  <c r="AC11" i="1"/>
  <c r="AF11" i="1"/>
  <c r="AH11" i="1"/>
  <c r="AL11" i="1"/>
  <c r="AN11" i="1"/>
  <c r="AO12" i="1" s="1"/>
  <c r="AO11" i="1"/>
  <c r="AR11" i="1"/>
  <c r="AT11" i="1"/>
  <c r="AU12" i="1" s="1"/>
  <c r="AX11" i="1"/>
  <c r="BB11" i="1" s="1"/>
  <c r="BC11" i="1" s="1"/>
  <c r="AZ11" i="1"/>
  <c r="BA11" i="1"/>
  <c r="BD11" i="1"/>
  <c r="BF11" i="1"/>
  <c r="BJ11" i="1"/>
  <c r="BL11" i="1"/>
  <c r="BP11" i="1"/>
  <c r="BR11" i="1"/>
  <c r="BS11" i="1"/>
  <c r="BV11" i="1"/>
  <c r="BX11" i="1"/>
  <c r="BY11" i="1"/>
  <c r="BZ11" i="1"/>
  <c r="CA11" i="1" s="1"/>
  <c r="H12" i="1"/>
  <c r="J12" i="1"/>
  <c r="K12" i="1"/>
  <c r="N12" i="1"/>
  <c r="P12" i="1"/>
  <c r="Q13" i="1" s="1"/>
  <c r="Q12" i="1"/>
  <c r="R12" i="1" s="1"/>
  <c r="S12" i="1" s="1"/>
  <c r="T12" i="1"/>
  <c r="V12" i="1"/>
  <c r="W13" i="1" s="1"/>
  <c r="Z12" i="1"/>
  <c r="AB12" i="1"/>
  <c r="AC13" i="1" s="1"/>
  <c r="AC12" i="1"/>
  <c r="AD12" i="1"/>
  <c r="AE12" i="1" s="1"/>
  <c r="AF12" i="1"/>
  <c r="AH12" i="1"/>
  <c r="AL12" i="1"/>
  <c r="AN12" i="1"/>
  <c r="AR12" i="1"/>
  <c r="AT12" i="1"/>
  <c r="AX12" i="1"/>
  <c r="AZ12" i="1"/>
  <c r="BA12" i="1"/>
  <c r="BD12" i="1"/>
  <c r="BF12" i="1"/>
  <c r="BG14" i="1" s="1"/>
  <c r="BG12" i="1"/>
  <c r="BJ12" i="1"/>
  <c r="BL12" i="1"/>
  <c r="BM13" i="1" s="1"/>
  <c r="BN13" i="1" s="1"/>
  <c r="BO13" i="1" s="1"/>
  <c r="BP12" i="1"/>
  <c r="BR12" i="1"/>
  <c r="BS13" i="1" s="1"/>
  <c r="BS12" i="1"/>
  <c r="BV12" i="1"/>
  <c r="BX12" i="1"/>
  <c r="BY12" i="1"/>
  <c r="BZ12" i="1" s="1"/>
  <c r="CA12" i="1" s="1"/>
  <c r="H13" i="1"/>
  <c r="L13" i="1" s="1"/>
  <c r="M13" i="1" s="1"/>
  <c r="J13" i="1"/>
  <c r="K13" i="1"/>
  <c r="N13" i="1"/>
  <c r="R13" i="1" s="1"/>
  <c r="S13" i="1" s="1"/>
  <c r="P13" i="1"/>
  <c r="T13" i="1"/>
  <c r="V13" i="1"/>
  <c r="X13" i="1"/>
  <c r="Y13" i="1" s="1"/>
  <c r="Z13" i="1"/>
  <c r="AB13" i="1"/>
  <c r="AC15" i="1" s="1"/>
  <c r="AD13" i="1"/>
  <c r="AE13" i="1" s="1"/>
  <c r="AF13" i="1"/>
  <c r="AH13" i="1"/>
  <c r="AI13" i="1"/>
  <c r="AJ13" i="1"/>
  <c r="AK13" i="1" s="1"/>
  <c r="AL13" i="1"/>
  <c r="AN13" i="1"/>
  <c r="AR13" i="1"/>
  <c r="AT13" i="1"/>
  <c r="AU14" i="1" s="1"/>
  <c r="AU13" i="1"/>
  <c r="AX13" i="1"/>
  <c r="AZ13" i="1"/>
  <c r="BA13" i="1"/>
  <c r="BB13" i="1"/>
  <c r="BC13" i="1" s="1"/>
  <c r="BD13" i="1"/>
  <c r="BF13" i="1"/>
  <c r="BG13" i="1"/>
  <c r="BJ13" i="1"/>
  <c r="BL13" i="1"/>
  <c r="BP13" i="1"/>
  <c r="BR13" i="1"/>
  <c r="BV13" i="1"/>
  <c r="BX13" i="1"/>
  <c r="BY15" i="1" s="1"/>
  <c r="BY13" i="1"/>
  <c r="BZ13" i="1"/>
  <c r="CA13" i="1" s="1"/>
  <c r="H14" i="1"/>
  <c r="J14" i="1"/>
  <c r="K16" i="1" s="1"/>
  <c r="K14" i="1"/>
  <c r="L14" i="1"/>
  <c r="M14" i="1" s="1"/>
  <c r="N14" i="1"/>
  <c r="P14" i="1"/>
  <c r="T14" i="1"/>
  <c r="V14" i="1"/>
  <c r="W14" i="1"/>
  <c r="Z14" i="1"/>
  <c r="AB14" i="1"/>
  <c r="AC14" i="1"/>
  <c r="AD14" i="1"/>
  <c r="AE14" i="1" s="1"/>
  <c r="AF14" i="1"/>
  <c r="AJ14" i="1" s="1"/>
  <c r="AK14" i="1" s="1"/>
  <c r="AH14" i="1"/>
  <c r="AI14" i="1"/>
  <c r="AL14" i="1"/>
  <c r="AN14" i="1"/>
  <c r="AO15" i="1" s="1"/>
  <c r="AO14" i="1"/>
  <c r="AP14" i="1"/>
  <c r="AQ14" i="1" s="1"/>
  <c r="AR14" i="1"/>
  <c r="AT14" i="1"/>
  <c r="AV14" i="1"/>
  <c r="AW14" i="1"/>
  <c r="AX14" i="1"/>
  <c r="AZ14" i="1"/>
  <c r="BA16" i="1" s="1"/>
  <c r="BA14" i="1"/>
  <c r="BB14" i="1"/>
  <c r="BC14" i="1" s="1"/>
  <c r="BD14" i="1"/>
  <c r="BF14" i="1"/>
  <c r="BG16" i="1" s="1"/>
  <c r="BH16" i="1" s="1"/>
  <c r="BI16" i="1" s="1"/>
  <c r="BJ14" i="1"/>
  <c r="BL14" i="1"/>
  <c r="BP14" i="1"/>
  <c r="BR14" i="1"/>
  <c r="BS14" i="1"/>
  <c r="BV14" i="1"/>
  <c r="BX14" i="1"/>
  <c r="H15" i="1"/>
  <c r="L16" i="1" s="1"/>
  <c r="M16" i="1" s="1"/>
  <c r="J15" i="1"/>
  <c r="K15" i="1"/>
  <c r="N15" i="1"/>
  <c r="P15" i="1"/>
  <c r="Q16" i="1" s="1"/>
  <c r="Q15" i="1"/>
  <c r="R15" i="1"/>
  <c r="S15" i="1" s="1"/>
  <c r="T15" i="1"/>
  <c r="V15" i="1"/>
  <c r="Z15" i="1"/>
  <c r="AB15" i="1"/>
  <c r="AC17" i="1" s="1"/>
  <c r="AF15" i="1"/>
  <c r="AH15" i="1"/>
  <c r="AI15" i="1"/>
  <c r="AL15" i="1"/>
  <c r="AN15" i="1"/>
  <c r="AO16" i="1" s="1"/>
  <c r="AR15" i="1"/>
  <c r="AV16" i="1" s="1"/>
  <c r="AW16" i="1" s="1"/>
  <c r="AT15" i="1"/>
  <c r="AU16" i="1" s="1"/>
  <c r="AU15" i="1"/>
  <c r="AX15" i="1"/>
  <c r="AZ15" i="1"/>
  <c r="BA15" i="1"/>
  <c r="BD15" i="1"/>
  <c r="BF15" i="1"/>
  <c r="BJ15" i="1"/>
  <c r="BN15" i="1" s="1"/>
  <c r="BO15" i="1" s="1"/>
  <c r="BL15" i="1"/>
  <c r="BM16" i="1" s="1"/>
  <c r="BM15" i="1"/>
  <c r="BP15" i="1"/>
  <c r="BR15" i="1"/>
  <c r="BV15" i="1"/>
  <c r="BX15" i="1"/>
  <c r="H16" i="1"/>
  <c r="J16" i="1"/>
  <c r="K17" i="1" s="1"/>
  <c r="N16" i="1"/>
  <c r="R16" i="1" s="1"/>
  <c r="S16" i="1" s="1"/>
  <c r="P16" i="1"/>
  <c r="T16" i="1"/>
  <c r="V16" i="1"/>
  <c r="W17" i="1" s="1"/>
  <c r="Z16" i="1"/>
  <c r="AB16" i="1"/>
  <c r="AF16" i="1"/>
  <c r="AH16" i="1"/>
  <c r="AI16" i="1"/>
  <c r="AL16" i="1"/>
  <c r="AP16" i="1" s="1"/>
  <c r="AQ16" i="1" s="1"/>
  <c r="AN16" i="1"/>
  <c r="AO17" i="1" s="1"/>
  <c r="AR16" i="1"/>
  <c r="AT16" i="1"/>
  <c r="AX16" i="1"/>
  <c r="AZ16" i="1"/>
  <c r="BA18" i="1" s="1"/>
  <c r="BD16" i="1"/>
  <c r="BF16" i="1"/>
  <c r="BJ16" i="1"/>
  <c r="BL16" i="1"/>
  <c r="BP16" i="1"/>
  <c r="BR16" i="1"/>
  <c r="BS17" i="1" s="1"/>
  <c r="BV16" i="1"/>
  <c r="BX16" i="1"/>
  <c r="BY16" i="1"/>
  <c r="H17" i="1"/>
  <c r="J17" i="1"/>
  <c r="N17" i="1"/>
  <c r="P17" i="1"/>
  <c r="Q18" i="1" s="1"/>
  <c r="Q17" i="1"/>
  <c r="T17" i="1"/>
  <c r="V17" i="1"/>
  <c r="X17" i="1"/>
  <c r="Y17" i="1" s="1"/>
  <c r="Z17" i="1"/>
  <c r="AB17" i="1"/>
  <c r="AC18" i="1" s="1"/>
  <c r="AD17" i="1"/>
  <c r="AE17" i="1" s="1"/>
  <c r="AF17" i="1"/>
  <c r="AH17" i="1"/>
  <c r="AI17" i="1"/>
  <c r="AJ17" i="1"/>
  <c r="AK17" i="1" s="1"/>
  <c r="AL17" i="1"/>
  <c r="AP17" i="1" s="1"/>
  <c r="AQ17" i="1" s="1"/>
  <c r="AN17" i="1"/>
  <c r="AO18" i="1" s="1"/>
  <c r="AR17" i="1"/>
  <c r="AT17" i="1"/>
  <c r="AU18" i="1" s="1"/>
  <c r="AU17" i="1"/>
  <c r="AX17" i="1"/>
  <c r="AZ17" i="1"/>
  <c r="BA17" i="1"/>
  <c r="BD17" i="1"/>
  <c r="BF17" i="1"/>
  <c r="BG17" i="1"/>
  <c r="BJ17" i="1"/>
  <c r="BL17" i="1"/>
  <c r="BM18" i="1" s="1"/>
  <c r="BM17" i="1"/>
  <c r="BN17" i="1"/>
  <c r="BO17" i="1" s="1"/>
  <c r="BP17" i="1"/>
  <c r="BR17" i="1"/>
  <c r="BT17" i="1"/>
  <c r="BU17" i="1" s="1"/>
  <c r="BV17" i="1"/>
  <c r="BX17" i="1"/>
  <c r="BY17" i="1"/>
  <c r="H18" i="1"/>
  <c r="J18" i="1"/>
  <c r="K18" i="1"/>
  <c r="L18" i="1" s="1"/>
  <c r="M18" i="1"/>
  <c r="N18" i="1"/>
  <c r="R18" i="1" s="1"/>
  <c r="S18" i="1" s="1"/>
  <c r="P18" i="1"/>
  <c r="T18" i="1"/>
  <c r="X18" i="1" s="1"/>
  <c r="V18" i="1"/>
  <c r="W19" i="1" s="1"/>
  <c r="W18" i="1"/>
  <c r="Y18" i="1"/>
  <c r="Z18" i="1"/>
  <c r="AB18" i="1"/>
  <c r="AF18" i="1"/>
  <c r="AH18" i="1"/>
  <c r="AI18" i="1"/>
  <c r="AL18" i="1"/>
  <c r="AP19" i="1" s="1"/>
  <c r="AQ19" i="1" s="1"/>
  <c r="AN18" i="1"/>
  <c r="AO19" i="1" s="1"/>
  <c r="AR18" i="1"/>
  <c r="AT18" i="1"/>
  <c r="AV18" i="1"/>
  <c r="AW18" i="1"/>
  <c r="AX18" i="1"/>
  <c r="AZ18" i="1"/>
  <c r="BD18" i="1"/>
  <c r="BF18" i="1"/>
  <c r="BG18" i="1"/>
  <c r="BH18" i="1" s="1"/>
  <c r="BI18" i="1" s="1"/>
  <c r="BJ18" i="1"/>
  <c r="BL18" i="1"/>
  <c r="BP18" i="1"/>
  <c r="BR18" i="1"/>
  <c r="BS18" i="1"/>
  <c r="BT18" i="1"/>
  <c r="BU18" i="1" s="1"/>
  <c r="BV18" i="1"/>
  <c r="BX18" i="1"/>
  <c r="H19" i="1"/>
  <c r="J19" i="1"/>
  <c r="K20" i="1" s="1"/>
  <c r="K19" i="1"/>
  <c r="N19" i="1"/>
  <c r="P19" i="1"/>
  <c r="T19" i="1"/>
  <c r="V19" i="1"/>
  <c r="Z19" i="1"/>
  <c r="AB19" i="1"/>
  <c r="AC19" i="1"/>
  <c r="AD19" i="1"/>
  <c r="AE19" i="1" s="1"/>
  <c r="AF19" i="1"/>
  <c r="AH19" i="1"/>
  <c r="AI19" i="1"/>
  <c r="AL19" i="1"/>
  <c r="AN19" i="1"/>
  <c r="AR19" i="1"/>
  <c r="AT19" i="1"/>
  <c r="AV20" i="1" s="1"/>
  <c r="AW20" i="1" s="1"/>
  <c r="AX19" i="1"/>
  <c r="AZ19" i="1"/>
  <c r="BA19" i="1"/>
  <c r="BD19" i="1"/>
  <c r="BF19" i="1"/>
  <c r="BH20" i="1" s="1"/>
  <c r="BG19" i="1"/>
  <c r="BJ19" i="1"/>
  <c r="BL19" i="1"/>
  <c r="BP19" i="1"/>
  <c r="BT20" i="1" s="1"/>
  <c r="BR19" i="1"/>
  <c r="BS19" i="1"/>
  <c r="BT19" i="1"/>
  <c r="BU19" i="1"/>
  <c r="BV19" i="1"/>
  <c r="BX19" i="1"/>
  <c r="H20" i="1"/>
  <c r="J20" i="1"/>
  <c r="N20" i="1"/>
  <c r="P20" i="1"/>
  <c r="T20" i="1"/>
  <c r="X20" i="1" s="1"/>
  <c r="Y20" i="1" s="1"/>
  <c r="V20" i="1"/>
  <c r="W20" i="1"/>
  <c r="Z20" i="1"/>
  <c r="AB20" i="1"/>
  <c r="AC20" i="1"/>
  <c r="AD20" i="1"/>
  <c r="AE20" i="1"/>
  <c r="AF20" i="1"/>
  <c r="AH20" i="1"/>
  <c r="AI20" i="1"/>
  <c r="AL20" i="1"/>
  <c r="AN20" i="1"/>
  <c r="AT20" i="1"/>
  <c r="AU20" i="1"/>
  <c r="AZ20" i="1"/>
  <c r="BA20" i="1"/>
  <c r="BF20" i="1"/>
  <c r="BG20" i="1"/>
  <c r="BI20" i="1"/>
  <c r="BL20" i="1"/>
  <c r="BM20" i="1"/>
  <c r="BR20" i="1"/>
  <c r="BS20" i="1"/>
  <c r="BU20" i="1"/>
  <c r="BX20" i="1"/>
  <c r="BZ20" i="1" s="1"/>
  <c r="CA20" i="1" s="1"/>
  <c r="BY20" i="1"/>
  <c r="Z21" i="1"/>
  <c r="AF21" i="1"/>
  <c r="Z22" i="1"/>
  <c r="AJ20" i="1" l="1"/>
  <c r="AK20" i="1" s="1"/>
  <c r="AJ19" i="1"/>
  <c r="AK19" i="1" s="1"/>
  <c r="AJ10" i="1"/>
  <c r="AK10" i="1" s="1"/>
  <c r="AI12" i="1"/>
  <c r="AJ12" i="1" s="1"/>
  <c r="AK12" i="1" s="1"/>
  <c r="AI11" i="1"/>
  <c r="AJ11" i="1"/>
  <c r="AK11" i="1" s="1"/>
  <c r="BS4" i="1"/>
  <c r="BT4" i="1" s="1"/>
  <c r="BU4" i="1" s="1"/>
  <c r="BS5" i="1"/>
  <c r="BT5" i="1" s="1"/>
  <c r="BU5" i="1" s="1"/>
  <c r="BT12" i="1"/>
  <c r="BU12" i="1" s="1"/>
  <c r="BY18" i="1"/>
  <c r="BY19" i="1"/>
  <c r="BZ19" i="1" s="1"/>
  <c r="CA19" i="1" s="1"/>
  <c r="BM4" i="1"/>
  <c r="BN4" i="1" s="1"/>
  <c r="BO4" i="1" s="1"/>
  <c r="L20" i="1"/>
  <c r="M20" i="1" s="1"/>
  <c r="L19" i="1"/>
  <c r="M19" i="1" s="1"/>
  <c r="BM19" i="1"/>
  <c r="BN19" i="1" s="1"/>
  <c r="BO19" i="1" s="1"/>
  <c r="BB18" i="1"/>
  <c r="BC18" i="1" s="1"/>
  <c r="Q19" i="1"/>
  <c r="Q20" i="1"/>
  <c r="R20" i="1" s="1"/>
  <c r="S20" i="1" s="1"/>
  <c r="BZ17" i="1"/>
  <c r="CA17" i="1" s="1"/>
  <c r="BZ18" i="1"/>
  <c r="CA18" i="1" s="1"/>
  <c r="BT13" i="1"/>
  <c r="BU13" i="1" s="1"/>
  <c r="AV9" i="1"/>
  <c r="AW9" i="1" s="1"/>
  <c r="AD6" i="1"/>
  <c r="AE6" i="1" s="1"/>
  <c r="AD5" i="1"/>
  <c r="AE5" i="1" s="1"/>
  <c r="BZ16" i="1"/>
  <c r="CA16" i="1" s="1"/>
  <c r="BZ15" i="1"/>
  <c r="CA15" i="1" s="1"/>
  <c r="W8" i="1"/>
  <c r="X8" i="1" s="1"/>
  <c r="Y8" i="1" s="1"/>
  <c r="W9" i="1"/>
  <c r="X9" i="1" s="1"/>
  <c r="Y9" i="1" s="1"/>
  <c r="AP11" i="1"/>
  <c r="AQ11" i="1" s="1"/>
  <c r="BN20" i="1"/>
  <c r="BO20" i="1" s="1"/>
  <c r="AP18" i="1"/>
  <c r="AQ18" i="1" s="1"/>
  <c r="AO20" i="1"/>
  <c r="AP20" i="1" s="1"/>
  <c r="AQ20" i="1" s="1"/>
  <c r="R11" i="1"/>
  <c r="S11" i="1" s="1"/>
  <c r="Q4" i="1"/>
  <c r="R4" i="1" s="1"/>
  <c r="S4" i="1" s="1"/>
  <c r="Q5" i="1"/>
  <c r="R5" i="1" s="1"/>
  <c r="S5" i="1" s="1"/>
  <c r="R17" i="1"/>
  <c r="S17" i="1" s="1"/>
  <c r="AJ15" i="1"/>
  <c r="AK15" i="1" s="1"/>
  <c r="L15" i="1"/>
  <c r="M15" i="1" s="1"/>
  <c r="BG15" i="1"/>
  <c r="BS15" i="1"/>
  <c r="BT15" i="1" s="1"/>
  <c r="BU15" i="1" s="1"/>
  <c r="BS16" i="1"/>
  <c r="BB19" i="1"/>
  <c r="BC19" i="1" s="1"/>
  <c r="X19" i="1"/>
  <c r="Y19" i="1" s="1"/>
  <c r="BN16" i="1"/>
  <c r="BO16" i="1" s="1"/>
  <c r="BH14" i="1"/>
  <c r="BI14" i="1" s="1"/>
  <c r="BB7" i="1"/>
  <c r="BC7" i="1" s="1"/>
  <c r="BB8" i="1"/>
  <c r="BC8" i="1" s="1"/>
  <c r="AP5" i="1"/>
  <c r="AQ5" i="1" s="1"/>
  <c r="AO4" i="1"/>
  <c r="AO5" i="1"/>
  <c r="BH10" i="1"/>
  <c r="BI10" i="1" s="1"/>
  <c r="BH11" i="1"/>
  <c r="BI11" i="1" s="1"/>
  <c r="R19" i="1"/>
  <c r="S19" i="1" s="1"/>
  <c r="BA7" i="1"/>
  <c r="BA6" i="1"/>
  <c r="BB5" i="1"/>
  <c r="BC5" i="1" s="1"/>
  <c r="BB6" i="1"/>
  <c r="BC6" i="1" s="1"/>
  <c r="BB16" i="1"/>
  <c r="BC16" i="1" s="1"/>
  <c r="BB20" i="1"/>
  <c r="BC20" i="1" s="1"/>
  <c r="BB17" i="1"/>
  <c r="BC17" i="1" s="1"/>
  <c r="AD18" i="1"/>
  <c r="AE18" i="1" s="1"/>
  <c r="W15" i="1"/>
  <c r="X15" i="1" s="1"/>
  <c r="Y15" i="1" s="1"/>
  <c r="W16" i="1"/>
  <c r="BH12" i="1"/>
  <c r="BI12" i="1" s="1"/>
  <c r="BY10" i="1"/>
  <c r="BZ10" i="1" s="1"/>
  <c r="CA10" i="1" s="1"/>
  <c r="BY9" i="1"/>
  <c r="BZ9" i="1" s="1"/>
  <c r="CA9" i="1" s="1"/>
  <c r="BH13" i="1"/>
  <c r="BI13" i="1" s="1"/>
  <c r="L11" i="1"/>
  <c r="M11" i="1" s="1"/>
  <c r="AJ7" i="1"/>
  <c r="AK7" i="1" s="1"/>
  <c r="BN6" i="1"/>
  <c r="BO6" i="1" s="1"/>
  <c r="BN5" i="1"/>
  <c r="BO5" i="1" s="1"/>
  <c r="L5" i="1"/>
  <c r="M5" i="1" s="1"/>
  <c r="K6" i="1"/>
  <c r="L6" i="1" s="1"/>
  <c r="M6" i="1" s="1"/>
  <c r="J19" i="3"/>
  <c r="BH15" i="1"/>
  <c r="BI15" i="1" s="1"/>
  <c r="BT14" i="1"/>
  <c r="BU14" i="1" s="1"/>
  <c r="X14" i="1"/>
  <c r="Y14" i="1" s="1"/>
  <c r="AV13" i="1"/>
  <c r="AW13" i="1" s="1"/>
  <c r="AO13" i="1"/>
  <c r="AV11" i="1"/>
  <c r="AW11" i="1" s="1"/>
  <c r="W12" i="1"/>
  <c r="X12" i="1" s="1"/>
  <c r="Y12" i="1" s="1"/>
  <c r="AO10" i="1"/>
  <c r="AP10" i="1" s="1"/>
  <c r="AQ10" i="1" s="1"/>
  <c r="R9" i="1"/>
  <c r="S9" i="1" s="1"/>
  <c r="AC10" i="1"/>
  <c r="AC9" i="1"/>
  <c r="AD9" i="1" s="1"/>
  <c r="AE9" i="1" s="1"/>
  <c r="AU6" i="1"/>
  <c r="AV6" i="1" s="1"/>
  <c r="AW6" i="1" s="1"/>
  <c r="AJ5" i="1"/>
  <c r="AK5" i="1" s="1"/>
  <c r="X5" i="1"/>
  <c r="Y5" i="1" s="1"/>
  <c r="BB4" i="1"/>
  <c r="BC4" i="1" s="1"/>
  <c r="AJ16" i="1"/>
  <c r="AK16" i="1" s="1"/>
  <c r="AV15" i="1"/>
  <c r="AW15" i="1" s="1"/>
  <c r="BG11" i="1"/>
  <c r="AD10" i="1"/>
  <c r="AE10" i="1" s="1"/>
  <c r="J20" i="3"/>
  <c r="BH19" i="1"/>
  <c r="BI19" i="1" s="1"/>
  <c r="AU19" i="1"/>
  <c r="AV19" i="1" s="1"/>
  <c r="AW19" i="1" s="1"/>
  <c r="L17" i="1"/>
  <c r="M17" i="1" s="1"/>
  <c r="X16" i="1"/>
  <c r="Y16" i="1" s="1"/>
  <c r="BB15" i="1"/>
  <c r="BC15" i="1" s="1"/>
  <c r="AD15" i="1"/>
  <c r="AE15" i="1" s="1"/>
  <c r="BY14" i="1"/>
  <c r="BZ14" i="1" s="1"/>
  <c r="CA14" i="1" s="1"/>
  <c r="Q14" i="1"/>
  <c r="BM12" i="1"/>
  <c r="BN12" i="1" s="1"/>
  <c r="BO12" i="1" s="1"/>
  <c r="BM11" i="1"/>
  <c r="BN11" i="1" s="1"/>
  <c r="BO11" i="1" s="1"/>
  <c r="X10" i="1"/>
  <c r="Y10" i="1" s="1"/>
  <c r="L10" i="1"/>
  <c r="M10" i="1" s="1"/>
  <c r="AP9" i="1"/>
  <c r="AQ9" i="1" s="1"/>
  <c r="BT8" i="1"/>
  <c r="BU8" i="1" s="1"/>
  <c r="AP8" i="1"/>
  <c r="AQ8" i="1" s="1"/>
  <c r="BS8" i="1"/>
  <c r="BH7" i="1"/>
  <c r="BI7" i="1" s="1"/>
  <c r="BG8" i="1"/>
  <c r="BH8" i="1" s="1"/>
  <c r="BI8" i="1" s="1"/>
  <c r="R6" i="1"/>
  <c r="S6" i="1" s="1"/>
  <c r="BS6" i="1"/>
  <c r="BT6" i="1" s="1"/>
  <c r="BU6" i="1" s="1"/>
  <c r="AU4" i="1"/>
  <c r="AV4" i="1" s="1"/>
  <c r="AW4" i="1" s="1"/>
  <c r="AP12" i="1"/>
  <c r="AQ12" i="1" s="1"/>
  <c r="R14" i="1"/>
  <c r="S14" i="1" s="1"/>
  <c r="BM14" i="1"/>
  <c r="BN14" i="1" s="1"/>
  <c r="BO14" i="1" s="1"/>
  <c r="AP13" i="1"/>
  <c r="AQ13" i="1" s="1"/>
  <c r="AV12" i="1"/>
  <c r="AW12" i="1" s="1"/>
  <c r="Q11" i="1"/>
  <c r="L8" i="1"/>
  <c r="M8" i="1" s="1"/>
  <c r="K7" i="1"/>
  <c r="L7" i="1" s="1"/>
  <c r="M7" i="1" s="1"/>
  <c r="AC8" i="1"/>
  <c r="AD8" i="1" s="1"/>
  <c r="AE8" i="1" s="1"/>
  <c r="AC7" i="1"/>
  <c r="AD7" i="1" s="1"/>
  <c r="AE7" i="1" s="1"/>
  <c r="AJ18" i="1"/>
  <c r="AK18" i="1" s="1"/>
  <c r="BB12" i="1"/>
  <c r="BC12" i="1" s="1"/>
  <c r="BT9" i="1"/>
  <c r="BU9" i="1" s="1"/>
  <c r="BH17" i="1"/>
  <c r="BI17" i="1" s="1"/>
  <c r="BT16" i="1"/>
  <c r="BU16" i="1" s="1"/>
  <c r="L12" i="1"/>
  <c r="M12" i="1" s="1"/>
  <c r="BN18" i="1"/>
  <c r="BO18" i="1" s="1"/>
  <c r="AV17" i="1"/>
  <c r="AW17" i="1" s="1"/>
  <c r="AC16" i="1"/>
  <c r="AD16" i="1" s="1"/>
  <c r="AE16" i="1" s="1"/>
  <c r="AP15" i="1"/>
  <c r="AQ15" i="1" s="1"/>
  <c r="BT11" i="1"/>
  <c r="BU11" i="1" s="1"/>
  <c r="AJ8" i="1"/>
  <c r="AK8" i="1" s="1"/>
  <c r="W7" i="1"/>
  <c r="X7" i="1" s="1"/>
  <c r="Y7" i="1" s="1"/>
  <c r="AO6" i="1"/>
  <c r="AP6" i="1" s="1"/>
  <c r="AQ6" i="1" s="1"/>
  <c r="BL4" i="5" a="1"/>
  <c r="W10" i="1"/>
  <c r="AU7" i="1"/>
  <c r="AV7" i="1" s="1"/>
  <c r="AW7" i="1" s="1"/>
  <c r="BK86" i="3" a="1"/>
  <c r="BK86" i="3" s="1"/>
  <c r="BL86" i="3" s="1"/>
  <c r="BQ1" i="5" s="1"/>
  <c r="BN7" i="1"/>
  <c r="BO7" i="1" s="1"/>
  <c r="BY4" i="1"/>
  <c r="BZ4" i="1" s="1"/>
  <c r="CA4" i="1" s="1"/>
  <c r="BY6" i="1"/>
  <c r="BZ6" i="1" s="1"/>
  <c r="CA6" i="1" s="1"/>
  <c r="J23" i="3"/>
  <c r="BN9" i="1"/>
  <c r="BO9" i="1" s="1"/>
  <c r="AV8" i="1"/>
  <c r="AW8" i="1" s="1"/>
  <c r="R7" i="1"/>
  <c r="S7" i="1" s="1"/>
  <c r="W5" i="1"/>
  <c r="AP4" i="1"/>
  <c r="AQ4" i="1" s="1"/>
  <c r="AC4" i="1"/>
  <c r="AD4" i="1" s="1"/>
  <c r="AE4" i="1" s="1"/>
  <c r="AC6" i="1"/>
  <c r="BJ141" i="3"/>
  <c r="BJ133" i="3"/>
  <c r="BJ125" i="3"/>
  <c r="BJ117" i="3"/>
  <c r="BJ109" i="3"/>
  <c r="BJ101" i="3"/>
  <c r="BJ93" i="3"/>
  <c r="BJ140" i="3"/>
  <c r="BJ132" i="3"/>
  <c r="BJ124" i="3"/>
  <c r="BJ116" i="3"/>
  <c r="BJ108" i="3"/>
  <c r="BJ100" i="3"/>
  <c r="BJ92" i="3"/>
  <c r="BJ145" i="3"/>
  <c r="BJ137" i="3"/>
  <c r="BJ129" i="3"/>
  <c r="BJ121" i="3"/>
  <c r="BJ113" i="3"/>
  <c r="BJ105" i="3"/>
  <c r="BJ97" i="3"/>
  <c r="BL4" i="5" l="1"/>
  <c r="BL7" i="5"/>
  <c r="BL9" i="5"/>
  <c r="BL11" i="5"/>
  <c r="BL13" i="5"/>
  <c r="BL15" i="5"/>
  <c r="BL17" i="5"/>
  <c r="BL19" i="5"/>
  <c r="BL21" i="5"/>
  <c r="BL23" i="5"/>
  <c r="BL25" i="5"/>
  <c r="BL27" i="5"/>
  <c r="BL29" i="5"/>
  <c r="BL31" i="5"/>
  <c r="BL33" i="5"/>
  <c r="BL35" i="5"/>
  <c r="BL37" i="5"/>
  <c r="BL39" i="5"/>
  <c r="BL41" i="5"/>
  <c r="BL43" i="5"/>
  <c r="BL45" i="5"/>
  <c r="BL47" i="5"/>
  <c r="BL49" i="5"/>
  <c r="BL51" i="5"/>
  <c r="BL53" i="5"/>
  <c r="BL55" i="5"/>
  <c r="BL57" i="5"/>
  <c r="BL59" i="5"/>
  <c r="BL61" i="5"/>
  <c r="BL63" i="5"/>
  <c r="BL8" i="5"/>
  <c r="BL16" i="5"/>
  <c r="BL24" i="5"/>
  <c r="BL32" i="5"/>
  <c r="BL40" i="5"/>
  <c r="BL48" i="5"/>
  <c r="BL56" i="5"/>
  <c r="BL6" i="5"/>
  <c r="BL12" i="5"/>
  <c r="BL20" i="5"/>
  <c r="BL28" i="5"/>
  <c r="BL36" i="5"/>
  <c r="BL44" i="5"/>
  <c r="BL52" i="5"/>
  <c r="BL60" i="5"/>
  <c r="BL5" i="5"/>
  <c r="BL58" i="5"/>
  <c r="BL62" i="5"/>
  <c r="BL18" i="5"/>
  <c r="BL30" i="5"/>
  <c r="BL50" i="5"/>
  <c r="BL42" i="5"/>
  <c r="BL54" i="5"/>
  <c r="BL38" i="5"/>
  <c r="BL34" i="5"/>
  <c r="BL46" i="5"/>
  <c r="BL14" i="5"/>
  <c r="BL26" i="5"/>
  <c r="BL10" i="5"/>
  <c r="BL22" i="5"/>
  <c r="BM4" i="5" l="1" a="1"/>
  <c r="BM4" i="5" s="1"/>
  <c r="BM6" i="5" s="1"/>
  <c r="BN6" i="5" l="1"/>
  <c r="BO6" i="5" s="1"/>
  <c r="BN32" i="5"/>
  <c r="BO32" i="5" s="1"/>
  <c r="BN48" i="5"/>
  <c r="BO48" i="5" s="1"/>
  <c r="BN30" i="5"/>
  <c r="BO30" i="5" s="1"/>
  <c r="BN13" i="5"/>
  <c r="BO13" i="5" s="1"/>
  <c r="BN49" i="5"/>
  <c r="BO49" i="5" s="1"/>
  <c r="BN59" i="5"/>
  <c r="BO59" i="5" s="1"/>
  <c r="BN38" i="5"/>
  <c r="BO38" i="5" s="1"/>
  <c r="BN19" i="5"/>
  <c r="BO19" i="5" s="1"/>
  <c r="BN36" i="5"/>
  <c r="BO36" i="5" s="1"/>
  <c r="BN53" i="5"/>
  <c r="BO53" i="5" s="1"/>
  <c r="BN9" i="5"/>
  <c r="BO9" i="5" s="1"/>
  <c r="BN63" i="5"/>
  <c r="BO63" i="5" s="1"/>
  <c r="BN23" i="5"/>
  <c r="BO23" i="5" s="1"/>
  <c r="BN44" i="5"/>
  <c r="BO44" i="5" s="1"/>
  <c r="BN17" i="5"/>
  <c r="BO17" i="5" s="1"/>
  <c r="BN22" i="5"/>
  <c r="BO22" i="5" s="1"/>
  <c r="BN40" i="5"/>
  <c r="BO40" i="5" s="1"/>
  <c r="BN41" i="5"/>
  <c r="BO41" i="5" s="1"/>
  <c r="BN62" i="5"/>
  <c r="BO62" i="5" s="1"/>
  <c r="BN50" i="5"/>
  <c r="BO50" i="5" s="1"/>
  <c r="BN21" i="5"/>
  <c r="BO21" i="5" s="1"/>
  <c r="BN5" i="5"/>
  <c r="BO5" i="5" s="1"/>
  <c r="BN7" i="5"/>
  <c r="BO7" i="5" s="1"/>
  <c r="BN29" i="5"/>
  <c r="BO29" i="5" s="1"/>
  <c r="BN35" i="5"/>
  <c r="BO35" i="5" s="1"/>
  <c r="BN57" i="5"/>
  <c r="BO57" i="5" s="1"/>
  <c r="BN45" i="5"/>
  <c r="BO45" i="5" s="1"/>
  <c r="BN15" i="5"/>
  <c r="BO15" i="5" s="1"/>
  <c r="BN51" i="5"/>
  <c r="BO51" i="5" s="1"/>
  <c r="BN28" i="5"/>
  <c r="BO28" i="5" s="1"/>
  <c r="BN61" i="5"/>
  <c r="BO61" i="5" s="1"/>
  <c r="BN31" i="5"/>
  <c r="BO31" i="5" s="1"/>
  <c r="BN58" i="5"/>
  <c r="BO58" i="5" s="1"/>
  <c r="BN16" i="5"/>
  <c r="BO16" i="5" s="1"/>
  <c r="BN42" i="5"/>
  <c r="BO42" i="5" s="1"/>
  <c r="BN18" i="5"/>
  <c r="BO18" i="5" s="1"/>
  <c r="BN27" i="5"/>
  <c r="BO27" i="5" s="1"/>
  <c r="BN60" i="5"/>
  <c r="BO60" i="5" s="1"/>
  <c r="BN25" i="5"/>
  <c r="BO25" i="5" s="1"/>
  <c r="BN54" i="5"/>
  <c r="BO54" i="5" s="1"/>
  <c r="BN46" i="5"/>
  <c r="BO46" i="5" s="1"/>
  <c r="BN11" i="5"/>
  <c r="BO11" i="5" s="1"/>
  <c r="BN37" i="5"/>
  <c r="BO37" i="5" s="1"/>
  <c r="BN12" i="5"/>
  <c r="BO12" i="5" s="1"/>
  <c r="BN33" i="5"/>
  <c r="BO33" i="5" s="1"/>
  <c r="BN24" i="5"/>
  <c r="BO24" i="5" s="1"/>
  <c r="BN34" i="5"/>
  <c r="BO34" i="5" s="1"/>
  <c r="BN8" i="5"/>
  <c r="BO8" i="5" s="1"/>
  <c r="BN43" i="5"/>
  <c r="BO43" i="5" s="1"/>
  <c r="BN10" i="5"/>
  <c r="BO10" i="5" s="1"/>
  <c r="BN39" i="5"/>
  <c r="BO39" i="5" s="1"/>
  <c r="BN56" i="5"/>
  <c r="BO56" i="5" s="1"/>
  <c r="BN26" i="5"/>
  <c r="BO26" i="5" s="1"/>
  <c r="BN47" i="5"/>
  <c r="BO47" i="5" s="1"/>
  <c r="BN55" i="5"/>
  <c r="BO55" i="5" s="1"/>
  <c r="BN20" i="5"/>
  <c r="BO20" i="5" s="1"/>
  <c r="BN4" i="5"/>
  <c r="BO4" i="5" s="1"/>
  <c r="BN14" i="5"/>
  <c r="BO14" i="5" s="1"/>
  <c r="BN52" i="5"/>
  <c r="BO52" i="5" s="1"/>
</calcChain>
</file>

<file path=xl/sharedStrings.xml><?xml version="1.0" encoding="utf-8"?>
<sst xmlns="http://schemas.openxmlformats.org/spreadsheetml/2006/main" count="911" uniqueCount="66">
  <si>
    <t>BOOK_TYPE_CD</t>
  </si>
  <si>
    <t>CURVE_TYPE_CD</t>
  </si>
  <si>
    <t>CURVE_CD</t>
  </si>
  <si>
    <t>REF_PERIOD_DT</t>
  </si>
  <si>
    <t>CURVE_AMT</t>
  </si>
  <si>
    <t>EFFECTIVE_DT</t>
  </si>
  <si>
    <t>P</t>
  </si>
  <si>
    <t>VO</t>
  </si>
  <si>
    <t>NG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</si>
  <si>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</si>
  <si>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</si>
  <si>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</si>
  <si>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</si>
  <si>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</si>
  <si>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</si>
  <si>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</si>
  <si>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</si>
  <si>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</si>
  <si>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</si>
  <si>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</si>
  <si>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</si>
  <si>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</si>
  <si>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</si>
  <si>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</si>
  <si>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</si>
  <si>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</si>
  <si>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</si>
  <si>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</si>
  <si>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</si>
  <si>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</si>
  <si>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</si>
  <si>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</si>
  <si>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</si>
  <si>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</si>
  <si>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</si>
  <si>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</si>
  <si>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</si>
  <si>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</si>
  <si>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</si>
  <si>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</si>
  <si>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</si>
  <si>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</si>
  <si>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</si>
  <si>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</si>
  <si>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</si>
  <si>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</si>
  <si>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</si>
  <si>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</si>
  <si>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CORRELATION</t>
  </si>
  <si>
    <t>C.Var</t>
  </si>
  <si>
    <t>VarT.C.Var</t>
  </si>
  <si>
    <t>sqrt</t>
  </si>
  <si>
    <t>covariance matrix</t>
  </si>
  <si>
    <t>dollar position</t>
  </si>
  <si>
    <t>x.covar.x</t>
  </si>
  <si>
    <t>covar.x</t>
  </si>
  <si>
    <t>betai</t>
  </si>
  <si>
    <t>C-Var</t>
  </si>
  <si>
    <t>VarTot</t>
  </si>
  <si>
    <t>Risk Metrics</t>
  </si>
  <si>
    <t>FFVOLS</t>
  </si>
  <si>
    <t>Position</t>
  </si>
  <si>
    <t>Comp-Var</t>
  </si>
  <si>
    <t>Time-Period</t>
  </si>
  <si>
    <t>Correlation Matrix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</si>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</sst>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d\-mmm\-yy"/>
    <numFmt numFmtId="166" formatCode="_(* #,##0_);_(* \(#,##0\);_(* &quot;-&quot;??_);_(@_)"/>
    <numFmt numFmtId="167" formatCode="0.00000"/>
    <numFmt numFmtId="168" formatCode="0.000000"/>
  </numFmts>
  <fonts count="17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sz val="10"/>
      <name val="Arial"/>
      <family val="2"/>
    </font>
    <font>
      <sz val="9.5"/>
      <name val="Arial"/>
    </font>
    <font>
      <sz val="10.25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53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sz val="10"/>
      <color indexed="50"/>
      <name val="Arial"/>
      <family val="2"/>
    </font>
    <font>
      <b/>
      <u/>
      <sz val="10"/>
      <color indexed="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0" fontId="2" fillId="2" borderId="0" xfId="3" applyFont="1" applyFill="1" applyBorder="1" applyAlignment="1">
      <alignment horizontal="center"/>
    </xf>
    <xf numFmtId="164" fontId="2" fillId="0" borderId="0" xfId="3" applyNumberFormat="1" applyFont="1" applyFill="1" applyBorder="1" applyAlignment="1">
      <alignment horizontal="right"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left" wrapText="1"/>
    </xf>
    <xf numFmtId="164" fontId="2" fillId="0" borderId="2" xfId="4" applyNumberFormat="1" applyFont="1" applyFill="1" applyBorder="1" applyAlignment="1">
      <alignment horizontal="right" wrapText="1"/>
    </xf>
    <xf numFmtId="0" fontId="2" fillId="0" borderId="2" xfId="4" applyFont="1" applyFill="1" applyBorder="1" applyAlignment="1">
      <alignment horizontal="right" wrapText="1"/>
    </xf>
    <xf numFmtId="43" fontId="0" fillId="0" borderId="0" xfId="1" applyFont="1"/>
    <xf numFmtId="166" fontId="0" fillId="0" borderId="0" xfId="1" applyNumberFormat="1" applyFont="1"/>
    <xf numFmtId="166" fontId="2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43" fontId="0" fillId="0" borderId="0" xfId="0" applyNumberFormat="1"/>
    <xf numFmtId="15" fontId="0" fillId="0" borderId="0" xfId="0" applyNumberFormat="1"/>
    <xf numFmtId="0" fontId="9" fillId="0" borderId="0" xfId="0" applyFont="1"/>
    <xf numFmtId="3" fontId="0" fillId="0" borderId="0" xfId="0" applyNumberFormat="1"/>
    <xf numFmtId="167" fontId="2" fillId="0" borderId="2" xfId="4" applyNumberFormat="1" applyFont="1" applyFill="1" applyBorder="1" applyAlignment="1">
      <alignment horizontal="right" wrapText="1"/>
    </xf>
    <xf numFmtId="168" fontId="2" fillId="0" borderId="2" xfId="1" applyNumberFormat="1" applyFont="1" applyFill="1" applyBorder="1" applyAlignment="1">
      <alignment horizontal="right" wrapText="1"/>
    </xf>
    <xf numFmtId="0" fontId="10" fillId="0" borderId="2" xfId="4" applyFont="1" applyFill="1" applyBorder="1" applyAlignment="1">
      <alignment horizontal="left" wrapText="1"/>
    </xf>
    <xf numFmtId="0" fontId="8" fillId="0" borderId="0" xfId="0" applyFont="1"/>
    <xf numFmtId="168" fontId="0" fillId="0" borderId="0" xfId="0" applyNumberFormat="1"/>
    <xf numFmtId="164" fontId="5" fillId="0" borderId="2" xfId="4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right" wrapText="1"/>
    </xf>
    <xf numFmtId="43" fontId="11" fillId="0" borderId="0" xfId="0" applyNumberFormat="1" applyFont="1"/>
    <xf numFmtId="43" fontId="12" fillId="0" borderId="0" xfId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2" xfId="4" applyFont="1" applyFill="1" applyBorder="1" applyAlignment="1">
      <alignment horizontal="left" wrapText="1"/>
    </xf>
  </cellXfs>
  <cellStyles count="5">
    <cellStyle name="Comma" xfId="1" builtinId="3"/>
    <cellStyle name="Normal" xfId="0" builtinId="0"/>
    <cellStyle name="Normal_components" xfId="2"/>
    <cellStyle name="Normal_Sheet1" xfId="3"/>
    <cellStyle name="Normal_Sheet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Forward Forward Volatility for 6/27/00</a:t>
            </a:r>
          </a:p>
        </c:rich>
      </c:tx>
      <c:layout>
        <c:manualLayout>
          <c:xMode val="edge"/>
          <c:yMode val="edge"/>
          <c:x val="0.36401240951396069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3805584281282E-2"/>
          <c:y val="7.2881355932203393E-2"/>
          <c:w val="0.94002068252326787"/>
          <c:h val="0.8711864406779661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FFVOLS!$A$1:$HG$1</c:f>
              <c:strCache>
                <c:ptCount val="215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  <c:pt idx="12">
                  <c:v>Jul</c:v>
                </c:pt>
                <c:pt idx="13">
                  <c:v>Aug</c:v>
                </c:pt>
                <c:pt idx="14">
                  <c:v>Sep</c:v>
                </c:pt>
                <c:pt idx="15">
                  <c:v>Oct</c:v>
                </c:pt>
                <c:pt idx="16">
                  <c:v>Nov</c:v>
                </c:pt>
                <c:pt idx="17">
                  <c:v>Dec</c:v>
                </c:pt>
                <c:pt idx="18">
                  <c:v>Jan</c:v>
                </c:pt>
                <c:pt idx="19">
                  <c:v>Feb</c:v>
                </c:pt>
                <c:pt idx="20">
                  <c:v>Mar</c:v>
                </c:pt>
                <c:pt idx="21">
                  <c:v>Apr</c:v>
                </c:pt>
                <c:pt idx="22">
                  <c:v>May</c:v>
                </c:pt>
                <c:pt idx="23">
                  <c:v>Jun</c:v>
                </c:pt>
                <c:pt idx="24">
                  <c:v>Jul</c:v>
                </c:pt>
                <c:pt idx="25">
                  <c:v>Aug</c:v>
                </c:pt>
                <c:pt idx="26">
                  <c:v>Sep</c:v>
                </c:pt>
                <c:pt idx="27">
                  <c:v>Oct</c:v>
                </c:pt>
                <c:pt idx="28">
                  <c:v>Nov</c:v>
                </c:pt>
                <c:pt idx="29">
                  <c:v>Dec</c:v>
                </c:pt>
                <c:pt idx="30">
                  <c:v>Jan</c:v>
                </c:pt>
                <c:pt idx="31">
                  <c:v>Feb</c:v>
                </c:pt>
                <c:pt idx="32">
                  <c:v>Mar</c:v>
                </c:pt>
                <c:pt idx="33">
                  <c:v>Apr</c:v>
                </c:pt>
                <c:pt idx="34">
                  <c:v>May</c:v>
                </c:pt>
                <c:pt idx="35">
                  <c:v>Jun</c:v>
                </c:pt>
                <c:pt idx="36">
                  <c:v>Jul</c:v>
                </c:pt>
                <c:pt idx="37">
                  <c:v>Aug</c:v>
                </c:pt>
                <c:pt idx="38">
                  <c:v>Sep</c:v>
                </c:pt>
                <c:pt idx="39">
                  <c:v>Oct</c:v>
                </c:pt>
                <c:pt idx="40">
                  <c:v>Nov</c:v>
                </c:pt>
                <c:pt idx="41">
                  <c:v>Dec</c:v>
                </c:pt>
                <c:pt idx="42">
                  <c:v>Jan</c:v>
                </c:pt>
                <c:pt idx="43">
                  <c:v>Feb</c:v>
                </c:pt>
                <c:pt idx="44">
                  <c:v>Mar</c:v>
                </c:pt>
                <c:pt idx="45">
                  <c:v>Apr</c:v>
                </c:pt>
                <c:pt idx="46">
                  <c:v>May</c:v>
                </c:pt>
                <c:pt idx="47">
                  <c:v>Jun</c:v>
                </c:pt>
                <c:pt idx="48">
                  <c:v>Jul</c:v>
                </c:pt>
                <c:pt idx="49">
                  <c:v>Aug</c:v>
                </c:pt>
                <c:pt idx="50">
                  <c:v>Sep</c:v>
                </c:pt>
                <c:pt idx="51">
                  <c:v>Oct</c:v>
                </c:pt>
                <c:pt idx="52">
                  <c:v>Nov</c:v>
                </c:pt>
                <c:pt idx="53">
                  <c:v>Dec</c:v>
                </c:pt>
                <c:pt idx="54">
                  <c:v>Jan</c:v>
                </c:pt>
                <c:pt idx="55">
                  <c:v>Feb</c:v>
                </c:pt>
                <c:pt idx="56">
                  <c:v>Mar</c:v>
                </c:pt>
                <c:pt idx="57">
                  <c:v>Apr</c:v>
                </c:pt>
                <c:pt idx="58">
                  <c:v>May</c:v>
                </c:pt>
                <c:pt idx="59">
                  <c:v>Jun</c:v>
                </c:pt>
                <c:pt idx="60">
                  <c:v>Jul</c:v>
                </c:pt>
                <c:pt idx="61">
                  <c:v>Aug</c:v>
                </c:pt>
                <c:pt idx="62">
                  <c:v>Sep</c:v>
                </c:pt>
                <c:pt idx="63">
                  <c:v>Oct</c:v>
                </c:pt>
                <c:pt idx="64">
                  <c:v>Nov</c:v>
                </c:pt>
                <c:pt idx="65">
                  <c:v>Dec</c:v>
                </c:pt>
                <c:pt idx="66">
                  <c:v>Jan</c:v>
                </c:pt>
                <c:pt idx="67">
                  <c:v>Feb</c:v>
                </c:pt>
                <c:pt idx="68">
                  <c:v>Mar</c:v>
                </c:pt>
                <c:pt idx="69">
                  <c:v>Apr</c:v>
                </c:pt>
                <c:pt idx="70">
                  <c:v>May</c:v>
                </c:pt>
                <c:pt idx="71">
                  <c:v>Jun</c:v>
                </c:pt>
                <c:pt idx="72">
                  <c:v>Jul</c:v>
                </c:pt>
                <c:pt idx="73">
                  <c:v>Aug</c:v>
                </c:pt>
                <c:pt idx="74">
                  <c:v>Sep</c:v>
                </c:pt>
                <c:pt idx="75">
                  <c:v>Oct</c:v>
                </c:pt>
                <c:pt idx="76">
                  <c:v>Nov</c:v>
                </c:pt>
                <c:pt idx="77">
                  <c:v>Dec</c:v>
                </c:pt>
                <c:pt idx="78">
                  <c:v>Jan</c:v>
                </c:pt>
                <c:pt idx="79">
                  <c:v>Feb</c:v>
                </c:pt>
                <c:pt idx="80">
                  <c:v>Mar</c:v>
                </c:pt>
                <c:pt idx="81">
                  <c:v>Apr</c:v>
                </c:pt>
                <c:pt idx="82">
                  <c:v>May</c:v>
                </c:pt>
                <c:pt idx="83">
                  <c:v>Jun</c:v>
                </c:pt>
                <c:pt idx="84">
                  <c:v>Jul</c:v>
                </c:pt>
                <c:pt idx="85">
                  <c:v>Aug</c:v>
                </c:pt>
                <c:pt idx="86">
                  <c:v>Sep</c:v>
                </c:pt>
                <c:pt idx="87">
                  <c:v>Oct</c:v>
                </c:pt>
                <c:pt idx="88">
                  <c:v>Nov</c:v>
                </c:pt>
                <c:pt idx="89">
                  <c:v>Dec</c:v>
                </c:pt>
                <c:pt idx="90">
                  <c:v>Jan</c:v>
                </c:pt>
                <c:pt idx="91">
                  <c:v>Feb</c:v>
                </c:pt>
                <c:pt idx="92">
                  <c:v>Mar</c:v>
                </c:pt>
                <c:pt idx="93">
                  <c:v>Apr</c:v>
                </c:pt>
                <c:pt idx="94">
                  <c:v>May</c:v>
                </c:pt>
                <c:pt idx="95">
                  <c:v>Jun</c:v>
                </c:pt>
                <c:pt idx="96">
                  <c:v>Jul</c:v>
                </c:pt>
                <c:pt idx="97">
                  <c:v>Aug</c:v>
                </c:pt>
                <c:pt idx="98">
                  <c:v>Sep</c:v>
                </c:pt>
                <c:pt idx="99">
                  <c:v>Oct</c:v>
                </c:pt>
                <c:pt idx="100">
                  <c:v>Nov</c:v>
                </c:pt>
                <c:pt idx="101">
                  <c:v>Dec</c:v>
                </c:pt>
                <c:pt idx="102">
                  <c:v>Jan</c:v>
                </c:pt>
                <c:pt idx="103">
                  <c:v>Feb</c:v>
                </c:pt>
                <c:pt idx="104">
                  <c:v>Mar</c:v>
                </c:pt>
                <c:pt idx="105">
                  <c:v>Apr</c:v>
                </c:pt>
                <c:pt idx="106">
                  <c:v>May</c:v>
                </c:pt>
                <c:pt idx="107">
                  <c:v>Jun</c:v>
                </c:pt>
                <c:pt idx="108">
                  <c:v>Jul</c:v>
                </c:pt>
                <c:pt idx="109">
                  <c:v>Aug</c:v>
                </c:pt>
                <c:pt idx="110">
                  <c:v>Sep</c:v>
                </c:pt>
                <c:pt idx="111">
                  <c:v>Oct</c:v>
                </c:pt>
                <c:pt idx="112">
                  <c:v>Nov</c:v>
                </c:pt>
                <c:pt idx="113">
                  <c:v>Dec</c:v>
                </c:pt>
                <c:pt idx="114">
                  <c:v>Jan</c:v>
                </c:pt>
                <c:pt idx="115">
                  <c:v>Feb</c:v>
                </c:pt>
                <c:pt idx="116">
                  <c:v>Mar</c:v>
                </c:pt>
                <c:pt idx="117">
                  <c:v>Apr</c:v>
                </c:pt>
                <c:pt idx="118">
                  <c:v>May</c:v>
                </c:pt>
                <c:pt idx="119">
                  <c:v>Jun</c:v>
                </c:pt>
                <c:pt idx="120">
                  <c:v>Jul</c:v>
                </c:pt>
                <c:pt idx="121">
                  <c:v>Aug</c:v>
                </c:pt>
                <c:pt idx="122">
                  <c:v>Sep</c:v>
                </c:pt>
                <c:pt idx="123">
                  <c:v>Oct</c:v>
                </c:pt>
                <c:pt idx="124">
                  <c:v>Nov</c:v>
                </c:pt>
                <c:pt idx="125">
                  <c:v>Dec</c:v>
                </c:pt>
                <c:pt idx="126">
                  <c:v>Jan</c:v>
                </c:pt>
                <c:pt idx="127">
                  <c:v>Feb</c:v>
                </c:pt>
                <c:pt idx="128">
                  <c:v>Mar</c:v>
                </c:pt>
                <c:pt idx="129">
                  <c:v>Apr</c:v>
                </c:pt>
                <c:pt idx="130">
                  <c:v>May</c:v>
                </c:pt>
                <c:pt idx="131">
                  <c:v>Jun</c:v>
                </c:pt>
                <c:pt idx="132">
                  <c:v>Jul</c:v>
                </c:pt>
                <c:pt idx="133">
                  <c:v>Aug</c:v>
                </c:pt>
                <c:pt idx="134">
                  <c:v>Sep</c:v>
                </c:pt>
                <c:pt idx="135">
                  <c:v>Oct</c:v>
                </c:pt>
                <c:pt idx="136">
                  <c:v>Nov</c:v>
                </c:pt>
                <c:pt idx="137">
                  <c:v>Dec</c:v>
                </c:pt>
                <c:pt idx="138">
                  <c:v>Jan</c:v>
                </c:pt>
                <c:pt idx="139">
                  <c:v>Feb</c:v>
                </c:pt>
                <c:pt idx="140">
                  <c:v>Mar</c:v>
                </c:pt>
                <c:pt idx="141">
                  <c:v>Apr</c:v>
                </c:pt>
                <c:pt idx="142">
                  <c:v>May</c:v>
                </c:pt>
                <c:pt idx="143">
                  <c:v>Jun</c:v>
                </c:pt>
                <c:pt idx="144">
                  <c:v>Jul</c:v>
                </c:pt>
                <c:pt idx="145">
                  <c:v>Aug</c:v>
                </c:pt>
                <c:pt idx="146">
                  <c:v>Sep</c:v>
                </c:pt>
                <c:pt idx="147">
                  <c:v>Oct</c:v>
                </c:pt>
                <c:pt idx="148">
                  <c:v>Nov</c:v>
                </c:pt>
                <c:pt idx="149">
                  <c:v>Dec</c:v>
                </c:pt>
                <c:pt idx="150">
                  <c:v>Jan</c:v>
                </c:pt>
                <c:pt idx="151">
                  <c:v>Feb</c:v>
                </c:pt>
                <c:pt idx="152">
                  <c:v>Mar</c:v>
                </c:pt>
                <c:pt idx="153">
                  <c:v>Apr</c:v>
                </c:pt>
                <c:pt idx="154">
                  <c:v>May</c:v>
                </c:pt>
                <c:pt idx="155">
                  <c:v>Jun</c:v>
                </c:pt>
                <c:pt idx="156">
                  <c:v>Jul</c:v>
                </c:pt>
                <c:pt idx="157">
                  <c:v>Aug</c:v>
                </c:pt>
                <c:pt idx="158">
                  <c:v>Sep</c:v>
                </c:pt>
                <c:pt idx="159">
                  <c:v>Oct</c:v>
                </c:pt>
                <c:pt idx="160">
                  <c:v>Nov</c:v>
                </c:pt>
                <c:pt idx="161">
                  <c:v>Dec</c:v>
                </c:pt>
                <c:pt idx="162">
                  <c:v>Jan</c:v>
                </c:pt>
                <c:pt idx="163">
                  <c:v>Feb</c:v>
                </c:pt>
                <c:pt idx="164">
                  <c:v>Mar</c:v>
                </c:pt>
                <c:pt idx="165">
                  <c:v>Apr</c:v>
                </c:pt>
                <c:pt idx="166">
                  <c:v>May</c:v>
                </c:pt>
                <c:pt idx="167">
                  <c:v>Jun</c:v>
                </c:pt>
                <c:pt idx="168">
                  <c:v>Jul</c:v>
                </c:pt>
                <c:pt idx="169">
                  <c:v>Aug</c:v>
                </c:pt>
                <c:pt idx="170">
                  <c:v>Sep</c:v>
                </c:pt>
                <c:pt idx="171">
                  <c:v>Oct</c:v>
                </c:pt>
                <c:pt idx="172">
                  <c:v>Nov</c:v>
                </c:pt>
                <c:pt idx="173">
                  <c:v>Dec</c:v>
                </c:pt>
                <c:pt idx="174">
                  <c:v>Jan</c:v>
                </c:pt>
                <c:pt idx="175">
                  <c:v>Feb</c:v>
                </c:pt>
                <c:pt idx="176">
                  <c:v>Mar</c:v>
                </c:pt>
                <c:pt idx="177">
                  <c:v>Apr</c:v>
                </c:pt>
                <c:pt idx="178">
                  <c:v>May</c:v>
                </c:pt>
                <c:pt idx="179">
                  <c:v>Jun</c:v>
                </c:pt>
                <c:pt idx="180">
                  <c:v>Jul</c:v>
                </c:pt>
                <c:pt idx="181">
                  <c:v>Aug</c:v>
                </c:pt>
                <c:pt idx="182">
                  <c:v>Sep</c:v>
                </c:pt>
                <c:pt idx="183">
                  <c:v>Oct</c:v>
                </c:pt>
                <c:pt idx="184">
                  <c:v>Nov</c:v>
                </c:pt>
                <c:pt idx="185">
                  <c:v>Dec</c:v>
                </c:pt>
                <c:pt idx="186">
                  <c:v>Jan</c:v>
                </c:pt>
                <c:pt idx="187">
                  <c:v>Feb</c:v>
                </c:pt>
                <c:pt idx="188">
                  <c:v>Mar</c:v>
                </c:pt>
                <c:pt idx="189">
                  <c:v>Apr</c:v>
                </c:pt>
                <c:pt idx="190">
                  <c:v>May</c:v>
                </c:pt>
                <c:pt idx="191">
                  <c:v>Jun</c:v>
                </c:pt>
                <c:pt idx="192">
                  <c:v>Jul</c:v>
                </c:pt>
                <c:pt idx="193">
                  <c:v>Aug</c:v>
                </c:pt>
                <c:pt idx="194">
                  <c:v>Sep</c:v>
                </c:pt>
                <c:pt idx="195">
                  <c:v>Oct</c:v>
                </c:pt>
                <c:pt idx="196">
                  <c:v>Nov</c:v>
                </c:pt>
                <c:pt idx="197">
                  <c:v>Dec</c:v>
                </c:pt>
                <c:pt idx="198">
                  <c:v>Jan</c:v>
                </c:pt>
                <c:pt idx="199">
                  <c:v>Feb</c:v>
                </c:pt>
                <c:pt idx="200">
                  <c:v>Mar</c:v>
                </c:pt>
                <c:pt idx="201">
                  <c:v>Apr</c:v>
                </c:pt>
                <c:pt idx="202">
                  <c:v>May</c:v>
                </c:pt>
                <c:pt idx="203">
                  <c:v>Jun</c:v>
                </c:pt>
                <c:pt idx="204">
                  <c:v>Jul</c:v>
                </c:pt>
                <c:pt idx="205">
                  <c:v>Aug</c:v>
                </c:pt>
                <c:pt idx="206">
                  <c:v>Sep</c:v>
                </c:pt>
                <c:pt idx="207">
                  <c:v>Oct</c:v>
                </c:pt>
                <c:pt idx="208">
                  <c:v>Nov</c:v>
                </c:pt>
                <c:pt idx="209">
                  <c:v>Dec</c:v>
                </c:pt>
                <c:pt idx="210">
                  <c:v>Jan</c:v>
                </c:pt>
                <c:pt idx="211">
                  <c:v>Feb</c:v>
                </c:pt>
                <c:pt idx="212">
                  <c:v>Mar</c:v>
                </c:pt>
                <c:pt idx="213">
                  <c:v>Apr</c:v>
                </c:pt>
                <c:pt idx="214">
                  <c:v>May</c:v>
                </c:pt>
              </c:strCache>
            </c:strRef>
          </c:cat>
          <c:val>
            <c:numRef>
              <c:f>FFVOLS!$A$2:$HG$2</c:f>
              <c:numCache>
                <c:formatCode>General</c:formatCode>
                <c:ptCount val="215"/>
                <c:pt idx="0">
                  <c:v>0.6</c:v>
                </c:pt>
                <c:pt idx="1">
                  <c:v>0.68</c:v>
                </c:pt>
                <c:pt idx="2">
                  <c:v>0.67249999999999999</c:v>
                </c:pt>
                <c:pt idx="3">
                  <c:v>0.67249999999999999</c:v>
                </c:pt>
                <c:pt idx="4">
                  <c:v>0.67249999999999999</c:v>
                </c:pt>
                <c:pt idx="5">
                  <c:v>0.67500000000000004</c:v>
                </c:pt>
                <c:pt idx="6">
                  <c:v>0.67749999999999999</c:v>
                </c:pt>
                <c:pt idx="7">
                  <c:v>0.64749999999999996</c:v>
                </c:pt>
                <c:pt idx="8">
                  <c:v>0.64749999999999996</c:v>
                </c:pt>
                <c:pt idx="9">
                  <c:v>0.47249999999999998</c:v>
                </c:pt>
                <c:pt idx="10">
                  <c:v>0.41</c:v>
                </c:pt>
                <c:pt idx="11">
                  <c:v>0.4</c:v>
                </c:pt>
                <c:pt idx="12">
                  <c:v>0.38674700000000001</c:v>
                </c:pt>
                <c:pt idx="13">
                  <c:v>0.3523</c:v>
                </c:pt>
                <c:pt idx="14">
                  <c:v>0.31330000000000002</c:v>
                </c:pt>
                <c:pt idx="15">
                  <c:v>0.2732</c:v>
                </c:pt>
                <c:pt idx="16">
                  <c:v>0.22239999999999999</c:v>
                </c:pt>
                <c:pt idx="17">
                  <c:v>0.15744</c:v>
                </c:pt>
                <c:pt idx="18">
                  <c:v>6.7339999999999997E-2</c:v>
                </c:pt>
                <c:pt idx="19">
                  <c:v>0.51800000000000002</c:v>
                </c:pt>
                <c:pt idx="20">
                  <c:v>0.46</c:v>
                </c:pt>
                <c:pt idx="21">
                  <c:v>2.7E-2</c:v>
                </c:pt>
                <c:pt idx="22">
                  <c:v>0.158</c:v>
                </c:pt>
                <c:pt idx="23">
                  <c:v>0.152</c:v>
                </c:pt>
                <c:pt idx="24">
                  <c:v>0.15400800000000001</c:v>
                </c:pt>
                <c:pt idx="25">
                  <c:v>0.13650200000000001</c:v>
                </c:pt>
                <c:pt idx="26">
                  <c:v>0.11411</c:v>
                </c:pt>
                <c:pt idx="27">
                  <c:v>0.12167500000000001</c:v>
                </c:pt>
                <c:pt idx="28">
                  <c:v>0.115353</c:v>
                </c:pt>
                <c:pt idx="29">
                  <c:v>9.5767000000000005E-2</c:v>
                </c:pt>
                <c:pt idx="30">
                  <c:v>0.10051400000000001</c:v>
                </c:pt>
                <c:pt idx="31">
                  <c:v>0.31</c:v>
                </c:pt>
                <c:pt idx="32">
                  <c:v>0.114264</c:v>
                </c:pt>
                <c:pt idx="33">
                  <c:v>0.14600399999999999</c:v>
                </c:pt>
                <c:pt idx="34">
                  <c:v>0.15122099999999999</c:v>
                </c:pt>
                <c:pt idx="35">
                  <c:v>0.14513100000000001</c:v>
                </c:pt>
                <c:pt idx="36">
                  <c:v>0.1575157068887629</c:v>
                </c:pt>
                <c:pt idx="37">
                  <c:v>0.15212556491267337</c:v>
                </c:pt>
                <c:pt idx="38">
                  <c:v>0.14594697952795521</c:v>
                </c:pt>
                <c:pt idx="39">
                  <c:v>0.11399698460924311</c:v>
                </c:pt>
                <c:pt idx="40">
                  <c:v>0.12717278272754221</c:v>
                </c:pt>
                <c:pt idx="41">
                  <c:v>0.12272598203586198</c:v>
                </c:pt>
                <c:pt idx="42">
                  <c:v>0.10492556885716672</c:v>
                </c:pt>
                <c:pt idx="43">
                  <c:v>0.12348456381264834</c:v>
                </c:pt>
                <c:pt idx="44">
                  <c:v>0.12569805089976555</c:v>
                </c:pt>
                <c:pt idx="45">
                  <c:v>0.16281220009569292</c:v>
                </c:pt>
                <c:pt idx="46">
                  <c:v>0.18147256450126745</c:v>
                </c:pt>
                <c:pt idx="47">
                  <c:v>0.17946244964708727</c:v>
                </c:pt>
                <c:pt idx="48">
                  <c:v>0.16333630949669467</c:v>
                </c:pt>
                <c:pt idx="49">
                  <c:v>0.16087650543196172</c:v>
                </c:pt>
                <c:pt idx="50">
                  <c:v>0.15811783580608482</c:v>
                </c:pt>
                <c:pt idx="51">
                  <c:v>0.15566390076058104</c:v>
                </c:pt>
                <c:pt idx="52">
                  <c:v>0.1411116579167008</c:v>
                </c:pt>
                <c:pt idx="53">
                  <c:v>0.14057193443216173</c:v>
                </c:pt>
                <c:pt idx="54">
                  <c:v>0.14318912319027571</c:v>
                </c:pt>
                <c:pt idx="55">
                  <c:v>0.13375000000000001</c:v>
                </c:pt>
                <c:pt idx="56">
                  <c:v>0.14468356276140457</c:v>
                </c:pt>
                <c:pt idx="57">
                  <c:v>0.17274891461308825</c:v>
                </c:pt>
                <c:pt idx="58">
                  <c:v>0.17133361705553682</c:v>
                </c:pt>
                <c:pt idx="59">
                  <c:v>0.16990653067691863</c:v>
                </c:pt>
                <c:pt idx="60">
                  <c:v>0.18205310580523845</c:v>
                </c:pt>
                <c:pt idx="61">
                  <c:v>0.18102140757380053</c:v>
                </c:pt>
                <c:pt idx="62">
                  <c:v>0.17987611477532722</c:v>
                </c:pt>
                <c:pt idx="63">
                  <c:v>0.16141464462681199</c:v>
                </c:pt>
                <c:pt idx="64">
                  <c:v>0.14282856857085707</c:v>
                </c:pt>
                <c:pt idx="65">
                  <c:v>0.14352409786048706</c:v>
                </c:pt>
                <c:pt idx="66">
                  <c:v>0.12368053605964045</c:v>
                </c:pt>
                <c:pt idx="67">
                  <c:v>0.11457575732530292</c:v>
                </c:pt>
                <c:pt idx="68">
                  <c:v>0.192</c:v>
                </c:pt>
                <c:pt idx="69">
                  <c:v>0.18200000000000002</c:v>
                </c:pt>
                <c:pt idx="70">
                  <c:v>0.18200000000000002</c:v>
                </c:pt>
                <c:pt idx="71">
                  <c:v>0.18200000000000002</c:v>
                </c:pt>
                <c:pt idx="72">
                  <c:v>0.18200000000000002</c:v>
                </c:pt>
                <c:pt idx="73">
                  <c:v>0.18200000000000002</c:v>
                </c:pt>
                <c:pt idx="74">
                  <c:v>0.18200000000000002</c:v>
                </c:pt>
                <c:pt idx="75">
                  <c:v>0.18</c:v>
                </c:pt>
                <c:pt idx="76">
                  <c:v>0.18</c:v>
                </c:pt>
                <c:pt idx="77">
                  <c:v>0.18200000000000002</c:v>
                </c:pt>
                <c:pt idx="78">
                  <c:v>0.18400000000000002</c:v>
                </c:pt>
                <c:pt idx="79">
                  <c:v>0.18</c:v>
                </c:pt>
                <c:pt idx="80">
                  <c:v>0.15170887691013116</c:v>
                </c:pt>
                <c:pt idx="81">
                  <c:v>0.1575</c:v>
                </c:pt>
                <c:pt idx="82">
                  <c:v>0.1575</c:v>
                </c:pt>
                <c:pt idx="83">
                  <c:v>0.1575</c:v>
                </c:pt>
                <c:pt idx="84">
                  <c:v>0.1575</c:v>
                </c:pt>
                <c:pt idx="85">
                  <c:v>0.1575</c:v>
                </c:pt>
                <c:pt idx="86">
                  <c:v>0.1575</c:v>
                </c:pt>
                <c:pt idx="87">
                  <c:v>0.1575</c:v>
                </c:pt>
                <c:pt idx="88">
                  <c:v>0.1575</c:v>
                </c:pt>
                <c:pt idx="89">
                  <c:v>0.1575</c:v>
                </c:pt>
                <c:pt idx="90">
                  <c:v>0.1575</c:v>
                </c:pt>
                <c:pt idx="91">
                  <c:v>0.1575</c:v>
                </c:pt>
                <c:pt idx="92">
                  <c:v>0.1575</c:v>
                </c:pt>
                <c:pt idx="93">
                  <c:v>0.1575</c:v>
                </c:pt>
                <c:pt idx="94">
                  <c:v>0.1575</c:v>
                </c:pt>
                <c:pt idx="95">
                  <c:v>0.1575</c:v>
                </c:pt>
                <c:pt idx="96">
                  <c:v>0.1575</c:v>
                </c:pt>
                <c:pt idx="97">
                  <c:v>0.1575</c:v>
                </c:pt>
                <c:pt idx="98">
                  <c:v>0.1575</c:v>
                </c:pt>
                <c:pt idx="99">
                  <c:v>0.1575</c:v>
                </c:pt>
                <c:pt idx="100">
                  <c:v>0.1575</c:v>
                </c:pt>
                <c:pt idx="101">
                  <c:v>0.1575</c:v>
                </c:pt>
                <c:pt idx="102">
                  <c:v>0.1575</c:v>
                </c:pt>
                <c:pt idx="103">
                  <c:v>0.1575</c:v>
                </c:pt>
                <c:pt idx="104">
                  <c:v>0.1575</c:v>
                </c:pt>
                <c:pt idx="105">
                  <c:v>0.1575</c:v>
                </c:pt>
                <c:pt idx="106">
                  <c:v>0.1575</c:v>
                </c:pt>
                <c:pt idx="107">
                  <c:v>0.1575</c:v>
                </c:pt>
                <c:pt idx="108">
                  <c:v>0.1575</c:v>
                </c:pt>
                <c:pt idx="109">
                  <c:v>0.1575</c:v>
                </c:pt>
                <c:pt idx="110">
                  <c:v>0.1575</c:v>
                </c:pt>
                <c:pt idx="111">
                  <c:v>0.1575</c:v>
                </c:pt>
                <c:pt idx="112">
                  <c:v>0.1575</c:v>
                </c:pt>
                <c:pt idx="113">
                  <c:v>0.13208826226344933</c:v>
                </c:pt>
                <c:pt idx="114">
                  <c:v>5.3822625354027334E-2</c:v>
                </c:pt>
                <c:pt idx="115">
                  <c:v>5.2006610156786717E-2</c:v>
                </c:pt>
                <c:pt idx="116">
                  <c:v>5.0124844139408126E-2</c:v>
                </c:pt>
                <c:pt idx="117">
                  <c:v>4.8169622169993841E-2</c:v>
                </c:pt>
                <c:pt idx="118">
                  <c:v>4.6131605218114484E-2</c:v>
                </c:pt>
                <c:pt idx="119">
                  <c:v>4.3999289766994784E-2</c:v>
                </c:pt>
                <c:pt idx="120">
                  <c:v>4.168145570874375E-2</c:v>
                </c:pt>
                <c:pt idx="121">
                  <c:v>3.9389878141471601E-2</c:v>
                </c:pt>
                <c:pt idx="122">
                  <c:v>3.6695537875877586E-2</c:v>
                </c:pt>
                <c:pt idx="123">
                  <c:v>3.4164125921790432E-2</c:v>
                </c:pt>
                <c:pt idx="124">
                  <c:v>3.1224989991991952E-2</c:v>
                </c:pt>
                <c:pt idx="125">
                  <c:v>9.0196159686663946E-2</c:v>
                </c:pt>
                <c:pt idx="126">
                  <c:v>0.15</c:v>
                </c:pt>
                <c:pt idx="127">
                  <c:v>0.15</c:v>
                </c:pt>
                <c:pt idx="128">
                  <c:v>0.15</c:v>
                </c:pt>
                <c:pt idx="129">
                  <c:v>0.15</c:v>
                </c:pt>
                <c:pt idx="130">
                  <c:v>0.15</c:v>
                </c:pt>
                <c:pt idx="131">
                  <c:v>0.15</c:v>
                </c:pt>
                <c:pt idx="132">
                  <c:v>0.15</c:v>
                </c:pt>
                <c:pt idx="133">
                  <c:v>0.15</c:v>
                </c:pt>
                <c:pt idx="134">
                  <c:v>0.15</c:v>
                </c:pt>
                <c:pt idx="135">
                  <c:v>0.15</c:v>
                </c:pt>
                <c:pt idx="136">
                  <c:v>0.15</c:v>
                </c:pt>
                <c:pt idx="137">
                  <c:v>0.15</c:v>
                </c:pt>
                <c:pt idx="138">
                  <c:v>0.15</c:v>
                </c:pt>
                <c:pt idx="139">
                  <c:v>0.15</c:v>
                </c:pt>
                <c:pt idx="140">
                  <c:v>0.15</c:v>
                </c:pt>
                <c:pt idx="141">
                  <c:v>0.15</c:v>
                </c:pt>
                <c:pt idx="142">
                  <c:v>0.15</c:v>
                </c:pt>
                <c:pt idx="143">
                  <c:v>0.15</c:v>
                </c:pt>
                <c:pt idx="144">
                  <c:v>0.15</c:v>
                </c:pt>
                <c:pt idx="145">
                  <c:v>0.15</c:v>
                </c:pt>
                <c:pt idx="146">
                  <c:v>0.15</c:v>
                </c:pt>
                <c:pt idx="147">
                  <c:v>0.15</c:v>
                </c:pt>
                <c:pt idx="148">
                  <c:v>0.15</c:v>
                </c:pt>
                <c:pt idx="149">
                  <c:v>0.15</c:v>
                </c:pt>
                <c:pt idx="150">
                  <c:v>0.15</c:v>
                </c:pt>
                <c:pt idx="151">
                  <c:v>0.15</c:v>
                </c:pt>
                <c:pt idx="152">
                  <c:v>0.15</c:v>
                </c:pt>
                <c:pt idx="153">
                  <c:v>0.15</c:v>
                </c:pt>
                <c:pt idx="154">
                  <c:v>0.15</c:v>
                </c:pt>
                <c:pt idx="155">
                  <c:v>0.15</c:v>
                </c:pt>
                <c:pt idx="156">
                  <c:v>0.15</c:v>
                </c:pt>
                <c:pt idx="157">
                  <c:v>0.15</c:v>
                </c:pt>
                <c:pt idx="158">
                  <c:v>0.15</c:v>
                </c:pt>
                <c:pt idx="159">
                  <c:v>0.15</c:v>
                </c:pt>
                <c:pt idx="160">
                  <c:v>0.15</c:v>
                </c:pt>
                <c:pt idx="161">
                  <c:v>0.15</c:v>
                </c:pt>
                <c:pt idx="162">
                  <c:v>0.15</c:v>
                </c:pt>
                <c:pt idx="163">
                  <c:v>0.15</c:v>
                </c:pt>
                <c:pt idx="164">
                  <c:v>0.15</c:v>
                </c:pt>
                <c:pt idx="165">
                  <c:v>0.15</c:v>
                </c:pt>
                <c:pt idx="166">
                  <c:v>0.15</c:v>
                </c:pt>
                <c:pt idx="167">
                  <c:v>0.15</c:v>
                </c:pt>
                <c:pt idx="168">
                  <c:v>0.15</c:v>
                </c:pt>
                <c:pt idx="169">
                  <c:v>0.15</c:v>
                </c:pt>
                <c:pt idx="170">
                  <c:v>0.15</c:v>
                </c:pt>
                <c:pt idx="171">
                  <c:v>0.15</c:v>
                </c:pt>
                <c:pt idx="172">
                  <c:v>0.15</c:v>
                </c:pt>
                <c:pt idx="173">
                  <c:v>0.15</c:v>
                </c:pt>
                <c:pt idx="174">
                  <c:v>0.15</c:v>
                </c:pt>
                <c:pt idx="175">
                  <c:v>0.15</c:v>
                </c:pt>
                <c:pt idx="176">
                  <c:v>0.15</c:v>
                </c:pt>
                <c:pt idx="177">
                  <c:v>0.15</c:v>
                </c:pt>
                <c:pt idx="178">
                  <c:v>0.15</c:v>
                </c:pt>
                <c:pt idx="179">
                  <c:v>0.15</c:v>
                </c:pt>
                <c:pt idx="180">
                  <c:v>0.15</c:v>
                </c:pt>
                <c:pt idx="181">
                  <c:v>0.15</c:v>
                </c:pt>
                <c:pt idx="182">
                  <c:v>0.15</c:v>
                </c:pt>
                <c:pt idx="183">
                  <c:v>0.15</c:v>
                </c:pt>
                <c:pt idx="184">
                  <c:v>0.15</c:v>
                </c:pt>
                <c:pt idx="185">
                  <c:v>0.15</c:v>
                </c:pt>
                <c:pt idx="186">
                  <c:v>0.15</c:v>
                </c:pt>
                <c:pt idx="187">
                  <c:v>0.15</c:v>
                </c:pt>
                <c:pt idx="188">
                  <c:v>0.15</c:v>
                </c:pt>
                <c:pt idx="189">
                  <c:v>0.15</c:v>
                </c:pt>
                <c:pt idx="190">
                  <c:v>0.15</c:v>
                </c:pt>
                <c:pt idx="191">
                  <c:v>0.15</c:v>
                </c:pt>
                <c:pt idx="192">
                  <c:v>0.15</c:v>
                </c:pt>
                <c:pt idx="193">
                  <c:v>0.15</c:v>
                </c:pt>
                <c:pt idx="194">
                  <c:v>0.15</c:v>
                </c:pt>
                <c:pt idx="195">
                  <c:v>0.15</c:v>
                </c:pt>
                <c:pt idx="196">
                  <c:v>0.15</c:v>
                </c:pt>
                <c:pt idx="197">
                  <c:v>0.15</c:v>
                </c:pt>
                <c:pt idx="198">
                  <c:v>0.15</c:v>
                </c:pt>
                <c:pt idx="199">
                  <c:v>0.15</c:v>
                </c:pt>
                <c:pt idx="200">
                  <c:v>0.15</c:v>
                </c:pt>
                <c:pt idx="201">
                  <c:v>0.15</c:v>
                </c:pt>
                <c:pt idx="202">
                  <c:v>0.15</c:v>
                </c:pt>
                <c:pt idx="203">
                  <c:v>0.15</c:v>
                </c:pt>
                <c:pt idx="204">
                  <c:v>0.15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0.15</c:v>
                </c:pt>
                <c:pt idx="210">
                  <c:v>0.15</c:v>
                </c:pt>
                <c:pt idx="211">
                  <c:v>0.15</c:v>
                </c:pt>
                <c:pt idx="212">
                  <c:v>0.15</c:v>
                </c:pt>
                <c:pt idx="213">
                  <c:v>0.15</c:v>
                </c:pt>
                <c:pt idx="214">
                  <c:v>0.15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51248"/>
        <c:axId val="140054048"/>
      </c:lineChart>
      <c:catAx>
        <c:axId val="14005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054048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40054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051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1"/>
  <sheetViews>
    <sheetView topLeftCell="BN1" workbookViewId="0">
      <selection activeCell="CF31" sqref="CF31"/>
    </sheetView>
  </sheetViews>
  <sheetFormatPr defaultRowHeight="12.75" x14ac:dyDescent="0.2"/>
  <cols>
    <col min="4" max="4" width="11" customWidth="1"/>
    <col min="9" max="9" width="12.425781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7">
        <v>36704</v>
      </c>
    </row>
    <row r="2" spans="1:79" x14ac:dyDescent="0.2">
      <c r="A2" s="2" t="s">
        <v>6</v>
      </c>
      <c r="B2" s="2" t="s">
        <v>7</v>
      </c>
      <c r="C2" s="2" t="s">
        <v>8</v>
      </c>
      <c r="D2" s="3">
        <v>36708</v>
      </c>
      <c r="E2" s="4">
        <v>0.6</v>
      </c>
      <c r="F2" s="3">
        <v>36704</v>
      </c>
      <c r="G2" s="6"/>
      <c r="H2" s="7" t="s">
        <v>9</v>
      </c>
      <c r="N2" t="s">
        <v>10</v>
      </c>
      <c r="T2" t="s">
        <v>11</v>
      </c>
      <c r="Z2" t="s">
        <v>12</v>
      </c>
      <c r="AF2" t="s">
        <v>13</v>
      </c>
      <c r="AL2" t="s">
        <v>14</v>
      </c>
      <c r="AR2" t="s">
        <v>15</v>
      </c>
      <c r="AX2" t="s">
        <v>16</v>
      </c>
      <c r="BD2" t="s">
        <v>17</v>
      </c>
      <c r="BJ2" t="s">
        <v>18</v>
      </c>
      <c r="BP2" t="s">
        <v>19</v>
      </c>
      <c r="BV2" t="s">
        <v>20</v>
      </c>
    </row>
    <row r="3" spans="1:79" x14ac:dyDescent="0.2">
      <c r="A3" s="2" t="s">
        <v>6</v>
      </c>
      <c r="B3" s="2" t="s">
        <v>7</v>
      </c>
      <c r="C3" s="2" t="s">
        <v>8</v>
      </c>
      <c r="D3" s="3">
        <v>36739</v>
      </c>
      <c r="E3" s="4">
        <v>0.68</v>
      </c>
      <c r="F3" s="3">
        <v>36704</v>
      </c>
      <c r="G3" s="6"/>
      <c r="H3" s="9">
        <f>IF(MONTH(D2)=7,E2,"")</f>
        <v>0.6</v>
      </c>
      <c r="I3" s="7">
        <v>36705</v>
      </c>
      <c r="J3">
        <f>DAYS360($H$1,I3)</f>
        <v>1</v>
      </c>
      <c r="M3" s="8">
        <v>0.6</v>
      </c>
      <c r="N3">
        <f>IF(MONTH(D3)=8,E3,"")</f>
        <v>0.68</v>
      </c>
      <c r="O3" s="7">
        <v>36734</v>
      </c>
      <c r="P3">
        <f>DAYS360($H$1,O3)</f>
        <v>30</v>
      </c>
      <c r="S3" s="8">
        <v>0.68</v>
      </c>
      <c r="T3">
        <f>IF(MONTH(D4)=9,E4,"")</f>
        <v>0.67249999999999999</v>
      </c>
      <c r="U3" s="7">
        <v>36767</v>
      </c>
      <c r="V3">
        <f>DAYS360($H$1,U3)</f>
        <v>62</v>
      </c>
      <c r="Y3" s="8">
        <v>0.67249999999999999</v>
      </c>
      <c r="Z3">
        <f>IF(MONTH(D5)=10,E5,"")</f>
        <v>0.67249999999999999</v>
      </c>
      <c r="AA3" s="7">
        <v>36796</v>
      </c>
      <c r="AB3">
        <f>DAYS360($H$1,AA3)</f>
        <v>90</v>
      </c>
      <c r="AE3" s="8">
        <v>0.67249999999999999</v>
      </c>
      <c r="AF3">
        <f>IF(MONTH(D6)=11,E6,"")</f>
        <v>0.67249999999999999</v>
      </c>
      <c r="AG3" s="7">
        <v>36826</v>
      </c>
      <c r="AH3">
        <f>DAYS360($H$1,AG3)</f>
        <v>120</v>
      </c>
      <c r="AK3" s="8">
        <v>0.67249999999999999</v>
      </c>
      <c r="AL3">
        <f>IF(MONTH(D7)=12,E7,"")</f>
        <v>0.67500000000000004</v>
      </c>
      <c r="AM3" s="7">
        <v>36858</v>
      </c>
      <c r="AN3">
        <f>DAYS360($H$1,AM3)</f>
        <v>151</v>
      </c>
      <c r="AQ3" s="8">
        <v>0.67500000000000004</v>
      </c>
      <c r="AR3">
        <f>IF(MONTH(D8)=1,E8,"")</f>
        <v>0.67749999999999999</v>
      </c>
      <c r="AS3" s="7">
        <v>36887</v>
      </c>
      <c r="AT3">
        <f>DAYS360($H$1,AS3)</f>
        <v>180</v>
      </c>
      <c r="AW3" s="8">
        <v>0.67749999999999999</v>
      </c>
      <c r="AX3">
        <f>IF(MONTH(D9)=2,E9,"")</f>
        <v>0.64749999999999996</v>
      </c>
      <c r="AY3" s="7">
        <v>36918</v>
      </c>
      <c r="AZ3">
        <f>DAYS360($H$1,AY3)</f>
        <v>210</v>
      </c>
      <c r="BC3" s="8">
        <v>0.64749999999999996</v>
      </c>
      <c r="BD3">
        <f>IF(MONTH(D10)=3,E10,"")</f>
        <v>0.57499999999999996</v>
      </c>
      <c r="BE3" s="7">
        <v>36949</v>
      </c>
      <c r="BF3">
        <f>DAYS360($H$1,BE3)</f>
        <v>240</v>
      </c>
      <c r="BI3" s="8">
        <v>0.64749999999999996</v>
      </c>
      <c r="BJ3">
        <f>IF(MONTH(D11)=4,E11,"")</f>
        <v>0.47249999999999998</v>
      </c>
      <c r="BK3" s="7">
        <v>36977</v>
      </c>
      <c r="BL3">
        <f>DAYS360($H$1,BK3)</f>
        <v>270</v>
      </c>
      <c r="BO3" s="8">
        <v>0.47249999999999998</v>
      </c>
      <c r="BP3">
        <f>IF(MONTH(D12)=5,E12,"")</f>
        <v>0.41</v>
      </c>
      <c r="BQ3" s="7">
        <v>37008</v>
      </c>
      <c r="BR3">
        <f>DAYS360($H$1,BQ3)</f>
        <v>300</v>
      </c>
      <c r="BU3" s="8">
        <v>0.41</v>
      </c>
      <c r="BV3">
        <f>IF(MONTH(D13)=6,E13,"")</f>
        <v>0.4</v>
      </c>
      <c r="BW3" s="7">
        <v>37038</v>
      </c>
      <c r="BX3">
        <f>DAYS360($H$1,BW3)</f>
        <v>330</v>
      </c>
      <c r="CA3" s="8">
        <v>0.4</v>
      </c>
    </row>
    <row r="4" spans="1:79" x14ac:dyDescent="0.2">
      <c r="A4" s="2" t="s">
        <v>6</v>
      </c>
      <c r="B4" s="2" t="s">
        <v>7</v>
      </c>
      <c r="C4" s="2" t="s">
        <v>8</v>
      </c>
      <c r="D4" s="3">
        <v>36770</v>
      </c>
      <c r="E4" s="4">
        <v>0.67249999999999999</v>
      </c>
      <c r="F4" s="3">
        <v>36704</v>
      </c>
      <c r="G4" s="6"/>
      <c r="H4" s="9">
        <f>IF(MONTH(D14)=7,E14,"")</f>
        <v>0.38750000000000001</v>
      </c>
      <c r="I4" s="7">
        <v>37070</v>
      </c>
      <c r="J4">
        <f t="shared" ref="J4:J20" si="0">DAYS360($H$1,I4)</f>
        <v>361</v>
      </c>
      <c r="K4">
        <f>J4-J3</f>
        <v>360</v>
      </c>
      <c r="L4">
        <f>(((H4)^2*J4)-((H3)^2*J3))/K4</f>
        <v>0.14957335069444447</v>
      </c>
      <c r="M4" s="8">
        <f>IF(L4&gt;0,SQRT(L4),0.8*H3)</f>
        <v>0.38674714051230485</v>
      </c>
      <c r="N4">
        <f>IF(MONTH(D15)=8,E15,"")</f>
        <v>0.38750000000000001</v>
      </c>
      <c r="O4" s="7">
        <v>37099</v>
      </c>
      <c r="P4">
        <f t="shared" ref="P4:P20" si="1">DAYS360($H$1,O4)</f>
        <v>390</v>
      </c>
      <c r="Q4">
        <f>P4-P3</f>
        <v>360</v>
      </c>
      <c r="R4">
        <f>(((N4)^2*P4)-((N3)^2*P3))/Q4</f>
        <v>0.12413593750000003</v>
      </c>
      <c r="S4" s="8">
        <f>IF(R4&gt;0,SQRT(R4),0.8*N3)</f>
        <v>0.35232930264171902</v>
      </c>
      <c r="T4">
        <f>IF(MONTH(D16)=9,E16,"")</f>
        <v>0.38750000000000001</v>
      </c>
      <c r="U4" s="7">
        <v>37132</v>
      </c>
      <c r="V4">
        <f t="shared" ref="V4:V20" si="2">DAYS360($H$1,U4)</f>
        <v>422</v>
      </c>
      <c r="W4">
        <f>V4-V3</f>
        <v>360</v>
      </c>
      <c r="X4">
        <f>(((T4)^2*V4)-((T3)^2*V3))/W4</f>
        <v>9.812791666666669E-2</v>
      </c>
      <c r="Y4" s="8">
        <f>IF(X4&gt;0,SQRT(X4),0.8*T3)</f>
        <v>0.31325375762577323</v>
      </c>
      <c r="Z4">
        <f>IF(MONTH(D17)=10,E17,"")</f>
        <v>0.38750000000000001</v>
      </c>
      <c r="AA4" s="7">
        <v>37161</v>
      </c>
      <c r="AB4">
        <f t="shared" ref="AB4:AB20" si="3">DAYS360($H$1,AA4)</f>
        <v>450</v>
      </c>
      <c r="AC4">
        <f>AB4-AB3</f>
        <v>360</v>
      </c>
      <c r="AD4">
        <f>(((Z4)^2*AB4)-((Z3)^2*AB3))/AC4</f>
        <v>7.4631250000000052E-2</v>
      </c>
      <c r="AE4" s="8">
        <f>IF(AD4&gt;0,SQRT(AD4),0.8*Z3)</f>
        <v>0.27318720687469983</v>
      </c>
      <c r="AF4">
        <f>IF(MONTH(D18)=11,E18,"")</f>
        <v>0.38750000000000001</v>
      </c>
      <c r="AG4" s="7">
        <v>37191</v>
      </c>
      <c r="AH4">
        <f t="shared" ref="AH4:AH20" si="4">DAYS360($H$1,AG4)</f>
        <v>480</v>
      </c>
      <c r="AI4">
        <f>AH4-AH3</f>
        <v>360</v>
      </c>
      <c r="AJ4">
        <f>(((AF4)^2*AH4)-((AF3)^2*AH3))/AI4</f>
        <v>4.9456250000000007E-2</v>
      </c>
      <c r="AK4" s="8">
        <f>IF(AJ4&gt;0,SQRT(AJ4),0.8*AF3)</f>
        <v>0.22238761206506086</v>
      </c>
      <c r="AL4">
        <f>IF(MONTH(D19)=12,E19,"")</f>
        <v>0.39</v>
      </c>
      <c r="AM4" s="7">
        <v>37223</v>
      </c>
      <c r="AN4">
        <f t="shared" ref="AN4:AN20" si="5">DAYS360($H$1,AM4)</f>
        <v>511</v>
      </c>
      <c r="AO4">
        <f>AN4-AN3</f>
        <v>360</v>
      </c>
      <c r="AP4">
        <f>(((AL4)^2*AN4)-((AL3)^2*AN3))/AO4</f>
        <v>2.4788124999999973E-2</v>
      </c>
      <c r="AQ4" s="8">
        <f>IF(AP4&gt;0,SQRT(AP4),0.8*AL3)</f>
        <v>0.15744244980309463</v>
      </c>
      <c r="AR4">
        <f>IF(MONTH(D20)=1,E20,"")</f>
        <v>0.39500000000000002</v>
      </c>
      <c r="AS4" s="7">
        <v>37252</v>
      </c>
      <c r="AT4">
        <f t="shared" ref="AT4:AT20" si="6">DAYS360($H$1,AS4)</f>
        <v>540</v>
      </c>
      <c r="AU4">
        <f>AT4-AT3</f>
        <v>360</v>
      </c>
      <c r="AV4">
        <f>(((AR4)^2*AT4)-((AR3)^2*AT3))/AU4</f>
        <v>4.5343750000000288E-3</v>
      </c>
      <c r="AW4" s="8">
        <f>IF(AV4&gt;0,SQRT(AV4),0.8*AR3)</f>
        <v>6.733776800577837E-2</v>
      </c>
      <c r="AX4">
        <f>IF(MONTH(D21)=2,E21,"")</f>
        <v>0.38750000000000001</v>
      </c>
      <c r="AY4" s="7">
        <v>37283</v>
      </c>
      <c r="AZ4">
        <f t="shared" ref="AZ4:AZ20" si="7">DAYS360($H$1,AY4)</f>
        <v>570</v>
      </c>
      <c r="BA4">
        <f>AZ4-AZ3</f>
        <v>360</v>
      </c>
      <c r="BB4">
        <f>(((AX4)^2*AZ4)-((AX3)^2*AZ3))/BA4</f>
        <v>-6.8187499999999325E-3</v>
      </c>
      <c r="BC4" s="8">
        <f>IF(BB4&gt;0,SQRT(BB4),0.8*AX3)</f>
        <v>0.51800000000000002</v>
      </c>
      <c r="BD4">
        <f>IF(MONTH(D22)=3,E22,"")</f>
        <v>0.36249999999999999</v>
      </c>
      <c r="BE4" s="7">
        <v>37314</v>
      </c>
      <c r="BF4">
        <f t="shared" ref="BF4:BF20" si="8">DAYS360($H$1,BE4)</f>
        <v>600</v>
      </c>
      <c r="BG4">
        <f>BF4-BF3</f>
        <v>360</v>
      </c>
      <c r="BH4">
        <f>(((BD4)^2*BF4)-((BD3)^2*BF3))/BG4</f>
        <v>-1.4062499999999841E-3</v>
      </c>
      <c r="BI4" s="8">
        <f>IF(BH4&gt;0,SQRT(BH4),0.8*BD3)</f>
        <v>0.45999999999999996</v>
      </c>
      <c r="BJ4">
        <f>IF(MONTH(D23)=4,E23,"")</f>
        <v>0.31</v>
      </c>
      <c r="BK4" s="7">
        <v>37342</v>
      </c>
      <c r="BL4">
        <f t="shared" ref="BL4:BL20" si="9">DAYS360($H$1,BK4)</f>
        <v>630</v>
      </c>
      <c r="BM4">
        <f>BL4-BL3</f>
        <v>360</v>
      </c>
      <c r="BN4">
        <f>(((BJ4)^2*BL4)-((BJ3)^2*BL3))/BM4</f>
        <v>7.3281250000002034E-4</v>
      </c>
      <c r="BO4" s="8">
        <f>IF(BN4&gt;0,SQRT(BN4),0.8*BJ3)</f>
        <v>2.707050978463502E-2</v>
      </c>
      <c r="BP4">
        <f>IF(MONTH(D24)=5,E24,"")</f>
        <v>0.3</v>
      </c>
      <c r="BQ4" s="7">
        <v>37373</v>
      </c>
      <c r="BR4">
        <f t="shared" ref="BR4:BR20" si="10">DAYS360($H$1,BQ4)</f>
        <v>660</v>
      </c>
      <c r="BS4">
        <f>BR4-BR3</f>
        <v>360</v>
      </c>
      <c r="BT4">
        <f>(((BP4)^2*BR4)-((BP3)^2*BR3))/BS4</f>
        <v>2.4916666666666684E-2</v>
      </c>
      <c r="BU4" s="8">
        <f>IF(BT4&gt;0,SQRT(BT4),0.8*BP3)</f>
        <v>0.15785013990068772</v>
      </c>
      <c r="BV4">
        <f>IF(MONTH(D25)=6,E25,"")</f>
        <v>0.29749999999999999</v>
      </c>
      <c r="BW4" s="7">
        <v>37403</v>
      </c>
      <c r="BX4">
        <f t="shared" ref="BX4:BX20" si="11">DAYS360($H$1,BW4)</f>
        <v>690</v>
      </c>
      <c r="BY4">
        <f>BX4-BX3</f>
        <v>360</v>
      </c>
      <c r="BZ4">
        <f>(((BV4)^2*BX4)-((BV3)^2*BX3))/BY4</f>
        <v>2.2970312499999954E-2</v>
      </c>
      <c r="CA4" s="8">
        <f>IF(BZ4&gt;0,SQRT(BZ4),0.8*BV3)</f>
        <v>0.15155960048772876</v>
      </c>
    </row>
    <row r="5" spans="1:79" x14ac:dyDescent="0.2">
      <c r="A5" s="2" t="s">
        <v>6</v>
      </c>
      <c r="B5" s="2" t="s">
        <v>7</v>
      </c>
      <c r="C5" s="2" t="s">
        <v>8</v>
      </c>
      <c r="D5" s="3">
        <v>36800</v>
      </c>
      <c r="E5" s="4">
        <v>0.67249999999999999</v>
      </c>
      <c r="F5" s="3">
        <v>36704</v>
      </c>
      <c r="G5" s="6"/>
      <c r="H5" s="9">
        <f>IF(MONTH(D26)=7,E26,"")</f>
        <v>0.29499999999999998</v>
      </c>
      <c r="I5" s="7">
        <v>37435</v>
      </c>
      <c r="J5">
        <f t="shared" si="0"/>
        <v>721</v>
      </c>
      <c r="K5">
        <f t="shared" ref="K5:K20" si="12">J4-J3</f>
        <v>360</v>
      </c>
      <c r="L5">
        <f t="shared" ref="L5:L20" si="13">(((H5)^2*J5)-((H4)^2*J4))/K5</f>
        <v>2.3718385416666619E-2</v>
      </c>
      <c r="M5" s="8">
        <f t="shared" ref="M5:M20" si="14">IF(L5&gt;0,SQRT(L5),0.8*H4)</f>
        <v>0.15400774466456751</v>
      </c>
      <c r="N5">
        <f>IF(MONTH(D27)=8,E27,"")</f>
        <v>0.29499999999999998</v>
      </c>
      <c r="O5" s="7">
        <v>37464</v>
      </c>
      <c r="P5">
        <f t="shared" si="1"/>
        <v>750</v>
      </c>
      <c r="Q5">
        <f t="shared" ref="Q5:Q20" si="15">P4-P3</f>
        <v>360</v>
      </c>
      <c r="R5">
        <f t="shared" ref="R5:R20" si="16">(((N5)^2*P5)-((N4)^2*P4))/Q5</f>
        <v>1.8632812499999967E-2</v>
      </c>
      <c r="S5" s="8">
        <f t="shared" ref="S5:S20" si="17">IF(R5&gt;0,SQRT(R5),0.8*N4)</f>
        <v>0.13650206042400959</v>
      </c>
      <c r="T5">
        <f>IF(MONTH(D28)=9,E28,"")</f>
        <v>0.29499999999999998</v>
      </c>
      <c r="U5" s="7">
        <v>37497</v>
      </c>
      <c r="V5">
        <f t="shared" si="2"/>
        <v>782</v>
      </c>
      <c r="W5">
        <f t="shared" ref="W5:W20" si="18">V4-V3</f>
        <v>360</v>
      </c>
      <c r="X5">
        <f t="shared" ref="X5:X20" si="19">(((T5)^2*V5)-((T4)^2*V4))/W5</f>
        <v>1.3021145833333275E-2</v>
      </c>
      <c r="Y5" s="8">
        <f t="shared" ref="Y5:Y20" si="20">IF(X5&gt;0,SQRT(X5),0.8*T4)</f>
        <v>0.11411023544508737</v>
      </c>
      <c r="Z5">
        <f>IF(MONTH(D29)=10,E29,"")</f>
        <v>0.3</v>
      </c>
      <c r="AA5" s="7">
        <v>37526</v>
      </c>
      <c r="AB5">
        <f t="shared" si="3"/>
        <v>810</v>
      </c>
      <c r="AC5">
        <f t="shared" ref="AC5:AC20" si="21">AB4-AB3</f>
        <v>360</v>
      </c>
      <c r="AD5">
        <f t="shared" ref="AD5:AD20" si="22">(((Z5)^2*AB5)-((Z4)^2*AB4))/AC5</f>
        <v>1.4804687499999938E-2</v>
      </c>
      <c r="AE5" s="8">
        <f t="shared" ref="AE5:AE20" si="23">IF(AD5&gt;0,SQRT(AD5),0.8*Z4)</f>
        <v>0.1216745145870734</v>
      </c>
      <c r="AF5">
        <f>IF(MONTH(D30)=11,E30,"")</f>
        <v>0.30249999999999999</v>
      </c>
      <c r="AG5" s="7">
        <v>37556</v>
      </c>
      <c r="AH5">
        <f t="shared" si="4"/>
        <v>840</v>
      </c>
      <c r="AI5">
        <f t="shared" ref="AI5:AI20" si="24">AH4-AH3</f>
        <v>360</v>
      </c>
      <c r="AJ5">
        <f t="shared" ref="AJ5:AJ20" si="25">(((AF5)^2*AH5)-((AF4)^2*AH4))/AI5</f>
        <v>1.330625E-2</v>
      </c>
      <c r="AK5" s="8">
        <f t="shared" ref="AK5:AK20" si="26">IF(AJ5&gt;0,SQRT(AJ5),0.8*AF4)</f>
        <v>0.11535271995059328</v>
      </c>
      <c r="AL5">
        <f>IF(MONTH(D31)=12,E31,"")</f>
        <v>0.30499999999999999</v>
      </c>
      <c r="AM5" s="7">
        <v>37588</v>
      </c>
      <c r="AN5">
        <f t="shared" si="5"/>
        <v>871</v>
      </c>
      <c r="AO5">
        <f t="shared" ref="AO5:AO20" si="27">AN4-AN3</f>
        <v>360</v>
      </c>
      <c r="AP5">
        <f t="shared" ref="AP5:AP20" si="28">(((AL5)^2*AN5)-((AL4)^2*AN4))/AO5</f>
        <v>9.1713194444444125E-3</v>
      </c>
      <c r="AQ5" s="8">
        <f t="shared" ref="AQ5:AQ20" si="29">IF(AP5&gt;0,SQRT(AP5),0.8*AL4)</f>
        <v>9.5767006032581037E-2</v>
      </c>
      <c r="AR5">
        <f>IF(MONTH(D32)=1,E32,"")</f>
        <v>0.3125</v>
      </c>
      <c r="AS5" s="7">
        <v>37617</v>
      </c>
      <c r="AT5">
        <f t="shared" si="6"/>
        <v>900</v>
      </c>
      <c r="AU5">
        <f t="shared" ref="AU5:AU20" si="30">AT4-AT3</f>
        <v>360</v>
      </c>
      <c r="AV5">
        <f t="shared" ref="AV5:AV20" si="31">(((AR5)^2*AT5)-((AR4)^2*AT4))/AU5</f>
        <v>1.0103124999999954E-2</v>
      </c>
      <c r="AW5" s="8">
        <f t="shared" ref="AW5:AW20" si="32">IF(AV5&gt;0,SQRT(AV5),0.8*AR4)</f>
        <v>0.1005143024648729</v>
      </c>
      <c r="AX5">
        <f>IF(MONTH(D33)=2,E33,"")</f>
        <v>0.30249999999999999</v>
      </c>
      <c r="AY5" s="7">
        <v>37648</v>
      </c>
      <c r="AZ5">
        <f t="shared" si="7"/>
        <v>930</v>
      </c>
      <c r="BA5">
        <f t="shared" ref="BA5:BA20" si="33">AZ4-AZ3</f>
        <v>360</v>
      </c>
      <c r="BB5">
        <f t="shared" ref="BB5:BB20" si="34">(((AX5)^2*AZ5)-((AX4)^2*AZ4))/BA5</f>
        <v>-1.3562500000000217E-3</v>
      </c>
      <c r="BC5" s="8">
        <f t="shared" ref="BC5:BC20" si="35">IF(BB5&gt;0,SQRT(BB5),0.8*AX4)</f>
        <v>0.31000000000000005</v>
      </c>
      <c r="BD5">
        <f>IF(MONTH(D34)=3,E34,"")</f>
        <v>0.29499999999999998</v>
      </c>
      <c r="BE5" s="7">
        <v>37679</v>
      </c>
      <c r="BF5">
        <f t="shared" si="8"/>
        <v>960</v>
      </c>
      <c r="BG5">
        <f t="shared" ref="BG5:BG20" si="36">BF4-BF3</f>
        <v>360</v>
      </c>
      <c r="BH5">
        <f t="shared" ref="BH5:BH20" si="37">(((BD5)^2*BF5)-((BD4)^2*BF4))/BG5</f>
        <v>1.3056249999999991E-2</v>
      </c>
      <c r="BI5" s="8">
        <f t="shared" ref="BI5:BI20" si="38">IF(BH5&gt;0,SQRT(BH5),0.8*BD4)</f>
        <v>0.11426394882026435</v>
      </c>
      <c r="BJ5">
        <f>IF(MONTH(D35)=4,E35,"")</f>
        <v>0.26250000000000001</v>
      </c>
      <c r="BK5" s="7">
        <v>37707</v>
      </c>
      <c r="BL5">
        <f t="shared" si="9"/>
        <v>990</v>
      </c>
      <c r="BM5">
        <f t="shared" ref="BM5:BM20" si="39">BL4-BL3</f>
        <v>360</v>
      </c>
      <c r="BN5">
        <f t="shared" ref="BN5:BN20" si="40">(((BJ5)^2*BL5)-((BJ4)^2*BL4))/BM5</f>
        <v>2.1317187500000005E-2</v>
      </c>
      <c r="BO5" s="8">
        <f t="shared" ref="BO5:BO20" si="41">IF(BN5&gt;0,SQRT(BN5),0.8*BJ4)</f>
        <v>0.14600406672418412</v>
      </c>
      <c r="BP5">
        <f>IF(MONTH(D36)=5,E36,"")</f>
        <v>0.25750000000000001</v>
      </c>
      <c r="BQ5" s="7">
        <v>37738</v>
      </c>
      <c r="BR5">
        <f t="shared" si="10"/>
        <v>1020</v>
      </c>
      <c r="BS5">
        <f t="shared" ref="BS5:BS20" si="42">BR4-BR3</f>
        <v>360</v>
      </c>
      <c r="BT5">
        <f t="shared" ref="BT5:BT20" si="43">(((BP5)^2*BR5)-((BP4)^2*BR4))/BS5</f>
        <v>2.2867708333333327E-2</v>
      </c>
      <c r="BU5" s="8">
        <f t="shared" ref="BU5:BU20" si="44">IF(BT5&gt;0,SQRT(BT5),0.8*BP4)</f>
        <v>0.15122072719483043</v>
      </c>
      <c r="BV5">
        <f>IF(MONTH(D37)=6,E37,"")</f>
        <v>0.25750000000000001</v>
      </c>
      <c r="BW5" s="7">
        <v>37768</v>
      </c>
      <c r="BX5">
        <f t="shared" si="11"/>
        <v>1050</v>
      </c>
      <c r="BY5">
        <f t="shared" ref="BY5:BY20" si="45">BX4-BX3</f>
        <v>360</v>
      </c>
      <c r="BZ5">
        <f t="shared" ref="BZ5:BZ20" si="46">(((BV5)^2*BX5)-((BV4)^2*BX4))/BY5</f>
        <v>2.3756250000000003E-2</v>
      </c>
      <c r="CA5" s="8">
        <f t="shared" ref="CA5:CA20" si="47">IF(BZ5&gt;0,SQRT(BZ5),0.8*BV4)</f>
        <v>0.15413062641798353</v>
      </c>
    </row>
    <row r="6" spans="1:79" x14ac:dyDescent="0.2">
      <c r="A6" s="2" t="s">
        <v>6</v>
      </c>
      <c r="B6" s="2" t="s">
        <v>7</v>
      </c>
      <c r="C6" s="2" t="s">
        <v>8</v>
      </c>
      <c r="D6" s="3">
        <v>36831</v>
      </c>
      <c r="E6" s="4">
        <v>0.67249999999999999</v>
      </c>
      <c r="F6" s="3">
        <v>36704</v>
      </c>
      <c r="G6" s="6"/>
      <c r="H6" s="9">
        <f>IF(MONTH(D38)=7,E38,"")</f>
        <v>0.25750000000000001</v>
      </c>
      <c r="I6" s="7">
        <v>37800</v>
      </c>
      <c r="J6">
        <f t="shared" si="0"/>
        <v>1081</v>
      </c>
      <c r="K6">
        <f t="shared" si="12"/>
        <v>360</v>
      </c>
      <c r="L6">
        <f t="shared" si="13"/>
        <v>2.481119791666667E-2</v>
      </c>
      <c r="M6" s="8">
        <f t="shared" si="14"/>
        <v>0.1575157068887629</v>
      </c>
      <c r="N6">
        <f>IF(MONTH(D39)=8,E39,"")</f>
        <v>0.25750000000000001</v>
      </c>
      <c r="O6" s="7">
        <v>37829</v>
      </c>
      <c r="P6">
        <f t="shared" si="1"/>
        <v>1110</v>
      </c>
      <c r="Q6">
        <f t="shared" si="15"/>
        <v>360</v>
      </c>
      <c r="R6">
        <f t="shared" si="16"/>
        <v>2.3142187499999998E-2</v>
      </c>
      <c r="S6" s="8">
        <f t="shared" si="17"/>
        <v>0.15212556491267337</v>
      </c>
      <c r="T6">
        <f>IF(MONTH(D40)=9,E40,"")</f>
        <v>0.25750000000000001</v>
      </c>
      <c r="U6" s="7">
        <v>37862</v>
      </c>
      <c r="V6">
        <f t="shared" si="2"/>
        <v>1142</v>
      </c>
      <c r="W6">
        <f t="shared" si="18"/>
        <v>360</v>
      </c>
      <c r="X6">
        <f t="shared" si="19"/>
        <v>2.1300520833333378E-2</v>
      </c>
      <c r="Y6" s="8">
        <f t="shared" si="20"/>
        <v>0.14594697952795521</v>
      </c>
      <c r="Z6">
        <f>IF(MONTH(D41)=10,E41,"")</f>
        <v>0.25750000000000001</v>
      </c>
      <c r="AA6" s="7">
        <v>37891</v>
      </c>
      <c r="AB6">
        <f t="shared" si="3"/>
        <v>1170</v>
      </c>
      <c r="AC6">
        <f t="shared" si="21"/>
        <v>360</v>
      </c>
      <c r="AD6">
        <f t="shared" si="22"/>
        <v>1.2995312500000012E-2</v>
      </c>
      <c r="AE6" s="8">
        <f t="shared" si="23"/>
        <v>0.11399698460924311</v>
      </c>
      <c r="AF6">
        <f>IF(MONTH(D42)=11,E42,"")</f>
        <v>0.26250000000000001</v>
      </c>
      <c r="AG6" s="7">
        <v>37921</v>
      </c>
      <c r="AH6">
        <f t="shared" si="4"/>
        <v>1200</v>
      </c>
      <c r="AI6">
        <f t="shared" si="24"/>
        <v>360</v>
      </c>
      <c r="AJ6">
        <f t="shared" si="25"/>
        <v>1.6172916666666658E-2</v>
      </c>
      <c r="AK6" s="8">
        <f t="shared" si="26"/>
        <v>0.12717278272754221</v>
      </c>
      <c r="AL6">
        <f>IF(MONTH(D43)=12,E43,"")</f>
        <v>0.26500000000000001</v>
      </c>
      <c r="AM6" s="7">
        <v>37953</v>
      </c>
      <c r="AN6">
        <f t="shared" si="5"/>
        <v>1231</v>
      </c>
      <c r="AO6">
        <f t="shared" si="27"/>
        <v>360</v>
      </c>
      <c r="AP6">
        <f t="shared" si="28"/>
        <v>1.5061666666666716E-2</v>
      </c>
      <c r="AQ6" s="8">
        <f t="shared" si="29"/>
        <v>0.12272598203586198</v>
      </c>
      <c r="AR6">
        <f>IF(MONTH(D44)=1,E44,"")</f>
        <v>0.27</v>
      </c>
      <c r="AS6" s="7">
        <v>37982</v>
      </c>
      <c r="AT6">
        <f t="shared" si="6"/>
        <v>1260</v>
      </c>
      <c r="AU6">
        <f t="shared" si="30"/>
        <v>360</v>
      </c>
      <c r="AV6">
        <f t="shared" si="31"/>
        <v>1.1009375000000036E-2</v>
      </c>
      <c r="AW6" s="8">
        <f t="shared" si="32"/>
        <v>0.10492556885716672</v>
      </c>
      <c r="AX6">
        <f>IF(MONTH(D45)=2,E45,"")</f>
        <v>0.26500000000000001</v>
      </c>
      <c r="AY6" s="7">
        <v>38013</v>
      </c>
      <c r="AZ6">
        <f t="shared" si="7"/>
        <v>1290</v>
      </c>
      <c r="BA6">
        <f t="shared" si="33"/>
        <v>360</v>
      </c>
      <c r="BB6">
        <f t="shared" si="34"/>
        <v>1.5248437500000022E-2</v>
      </c>
      <c r="BC6" s="8">
        <f t="shared" si="35"/>
        <v>0.12348456381264834</v>
      </c>
      <c r="BD6">
        <f>IF(MONTH(D46)=3,E46,"")</f>
        <v>0.26</v>
      </c>
      <c r="BE6" s="7">
        <v>38044</v>
      </c>
      <c r="BF6">
        <f t="shared" si="8"/>
        <v>1320</v>
      </c>
      <c r="BG6">
        <f t="shared" si="36"/>
        <v>360</v>
      </c>
      <c r="BH6">
        <f t="shared" si="37"/>
        <v>1.5800000000000047E-2</v>
      </c>
      <c r="BI6" s="8">
        <f t="shared" si="38"/>
        <v>0.12569805089976555</v>
      </c>
      <c r="BJ6">
        <f>IF(MONTH(D47)=4,E47,"")</f>
        <v>0.24</v>
      </c>
      <c r="BK6" s="7">
        <v>38073</v>
      </c>
      <c r="BL6">
        <f t="shared" si="9"/>
        <v>1350</v>
      </c>
      <c r="BM6">
        <f t="shared" si="39"/>
        <v>360</v>
      </c>
      <c r="BN6">
        <f t="shared" si="40"/>
        <v>2.650781249999995E-2</v>
      </c>
      <c r="BO6" s="8">
        <f t="shared" si="41"/>
        <v>0.16281220009569292</v>
      </c>
      <c r="BP6">
        <f>IF(MONTH(D48)=5,E48,"")</f>
        <v>0.24</v>
      </c>
      <c r="BQ6" s="7">
        <v>38104</v>
      </c>
      <c r="BR6">
        <f t="shared" si="10"/>
        <v>1380</v>
      </c>
      <c r="BS6">
        <f t="shared" si="42"/>
        <v>360</v>
      </c>
      <c r="BT6">
        <f t="shared" si="43"/>
        <v>3.2932291666666676E-2</v>
      </c>
      <c r="BU6" s="8">
        <f t="shared" si="44"/>
        <v>0.18147256450126745</v>
      </c>
      <c r="BV6">
        <f>IF(MONTH(D49)=6,E49,"")</f>
        <v>0.24</v>
      </c>
      <c r="BW6" s="7">
        <v>38134</v>
      </c>
      <c r="BX6">
        <f t="shared" si="11"/>
        <v>1410</v>
      </c>
      <c r="BY6">
        <f t="shared" si="45"/>
        <v>360</v>
      </c>
      <c r="BZ6">
        <f t="shared" si="46"/>
        <v>3.2206770833333329E-2</v>
      </c>
      <c r="CA6" s="8">
        <f t="shared" si="47"/>
        <v>0.17946244964708727</v>
      </c>
    </row>
    <row r="7" spans="1:79" x14ac:dyDescent="0.2">
      <c r="A7" s="2" t="s">
        <v>6</v>
      </c>
      <c r="B7" s="2" t="s">
        <v>7</v>
      </c>
      <c r="C7" s="2" t="s">
        <v>8</v>
      </c>
      <c r="D7" s="3">
        <v>36861</v>
      </c>
      <c r="E7" s="4">
        <v>0.67500000000000004</v>
      </c>
      <c r="F7" s="3">
        <v>36704</v>
      </c>
      <c r="G7" s="6"/>
      <c r="H7" s="9">
        <f>IF(MONTH(D50)=7,E50,"")</f>
        <v>0.23749999999999999</v>
      </c>
      <c r="I7" s="7">
        <v>38166</v>
      </c>
      <c r="J7">
        <f t="shared" si="0"/>
        <v>1441</v>
      </c>
      <c r="K7">
        <f t="shared" si="12"/>
        <v>360</v>
      </c>
      <c r="L7">
        <f t="shared" si="13"/>
        <v>2.6678750000000029E-2</v>
      </c>
      <c r="M7" s="8">
        <f t="shared" si="14"/>
        <v>0.16333630949669467</v>
      </c>
      <c r="N7">
        <f>IF(MONTH(D51)=8,E51,"")</f>
        <v>0.23749999999999999</v>
      </c>
      <c r="O7" s="7">
        <v>38195</v>
      </c>
      <c r="P7">
        <f t="shared" si="1"/>
        <v>1470</v>
      </c>
      <c r="Q7">
        <f t="shared" si="15"/>
        <v>360</v>
      </c>
      <c r="R7">
        <f t="shared" si="16"/>
        <v>2.5881250000000005E-2</v>
      </c>
      <c r="S7" s="8">
        <f t="shared" si="17"/>
        <v>0.16087650543196172</v>
      </c>
      <c r="T7">
        <f>IF(MONTH(D52)=9,E52,"")</f>
        <v>0.23749999999999999</v>
      </c>
      <c r="U7" s="7">
        <v>38228</v>
      </c>
      <c r="V7">
        <f t="shared" si="2"/>
        <v>1502</v>
      </c>
      <c r="W7">
        <f t="shared" si="18"/>
        <v>360</v>
      </c>
      <c r="X7">
        <f t="shared" si="19"/>
        <v>2.5001250000000003E-2</v>
      </c>
      <c r="Y7" s="8">
        <f t="shared" si="20"/>
        <v>0.15811783580608482</v>
      </c>
      <c r="Z7">
        <f>IF(MONTH(D53)=10,E53,"")</f>
        <v>0.23749999999999999</v>
      </c>
      <c r="AA7" s="7">
        <v>38257</v>
      </c>
      <c r="AB7">
        <f t="shared" si="3"/>
        <v>1530</v>
      </c>
      <c r="AC7">
        <f t="shared" si="21"/>
        <v>360</v>
      </c>
      <c r="AD7">
        <f t="shared" si="22"/>
        <v>2.423125000000002E-2</v>
      </c>
      <c r="AE7" s="8">
        <f t="shared" si="23"/>
        <v>0.15566390076058104</v>
      </c>
      <c r="AF7">
        <f>IF(MONTH(D54)=11,E54,"")</f>
        <v>0.24</v>
      </c>
      <c r="AG7" s="7">
        <v>38287</v>
      </c>
      <c r="AH7">
        <f t="shared" si="4"/>
        <v>1560</v>
      </c>
      <c r="AI7">
        <f t="shared" si="24"/>
        <v>360</v>
      </c>
      <c r="AJ7">
        <f t="shared" si="25"/>
        <v>1.9912499999999986E-2</v>
      </c>
      <c r="AK7" s="8">
        <f t="shared" si="26"/>
        <v>0.1411116579167008</v>
      </c>
      <c r="AL7">
        <f>IF(MONTH(D55)=12,E55,"")</f>
        <v>0.24249999999999999</v>
      </c>
      <c r="AM7" s="7">
        <v>38319</v>
      </c>
      <c r="AN7">
        <f t="shared" si="5"/>
        <v>1591</v>
      </c>
      <c r="AO7">
        <f t="shared" si="27"/>
        <v>360</v>
      </c>
      <c r="AP7">
        <f t="shared" si="28"/>
        <v>1.9760468749999975E-2</v>
      </c>
      <c r="AQ7" s="8">
        <f t="shared" si="29"/>
        <v>0.14057193443216173</v>
      </c>
      <c r="AR7">
        <f>IF(MONTH(D56)=1,E56,"")</f>
        <v>0.2475</v>
      </c>
      <c r="AS7" s="7">
        <v>38348</v>
      </c>
      <c r="AT7">
        <f t="shared" si="6"/>
        <v>1620</v>
      </c>
      <c r="AU7">
        <f t="shared" si="30"/>
        <v>360</v>
      </c>
      <c r="AV7">
        <f t="shared" si="31"/>
        <v>2.0503124999999952E-2</v>
      </c>
      <c r="AW7" s="8">
        <f t="shared" si="32"/>
        <v>0.14318912319027571</v>
      </c>
      <c r="AX7">
        <f>IF(MONTH(D57)=2,E57,"")</f>
        <v>0.24249999999999999</v>
      </c>
      <c r="AY7" s="7">
        <v>38379</v>
      </c>
      <c r="AZ7">
        <f t="shared" si="7"/>
        <v>1650</v>
      </c>
      <c r="BA7">
        <f t="shared" si="33"/>
        <v>360</v>
      </c>
      <c r="BB7">
        <f t="shared" si="34"/>
        <v>1.7889062499999948E-2</v>
      </c>
      <c r="BC7" s="8">
        <f t="shared" si="35"/>
        <v>0.13374999999999981</v>
      </c>
      <c r="BD7">
        <f>IF(MONTH(D58)=3,E58,"")</f>
        <v>0.24</v>
      </c>
      <c r="BE7" s="7">
        <v>38410</v>
      </c>
      <c r="BF7">
        <f t="shared" si="8"/>
        <v>1680</v>
      </c>
      <c r="BG7">
        <f t="shared" si="36"/>
        <v>360</v>
      </c>
      <c r="BH7">
        <f t="shared" si="37"/>
        <v>2.0933333333333297E-2</v>
      </c>
      <c r="BI7" s="8">
        <f t="shared" si="38"/>
        <v>0.14468356276140457</v>
      </c>
      <c r="BJ7">
        <f>IF(MONTH(D59)=4,E59,"")</f>
        <v>0.22750000000000001</v>
      </c>
      <c r="BK7" s="7">
        <v>38438</v>
      </c>
      <c r="BL7">
        <f t="shared" si="9"/>
        <v>1710</v>
      </c>
      <c r="BM7">
        <f t="shared" si="39"/>
        <v>360</v>
      </c>
      <c r="BN7">
        <f t="shared" si="40"/>
        <v>2.9842187500000054E-2</v>
      </c>
      <c r="BO7" s="8">
        <f t="shared" si="41"/>
        <v>0.17274891461308825</v>
      </c>
      <c r="BP7">
        <f>IF(MONTH(D60)=5,E60,"")</f>
        <v>0.22750000000000001</v>
      </c>
      <c r="BQ7" s="7">
        <v>38469</v>
      </c>
      <c r="BR7">
        <f t="shared" si="10"/>
        <v>1740</v>
      </c>
      <c r="BS7">
        <f t="shared" si="42"/>
        <v>360</v>
      </c>
      <c r="BT7">
        <f t="shared" si="43"/>
        <v>2.9355208333333334E-2</v>
      </c>
      <c r="BU7" s="8">
        <f t="shared" si="44"/>
        <v>0.17133361705553682</v>
      </c>
      <c r="BV7">
        <f>IF(MONTH(D61)=6,E61,"")</f>
        <v>0.22750000000000001</v>
      </c>
      <c r="BW7" s="7">
        <v>38499</v>
      </c>
      <c r="BX7">
        <f t="shared" si="11"/>
        <v>1770</v>
      </c>
      <c r="BY7">
        <f t="shared" si="45"/>
        <v>360</v>
      </c>
      <c r="BZ7">
        <f t="shared" si="46"/>
        <v>2.8868229166666697E-2</v>
      </c>
      <c r="CA7" s="8">
        <f t="shared" si="47"/>
        <v>0.16990653067691863</v>
      </c>
    </row>
    <row r="8" spans="1:79" x14ac:dyDescent="0.2">
      <c r="A8" s="2" t="s">
        <v>6</v>
      </c>
      <c r="B8" s="2" t="s">
        <v>7</v>
      </c>
      <c r="C8" s="2" t="s">
        <v>8</v>
      </c>
      <c r="D8" s="3">
        <v>36892</v>
      </c>
      <c r="E8" s="4">
        <v>0.67749999999999999</v>
      </c>
      <c r="F8" s="3">
        <v>36704</v>
      </c>
      <c r="G8" s="6"/>
      <c r="H8" s="9">
        <f>IF(MONTH(D62)=7,E62,"")</f>
        <v>0.22750000000000001</v>
      </c>
      <c r="I8" s="7">
        <v>38531</v>
      </c>
      <c r="J8">
        <f t="shared" si="0"/>
        <v>1801</v>
      </c>
      <c r="K8">
        <f t="shared" si="12"/>
        <v>360</v>
      </c>
      <c r="L8">
        <f t="shared" si="13"/>
        <v>3.3143333333333344E-2</v>
      </c>
      <c r="M8" s="8">
        <f t="shared" si="14"/>
        <v>0.18205310580523845</v>
      </c>
      <c r="N8">
        <f>IF(MONTH(D63)=8,E63,"")</f>
        <v>0.22750000000000001</v>
      </c>
      <c r="O8" s="7">
        <v>38560</v>
      </c>
      <c r="P8">
        <f t="shared" si="1"/>
        <v>1830</v>
      </c>
      <c r="Q8">
        <f t="shared" si="15"/>
        <v>360</v>
      </c>
      <c r="R8">
        <f t="shared" si="16"/>
        <v>3.2768750000000006E-2</v>
      </c>
      <c r="S8" s="8">
        <f t="shared" si="17"/>
        <v>0.18102140757380053</v>
      </c>
      <c r="T8">
        <f>IF(MONTH(D64)=9,E64,"")</f>
        <v>0.22750000000000001</v>
      </c>
      <c r="U8" s="7">
        <v>38593</v>
      </c>
      <c r="V8">
        <f t="shared" si="2"/>
        <v>1862</v>
      </c>
      <c r="W8">
        <f t="shared" si="18"/>
        <v>360</v>
      </c>
      <c r="X8">
        <f t="shared" si="19"/>
        <v>3.2355416666666692E-2</v>
      </c>
      <c r="Y8" s="8">
        <f t="shared" si="20"/>
        <v>0.17987611477532722</v>
      </c>
      <c r="Z8">
        <f>IF(MONTH(D65)=10,E65,"")</f>
        <v>0.22500000000000001</v>
      </c>
      <c r="AA8" s="7">
        <v>38622</v>
      </c>
      <c r="AB8">
        <f t="shared" si="3"/>
        <v>1890</v>
      </c>
      <c r="AC8">
        <f t="shared" si="21"/>
        <v>360</v>
      </c>
      <c r="AD8">
        <f t="shared" si="22"/>
        <v>2.6054687500000007E-2</v>
      </c>
      <c r="AE8" s="8">
        <f t="shared" si="23"/>
        <v>0.16141464462681199</v>
      </c>
      <c r="AF8">
        <f>IF(MONTH(D66)=11,E66,"")</f>
        <v>0.22500000000000001</v>
      </c>
      <c r="AG8" s="7">
        <v>38652</v>
      </c>
      <c r="AH8">
        <f t="shared" si="4"/>
        <v>1920</v>
      </c>
      <c r="AI8">
        <f t="shared" si="24"/>
        <v>360</v>
      </c>
      <c r="AJ8">
        <f t="shared" si="25"/>
        <v>2.0400000000000022E-2</v>
      </c>
      <c r="AK8" s="8">
        <f t="shared" si="26"/>
        <v>0.14282856857085707</v>
      </c>
      <c r="AL8">
        <f>IF(MONTH(D67)=12,E67,"")</f>
        <v>0.22750000000000001</v>
      </c>
      <c r="AM8" s="7">
        <v>38684</v>
      </c>
      <c r="AN8">
        <f t="shared" si="5"/>
        <v>1951</v>
      </c>
      <c r="AO8">
        <f t="shared" si="27"/>
        <v>360</v>
      </c>
      <c r="AP8">
        <f t="shared" si="28"/>
        <v>2.0599166666666668E-2</v>
      </c>
      <c r="AQ8" s="8">
        <f t="shared" si="29"/>
        <v>0.14352409786048706</v>
      </c>
      <c r="AR8">
        <f>IF(MONTH(D68)=1,E68,"")</f>
        <v>0.23</v>
      </c>
      <c r="AS8" s="7">
        <v>38713</v>
      </c>
      <c r="AT8">
        <f t="shared" si="6"/>
        <v>1980</v>
      </c>
      <c r="AU8">
        <f t="shared" si="30"/>
        <v>360</v>
      </c>
      <c r="AV8">
        <f t="shared" si="31"/>
        <v>1.5296875000000022E-2</v>
      </c>
      <c r="AW8" s="8">
        <f t="shared" si="32"/>
        <v>0.12368053605964045</v>
      </c>
      <c r="AX8">
        <f>IF(MONTH(D69)=2,E69,"")</f>
        <v>0.22500000000000001</v>
      </c>
      <c r="AY8" s="7">
        <v>38744</v>
      </c>
      <c r="AZ8">
        <f t="shared" si="7"/>
        <v>2010</v>
      </c>
      <c r="BA8">
        <f t="shared" si="33"/>
        <v>360</v>
      </c>
      <c r="BB8">
        <f t="shared" si="34"/>
        <v>1.3127604166666708E-2</v>
      </c>
      <c r="BC8" s="8">
        <f t="shared" si="35"/>
        <v>0.11457575732530292</v>
      </c>
      <c r="BD8">
        <f>IF(MONTH(D70)=3,E70,"")</f>
        <v>0.1585</v>
      </c>
      <c r="BE8" s="7">
        <v>38775</v>
      </c>
      <c r="BF8">
        <f t="shared" si="8"/>
        <v>2040</v>
      </c>
      <c r="BG8">
        <f t="shared" si="36"/>
        <v>360</v>
      </c>
      <c r="BH8">
        <f t="shared" si="37"/>
        <v>-0.12644058333333333</v>
      </c>
      <c r="BI8" s="8">
        <f t="shared" si="38"/>
        <v>0.192</v>
      </c>
      <c r="BJ8">
        <f>IF(MONTH(D71)=4,E71,"")</f>
        <v>0.1575</v>
      </c>
      <c r="BK8" s="7">
        <v>38803</v>
      </c>
      <c r="BL8">
        <f t="shared" si="9"/>
        <v>2070</v>
      </c>
      <c r="BM8">
        <f t="shared" si="39"/>
        <v>360</v>
      </c>
      <c r="BN8">
        <f t="shared" si="40"/>
        <v>-0.10320625000000001</v>
      </c>
      <c r="BO8" s="8">
        <f t="shared" si="41"/>
        <v>0.18200000000000002</v>
      </c>
      <c r="BP8">
        <f>IF(MONTH(D72)=5,E72,"")</f>
        <v>0.1575</v>
      </c>
      <c r="BQ8" s="7">
        <v>38834</v>
      </c>
      <c r="BR8">
        <f t="shared" si="10"/>
        <v>2100</v>
      </c>
      <c r="BS8">
        <f t="shared" si="42"/>
        <v>360</v>
      </c>
      <c r="BT8">
        <f t="shared" si="43"/>
        <v>-0.10545208333333334</v>
      </c>
      <c r="BU8" s="8">
        <f t="shared" si="44"/>
        <v>0.18200000000000002</v>
      </c>
      <c r="BV8">
        <f>IF(MONTH(D73)=6,E73,"")</f>
        <v>0.1575</v>
      </c>
      <c r="BW8" s="7">
        <v>38864</v>
      </c>
      <c r="BX8">
        <f t="shared" si="11"/>
        <v>2130</v>
      </c>
      <c r="BY8">
        <f t="shared" si="45"/>
        <v>360</v>
      </c>
      <c r="BZ8">
        <f t="shared" si="46"/>
        <v>-0.10769791666666667</v>
      </c>
      <c r="CA8" s="8">
        <f t="shared" si="47"/>
        <v>0.18200000000000002</v>
      </c>
    </row>
    <row r="9" spans="1:79" x14ac:dyDescent="0.2">
      <c r="A9" s="2" t="s">
        <v>6</v>
      </c>
      <c r="B9" s="2" t="s">
        <v>7</v>
      </c>
      <c r="C9" s="2" t="s">
        <v>8</v>
      </c>
      <c r="D9" s="3">
        <v>36923</v>
      </c>
      <c r="E9" s="4">
        <v>0.64749999999999996</v>
      </c>
      <c r="F9" s="3">
        <v>36704</v>
      </c>
      <c r="G9" s="6"/>
      <c r="H9" s="9">
        <f>IF(MONTH(D74)=7,E74,"")</f>
        <v>0.1575</v>
      </c>
      <c r="I9" s="7">
        <v>38896</v>
      </c>
      <c r="J9">
        <f t="shared" si="0"/>
        <v>2161</v>
      </c>
      <c r="K9">
        <f t="shared" si="12"/>
        <v>360</v>
      </c>
      <c r="L9">
        <f t="shared" si="13"/>
        <v>-0.11001861111111112</v>
      </c>
      <c r="M9" s="8">
        <f t="shared" si="14"/>
        <v>0.18200000000000002</v>
      </c>
      <c r="N9">
        <f>IF(MONTH(D75)=8,E75,"")</f>
        <v>0.1575</v>
      </c>
      <c r="O9" s="7">
        <v>38925</v>
      </c>
      <c r="P9">
        <f t="shared" si="1"/>
        <v>2190</v>
      </c>
      <c r="Q9">
        <f t="shared" si="15"/>
        <v>360</v>
      </c>
      <c r="R9">
        <f t="shared" si="16"/>
        <v>-0.11218958333333333</v>
      </c>
      <c r="S9" s="8">
        <f t="shared" si="17"/>
        <v>0.18200000000000002</v>
      </c>
      <c r="T9">
        <f>IF(MONTH(D76)=9,E76,"")</f>
        <v>0.1575</v>
      </c>
      <c r="U9" s="7">
        <v>38958</v>
      </c>
      <c r="V9">
        <f t="shared" si="2"/>
        <v>2222</v>
      </c>
      <c r="W9">
        <f t="shared" si="18"/>
        <v>360</v>
      </c>
      <c r="X9">
        <f t="shared" si="19"/>
        <v>-0.11458513888888891</v>
      </c>
      <c r="Y9" s="8">
        <f t="shared" si="20"/>
        <v>0.18200000000000002</v>
      </c>
      <c r="Z9">
        <f>IF(MONTH(D77)=10,E77,"")</f>
        <v>0.1575</v>
      </c>
      <c r="AA9" s="7">
        <v>38987</v>
      </c>
      <c r="AB9">
        <f t="shared" si="3"/>
        <v>2250</v>
      </c>
      <c r="AC9">
        <f t="shared" si="21"/>
        <v>360</v>
      </c>
      <c r="AD9">
        <f t="shared" si="22"/>
        <v>-0.11074218750000001</v>
      </c>
      <c r="AE9" s="8">
        <f t="shared" si="23"/>
        <v>0.18000000000000002</v>
      </c>
      <c r="AF9">
        <f>IF(MONTH(D78)=11,E78,"")</f>
        <v>0.1575</v>
      </c>
      <c r="AG9" s="7">
        <v>39017</v>
      </c>
      <c r="AH9">
        <f t="shared" si="4"/>
        <v>2280</v>
      </c>
      <c r="AI9">
        <f t="shared" si="24"/>
        <v>360</v>
      </c>
      <c r="AJ9">
        <f t="shared" si="25"/>
        <v>-0.11289375</v>
      </c>
      <c r="AK9" s="8">
        <f t="shared" si="26"/>
        <v>0.18000000000000002</v>
      </c>
      <c r="AL9">
        <f>IF(MONTH(D79)=12,E79,"")</f>
        <v>0.1575</v>
      </c>
      <c r="AM9" s="7">
        <v>39049</v>
      </c>
      <c r="AN9">
        <f t="shared" si="5"/>
        <v>2311</v>
      </c>
      <c r="AO9">
        <f t="shared" si="27"/>
        <v>360</v>
      </c>
      <c r="AP9">
        <f t="shared" si="28"/>
        <v>-0.12124777777777777</v>
      </c>
      <c r="AQ9" s="8">
        <f t="shared" si="29"/>
        <v>0.18200000000000002</v>
      </c>
      <c r="AR9">
        <f>IF(MONTH(D80)=1,E80,"")</f>
        <v>0.1575</v>
      </c>
      <c r="AS9" s="7">
        <v>39078</v>
      </c>
      <c r="AT9">
        <f t="shared" si="6"/>
        <v>2340</v>
      </c>
      <c r="AU9">
        <f t="shared" si="30"/>
        <v>360</v>
      </c>
      <c r="AV9">
        <f t="shared" si="31"/>
        <v>-0.12970937499999999</v>
      </c>
      <c r="AW9" s="8">
        <f t="shared" si="32"/>
        <v>0.18400000000000002</v>
      </c>
      <c r="AX9">
        <f>IF(MONTH(D81)=2,E81,"")</f>
        <v>0.1575</v>
      </c>
      <c r="AY9" s="7">
        <v>39109</v>
      </c>
      <c r="AZ9">
        <f t="shared" si="7"/>
        <v>2370</v>
      </c>
      <c r="BA9">
        <f t="shared" si="33"/>
        <v>360</v>
      </c>
      <c r="BB9">
        <f t="shared" si="34"/>
        <v>-0.11934843750000002</v>
      </c>
      <c r="BC9" s="8">
        <f t="shared" si="35"/>
        <v>0.18000000000000002</v>
      </c>
      <c r="BD9">
        <f>IF(MONTH(D82)=3,E82,"")</f>
        <v>0.1575</v>
      </c>
      <c r="BE9" s="7">
        <v>39140</v>
      </c>
      <c r="BF9">
        <f t="shared" si="8"/>
        <v>2400</v>
      </c>
      <c r="BG9">
        <f t="shared" si="36"/>
        <v>360</v>
      </c>
      <c r="BH9">
        <f t="shared" si="37"/>
        <v>2.3015583333333329E-2</v>
      </c>
      <c r="BI9" s="8">
        <f t="shared" si="38"/>
        <v>0.15170887691013116</v>
      </c>
      <c r="BJ9">
        <f>IF(MONTH(D83)=4,E83,"")</f>
        <v>0.1575</v>
      </c>
      <c r="BK9" s="7">
        <v>39168</v>
      </c>
      <c r="BL9">
        <f t="shared" si="9"/>
        <v>2430</v>
      </c>
      <c r="BM9">
        <f t="shared" si="39"/>
        <v>360</v>
      </c>
      <c r="BN9">
        <f t="shared" si="40"/>
        <v>2.4806250000000002E-2</v>
      </c>
      <c r="BO9" s="8">
        <f t="shared" si="41"/>
        <v>0.1575</v>
      </c>
      <c r="BP9">
        <f>IF(MONTH(D84)=5,E84,"")</f>
        <v>0.1575</v>
      </c>
      <c r="BQ9" s="7">
        <v>39199</v>
      </c>
      <c r="BR9">
        <f t="shared" si="10"/>
        <v>2460</v>
      </c>
      <c r="BS9">
        <f t="shared" si="42"/>
        <v>360</v>
      </c>
      <c r="BT9">
        <f t="shared" si="43"/>
        <v>2.4806250000000002E-2</v>
      </c>
      <c r="BU9" s="8">
        <f t="shared" si="44"/>
        <v>0.1575</v>
      </c>
      <c r="BV9">
        <f>IF(MONTH(D85)=6,E85,"")</f>
        <v>0.1575</v>
      </c>
      <c r="BW9" s="7">
        <v>39229</v>
      </c>
      <c r="BX9">
        <f t="shared" si="11"/>
        <v>2490</v>
      </c>
      <c r="BY9">
        <f t="shared" si="45"/>
        <v>360</v>
      </c>
      <c r="BZ9">
        <f t="shared" si="46"/>
        <v>2.4806250000000002E-2</v>
      </c>
      <c r="CA9" s="8">
        <f t="shared" si="47"/>
        <v>0.1575</v>
      </c>
    </row>
    <row r="10" spans="1:79" x14ac:dyDescent="0.2">
      <c r="A10" s="2" t="s">
        <v>6</v>
      </c>
      <c r="B10" s="2" t="s">
        <v>7</v>
      </c>
      <c r="C10" s="2" t="s">
        <v>8</v>
      </c>
      <c r="D10" s="3">
        <v>36951</v>
      </c>
      <c r="E10" s="4">
        <v>0.57499999999999996</v>
      </c>
      <c r="F10" s="3">
        <v>36704</v>
      </c>
      <c r="G10" s="6"/>
      <c r="H10" s="9">
        <f>IF(MONTH(D86)=7,E86,"")</f>
        <v>0.1575</v>
      </c>
      <c r="I10" s="7">
        <v>39261</v>
      </c>
      <c r="J10">
        <f t="shared" si="0"/>
        <v>2521</v>
      </c>
      <c r="K10">
        <f t="shared" si="12"/>
        <v>360</v>
      </c>
      <c r="L10">
        <f t="shared" si="13"/>
        <v>2.4806250000000002E-2</v>
      </c>
      <c r="M10" s="8">
        <f t="shared" si="14"/>
        <v>0.1575</v>
      </c>
      <c r="N10">
        <f>IF(MONTH(D87)=8,E87,"")</f>
        <v>0.1575</v>
      </c>
      <c r="O10" s="7">
        <v>39290</v>
      </c>
      <c r="P10">
        <f t="shared" si="1"/>
        <v>2550</v>
      </c>
      <c r="Q10">
        <f t="shared" si="15"/>
        <v>360</v>
      </c>
      <c r="R10">
        <f t="shared" si="16"/>
        <v>2.4806250000000002E-2</v>
      </c>
      <c r="S10" s="8">
        <f t="shared" si="17"/>
        <v>0.1575</v>
      </c>
      <c r="T10">
        <f>IF(MONTH(D88)=9,E88,"")</f>
        <v>0.1575</v>
      </c>
      <c r="U10" s="7">
        <v>39323</v>
      </c>
      <c r="V10">
        <f t="shared" si="2"/>
        <v>2582</v>
      </c>
      <c r="W10">
        <f t="shared" si="18"/>
        <v>360</v>
      </c>
      <c r="X10">
        <f t="shared" si="19"/>
        <v>2.4806250000000002E-2</v>
      </c>
      <c r="Y10" s="8">
        <f t="shared" si="20"/>
        <v>0.1575</v>
      </c>
      <c r="Z10">
        <f>IF(MONTH(D89)=10,E89,"")</f>
        <v>0.1575</v>
      </c>
      <c r="AA10" s="7">
        <v>39352</v>
      </c>
      <c r="AB10">
        <f t="shared" si="3"/>
        <v>2610</v>
      </c>
      <c r="AC10">
        <f t="shared" si="21"/>
        <v>360</v>
      </c>
      <c r="AD10">
        <f t="shared" si="22"/>
        <v>2.4806250000000002E-2</v>
      </c>
      <c r="AE10" s="8">
        <f t="shared" si="23"/>
        <v>0.1575</v>
      </c>
      <c r="AF10">
        <f>IF(MONTH(D90)=11,E90,"")</f>
        <v>0.1575</v>
      </c>
      <c r="AG10" s="7">
        <v>39382</v>
      </c>
      <c r="AH10">
        <f t="shared" si="4"/>
        <v>2640</v>
      </c>
      <c r="AI10">
        <f t="shared" si="24"/>
        <v>360</v>
      </c>
      <c r="AJ10">
        <f t="shared" si="25"/>
        <v>2.4806250000000002E-2</v>
      </c>
      <c r="AK10" s="8">
        <f t="shared" si="26"/>
        <v>0.1575</v>
      </c>
      <c r="AL10">
        <f>IF(MONTH(D91)=12,E91,"")</f>
        <v>0.1575</v>
      </c>
      <c r="AM10" s="7">
        <v>39414</v>
      </c>
      <c r="AN10">
        <f t="shared" si="5"/>
        <v>2671</v>
      </c>
      <c r="AO10">
        <f t="shared" si="27"/>
        <v>360</v>
      </c>
      <c r="AP10">
        <f t="shared" si="28"/>
        <v>2.4806250000000023E-2</v>
      </c>
      <c r="AQ10" s="8">
        <f t="shared" si="29"/>
        <v>0.15750000000000008</v>
      </c>
      <c r="AR10">
        <f>IF(MONTH(D92)=1,E92,"")</f>
        <v>0.1575</v>
      </c>
      <c r="AS10" s="7">
        <v>39443</v>
      </c>
      <c r="AT10">
        <f t="shared" si="6"/>
        <v>2700</v>
      </c>
      <c r="AU10">
        <f t="shared" si="30"/>
        <v>360</v>
      </c>
      <c r="AV10">
        <f t="shared" si="31"/>
        <v>2.4806250000000002E-2</v>
      </c>
      <c r="AW10" s="8">
        <f t="shared" si="32"/>
        <v>0.1575</v>
      </c>
      <c r="AX10">
        <f>IF(MONTH(D93)=2,E93,"")</f>
        <v>0.1575</v>
      </c>
      <c r="AY10" s="7">
        <v>39474</v>
      </c>
      <c r="AZ10">
        <f t="shared" si="7"/>
        <v>2730</v>
      </c>
      <c r="BA10">
        <f t="shared" si="33"/>
        <v>360</v>
      </c>
      <c r="BB10">
        <f t="shared" si="34"/>
        <v>2.4806250000000002E-2</v>
      </c>
      <c r="BC10" s="8">
        <f t="shared" si="35"/>
        <v>0.1575</v>
      </c>
      <c r="BD10">
        <f>IF(MONTH(D94)=3,E94,"")</f>
        <v>0.1575</v>
      </c>
      <c r="BE10" s="7">
        <v>39505</v>
      </c>
      <c r="BF10">
        <f t="shared" si="8"/>
        <v>2760</v>
      </c>
      <c r="BG10">
        <f t="shared" si="36"/>
        <v>360</v>
      </c>
      <c r="BH10">
        <f t="shared" si="37"/>
        <v>2.4806250000000023E-2</v>
      </c>
      <c r="BI10" s="8">
        <f t="shared" si="38"/>
        <v>0.15750000000000008</v>
      </c>
      <c r="BJ10">
        <f>IF(MONTH(D95)=4,E95,"")</f>
        <v>0.1575</v>
      </c>
      <c r="BK10" s="7">
        <v>39534</v>
      </c>
      <c r="BL10">
        <f t="shared" si="9"/>
        <v>2790</v>
      </c>
      <c r="BM10">
        <f t="shared" si="39"/>
        <v>360</v>
      </c>
      <c r="BN10">
        <f t="shared" si="40"/>
        <v>2.4806250000000002E-2</v>
      </c>
      <c r="BO10" s="8">
        <f t="shared" si="41"/>
        <v>0.1575</v>
      </c>
      <c r="BP10">
        <f>IF(MONTH(D96)=5,E96,"")</f>
        <v>0.1575</v>
      </c>
      <c r="BQ10" s="7">
        <v>39565</v>
      </c>
      <c r="BR10">
        <f t="shared" si="10"/>
        <v>2820</v>
      </c>
      <c r="BS10">
        <f t="shared" si="42"/>
        <v>360</v>
      </c>
      <c r="BT10">
        <f t="shared" si="43"/>
        <v>2.4806250000000002E-2</v>
      </c>
      <c r="BU10" s="8">
        <f t="shared" si="44"/>
        <v>0.1575</v>
      </c>
      <c r="BV10">
        <f>IF(MONTH(D97)=6,E97,"")</f>
        <v>0.1575</v>
      </c>
      <c r="BW10" s="7">
        <v>39595</v>
      </c>
      <c r="BX10">
        <f t="shared" si="11"/>
        <v>2850</v>
      </c>
      <c r="BY10">
        <f t="shared" si="45"/>
        <v>360</v>
      </c>
      <c r="BZ10">
        <f t="shared" si="46"/>
        <v>2.4806250000000023E-2</v>
      </c>
      <c r="CA10" s="8">
        <f t="shared" si="47"/>
        <v>0.15750000000000008</v>
      </c>
    </row>
    <row r="11" spans="1:79" x14ac:dyDescent="0.2">
      <c r="A11" s="2" t="s">
        <v>6</v>
      </c>
      <c r="B11" s="2" t="s">
        <v>7</v>
      </c>
      <c r="C11" s="2" t="s">
        <v>8</v>
      </c>
      <c r="D11" s="3">
        <v>36982</v>
      </c>
      <c r="E11" s="4">
        <v>0.47249999999999998</v>
      </c>
      <c r="F11" s="3">
        <v>36704</v>
      </c>
      <c r="G11" s="6"/>
      <c r="H11" s="9">
        <f>IF(MONTH(D98)=7,E98,"")</f>
        <v>0.1575</v>
      </c>
      <c r="I11" s="7">
        <v>39627</v>
      </c>
      <c r="J11">
        <f t="shared" si="0"/>
        <v>2881</v>
      </c>
      <c r="K11">
        <f t="shared" si="12"/>
        <v>360</v>
      </c>
      <c r="L11">
        <f t="shared" si="13"/>
        <v>2.4806250000000002E-2</v>
      </c>
      <c r="M11" s="8">
        <f t="shared" si="14"/>
        <v>0.1575</v>
      </c>
      <c r="N11">
        <f>IF(MONTH(D99)=8,E99,"")</f>
        <v>0.1575</v>
      </c>
      <c r="O11" s="7">
        <v>39656</v>
      </c>
      <c r="P11">
        <f t="shared" si="1"/>
        <v>2910</v>
      </c>
      <c r="Q11">
        <f t="shared" si="15"/>
        <v>360</v>
      </c>
      <c r="R11">
        <f t="shared" si="16"/>
        <v>2.4806250000000002E-2</v>
      </c>
      <c r="S11" s="8">
        <f t="shared" si="17"/>
        <v>0.1575</v>
      </c>
      <c r="T11">
        <f>IF(MONTH(D100)=9,E100,"")</f>
        <v>0.1575</v>
      </c>
      <c r="U11" s="7">
        <v>39689</v>
      </c>
      <c r="V11">
        <f t="shared" si="2"/>
        <v>2942</v>
      </c>
      <c r="W11">
        <f t="shared" si="18"/>
        <v>360</v>
      </c>
      <c r="X11">
        <f t="shared" si="19"/>
        <v>2.4806250000000002E-2</v>
      </c>
      <c r="Y11" s="8">
        <f t="shared" si="20"/>
        <v>0.1575</v>
      </c>
      <c r="Z11">
        <f>IF(MONTH(D101)=10,E101,"")</f>
        <v>0.1575</v>
      </c>
      <c r="AA11" s="7">
        <v>39718</v>
      </c>
      <c r="AB11">
        <f t="shared" si="3"/>
        <v>2970</v>
      </c>
      <c r="AC11">
        <f t="shared" si="21"/>
        <v>360</v>
      </c>
      <c r="AD11">
        <f t="shared" si="22"/>
        <v>2.4806250000000002E-2</v>
      </c>
      <c r="AE11" s="8">
        <f t="shared" si="23"/>
        <v>0.1575</v>
      </c>
      <c r="AF11">
        <f>IF(MONTH(D102)=11,E102,"")</f>
        <v>0.1575</v>
      </c>
      <c r="AG11" s="7">
        <v>39748</v>
      </c>
      <c r="AH11">
        <f t="shared" si="4"/>
        <v>3000</v>
      </c>
      <c r="AI11">
        <f t="shared" si="24"/>
        <v>360</v>
      </c>
      <c r="AJ11">
        <f t="shared" si="25"/>
        <v>2.4806250000000002E-2</v>
      </c>
      <c r="AK11" s="8">
        <f t="shared" si="26"/>
        <v>0.1575</v>
      </c>
      <c r="AL11">
        <f>IF(MONTH(D103)=12,E103,"")</f>
        <v>0.1575</v>
      </c>
      <c r="AM11" s="7">
        <v>39780</v>
      </c>
      <c r="AN11">
        <f t="shared" si="5"/>
        <v>3031</v>
      </c>
      <c r="AO11">
        <f t="shared" si="27"/>
        <v>360</v>
      </c>
      <c r="AP11">
        <f t="shared" si="28"/>
        <v>2.4806250000000002E-2</v>
      </c>
      <c r="AQ11" s="8">
        <f t="shared" si="29"/>
        <v>0.1575</v>
      </c>
      <c r="AR11">
        <f>IF(MONTH(D104)=1,E104,"")</f>
        <v>0.1575</v>
      </c>
      <c r="AS11" s="7">
        <v>39809</v>
      </c>
      <c r="AT11">
        <f t="shared" si="6"/>
        <v>3060</v>
      </c>
      <c r="AU11">
        <f t="shared" si="30"/>
        <v>360</v>
      </c>
      <c r="AV11">
        <f t="shared" si="31"/>
        <v>2.4806250000000002E-2</v>
      </c>
      <c r="AW11" s="8">
        <f t="shared" si="32"/>
        <v>0.1575</v>
      </c>
      <c r="AX11">
        <f>IF(MONTH(D105)=2,E105,"")</f>
        <v>0.1575</v>
      </c>
      <c r="AY11" s="7">
        <v>39840</v>
      </c>
      <c r="AZ11">
        <f t="shared" si="7"/>
        <v>3090</v>
      </c>
      <c r="BA11">
        <f t="shared" si="33"/>
        <v>360</v>
      </c>
      <c r="BB11">
        <f t="shared" si="34"/>
        <v>2.4806250000000002E-2</v>
      </c>
      <c r="BC11" s="8">
        <f t="shared" si="35"/>
        <v>0.1575</v>
      </c>
      <c r="BD11">
        <f>IF(MONTH(D106)=3,E106,"")</f>
        <v>0.1575</v>
      </c>
      <c r="BE11" s="7">
        <v>39871</v>
      </c>
      <c r="BF11">
        <f t="shared" si="8"/>
        <v>3120</v>
      </c>
      <c r="BG11">
        <f t="shared" si="36"/>
        <v>360</v>
      </c>
      <c r="BH11">
        <f t="shared" si="37"/>
        <v>2.4806250000000002E-2</v>
      </c>
      <c r="BI11" s="8">
        <f t="shared" si="38"/>
        <v>0.1575</v>
      </c>
      <c r="BJ11">
        <f>IF(MONTH(D107)=4,E107,"")</f>
        <v>0.1575</v>
      </c>
      <c r="BK11" s="7">
        <v>39899</v>
      </c>
      <c r="BL11">
        <f t="shared" si="9"/>
        <v>3150</v>
      </c>
      <c r="BM11">
        <f t="shared" si="39"/>
        <v>360</v>
      </c>
      <c r="BN11">
        <f t="shared" si="40"/>
        <v>2.4806250000000002E-2</v>
      </c>
      <c r="BO11" s="8">
        <f t="shared" si="41"/>
        <v>0.1575</v>
      </c>
      <c r="BP11">
        <f>IF(MONTH(D108)=5,E108,"")</f>
        <v>0.1575</v>
      </c>
      <c r="BQ11" s="7">
        <v>39930</v>
      </c>
      <c r="BR11">
        <f t="shared" si="10"/>
        <v>3180</v>
      </c>
      <c r="BS11">
        <f t="shared" si="42"/>
        <v>360</v>
      </c>
      <c r="BT11">
        <f t="shared" si="43"/>
        <v>2.4806250000000002E-2</v>
      </c>
      <c r="BU11" s="8">
        <f t="shared" si="44"/>
        <v>0.1575</v>
      </c>
      <c r="BV11">
        <f>IF(MONTH(D109)=6,E109,"")</f>
        <v>0.1575</v>
      </c>
      <c r="BW11" s="7">
        <v>39960</v>
      </c>
      <c r="BX11">
        <f t="shared" si="11"/>
        <v>3210</v>
      </c>
      <c r="BY11">
        <f t="shared" si="45"/>
        <v>360</v>
      </c>
      <c r="BZ11">
        <f t="shared" si="46"/>
        <v>2.4806250000000002E-2</v>
      </c>
      <c r="CA11" s="8">
        <f t="shared" si="47"/>
        <v>0.1575</v>
      </c>
    </row>
    <row r="12" spans="1:79" x14ac:dyDescent="0.2">
      <c r="A12" s="2" t="s">
        <v>6</v>
      </c>
      <c r="B12" s="2" t="s">
        <v>7</v>
      </c>
      <c r="C12" s="2" t="s">
        <v>8</v>
      </c>
      <c r="D12" s="3">
        <v>37012</v>
      </c>
      <c r="E12" s="4">
        <v>0.41</v>
      </c>
      <c r="F12" s="3">
        <v>36704</v>
      </c>
      <c r="G12" s="6"/>
      <c r="H12" s="9">
        <f>IF(MONTH(D110)=7,E110,"")</f>
        <v>0.1575</v>
      </c>
      <c r="I12" s="7">
        <v>39992</v>
      </c>
      <c r="J12">
        <f t="shared" si="0"/>
        <v>3241</v>
      </c>
      <c r="K12">
        <f t="shared" si="12"/>
        <v>360</v>
      </c>
      <c r="L12">
        <f t="shared" si="13"/>
        <v>2.4806250000000002E-2</v>
      </c>
      <c r="M12" s="8">
        <f t="shared" si="14"/>
        <v>0.1575</v>
      </c>
      <c r="N12">
        <f>IF(MONTH(D111)=8,E111,"")</f>
        <v>0.1575</v>
      </c>
      <c r="O12" s="7">
        <v>40021</v>
      </c>
      <c r="P12">
        <f t="shared" si="1"/>
        <v>3270</v>
      </c>
      <c r="Q12">
        <f t="shared" si="15"/>
        <v>360</v>
      </c>
      <c r="R12">
        <f t="shared" si="16"/>
        <v>2.4806250000000002E-2</v>
      </c>
      <c r="S12" s="8">
        <f t="shared" si="17"/>
        <v>0.1575</v>
      </c>
      <c r="T12">
        <f>IF(MONTH(D112)=9,E112,"")</f>
        <v>0.1575</v>
      </c>
      <c r="U12" s="7">
        <v>40054</v>
      </c>
      <c r="V12">
        <f t="shared" si="2"/>
        <v>3302</v>
      </c>
      <c r="W12">
        <f t="shared" si="18"/>
        <v>360</v>
      </c>
      <c r="X12">
        <f t="shared" si="19"/>
        <v>2.4806250000000002E-2</v>
      </c>
      <c r="Y12" s="8">
        <f t="shared" si="20"/>
        <v>0.1575</v>
      </c>
      <c r="Z12">
        <f>IF(MONTH(D113)=10,E113,"")</f>
        <v>0.1575</v>
      </c>
      <c r="AA12" s="7">
        <v>40083</v>
      </c>
      <c r="AB12">
        <f t="shared" si="3"/>
        <v>3330</v>
      </c>
      <c r="AC12">
        <f t="shared" si="21"/>
        <v>360</v>
      </c>
      <c r="AD12">
        <f t="shared" si="22"/>
        <v>2.4806250000000002E-2</v>
      </c>
      <c r="AE12" s="8">
        <f t="shared" si="23"/>
        <v>0.1575</v>
      </c>
      <c r="AF12">
        <f>IF(MONTH(D114)=11,E114,"")</f>
        <v>0.1575</v>
      </c>
      <c r="AG12" s="7">
        <v>40113</v>
      </c>
      <c r="AH12">
        <f t="shared" si="4"/>
        <v>3360</v>
      </c>
      <c r="AI12">
        <f t="shared" si="24"/>
        <v>360</v>
      </c>
      <c r="AJ12">
        <f t="shared" si="25"/>
        <v>2.4806250000000002E-2</v>
      </c>
      <c r="AK12" s="8">
        <f t="shared" si="26"/>
        <v>0.1575</v>
      </c>
      <c r="AL12">
        <f>IF(MONTH(D115)=12,E115,"")</f>
        <v>0.155</v>
      </c>
      <c r="AM12" s="7">
        <v>40145</v>
      </c>
      <c r="AN12">
        <f t="shared" si="5"/>
        <v>3391</v>
      </c>
      <c r="AO12">
        <f t="shared" si="27"/>
        <v>360</v>
      </c>
      <c r="AP12">
        <f t="shared" si="28"/>
        <v>1.7447309027777771E-2</v>
      </c>
      <c r="AQ12" s="8">
        <f t="shared" si="29"/>
        <v>0.13208826226344933</v>
      </c>
      <c r="AR12">
        <f>IF(MONTH(D116)=1,E116,"")</f>
        <v>0.15</v>
      </c>
      <c r="AS12" s="7">
        <v>40174</v>
      </c>
      <c r="AT12">
        <f t="shared" si="6"/>
        <v>3420</v>
      </c>
      <c r="AU12">
        <f t="shared" si="30"/>
        <v>360</v>
      </c>
      <c r="AV12">
        <f t="shared" si="31"/>
        <v>2.8968749999999863E-3</v>
      </c>
      <c r="AW12" s="8">
        <f t="shared" si="32"/>
        <v>5.3822625354027334E-2</v>
      </c>
      <c r="AX12">
        <f>IF(MONTH(D117)=2,E117,"")</f>
        <v>0.15</v>
      </c>
      <c r="AY12" s="7">
        <v>40205</v>
      </c>
      <c r="AZ12">
        <f t="shared" si="7"/>
        <v>3450</v>
      </c>
      <c r="BA12">
        <f t="shared" si="33"/>
        <v>360</v>
      </c>
      <c r="BB12">
        <f t="shared" si="34"/>
        <v>2.7046874999999914E-3</v>
      </c>
      <c r="BC12" s="8">
        <f t="shared" si="35"/>
        <v>5.2006610156786717E-2</v>
      </c>
      <c r="BD12">
        <f>IF(MONTH(D118)=3,E118,"")</f>
        <v>0.15</v>
      </c>
      <c r="BE12" s="7">
        <v>40236</v>
      </c>
      <c r="BF12">
        <f t="shared" si="8"/>
        <v>3480</v>
      </c>
      <c r="BG12">
        <f t="shared" si="36"/>
        <v>360</v>
      </c>
      <c r="BH12">
        <f t="shared" si="37"/>
        <v>2.512499999999957E-3</v>
      </c>
      <c r="BI12" s="8">
        <f t="shared" si="38"/>
        <v>5.0124844139408126E-2</v>
      </c>
      <c r="BJ12">
        <f>IF(MONTH(D119)=4,E119,"")</f>
        <v>0.15</v>
      </c>
      <c r="BK12" s="7">
        <v>40264</v>
      </c>
      <c r="BL12">
        <f t="shared" si="9"/>
        <v>3510</v>
      </c>
      <c r="BM12">
        <f t="shared" si="39"/>
        <v>360</v>
      </c>
      <c r="BN12">
        <f t="shared" si="40"/>
        <v>2.3203124999999622E-3</v>
      </c>
      <c r="BO12" s="8">
        <f t="shared" si="41"/>
        <v>4.8169622169993841E-2</v>
      </c>
      <c r="BP12">
        <f>IF(MONTH(D120)=5,E120,"")</f>
        <v>0.15</v>
      </c>
      <c r="BQ12" s="7">
        <v>40295</v>
      </c>
      <c r="BR12">
        <f t="shared" si="10"/>
        <v>3540</v>
      </c>
      <c r="BS12">
        <f t="shared" si="42"/>
        <v>360</v>
      </c>
      <c r="BT12">
        <f t="shared" si="43"/>
        <v>2.1281249999999673E-3</v>
      </c>
      <c r="BU12" s="8">
        <f t="shared" si="44"/>
        <v>4.6131605218114484E-2</v>
      </c>
      <c r="BV12">
        <f>IF(MONTH(D121)=6,E121,"")</f>
        <v>0.15</v>
      </c>
      <c r="BW12" s="7">
        <v>40325</v>
      </c>
      <c r="BX12">
        <f t="shared" si="11"/>
        <v>3570</v>
      </c>
      <c r="BY12">
        <f t="shared" si="45"/>
        <v>360</v>
      </c>
      <c r="BZ12">
        <f t="shared" si="46"/>
        <v>1.9359374999999722E-3</v>
      </c>
      <c r="CA12" s="8">
        <f t="shared" si="47"/>
        <v>4.3999289766994784E-2</v>
      </c>
    </row>
    <row r="13" spans="1:79" x14ac:dyDescent="0.2">
      <c r="A13" s="2" t="s">
        <v>6</v>
      </c>
      <c r="B13" s="2" t="s">
        <v>7</v>
      </c>
      <c r="C13" s="2" t="s">
        <v>8</v>
      </c>
      <c r="D13" s="3">
        <v>37043</v>
      </c>
      <c r="E13" s="4">
        <v>0.4</v>
      </c>
      <c r="F13" s="3">
        <v>36704</v>
      </c>
      <c r="G13" s="6"/>
      <c r="H13" s="9">
        <f>IF(MONTH(D122)=7,E122,"")</f>
        <v>0.15</v>
      </c>
      <c r="I13" s="7">
        <v>40357</v>
      </c>
      <c r="J13">
        <f t="shared" si="0"/>
        <v>3601</v>
      </c>
      <c r="K13">
        <f t="shared" si="12"/>
        <v>360</v>
      </c>
      <c r="L13">
        <f t="shared" si="13"/>
        <v>1.737343749999967E-3</v>
      </c>
      <c r="M13" s="8">
        <f t="shared" si="14"/>
        <v>4.168145570874375E-2</v>
      </c>
      <c r="N13">
        <f>IF(MONTH(D123)=8,E123,"")</f>
        <v>0.15</v>
      </c>
      <c r="O13" s="7">
        <v>40386</v>
      </c>
      <c r="P13">
        <f t="shared" si="1"/>
        <v>3630</v>
      </c>
      <c r="Q13">
        <f t="shared" si="15"/>
        <v>360</v>
      </c>
      <c r="R13">
        <f t="shared" si="16"/>
        <v>1.5515624999999822E-3</v>
      </c>
      <c r="S13" s="8">
        <f t="shared" si="17"/>
        <v>3.9389878141471601E-2</v>
      </c>
      <c r="T13">
        <f>IF(MONTH(D124)=9,E124,"")</f>
        <v>0.15</v>
      </c>
      <c r="U13" s="7">
        <v>40419</v>
      </c>
      <c r="V13">
        <f t="shared" si="2"/>
        <v>3662</v>
      </c>
      <c r="W13">
        <f t="shared" si="18"/>
        <v>360</v>
      </c>
      <c r="X13">
        <f t="shared" si="19"/>
        <v>1.3465624999999667E-3</v>
      </c>
      <c r="Y13" s="8">
        <f t="shared" si="20"/>
        <v>3.6695537875877586E-2</v>
      </c>
      <c r="Z13">
        <f>IF(MONTH(D125)=10,E125,"")</f>
        <v>0.15</v>
      </c>
      <c r="AA13" s="7">
        <v>40448</v>
      </c>
      <c r="AB13">
        <f t="shared" si="3"/>
        <v>3690</v>
      </c>
      <c r="AC13">
        <f t="shared" si="21"/>
        <v>360</v>
      </c>
      <c r="AD13">
        <f t="shared" si="22"/>
        <v>1.167187499999953E-3</v>
      </c>
      <c r="AE13" s="8">
        <f t="shared" si="23"/>
        <v>3.4164125921790432E-2</v>
      </c>
      <c r="AF13">
        <f>IF(MONTH(D126)=11,E126,"")</f>
        <v>0.15</v>
      </c>
      <c r="AG13" s="7">
        <v>40478</v>
      </c>
      <c r="AH13">
        <f t="shared" si="4"/>
        <v>3720</v>
      </c>
      <c r="AI13">
        <f t="shared" si="24"/>
        <v>360</v>
      </c>
      <c r="AJ13">
        <f t="shared" si="25"/>
        <v>9.7499999999999746E-4</v>
      </c>
      <c r="AK13" s="8">
        <f t="shared" si="26"/>
        <v>3.1224989991991952E-2</v>
      </c>
      <c r="AL13">
        <f>IF(MONTH(D127)=12,E127,"")</f>
        <v>0.15</v>
      </c>
      <c r="AM13" s="7">
        <v>40510</v>
      </c>
      <c r="AN13">
        <f t="shared" si="5"/>
        <v>3751</v>
      </c>
      <c r="AO13">
        <f t="shared" si="27"/>
        <v>360</v>
      </c>
      <c r="AP13">
        <f t="shared" si="28"/>
        <v>8.1353472222221827E-3</v>
      </c>
      <c r="AQ13" s="8">
        <f t="shared" si="29"/>
        <v>9.0196159686663946E-2</v>
      </c>
      <c r="AR13">
        <f>IF(MONTH(D128)=1,E128,"")</f>
        <v>0.15</v>
      </c>
      <c r="AS13" s="7">
        <v>40539</v>
      </c>
      <c r="AT13">
        <f t="shared" si="6"/>
        <v>3780</v>
      </c>
      <c r="AU13">
        <f t="shared" si="30"/>
        <v>360</v>
      </c>
      <c r="AV13">
        <f t="shared" si="31"/>
        <v>2.2499999999999985E-2</v>
      </c>
      <c r="AW13" s="8">
        <f t="shared" si="32"/>
        <v>0.14999999999999994</v>
      </c>
      <c r="AX13">
        <f>IF(MONTH(D129)=2,E129,"")</f>
        <v>0.15</v>
      </c>
      <c r="AY13" s="7">
        <v>40570</v>
      </c>
      <c r="AZ13">
        <f t="shared" si="7"/>
        <v>3810</v>
      </c>
      <c r="BA13">
        <f t="shared" si="33"/>
        <v>360</v>
      </c>
      <c r="BB13">
        <f t="shared" si="34"/>
        <v>2.2499999999999985E-2</v>
      </c>
      <c r="BC13" s="8">
        <f t="shared" si="35"/>
        <v>0.14999999999999994</v>
      </c>
      <c r="BD13">
        <f>IF(MONTH(D130)=3,E130,"")</f>
        <v>0.15</v>
      </c>
      <c r="BE13" s="7">
        <v>40601</v>
      </c>
      <c r="BF13">
        <f t="shared" si="8"/>
        <v>3840</v>
      </c>
      <c r="BG13">
        <f t="shared" si="36"/>
        <v>360</v>
      </c>
      <c r="BH13">
        <f t="shared" si="37"/>
        <v>2.2499999999999985E-2</v>
      </c>
      <c r="BI13" s="8">
        <f t="shared" si="38"/>
        <v>0.14999999999999994</v>
      </c>
      <c r="BJ13">
        <f>IF(MONTH(D131)=4,E131,"")</f>
        <v>0.15</v>
      </c>
      <c r="BK13" s="7">
        <v>40629</v>
      </c>
      <c r="BL13">
        <f t="shared" si="9"/>
        <v>3870</v>
      </c>
      <c r="BM13">
        <f t="shared" si="39"/>
        <v>360</v>
      </c>
      <c r="BN13">
        <f t="shared" si="40"/>
        <v>2.2500000000000023E-2</v>
      </c>
      <c r="BO13" s="8">
        <f t="shared" si="41"/>
        <v>0.15000000000000008</v>
      </c>
      <c r="BP13">
        <f>IF(MONTH(D132)=5,E132,"")</f>
        <v>0.15</v>
      </c>
      <c r="BQ13" s="7">
        <v>40660</v>
      </c>
      <c r="BR13">
        <f t="shared" si="10"/>
        <v>3900</v>
      </c>
      <c r="BS13">
        <f t="shared" si="42"/>
        <v>360</v>
      </c>
      <c r="BT13">
        <f t="shared" si="43"/>
        <v>2.2500000000000023E-2</v>
      </c>
      <c r="BU13" s="8">
        <f t="shared" si="44"/>
        <v>0.15000000000000008</v>
      </c>
      <c r="BV13">
        <f>IF(MONTH(D133)=6,E133,"")</f>
        <v>0.15</v>
      </c>
      <c r="BW13" s="7">
        <v>40690</v>
      </c>
      <c r="BX13">
        <f t="shared" si="11"/>
        <v>3930</v>
      </c>
      <c r="BY13">
        <f t="shared" si="45"/>
        <v>360</v>
      </c>
      <c r="BZ13">
        <f t="shared" si="46"/>
        <v>2.2499999999999985E-2</v>
      </c>
      <c r="CA13" s="8">
        <f t="shared" si="47"/>
        <v>0.14999999999999994</v>
      </c>
    </row>
    <row r="14" spans="1:79" x14ac:dyDescent="0.2">
      <c r="A14" s="2" t="s">
        <v>6</v>
      </c>
      <c r="B14" s="2" t="s">
        <v>7</v>
      </c>
      <c r="C14" s="2" t="s">
        <v>8</v>
      </c>
      <c r="D14" s="3">
        <v>37073</v>
      </c>
      <c r="E14" s="4">
        <v>0.38750000000000001</v>
      </c>
      <c r="F14" s="3">
        <v>36704</v>
      </c>
      <c r="G14" s="6"/>
      <c r="H14" s="9">
        <f>IF(MONTH(D134)=7,E134,"")</f>
        <v>0.15</v>
      </c>
      <c r="I14" s="7">
        <v>40722</v>
      </c>
      <c r="J14">
        <f t="shared" si="0"/>
        <v>3961</v>
      </c>
      <c r="K14">
        <f t="shared" si="12"/>
        <v>360</v>
      </c>
      <c r="L14">
        <f t="shared" si="13"/>
        <v>2.2500000000000023E-2</v>
      </c>
      <c r="M14" s="8">
        <f t="shared" si="14"/>
        <v>0.15000000000000008</v>
      </c>
      <c r="N14">
        <f>IF(MONTH(D135)=8,E135,"")</f>
        <v>0.15</v>
      </c>
      <c r="O14" s="7">
        <v>40751</v>
      </c>
      <c r="P14">
        <f t="shared" si="1"/>
        <v>3990</v>
      </c>
      <c r="Q14">
        <f t="shared" si="15"/>
        <v>360</v>
      </c>
      <c r="R14">
        <f t="shared" si="16"/>
        <v>2.2499999999999985E-2</v>
      </c>
      <c r="S14" s="8">
        <f t="shared" si="17"/>
        <v>0.14999999999999994</v>
      </c>
      <c r="T14">
        <f>IF(MONTH(D136)=9,E136,"")</f>
        <v>0.15</v>
      </c>
      <c r="U14" s="7">
        <v>40784</v>
      </c>
      <c r="V14">
        <f t="shared" si="2"/>
        <v>4022</v>
      </c>
      <c r="W14">
        <f t="shared" si="18"/>
        <v>360</v>
      </c>
      <c r="X14">
        <f t="shared" si="19"/>
        <v>2.2499999999999985E-2</v>
      </c>
      <c r="Y14" s="8">
        <f t="shared" si="20"/>
        <v>0.14999999999999994</v>
      </c>
      <c r="Z14">
        <f>IF(MONTH(D137)=10,E137,"")</f>
        <v>0.15</v>
      </c>
      <c r="AA14" s="7">
        <v>40813</v>
      </c>
      <c r="AB14">
        <f t="shared" si="3"/>
        <v>4050</v>
      </c>
      <c r="AC14">
        <f t="shared" si="21"/>
        <v>360</v>
      </c>
      <c r="AD14">
        <f t="shared" si="22"/>
        <v>2.2500000000000023E-2</v>
      </c>
      <c r="AE14" s="8">
        <f t="shared" si="23"/>
        <v>0.15000000000000008</v>
      </c>
      <c r="AF14">
        <f>IF(MONTH(D138)=11,E138,"")</f>
        <v>0.15</v>
      </c>
      <c r="AG14" s="7">
        <v>40843</v>
      </c>
      <c r="AH14">
        <f t="shared" si="4"/>
        <v>4080</v>
      </c>
      <c r="AI14">
        <f t="shared" si="24"/>
        <v>360</v>
      </c>
      <c r="AJ14">
        <f t="shared" si="25"/>
        <v>2.2499999999999985E-2</v>
      </c>
      <c r="AK14" s="8">
        <f t="shared" si="26"/>
        <v>0.14999999999999994</v>
      </c>
      <c r="AL14">
        <f>IF(MONTH(D139)=12,E139,"")</f>
        <v>0.15</v>
      </c>
      <c r="AM14" s="7">
        <v>40875</v>
      </c>
      <c r="AN14">
        <f t="shared" si="5"/>
        <v>4111</v>
      </c>
      <c r="AO14">
        <f t="shared" si="27"/>
        <v>360</v>
      </c>
      <c r="AP14">
        <f t="shared" si="28"/>
        <v>2.2500000000000023E-2</v>
      </c>
      <c r="AQ14" s="8">
        <f t="shared" si="29"/>
        <v>0.15000000000000008</v>
      </c>
      <c r="AR14">
        <f>IF(MONTH(D140)=1,E140,"")</f>
        <v>0.15</v>
      </c>
      <c r="AS14" s="7">
        <v>40904</v>
      </c>
      <c r="AT14">
        <f t="shared" si="6"/>
        <v>4140</v>
      </c>
      <c r="AU14">
        <f t="shared" si="30"/>
        <v>360</v>
      </c>
      <c r="AV14">
        <f t="shared" si="31"/>
        <v>2.2499999999999985E-2</v>
      </c>
      <c r="AW14" s="8">
        <f t="shared" si="32"/>
        <v>0.14999999999999994</v>
      </c>
      <c r="AX14">
        <f>IF(MONTH(D141)=2,E141,"")</f>
        <v>0.15</v>
      </c>
      <c r="AY14" s="7">
        <v>40935</v>
      </c>
      <c r="AZ14">
        <f t="shared" si="7"/>
        <v>4170</v>
      </c>
      <c r="BA14">
        <f t="shared" si="33"/>
        <v>360</v>
      </c>
      <c r="BB14">
        <f t="shared" si="34"/>
        <v>2.2500000000000023E-2</v>
      </c>
      <c r="BC14" s="8">
        <f t="shared" si="35"/>
        <v>0.15000000000000008</v>
      </c>
      <c r="BD14">
        <f>IF(MONTH(D142)=3,E142,"")</f>
        <v>0.15</v>
      </c>
      <c r="BE14" s="7">
        <v>40966</v>
      </c>
      <c r="BF14">
        <f t="shared" si="8"/>
        <v>4200</v>
      </c>
      <c r="BG14">
        <f t="shared" si="36"/>
        <v>360</v>
      </c>
      <c r="BH14">
        <f t="shared" si="37"/>
        <v>2.2500000000000023E-2</v>
      </c>
      <c r="BI14" s="8">
        <f t="shared" si="38"/>
        <v>0.15000000000000008</v>
      </c>
      <c r="BJ14">
        <f>IF(MONTH(D143)=4,E143,"")</f>
        <v>0.15</v>
      </c>
      <c r="BK14" s="7">
        <v>40995</v>
      </c>
      <c r="BL14">
        <f t="shared" si="9"/>
        <v>4230</v>
      </c>
      <c r="BM14">
        <f t="shared" si="39"/>
        <v>360</v>
      </c>
      <c r="BN14">
        <f t="shared" si="40"/>
        <v>2.2499999999999985E-2</v>
      </c>
      <c r="BO14" s="8">
        <f t="shared" si="41"/>
        <v>0.14999999999999994</v>
      </c>
      <c r="BP14">
        <f>IF(MONTH(D144)=5,E144,"")</f>
        <v>0.15</v>
      </c>
      <c r="BQ14" s="7">
        <v>41026</v>
      </c>
      <c r="BR14">
        <f t="shared" si="10"/>
        <v>4260</v>
      </c>
      <c r="BS14">
        <f t="shared" si="42"/>
        <v>360</v>
      </c>
      <c r="BT14">
        <f t="shared" si="43"/>
        <v>2.2499999999999985E-2</v>
      </c>
      <c r="BU14" s="8">
        <f t="shared" si="44"/>
        <v>0.14999999999999994</v>
      </c>
      <c r="BV14">
        <f>IF(MONTH(D145)=6,E145,"")</f>
        <v>0.15</v>
      </c>
      <c r="BW14" s="7">
        <v>41056</v>
      </c>
      <c r="BX14">
        <f t="shared" si="11"/>
        <v>4290</v>
      </c>
      <c r="BY14">
        <f t="shared" si="45"/>
        <v>360</v>
      </c>
      <c r="BZ14">
        <f t="shared" si="46"/>
        <v>2.2499999999999985E-2</v>
      </c>
      <c r="CA14" s="8">
        <f t="shared" si="47"/>
        <v>0.14999999999999994</v>
      </c>
    </row>
    <row r="15" spans="1:79" x14ac:dyDescent="0.2">
      <c r="A15" s="2" t="s">
        <v>6</v>
      </c>
      <c r="B15" s="2" t="s">
        <v>7</v>
      </c>
      <c r="C15" s="2" t="s">
        <v>8</v>
      </c>
      <c r="D15" s="3">
        <v>37104</v>
      </c>
      <c r="E15" s="4">
        <v>0.38750000000000001</v>
      </c>
      <c r="F15" s="3">
        <v>36704</v>
      </c>
      <c r="G15" s="6"/>
      <c r="H15" s="9">
        <f>IF(MONTH(D146)=7,E146,"")</f>
        <v>0.15</v>
      </c>
      <c r="I15" s="7">
        <v>41088</v>
      </c>
      <c r="J15">
        <f t="shared" si="0"/>
        <v>4321</v>
      </c>
      <c r="K15">
        <f t="shared" si="12"/>
        <v>360</v>
      </c>
      <c r="L15">
        <f t="shared" si="13"/>
        <v>2.2499999999999985E-2</v>
      </c>
      <c r="M15" s="8">
        <f t="shared" si="14"/>
        <v>0.14999999999999994</v>
      </c>
      <c r="N15">
        <f>IF(MONTH(D147)=8,E147,"")</f>
        <v>0.15</v>
      </c>
      <c r="O15" s="7">
        <v>41117</v>
      </c>
      <c r="P15">
        <f t="shared" si="1"/>
        <v>4350</v>
      </c>
      <c r="Q15">
        <f t="shared" si="15"/>
        <v>360</v>
      </c>
      <c r="R15">
        <f t="shared" si="16"/>
        <v>2.2500000000000023E-2</v>
      </c>
      <c r="S15" s="8">
        <f t="shared" si="17"/>
        <v>0.15000000000000008</v>
      </c>
      <c r="T15">
        <f>IF(MONTH(D148)=9,E148,"")</f>
        <v>0.15</v>
      </c>
      <c r="U15" s="7">
        <v>41150</v>
      </c>
      <c r="V15">
        <f t="shared" si="2"/>
        <v>4382</v>
      </c>
      <c r="W15">
        <f t="shared" si="18"/>
        <v>360</v>
      </c>
      <c r="X15">
        <f t="shared" si="19"/>
        <v>2.2500000000000023E-2</v>
      </c>
      <c r="Y15" s="8">
        <f t="shared" si="20"/>
        <v>0.15000000000000008</v>
      </c>
      <c r="Z15">
        <f>IF(MONTH(D149)=10,E149,"")</f>
        <v>0.15</v>
      </c>
      <c r="AA15" s="7">
        <v>41179</v>
      </c>
      <c r="AB15">
        <f t="shared" si="3"/>
        <v>4410</v>
      </c>
      <c r="AC15">
        <f t="shared" si="21"/>
        <v>360</v>
      </c>
      <c r="AD15">
        <f t="shared" si="22"/>
        <v>2.2499999999999985E-2</v>
      </c>
      <c r="AE15" s="8">
        <f t="shared" si="23"/>
        <v>0.14999999999999994</v>
      </c>
      <c r="AF15">
        <f>IF(MONTH(D150)=11,E150,"")</f>
        <v>0.15</v>
      </c>
      <c r="AG15" s="7">
        <v>41209</v>
      </c>
      <c r="AH15">
        <f t="shared" si="4"/>
        <v>4440</v>
      </c>
      <c r="AI15">
        <f t="shared" si="24"/>
        <v>360</v>
      </c>
      <c r="AJ15">
        <f t="shared" si="25"/>
        <v>2.2499999999999985E-2</v>
      </c>
      <c r="AK15" s="8">
        <f t="shared" si="26"/>
        <v>0.14999999999999994</v>
      </c>
      <c r="AL15">
        <f>IF(MONTH(D151)=12,E151,"")</f>
        <v>0.15</v>
      </c>
      <c r="AM15" s="7">
        <v>41241</v>
      </c>
      <c r="AN15">
        <f t="shared" si="5"/>
        <v>4471</v>
      </c>
      <c r="AO15">
        <f t="shared" si="27"/>
        <v>360</v>
      </c>
      <c r="AP15">
        <f t="shared" si="28"/>
        <v>2.2499999999999985E-2</v>
      </c>
      <c r="AQ15" s="8">
        <f t="shared" si="29"/>
        <v>0.14999999999999994</v>
      </c>
      <c r="AR15">
        <f>IF(MONTH(D152)=1,E152,"")</f>
        <v>0.15</v>
      </c>
      <c r="AS15" s="7">
        <v>41270</v>
      </c>
      <c r="AT15">
        <f t="shared" si="6"/>
        <v>4500</v>
      </c>
      <c r="AU15">
        <f t="shared" si="30"/>
        <v>360</v>
      </c>
      <c r="AV15">
        <f t="shared" si="31"/>
        <v>2.2500000000000023E-2</v>
      </c>
      <c r="AW15" s="8">
        <f t="shared" si="32"/>
        <v>0.15000000000000008</v>
      </c>
      <c r="AX15">
        <f>IF(MONTH(D153)=2,E153,"")</f>
        <v>0.15</v>
      </c>
      <c r="AY15" s="7">
        <v>41301</v>
      </c>
      <c r="AZ15">
        <f t="shared" si="7"/>
        <v>4530</v>
      </c>
      <c r="BA15">
        <f t="shared" si="33"/>
        <v>360</v>
      </c>
      <c r="BB15">
        <f t="shared" si="34"/>
        <v>2.2499999999999985E-2</v>
      </c>
      <c r="BC15" s="8">
        <f t="shared" si="35"/>
        <v>0.14999999999999994</v>
      </c>
      <c r="BD15">
        <f>IF(MONTH(D154)=3,E154,"")</f>
        <v>0.15</v>
      </c>
      <c r="BE15" s="7">
        <v>41332</v>
      </c>
      <c r="BF15">
        <f t="shared" si="8"/>
        <v>4560</v>
      </c>
      <c r="BG15">
        <f t="shared" si="36"/>
        <v>360</v>
      </c>
      <c r="BH15">
        <f t="shared" si="37"/>
        <v>2.2499999999999985E-2</v>
      </c>
      <c r="BI15" s="8">
        <f t="shared" si="38"/>
        <v>0.14999999999999994</v>
      </c>
      <c r="BJ15">
        <f>IF(MONTH(D155)=4,E155,"")</f>
        <v>0.15</v>
      </c>
      <c r="BK15" s="7">
        <v>41360</v>
      </c>
      <c r="BL15">
        <f t="shared" si="9"/>
        <v>4590</v>
      </c>
      <c r="BM15">
        <f t="shared" si="39"/>
        <v>360</v>
      </c>
      <c r="BN15">
        <f t="shared" si="40"/>
        <v>2.2499999999999985E-2</v>
      </c>
      <c r="BO15" s="8">
        <f t="shared" si="41"/>
        <v>0.14999999999999994</v>
      </c>
      <c r="BP15">
        <f>IF(MONTH(D156)=5,E156,"")</f>
        <v>0.15</v>
      </c>
      <c r="BQ15" s="7">
        <v>41391</v>
      </c>
      <c r="BR15">
        <f t="shared" si="10"/>
        <v>4620</v>
      </c>
      <c r="BS15">
        <f t="shared" si="42"/>
        <v>360</v>
      </c>
      <c r="BT15">
        <f t="shared" si="43"/>
        <v>2.2500000000000023E-2</v>
      </c>
      <c r="BU15" s="8">
        <f t="shared" si="44"/>
        <v>0.15000000000000008</v>
      </c>
      <c r="BV15">
        <f>IF(MONTH(D157)=6,E157,"")</f>
        <v>0.15</v>
      </c>
      <c r="BW15" s="7">
        <v>41421</v>
      </c>
      <c r="BX15">
        <f t="shared" si="11"/>
        <v>4650</v>
      </c>
      <c r="BY15">
        <f t="shared" si="45"/>
        <v>360</v>
      </c>
      <c r="BZ15">
        <f t="shared" si="46"/>
        <v>2.2500000000000023E-2</v>
      </c>
      <c r="CA15" s="8">
        <f t="shared" si="47"/>
        <v>0.15000000000000008</v>
      </c>
    </row>
    <row r="16" spans="1:79" x14ac:dyDescent="0.2">
      <c r="A16" s="2" t="s">
        <v>6</v>
      </c>
      <c r="B16" s="2" t="s">
        <v>7</v>
      </c>
      <c r="C16" s="2" t="s">
        <v>8</v>
      </c>
      <c r="D16" s="3">
        <v>37135</v>
      </c>
      <c r="E16" s="4">
        <v>0.38750000000000001</v>
      </c>
      <c r="F16" s="3">
        <v>36704</v>
      </c>
      <c r="G16" s="6"/>
      <c r="H16" s="9">
        <f>IF(MONTH(D158)=7,E158,"")</f>
        <v>0.15</v>
      </c>
      <c r="I16" s="7">
        <v>41453</v>
      </c>
      <c r="J16">
        <f t="shared" si="0"/>
        <v>4681</v>
      </c>
      <c r="K16">
        <f t="shared" si="12"/>
        <v>360</v>
      </c>
      <c r="L16">
        <f t="shared" si="13"/>
        <v>2.2499999999999985E-2</v>
      </c>
      <c r="M16" s="8">
        <f t="shared" si="14"/>
        <v>0.14999999999999994</v>
      </c>
      <c r="N16">
        <f>IF(MONTH(D159)=8,E159,"")</f>
        <v>0.15</v>
      </c>
      <c r="O16" s="7">
        <v>41482</v>
      </c>
      <c r="P16">
        <f t="shared" si="1"/>
        <v>4710</v>
      </c>
      <c r="Q16">
        <f t="shared" si="15"/>
        <v>360</v>
      </c>
      <c r="R16">
        <f t="shared" si="16"/>
        <v>2.2499999999999985E-2</v>
      </c>
      <c r="S16" s="8">
        <f t="shared" si="17"/>
        <v>0.14999999999999994</v>
      </c>
      <c r="T16">
        <f>IF(MONTH(D160)=9,E160,"")</f>
        <v>0.15</v>
      </c>
      <c r="U16" s="7">
        <v>41515</v>
      </c>
      <c r="V16">
        <f t="shared" si="2"/>
        <v>4742</v>
      </c>
      <c r="W16">
        <f t="shared" si="18"/>
        <v>360</v>
      </c>
      <c r="X16">
        <f t="shared" si="19"/>
        <v>2.2499999999999985E-2</v>
      </c>
      <c r="Y16" s="8">
        <f t="shared" si="20"/>
        <v>0.14999999999999994</v>
      </c>
      <c r="Z16">
        <f>IF(MONTH(D161)=10,E161,"")</f>
        <v>0.15</v>
      </c>
      <c r="AA16" s="7">
        <v>41544</v>
      </c>
      <c r="AB16">
        <f t="shared" si="3"/>
        <v>4770</v>
      </c>
      <c r="AC16">
        <f t="shared" si="21"/>
        <v>360</v>
      </c>
      <c r="AD16">
        <f t="shared" si="22"/>
        <v>2.2500000000000023E-2</v>
      </c>
      <c r="AE16" s="8">
        <f t="shared" si="23"/>
        <v>0.15000000000000008</v>
      </c>
      <c r="AF16">
        <f>IF(MONTH(D162)=11,E162,"")</f>
        <v>0.15</v>
      </c>
      <c r="AG16" s="7">
        <v>41574</v>
      </c>
      <c r="AH16">
        <f t="shared" si="4"/>
        <v>4800</v>
      </c>
      <c r="AI16">
        <f t="shared" si="24"/>
        <v>360</v>
      </c>
      <c r="AJ16">
        <f t="shared" si="25"/>
        <v>2.2500000000000023E-2</v>
      </c>
      <c r="AK16" s="8">
        <f t="shared" si="26"/>
        <v>0.15000000000000008</v>
      </c>
      <c r="AL16">
        <f>IF(MONTH(D163)=12,E163,"")</f>
        <v>0.15</v>
      </c>
      <c r="AM16" s="7">
        <v>41606</v>
      </c>
      <c r="AN16">
        <f t="shared" si="5"/>
        <v>4831</v>
      </c>
      <c r="AO16">
        <f t="shared" si="27"/>
        <v>360</v>
      </c>
      <c r="AP16">
        <f t="shared" si="28"/>
        <v>2.2499999999999985E-2</v>
      </c>
      <c r="AQ16" s="8">
        <f t="shared" si="29"/>
        <v>0.14999999999999994</v>
      </c>
      <c r="AR16">
        <f>IF(MONTH(D164)=1,E164,"")</f>
        <v>0.15</v>
      </c>
      <c r="AS16" s="7">
        <v>41635</v>
      </c>
      <c r="AT16">
        <f t="shared" si="6"/>
        <v>4860</v>
      </c>
      <c r="AU16">
        <f t="shared" si="30"/>
        <v>360</v>
      </c>
      <c r="AV16">
        <f t="shared" si="31"/>
        <v>2.2499999999999985E-2</v>
      </c>
      <c r="AW16" s="8">
        <f t="shared" si="32"/>
        <v>0.14999999999999994</v>
      </c>
      <c r="AX16">
        <f>IF(MONTH(D165)=2,E165,"")</f>
        <v>0.15</v>
      </c>
      <c r="AY16" s="7">
        <v>41666</v>
      </c>
      <c r="AZ16">
        <f t="shared" si="7"/>
        <v>4890</v>
      </c>
      <c r="BA16">
        <f t="shared" si="33"/>
        <v>360</v>
      </c>
      <c r="BB16">
        <f t="shared" si="34"/>
        <v>2.2499999999999985E-2</v>
      </c>
      <c r="BC16" s="8">
        <f t="shared" si="35"/>
        <v>0.14999999999999994</v>
      </c>
      <c r="BD16">
        <f>IF(MONTH(D166)=3,E166,"")</f>
        <v>0.15</v>
      </c>
      <c r="BE16" s="7">
        <v>41697</v>
      </c>
      <c r="BF16">
        <f t="shared" si="8"/>
        <v>4920</v>
      </c>
      <c r="BG16">
        <f t="shared" si="36"/>
        <v>360</v>
      </c>
      <c r="BH16">
        <f t="shared" si="37"/>
        <v>2.2500000000000023E-2</v>
      </c>
      <c r="BI16" s="8">
        <f t="shared" si="38"/>
        <v>0.15000000000000008</v>
      </c>
      <c r="BJ16">
        <f>IF(MONTH(D167)=4,E167,"")</f>
        <v>0.15</v>
      </c>
      <c r="BK16" s="7">
        <v>41725</v>
      </c>
      <c r="BL16">
        <f t="shared" si="9"/>
        <v>4950</v>
      </c>
      <c r="BM16">
        <f t="shared" si="39"/>
        <v>360</v>
      </c>
      <c r="BN16">
        <f t="shared" si="40"/>
        <v>2.2500000000000023E-2</v>
      </c>
      <c r="BO16" s="8">
        <f t="shared" si="41"/>
        <v>0.15000000000000008</v>
      </c>
      <c r="BP16">
        <f>IF(MONTH(D168)=5,E168,"")</f>
        <v>0.15</v>
      </c>
      <c r="BQ16" s="7">
        <v>41756</v>
      </c>
      <c r="BR16">
        <f t="shared" si="10"/>
        <v>4980</v>
      </c>
      <c r="BS16">
        <f t="shared" si="42"/>
        <v>360</v>
      </c>
      <c r="BT16">
        <f t="shared" si="43"/>
        <v>2.2499999999999985E-2</v>
      </c>
      <c r="BU16" s="8">
        <f t="shared" si="44"/>
        <v>0.14999999999999994</v>
      </c>
      <c r="BV16">
        <f>IF(MONTH(D169)=6,E169,"")</f>
        <v>0.15</v>
      </c>
      <c r="BW16" s="7">
        <v>41786</v>
      </c>
      <c r="BX16">
        <f t="shared" si="11"/>
        <v>5010</v>
      </c>
      <c r="BY16">
        <f t="shared" si="45"/>
        <v>360</v>
      </c>
      <c r="BZ16">
        <f t="shared" si="46"/>
        <v>2.2499999999999985E-2</v>
      </c>
      <c r="CA16" s="8">
        <f t="shared" si="47"/>
        <v>0.14999999999999994</v>
      </c>
    </row>
    <row r="17" spans="1:79" x14ac:dyDescent="0.2">
      <c r="A17" s="2" t="s">
        <v>6</v>
      </c>
      <c r="B17" s="2" t="s">
        <v>7</v>
      </c>
      <c r="C17" s="2" t="s">
        <v>8</v>
      </c>
      <c r="D17" s="3">
        <v>37165</v>
      </c>
      <c r="E17" s="4">
        <v>0.38750000000000001</v>
      </c>
      <c r="F17" s="3">
        <v>36704</v>
      </c>
      <c r="G17" s="6"/>
      <c r="H17" s="9">
        <f>IF(MONTH(D170)=7,E170,"")</f>
        <v>0.15</v>
      </c>
      <c r="I17" s="7">
        <v>41818</v>
      </c>
      <c r="J17">
        <f t="shared" si="0"/>
        <v>5041</v>
      </c>
      <c r="K17">
        <f t="shared" si="12"/>
        <v>360</v>
      </c>
      <c r="L17">
        <f t="shared" si="13"/>
        <v>2.2500000000000023E-2</v>
      </c>
      <c r="M17" s="8">
        <f t="shared" si="14"/>
        <v>0.15000000000000008</v>
      </c>
      <c r="N17">
        <f>IF(MONTH(D171)=8,E171,"")</f>
        <v>0.15</v>
      </c>
      <c r="O17" s="7">
        <v>41847</v>
      </c>
      <c r="P17">
        <f t="shared" si="1"/>
        <v>5070</v>
      </c>
      <c r="Q17">
        <f t="shared" si="15"/>
        <v>360</v>
      </c>
      <c r="R17">
        <f t="shared" si="16"/>
        <v>2.2500000000000023E-2</v>
      </c>
      <c r="S17" s="8">
        <f t="shared" si="17"/>
        <v>0.15000000000000008</v>
      </c>
      <c r="T17">
        <f>IF(MONTH(D172)=9,E172,"")</f>
        <v>0.15</v>
      </c>
      <c r="U17" s="7">
        <v>41880</v>
      </c>
      <c r="V17">
        <f t="shared" si="2"/>
        <v>5102</v>
      </c>
      <c r="W17">
        <f t="shared" si="18"/>
        <v>360</v>
      </c>
      <c r="X17">
        <f t="shared" si="19"/>
        <v>2.2500000000000023E-2</v>
      </c>
      <c r="Y17" s="8">
        <f t="shared" si="20"/>
        <v>0.15000000000000008</v>
      </c>
      <c r="Z17">
        <f>IF(MONTH(D173)=10,E173,"")</f>
        <v>0.15</v>
      </c>
      <c r="AA17" s="7">
        <v>41909</v>
      </c>
      <c r="AB17">
        <f t="shared" si="3"/>
        <v>5130</v>
      </c>
      <c r="AC17">
        <f t="shared" si="21"/>
        <v>360</v>
      </c>
      <c r="AD17">
        <f t="shared" si="22"/>
        <v>2.2499999999999985E-2</v>
      </c>
      <c r="AE17" s="8">
        <f t="shared" si="23"/>
        <v>0.14999999999999994</v>
      </c>
      <c r="AF17">
        <f>IF(MONTH(D174)=11,E174,"")</f>
        <v>0.15</v>
      </c>
      <c r="AG17" s="7">
        <v>41939</v>
      </c>
      <c r="AH17">
        <f t="shared" si="4"/>
        <v>5160</v>
      </c>
      <c r="AI17">
        <f t="shared" si="24"/>
        <v>360</v>
      </c>
      <c r="AJ17">
        <f t="shared" si="25"/>
        <v>2.2499999999999985E-2</v>
      </c>
      <c r="AK17" s="8">
        <f t="shared" si="26"/>
        <v>0.14999999999999994</v>
      </c>
      <c r="AL17">
        <f>IF(MONTH(D175)=12,E175,"")</f>
        <v>0.15</v>
      </c>
      <c r="AM17" s="7">
        <v>41971</v>
      </c>
      <c r="AN17">
        <f t="shared" si="5"/>
        <v>5191</v>
      </c>
      <c r="AO17">
        <f t="shared" si="27"/>
        <v>360</v>
      </c>
      <c r="AP17">
        <f t="shared" si="28"/>
        <v>2.2500000000000023E-2</v>
      </c>
      <c r="AQ17" s="8">
        <f t="shared" si="29"/>
        <v>0.15000000000000008</v>
      </c>
      <c r="AR17">
        <f>IF(MONTH(D176)=1,E176,"")</f>
        <v>0.15</v>
      </c>
      <c r="AS17" s="7">
        <v>42000</v>
      </c>
      <c r="AT17">
        <f t="shared" si="6"/>
        <v>5220</v>
      </c>
      <c r="AU17">
        <f t="shared" si="30"/>
        <v>360</v>
      </c>
      <c r="AV17">
        <f t="shared" si="31"/>
        <v>2.2499999999999985E-2</v>
      </c>
      <c r="AW17" s="8">
        <f t="shared" si="32"/>
        <v>0.14999999999999994</v>
      </c>
      <c r="AX17">
        <f>IF(MONTH(D177)=2,E177,"")</f>
        <v>0.15</v>
      </c>
      <c r="AY17" s="7">
        <v>42031</v>
      </c>
      <c r="AZ17">
        <f t="shared" si="7"/>
        <v>5250</v>
      </c>
      <c r="BA17">
        <f t="shared" si="33"/>
        <v>360</v>
      </c>
      <c r="BB17">
        <f t="shared" si="34"/>
        <v>2.2500000000000023E-2</v>
      </c>
      <c r="BC17" s="8">
        <f t="shared" si="35"/>
        <v>0.15000000000000008</v>
      </c>
      <c r="BD17">
        <f>IF(MONTH(D178)=3,E178,"")</f>
        <v>0.15</v>
      </c>
      <c r="BE17" s="7">
        <v>42062</v>
      </c>
      <c r="BF17">
        <f t="shared" si="8"/>
        <v>5280</v>
      </c>
      <c r="BG17">
        <f t="shared" si="36"/>
        <v>360</v>
      </c>
      <c r="BH17">
        <f t="shared" si="37"/>
        <v>2.2499999999999985E-2</v>
      </c>
      <c r="BI17" s="8">
        <f t="shared" si="38"/>
        <v>0.14999999999999994</v>
      </c>
      <c r="BJ17">
        <f>IF(MONTH(D179)=4,E179,"")</f>
        <v>0.15</v>
      </c>
      <c r="BK17" s="7">
        <v>42090</v>
      </c>
      <c r="BL17">
        <f t="shared" si="9"/>
        <v>5310</v>
      </c>
      <c r="BM17">
        <f t="shared" si="39"/>
        <v>360</v>
      </c>
      <c r="BN17">
        <f t="shared" si="40"/>
        <v>2.2499999999999985E-2</v>
      </c>
      <c r="BO17" s="8">
        <f t="shared" si="41"/>
        <v>0.14999999999999994</v>
      </c>
      <c r="BP17">
        <f>IF(MONTH(D180)=5,E180,"")</f>
        <v>0.15</v>
      </c>
      <c r="BQ17" s="7">
        <v>42121</v>
      </c>
      <c r="BR17">
        <f t="shared" si="10"/>
        <v>5340</v>
      </c>
      <c r="BS17">
        <f t="shared" si="42"/>
        <v>360</v>
      </c>
      <c r="BT17">
        <f t="shared" si="43"/>
        <v>2.2499999999999985E-2</v>
      </c>
      <c r="BU17" s="8">
        <f t="shared" si="44"/>
        <v>0.14999999999999994</v>
      </c>
      <c r="BV17">
        <f>IF(MONTH(D181)=6,E181,"")</f>
        <v>0.15</v>
      </c>
      <c r="BW17" s="7">
        <v>42151</v>
      </c>
      <c r="BX17">
        <f t="shared" si="11"/>
        <v>5370</v>
      </c>
      <c r="BY17">
        <f t="shared" si="45"/>
        <v>360</v>
      </c>
      <c r="BZ17">
        <f t="shared" si="46"/>
        <v>2.2499999999999985E-2</v>
      </c>
      <c r="CA17" s="8">
        <f t="shared" si="47"/>
        <v>0.14999999999999994</v>
      </c>
    </row>
    <row r="18" spans="1:79" x14ac:dyDescent="0.2">
      <c r="A18" s="2" t="s">
        <v>6</v>
      </c>
      <c r="B18" s="2" t="s">
        <v>7</v>
      </c>
      <c r="C18" s="2" t="s">
        <v>8</v>
      </c>
      <c r="D18" s="3">
        <v>37196</v>
      </c>
      <c r="E18" s="4">
        <v>0.38750000000000001</v>
      </c>
      <c r="F18" s="3">
        <v>36704</v>
      </c>
      <c r="G18" s="6"/>
      <c r="H18" s="9">
        <f>IF(MONTH(D182)=7,E182,"")</f>
        <v>0.15</v>
      </c>
      <c r="I18" s="7">
        <v>42183</v>
      </c>
      <c r="J18">
        <f t="shared" si="0"/>
        <v>5401</v>
      </c>
      <c r="K18">
        <f t="shared" si="12"/>
        <v>360</v>
      </c>
      <c r="L18">
        <f t="shared" si="13"/>
        <v>2.2499999999999985E-2</v>
      </c>
      <c r="M18" s="8">
        <f t="shared" si="14"/>
        <v>0.14999999999999994</v>
      </c>
      <c r="N18">
        <f>IF(MONTH(D183)=8,E183,"")</f>
        <v>0.15</v>
      </c>
      <c r="O18" s="7">
        <v>42212</v>
      </c>
      <c r="P18">
        <f t="shared" si="1"/>
        <v>5430</v>
      </c>
      <c r="Q18">
        <f t="shared" si="15"/>
        <v>360</v>
      </c>
      <c r="R18">
        <f t="shared" si="16"/>
        <v>2.2499999999999985E-2</v>
      </c>
      <c r="S18" s="8">
        <f t="shared" si="17"/>
        <v>0.14999999999999994</v>
      </c>
      <c r="T18">
        <f>IF(MONTH(D184)=9,E184,"")</f>
        <v>0.15</v>
      </c>
      <c r="U18" s="7">
        <v>42245</v>
      </c>
      <c r="V18">
        <f t="shared" si="2"/>
        <v>5462</v>
      </c>
      <c r="W18">
        <f t="shared" si="18"/>
        <v>360</v>
      </c>
      <c r="X18">
        <f t="shared" si="19"/>
        <v>2.2499999999999985E-2</v>
      </c>
      <c r="Y18" s="8">
        <f t="shared" si="20"/>
        <v>0.14999999999999994</v>
      </c>
      <c r="Z18">
        <f>IF(MONTH(D185)=10,E185,"")</f>
        <v>0.15</v>
      </c>
      <c r="AA18" s="7">
        <v>42274</v>
      </c>
      <c r="AB18">
        <f t="shared" si="3"/>
        <v>5490</v>
      </c>
      <c r="AC18">
        <f t="shared" si="21"/>
        <v>360</v>
      </c>
      <c r="AD18">
        <f t="shared" si="22"/>
        <v>2.2499999999999985E-2</v>
      </c>
      <c r="AE18" s="8">
        <f t="shared" si="23"/>
        <v>0.14999999999999994</v>
      </c>
      <c r="AF18">
        <f>IF(MONTH(D186)=11,E186,"")</f>
        <v>0.15</v>
      </c>
      <c r="AG18" s="7">
        <v>42304</v>
      </c>
      <c r="AH18">
        <f t="shared" si="4"/>
        <v>5520</v>
      </c>
      <c r="AI18">
        <f t="shared" si="24"/>
        <v>360</v>
      </c>
      <c r="AJ18">
        <f t="shared" si="25"/>
        <v>2.2499999999999985E-2</v>
      </c>
      <c r="AK18" s="8">
        <f t="shared" si="26"/>
        <v>0.14999999999999994</v>
      </c>
      <c r="AL18">
        <f>IF(MONTH(D187)=12,E187,"")</f>
        <v>0.15</v>
      </c>
      <c r="AM18" s="7">
        <v>42336</v>
      </c>
      <c r="AN18">
        <f t="shared" si="5"/>
        <v>5551</v>
      </c>
      <c r="AO18">
        <f t="shared" si="27"/>
        <v>360</v>
      </c>
      <c r="AP18">
        <f t="shared" si="28"/>
        <v>2.2499999999999985E-2</v>
      </c>
      <c r="AQ18" s="8">
        <f t="shared" si="29"/>
        <v>0.14999999999999994</v>
      </c>
      <c r="AR18">
        <f>IF(MONTH(D188)=1,E188,"")</f>
        <v>0.15</v>
      </c>
      <c r="AS18" s="7">
        <v>42365</v>
      </c>
      <c r="AT18">
        <f t="shared" si="6"/>
        <v>5580</v>
      </c>
      <c r="AU18">
        <f t="shared" si="30"/>
        <v>360</v>
      </c>
      <c r="AV18">
        <f t="shared" si="31"/>
        <v>2.2500000000000023E-2</v>
      </c>
      <c r="AW18" s="8">
        <f t="shared" si="32"/>
        <v>0.15000000000000008</v>
      </c>
      <c r="AX18">
        <f>IF(MONTH(D189)=2,E189,"")</f>
        <v>0.15</v>
      </c>
      <c r="AY18" s="7">
        <v>42396</v>
      </c>
      <c r="AZ18">
        <f t="shared" si="7"/>
        <v>5610</v>
      </c>
      <c r="BA18">
        <f t="shared" si="33"/>
        <v>360</v>
      </c>
      <c r="BB18">
        <f t="shared" si="34"/>
        <v>2.2499999999999985E-2</v>
      </c>
      <c r="BC18" s="8">
        <f t="shared" si="35"/>
        <v>0.14999999999999994</v>
      </c>
      <c r="BD18">
        <f>IF(MONTH(D190)=3,E190,"")</f>
        <v>0.15</v>
      </c>
      <c r="BE18" s="7">
        <v>42427</v>
      </c>
      <c r="BF18">
        <f t="shared" si="8"/>
        <v>5640</v>
      </c>
      <c r="BG18">
        <f t="shared" si="36"/>
        <v>360</v>
      </c>
      <c r="BH18">
        <f t="shared" si="37"/>
        <v>2.2499999999999985E-2</v>
      </c>
      <c r="BI18" s="8">
        <f t="shared" si="38"/>
        <v>0.14999999999999994</v>
      </c>
      <c r="BJ18">
        <f>IF(MONTH(D191)=4,E191,"")</f>
        <v>0.15</v>
      </c>
      <c r="BK18" s="7">
        <v>42456</v>
      </c>
      <c r="BL18">
        <f t="shared" si="9"/>
        <v>5670</v>
      </c>
      <c r="BM18">
        <f t="shared" si="39"/>
        <v>360</v>
      </c>
      <c r="BN18">
        <f t="shared" si="40"/>
        <v>2.2499999999999985E-2</v>
      </c>
      <c r="BO18" s="8">
        <f t="shared" si="41"/>
        <v>0.14999999999999994</v>
      </c>
      <c r="BP18">
        <f>IF(MONTH(D192)=5,E192,"")</f>
        <v>0.15</v>
      </c>
      <c r="BQ18" s="7">
        <v>42487</v>
      </c>
      <c r="BR18">
        <f t="shared" si="10"/>
        <v>5700</v>
      </c>
      <c r="BS18">
        <f t="shared" si="42"/>
        <v>360</v>
      </c>
      <c r="BT18">
        <f t="shared" si="43"/>
        <v>2.2500000000000023E-2</v>
      </c>
      <c r="BU18" s="8">
        <f t="shared" si="44"/>
        <v>0.15000000000000008</v>
      </c>
      <c r="BV18">
        <f>IF(MONTH(D193)=6,E193,"")</f>
        <v>0.15</v>
      </c>
      <c r="BW18" s="7">
        <v>42517</v>
      </c>
      <c r="BX18">
        <f t="shared" si="11"/>
        <v>5730</v>
      </c>
      <c r="BY18">
        <f t="shared" si="45"/>
        <v>360</v>
      </c>
      <c r="BZ18">
        <f t="shared" si="46"/>
        <v>2.2499999999999985E-2</v>
      </c>
      <c r="CA18" s="8">
        <f t="shared" si="47"/>
        <v>0.14999999999999994</v>
      </c>
    </row>
    <row r="19" spans="1:79" x14ac:dyDescent="0.2">
      <c r="A19" s="2" t="s">
        <v>6</v>
      </c>
      <c r="B19" s="2" t="s">
        <v>7</v>
      </c>
      <c r="C19" s="2" t="s">
        <v>8</v>
      </c>
      <c r="D19" s="3">
        <v>37226</v>
      </c>
      <c r="E19" s="4">
        <v>0.39</v>
      </c>
      <c r="F19" s="3">
        <v>36704</v>
      </c>
      <c r="G19" s="6"/>
      <c r="H19" s="9">
        <f>IF(MONTH(D194)=7,E194,"")</f>
        <v>0.15</v>
      </c>
      <c r="I19" s="7">
        <v>42549</v>
      </c>
      <c r="J19">
        <f t="shared" si="0"/>
        <v>5761</v>
      </c>
      <c r="K19">
        <f t="shared" si="12"/>
        <v>360</v>
      </c>
      <c r="L19">
        <f t="shared" si="13"/>
        <v>2.2500000000000023E-2</v>
      </c>
      <c r="M19" s="8">
        <f t="shared" si="14"/>
        <v>0.15000000000000008</v>
      </c>
      <c r="N19">
        <f>IF(MONTH(D195)=8,E195,"")</f>
        <v>0.15</v>
      </c>
      <c r="O19" s="7">
        <v>42578</v>
      </c>
      <c r="P19">
        <f t="shared" si="1"/>
        <v>5790</v>
      </c>
      <c r="Q19">
        <f t="shared" si="15"/>
        <v>360</v>
      </c>
      <c r="R19">
        <f t="shared" si="16"/>
        <v>2.2500000000000023E-2</v>
      </c>
      <c r="S19" s="8">
        <f t="shared" si="17"/>
        <v>0.15000000000000008</v>
      </c>
      <c r="T19">
        <f>IF(MONTH(D196)=9,E196,"")</f>
        <v>0.15</v>
      </c>
      <c r="U19" s="7">
        <v>42611</v>
      </c>
      <c r="V19">
        <f t="shared" si="2"/>
        <v>5822</v>
      </c>
      <c r="W19">
        <f t="shared" si="18"/>
        <v>360</v>
      </c>
      <c r="X19">
        <f t="shared" si="19"/>
        <v>2.2500000000000023E-2</v>
      </c>
      <c r="Y19" s="8">
        <f t="shared" si="20"/>
        <v>0.15000000000000008</v>
      </c>
      <c r="Z19">
        <f>IF(MONTH(D197)=10,E197,"")</f>
        <v>0.15</v>
      </c>
      <c r="AA19" s="7">
        <v>42640</v>
      </c>
      <c r="AB19">
        <f t="shared" si="3"/>
        <v>5850</v>
      </c>
      <c r="AC19">
        <f t="shared" si="21"/>
        <v>360</v>
      </c>
      <c r="AD19">
        <f t="shared" si="22"/>
        <v>2.2500000000000023E-2</v>
      </c>
      <c r="AE19" s="8">
        <f t="shared" si="23"/>
        <v>0.15000000000000008</v>
      </c>
      <c r="AF19">
        <f>IF(MONTH(D198)=11,E198,"")</f>
        <v>0.15</v>
      </c>
      <c r="AG19" s="7">
        <v>42670</v>
      </c>
      <c r="AH19">
        <f t="shared" si="4"/>
        <v>5880</v>
      </c>
      <c r="AI19">
        <f t="shared" si="24"/>
        <v>360</v>
      </c>
      <c r="AJ19">
        <f t="shared" si="25"/>
        <v>2.2499999999999985E-2</v>
      </c>
      <c r="AK19" s="8">
        <f t="shared" si="26"/>
        <v>0.14999999999999994</v>
      </c>
      <c r="AL19">
        <f>IF(MONTH(D199)=12,E199,"")</f>
        <v>0.15</v>
      </c>
      <c r="AM19" s="7">
        <v>42702</v>
      </c>
      <c r="AN19">
        <f t="shared" si="5"/>
        <v>5911</v>
      </c>
      <c r="AO19">
        <f t="shared" si="27"/>
        <v>360</v>
      </c>
      <c r="AP19">
        <f t="shared" si="28"/>
        <v>2.2500000000000023E-2</v>
      </c>
      <c r="AQ19" s="8">
        <f t="shared" si="29"/>
        <v>0.15000000000000008</v>
      </c>
      <c r="AR19">
        <f>IF(MONTH(D200)=1,E200,"")</f>
        <v>0.15</v>
      </c>
      <c r="AS19" s="7">
        <v>42731</v>
      </c>
      <c r="AT19">
        <f t="shared" si="6"/>
        <v>5940</v>
      </c>
      <c r="AU19">
        <f t="shared" si="30"/>
        <v>360</v>
      </c>
      <c r="AV19">
        <f t="shared" si="31"/>
        <v>2.2500000000000023E-2</v>
      </c>
      <c r="AW19" s="8">
        <f t="shared" si="32"/>
        <v>0.15000000000000008</v>
      </c>
      <c r="AX19">
        <f>IF(MONTH(D201)=2,E201,"")</f>
        <v>0.15</v>
      </c>
      <c r="AY19" s="7">
        <v>42762</v>
      </c>
      <c r="AZ19">
        <f t="shared" si="7"/>
        <v>5970</v>
      </c>
      <c r="BA19">
        <f t="shared" si="33"/>
        <v>360</v>
      </c>
      <c r="BB19">
        <f t="shared" si="34"/>
        <v>2.2499999999999985E-2</v>
      </c>
      <c r="BC19" s="8">
        <f t="shared" si="35"/>
        <v>0.14999999999999994</v>
      </c>
      <c r="BD19">
        <f>IF(MONTH(D202)=3,E202,"")</f>
        <v>0.15</v>
      </c>
      <c r="BE19" s="7">
        <v>42793</v>
      </c>
      <c r="BF19">
        <f t="shared" si="8"/>
        <v>6000</v>
      </c>
      <c r="BG19">
        <f t="shared" si="36"/>
        <v>360</v>
      </c>
      <c r="BH19">
        <f t="shared" si="37"/>
        <v>2.2500000000000023E-2</v>
      </c>
      <c r="BI19" s="8">
        <f t="shared" si="38"/>
        <v>0.15000000000000008</v>
      </c>
      <c r="BJ19">
        <f>IF(MONTH(D203)=4,E203,"")</f>
        <v>0.15</v>
      </c>
      <c r="BK19" s="7">
        <v>42821</v>
      </c>
      <c r="BL19">
        <f t="shared" si="9"/>
        <v>6030</v>
      </c>
      <c r="BM19">
        <f t="shared" si="39"/>
        <v>360</v>
      </c>
      <c r="BN19">
        <f t="shared" si="40"/>
        <v>2.2499999999999985E-2</v>
      </c>
      <c r="BO19" s="8">
        <f t="shared" si="41"/>
        <v>0.14999999999999994</v>
      </c>
      <c r="BP19">
        <f>IF(MONTH(D204)=5,E204,"")</f>
        <v>0.15</v>
      </c>
      <c r="BQ19" s="7">
        <v>42852</v>
      </c>
      <c r="BR19">
        <f t="shared" si="10"/>
        <v>6060</v>
      </c>
      <c r="BS19">
        <f t="shared" si="42"/>
        <v>360</v>
      </c>
      <c r="BT19">
        <f t="shared" si="43"/>
        <v>2.2499999999999985E-2</v>
      </c>
      <c r="BU19" s="8">
        <f t="shared" si="44"/>
        <v>0.14999999999999994</v>
      </c>
      <c r="BV19">
        <f>IF(MONTH(D205)=6,E205,"")</f>
        <v>0.15</v>
      </c>
      <c r="BW19" s="7">
        <v>42882</v>
      </c>
      <c r="BX19">
        <f t="shared" si="11"/>
        <v>6090</v>
      </c>
      <c r="BY19">
        <f t="shared" si="45"/>
        <v>360</v>
      </c>
      <c r="BZ19">
        <f t="shared" si="46"/>
        <v>2.2500000000000062E-2</v>
      </c>
      <c r="CA19" s="8">
        <f t="shared" si="47"/>
        <v>0.15000000000000022</v>
      </c>
    </row>
    <row r="20" spans="1:79" x14ac:dyDescent="0.2">
      <c r="A20" s="2" t="s">
        <v>6</v>
      </c>
      <c r="B20" s="2" t="s">
        <v>7</v>
      </c>
      <c r="C20" s="2" t="s">
        <v>8</v>
      </c>
      <c r="D20" s="3">
        <v>37257</v>
      </c>
      <c r="E20" s="4">
        <v>0.39500000000000002</v>
      </c>
      <c r="F20" s="3">
        <v>36704</v>
      </c>
      <c r="G20" s="6"/>
      <c r="H20" s="9">
        <f>IF(MONTH(D206)=7,E206,"")</f>
        <v>0.15</v>
      </c>
      <c r="I20" s="7">
        <v>42914</v>
      </c>
      <c r="J20">
        <f t="shared" si="0"/>
        <v>6121</v>
      </c>
      <c r="K20">
        <f t="shared" si="12"/>
        <v>360</v>
      </c>
      <c r="L20">
        <f t="shared" si="13"/>
        <v>2.2499999999999985E-2</v>
      </c>
      <c r="M20" s="8">
        <f t="shared" si="14"/>
        <v>0.14999999999999994</v>
      </c>
      <c r="N20">
        <f>IF(MONTH(D207)=8,E207,"")</f>
        <v>0.15</v>
      </c>
      <c r="O20" s="7">
        <v>42943</v>
      </c>
      <c r="P20">
        <f t="shared" si="1"/>
        <v>6150</v>
      </c>
      <c r="Q20">
        <f t="shared" si="15"/>
        <v>360</v>
      </c>
      <c r="R20">
        <f t="shared" si="16"/>
        <v>2.2499999999999985E-2</v>
      </c>
      <c r="S20" s="8">
        <f t="shared" si="17"/>
        <v>0.14999999999999994</v>
      </c>
      <c r="T20">
        <f>IF(MONTH(D208)=9,E208,"")</f>
        <v>0.15</v>
      </c>
      <c r="U20" s="7">
        <v>42976</v>
      </c>
      <c r="V20">
        <f t="shared" si="2"/>
        <v>6182</v>
      </c>
      <c r="W20">
        <f t="shared" si="18"/>
        <v>360</v>
      </c>
      <c r="X20">
        <f t="shared" si="19"/>
        <v>2.2499999999999985E-2</v>
      </c>
      <c r="Y20" s="8">
        <f t="shared" si="20"/>
        <v>0.14999999999999994</v>
      </c>
      <c r="Z20">
        <f>IF(MONTH(D209)=10,E209,"")</f>
        <v>0.15</v>
      </c>
      <c r="AA20" s="7">
        <v>43005</v>
      </c>
      <c r="AB20">
        <f t="shared" si="3"/>
        <v>6210</v>
      </c>
      <c r="AC20">
        <f t="shared" si="21"/>
        <v>360</v>
      </c>
      <c r="AD20">
        <f t="shared" si="22"/>
        <v>2.2499999999999985E-2</v>
      </c>
      <c r="AE20" s="8">
        <f t="shared" si="23"/>
        <v>0.14999999999999994</v>
      </c>
      <c r="AF20">
        <f>IF(MONTH(D210)=11,E210,"")</f>
        <v>0.15</v>
      </c>
      <c r="AG20" s="7">
        <v>43035</v>
      </c>
      <c r="AH20">
        <f t="shared" si="4"/>
        <v>6240</v>
      </c>
      <c r="AI20">
        <f t="shared" si="24"/>
        <v>360</v>
      </c>
      <c r="AJ20">
        <f t="shared" si="25"/>
        <v>2.2500000000000062E-2</v>
      </c>
      <c r="AK20" s="8">
        <f t="shared" si="26"/>
        <v>0.15000000000000022</v>
      </c>
      <c r="AL20">
        <f>IF(MONTH(D211)=12,E211,"")</f>
        <v>0.15</v>
      </c>
      <c r="AM20" s="7">
        <v>43067</v>
      </c>
      <c r="AN20">
        <f t="shared" si="5"/>
        <v>6271</v>
      </c>
      <c r="AO20">
        <f t="shared" si="27"/>
        <v>360</v>
      </c>
      <c r="AP20">
        <f t="shared" si="28"/>
        <v>2.2499999999999985E-2</v>
      </c>
      <c r="AQ20" s="8">
        <f t="shared" si="29"/>
        <v>0.14999999999999994</v>
      </c>
      <c r="AR20">
        <v>0.15</v>
      </c>
      <c r="AS20" s="7">
        <v>43096</v>
      </c>
      <c r="AT20">
        <f t="shared" si="6"/>
        <v>6300</v>
      </c>
      <c r="AU20">
        <f t="shared" si="30"/>
        <v>360</v>
      </c>
      <c r="AV20">
        <f t="shared" si="31"/>
        <v>2.2499999999999985E-2</v>
      </c>
      <c r="AW20" s="8">
        <f t="shared" si="32"/>
        <v>0.14999999999999994</v>
      </c>
      <c r="AX20">
        <v>0.15</v>
      </c>
      <c r="AY20" s="7">
        <v>43127</v>
      </c>
      <c r="AZ20">
        <f t="shared" si="7"/>
        <v>6330</v>
      </c>
      <c r="BA20">
        <f t="shared" si="33"/>
        <v>360</v>
      </c>
      <c r="BB20">
        <f t="shared" si="34"/>
        <v>2.2499999999999985E-2</v>
      </c>
      <c r="BC20" s="8">
        <f t="shared" si="35"/>
        <v>0.14999999999999994</v>
      </c>
      <c r="BD20">
        <v>0.15</v>
      </c>
      <c r="BE20" s="7">
        <v>43158</v>
      </c>
      <c r="BF20">
        <f t="shared" si="8"/>
        <v>6360</v>
      </c>
      <c r="BG20">
        <f t="shared" si="36"/>
        <v>360</v>
      </c>
      <c r="BH20">
        <f t="shared" si="37"/>
        <v>2.2499999999999985E-2</v>
      </c>
      <c r="BI20" s="8">
        <f t="shared" si="38"/>
        <v>0.14999999999999994</v>
      </c>
      <c r="BJ20">
        <v>0.15</v>
      </c>
      <c r="BK20" s="7">
        <v>43186</v>
      </c>
      <c r="BL20">
        <f t="shared" si="9"/>
        <v>6390</v>
      </c>
      <c r="BM20">
        <f t="shared" si="39"/>
        <v>360</v>
      </c>
      <c r="BN20">
        <f t="shared" si="40"/>
        <v>2.2500000000000062E-2</v>
      </c>
      <c r="BO20" s="8">
        <f t="shared" si="41"/>
        <v>0.15000000000000022</v>
      </c>
      <c r="BP20">
        <v>0.15</v>
      </c>
      <c r="BQ20" s="7">
        <v>43217</v>
      </c>
      <c r="BR20">
        <f t="shared" si="10"/>
        <v>6420</v>
      </c>
      <c r="BS20">
        <f t="shared" si="42"/>
        <v>360</v>
      </c>
      <c r="BT20">
        <f t="shared" si="43"/>
        <v>2.2499999999999985E-2</v>
      </c>
      <c r="BU20" s="8">
        <f t="shared" si="44"/>
        <v>0.14999999999999994</v>
      </c>
      <c r="BV20">
        <v>0.15</v>
      </c>
      <c r="BW20" s="7">
        <v>43247</v>
      </c>
      <c r="BX20">
        <f t="shared" si="11"/>
        <v>6450</v>
      </c>
      <c r="BY20">
        <f t="shared" si="45"/>
        <v>360</v>
      </c>
      <c r="BZ20">
        <f t="shared" si="46"/>
        <v>2.2499999999999985E-2</v>
      </c>
      <c r="CA20" s="8">
        <f t="shared" si="47"/>
        <v>0.14999999999999994</v>
      </c>
    </row>
    <row r="21" spans="1:79" x14ac:dyDescent="0.2">
      <c r="A21" s="2" t="s">
        <v>6</v>
      </c>
      <c r="B21" s="2" t="s">
        <v>7</v>
      </c>
      <c r="C21" s="2" t="s">
        <v>8</v>
      </c>
      <c r="D21" s="3">
        <v>37288</v>
      </c>
      <c r="E21" s="4">
        <v>0.38750000000000001</v>
      </c>
      <c r="F21" s="3">
        <v>36704</v>
      </c>
      <c r="G21" s="6"/>
      <c r="Z21" t="str">
        <f>IF(MONTH(D210)=10,E210,"")</f>
        <v/>
      </c>
      <c r="AF21" t="str">
        <f>IF(MONTH(D211)=11,E211,"")</f>
        <v/>
      </c>
    </row>
    <row r="22" spans="1:79" x14ac:dyDescent="0.2">
      <c r="A22" s="2" t="s">
        <v>6</v>
      </c>
      <c r="B22" s="2" t="s">
        <v>7</v>
      </c>
      <c r="C22" s="2" t="s">
        <v>8</v>
      </c>
      <c r="D22" s="3">
        <v>37316</v>
      </c>
      <c r="E22" s="4">
        <v>0.36249999999999999</v>
      </c>
      <c r="F22" s="3">
        <v>36704</v>
      </c>
      <c r="G22" s="6"/>
      <c r="Z22" t="str">
        <f>IF(MONTH(D211)=10,E211,"")</f>
        <v/>
      </c>
    </row>
    <row r="23" spans="1:79" x14ac:dyDescent="0.2">
      <c r="A23" s="2" t="s">
        <v>6</v>
      </c>
      <c r="B23" s="2" t="s">
        <v>7</v>
      </c>
      <c r="C23" s="2" t="s">
        <v>8</v>
      </c>
      <c r="D23" s="3">
        <v>37347</v>
      </c>
      <c r="E23" s="4">
        <v>0.31</v>
      </c>
      <c r="F23" s="3">
        <v>36704</v>
      </c>
      <c r="G23" s="6"/>
    </row>
    <row r="24" spans="1:79" x14ac:dyDescent="0.2">
      <c r="A24" s="2" t="s">
        <v>6</v>
      </c>
      <c r="B24" s="2" t="s">
        <v>7</v>
      </c>
      <c r="C24" s="2" t="s">
        <v>8</v>
      </c>
      <c r="D24" s="3">
        <v>37377</v>
      </c>
      <c r="E24" s="4">
        <v>0.3</v>
      </c>
      <c r="F24" s="3">
        <v>36704</v>
      </c>
      <c r="G24" s="6"/>
    </row>
    <row r="25" spans="1:79" x14ac:dyDescent="0.2">
      <c r="A25" s="2" t="s">
        <v>6</v>
      </c>
      <c r="B25" s="2" t="s">
        <v>7</v>
      </c>
      <c r="C25" s="2" t="s">
        <v>8</v>
      </c>
      <c r="D25" s="3">
        <v>37408</v>
      </c>
      <c r="E25" s="4">
        <v>0.29749999999999999</v>
      </c>
      <c r="F25" s="3">
        <v>36704</v>
      </c>
      <c r="G25" s="6"/>
    </row>
    <row r="26" spans="1:79" x14ac:dyDescent="0.2">
      <c r="A26" s="2" t="s">
        <v>6</v>
      </c>
      <c r="B26" s="2" t="s">
        <v>7</v>
      </c>
      <c r="C26" s="2" t="s">
        <v>8</v>
      </c>
      <c r="D26" s="3">
        <v>37438</v>
      </c>
      <c r="E26" s="4">
        <v>0.29499999999999998</v>
      </c>
      <c r="F26" s="3">
        <v>36704</v>
      </c>
      <c r="G26" s="6"/>
    </row>
    <row r="27" spans="1:79" x14ac:dyDescent="0.2">
      <c r="A27" s="2" t="s">
        <v>6</v>
      </c>
      <c r="B27" s="2" t="s">
        <v>7</v>
      </c>
      <c r="C27" s="2" t="s">
        <v>8</v>
      </c>
      <c r="D27" s="3">
        <v>37469</v>
      </c>
      <c r="E27" s="4">
        <v>0.29499999999999998</v>
      </c>
      <c r="F27" s="3">
        <v>36704</v>
      </c>
      <c r="G27" s="6"/>
    </row>
    <row r="28" spans="1:79" x14ac:dyDescent="0.2">
      <c r="A28" s="2" t="s">
        <v>6</v>
      </c>
      <c r="B28" s="2" t="s">
        <v>7</v>
      </c>
      <c r="C28" s="2" t="s">
        <v>8</v>
      </c>
      <c r="D28" s="3">
        <v>37500</v>
      </c>
      <c r="E28" s="4">
        <v>0.29499999999999998</v>
      </c>
      <c r="F28" s="3">
        <v>36704</v>
      </c>
      <c r="G28" s="6"/>
    </row>
    <row r="29" spans="1:79" x14ac:dyDescent="0.2">
      <c r="A29" s="2" t="s">
        <v>6</v>
      </c>
      <c r="B29" s="2" t="s">
        <v>7</v>
      </c>
      <c r="C29" s="2" t="s">
        <v>8</v>
      </c>
      <c r="D29" s="3">
        <v>37530</v>
      </c>
      <c r="E29" s="4">
        <v>0.3</v>
      </c>
      <c r="F29" s="3">
        <v>36704</v>
      </c>
      <c r="G29" s="6"/>
    </row>
    <row r="30" spans="1:79" x14ac:dyDescent="0.2">
      <c r="A30" s="2" t="s">
        <v>6</v>
      </c>
      <c r="B30" s="2" t="s">
        <v>7</v>
      </c>
      <c r="C30" s="2" t="s">
        <v>8</v>
      </c>
      <c r="D30" s="3">
        <v>37561</v>
      </c>
      <c r="E30" s="4">
        <v>0.30249999999999999</v>
      </c>
      <c r="F30" s="3">
        <v>36704</v>
      </c>
      <c r="G30" s="6"/>
    </row>
    <row r="31" spans="1:79" x14ac:dyDescent="0.2">
      <c r="A31" s="2" t="s">
        <v>6</v>
      </c>
      <c r="B31" s="2" t="s">
        <v>7</v>
      </c>
      <c r="C31" s="2" t="s">
        <v>8</v>
      </c>
      <c r="D31" s="3">
        <v>37591</v>
      </c>
      <c r="E31" s="4">
        <v>0.30499999999999999</v>
      </c>
      <c r="F31" s="3">
        <v>36704</v>
      </c>
      <c r="G31" s="6"/>
    </row>
    <row r="32" spans="1:79" x14ac:dyDescent="0.2">
      <c r="A32" s="2" t="s">
        <v>6</v>
      </c>
      <c r="B32" s="2" t="s">
        <v>7</v>
      </c>
      <c r="C32" s="2" t="s">
        <v>8</v>
      </c>
      <c r="D32" s="3">
        <v>37622</v>
      </c>
      <c r="E32" s="4">
        <v>0.3125</v>
      </c>
      <c r="F32" s="3">
        <v>36704</v>
      </c>
      <c r="G32" s="6"/>
    </row>
    <row r="33" spans="1:7" x14ac:dyDescent="0.2">
      <c r="A33" s="2" t="s">
        <v>6</v>
      </c>
      <c r="B33" s="2" t="s">
        <v>7</v>
      </c>
      <c r="C33" s="2" t="s">
        <v>8</v>
      </c>
      <c r="D33" s="3">
        <v>37653</v>
      </c>
      <c r="E33" s="4">
        <v>0.30249999999999999</v>
      </c>
      <c r="F33" s="3">
        <v>36704</v>
      </c>
      <c r="G33" s="6"/>
    </row>
    <row r="34" spans="1:7" x14ac:dyDescent="0.2">
      <c r="A34" s="2" t="s">
        <v>6</v>
      </c>
      <c r="B34" s="2" t="s">
        <v>7</v>
      </c>
      <c r="C34" s="2" t="s">
        <v>8</v>
      </c>
      <c r="D34" s="3">
        <v>37681</v>
      </c>
      <c r="E34" s="4">
        <v>0.29499999999999998</v>
      </c>
      <c r="F34" s="3">
        <v>36704</v>
      </c>
      <c r="G34" s="6"/>
    </row>
    <row r="35" spans="1:7" x14ac:dyDescent="0.2">
      <c r="A35" s="2" t="s">
        <v>6</v>
      </c>
      <c r="B35" s="2" t="s">
        <v>7</v>
      </c>
      <c r="C35" s="2" t="s">
        <v>8</v>
      </c>
      <c r="D35" s="3">
        <v>37712</v>
      </c>
      <c r="E35" s="4">
        <v>0.26250000000000001</v>
      </c>
      <c r="F35" s="3">
        <v>36704</v>
      </c>
      <c r="G35" s="6"/>
    </row>
    <row r="36" spans="1:7" x14ac:dyDescent="0.2">
      <c r="A36" s="2" t="s">
        <v>6</v>
      </c>
      <c r="B36" s="2" t="s">
        <v>7</v>
      </c>
      <c r="C36" s="2" t="s">
        <v>8</v>
      </c>
      <c r="D36" s="3">
        <v>37742</v>
      </c>
      <c r="E36" s="4">
        <v>0.25750000000000001</v>
      </c>
      <c r="F36" s="3">
        <v>36704</v>
      </c>
      <c r="G36" s="6"/>
    </row>
    <row r="37" spans="1:7" x14ac:dyDescent="0.2">
      <c r="A37" s="2" t="s">
        <v>6</v>
      </c>
      <c r="B37" s="2" t="s">
        <v>7</v>
      </c>
      <c r="C37" s="2" t="s">
        <v>8</v>
      </c>
      <c r="D37" s="3">
        <v>37773</v>
      </c>
      <c r="E37" s="4">
        <v>0.25750000000000001</v>
      </c>
      <c r="F37" s="3">
        <v>36704</v>
      </c>
      <c r="G37" s="6"/>
    </row>
    <row r="38" spans="1:7" x14ac:dyDescent="0.2">
      <c r="A38" s="2" t="s">
        <v>6</v>
      </c>
      <c r="B38" s="2" t="s">
        <v>7</v>
      </c>
      <c r="C38" s="2" t="s">
        <v>8</v>
      </c>
      <c r="D38" s="3">
        <v>37803</v>
      </c>
      <c r="E38" s="4">
        <v>0.25750000000000001</v>
      </c>
      <c r="F38" s="3">
        <v>36704</v>
      </c>
      <c r="G38" s="6"/>
    </row>
    <row r="39" spans="1:7" x14ac:dyDescent="0.2">
      <c r="A39" s="2" t="s">
        <v>6</v>
      </c>
      <c r="B39" s="2" t="s">
        <v>7</v>
      </c>
      <c r="C39" s="2" t="s">
        <v>8</v>
      </c>
      <c r="D39" s="3">
        <v>37834</v>
      </c>
      <c r="E39" s="4">
        <v>0.25750000000000001</v>
      </c>
      <c r="F39" s="3">
        <v>36704</v>
      </c>
      <c r="G39" s="6"/>
    </row>
    <row r="40" spans="1:7" x14ac:dyDescent="0.2">
      <c r="A40" s="2" t="s">
        <v>6</v>
      </c>
      <c r="B40" s="2" t="s">
        <v>7</v>
      </c>
      <c r="C40" s="2" t="s">
        <v>8</v>
      </c>
      <c r="D40" s="3">
        <v>37865</v>
      </c>
      <c r="E40" s="4">
        <v>0.25750000000000001</v>
      </c>
      <c r="F40" s="3">
        <v>36704</v>
      </c>
      <c r="G40" s="6"/>
    </row>
    <row r="41" spans="1:7" x14ac:dyDescent="0.2">
      <c r="A41" s="2" t="s">
        <v>6</v>
      </c>
      <c r="B41" s="2" t="s">
        <v>7</v>
      </c>
      <c r="C41" s="2" t="s">
        <v>8</v>
      </c>
      <c r="D41" s="3">
        <v>37895</v>
      </c>
      <c r="E41" s="4">
        <v>0.25750000000000001</v>
      </c>
      <c r="F41" s="3">
        <v>36704</v>
      </c>
      <c r="G41" s="6"/>
    </row>
    <row r="42" spans="1:7" x14ac:dyDescent="0.2">
      <c r="A42" s="2" t="s">
        <v>6</v>
      </c>
      <c r="B42" s="2" t="s">
        <v>7</v>
      </c>
      <c r="C42" s="2" t="s">
        <v>8</v>
      </c>
      <c r="D42" s="3">
        <v>37926</v>
      </c>
      <c r="E42" s="4">
        <v>0.26250000000000001</v>
      </c>
      <c r="F42" s="3">
        <v>36704</v>
      </c>
      <c r="G42" s="6"/>
    </row>
    <row r="43" spans="1:7" x14ac:dyDescent="0.2">
      <c r="A43" s="2" t="s">
        <v>6</v>
      </c>
      <c r="B43" s="2" t="s">
        <v>7</v>
      </c>
      <c r="C43" s="2" t="s">
        <v>8</v>
      </c>
      <c r="D43" s="3">
        <v>37956</v>
      </c>
      <c r="E43" s="4">
        <v>0.26500000000000001</v>
      </c>
      <c r="F43" s="3">
        <v>36704</v>
      </c>
      <c r="G43" s="6"/>
    </row>
    <row r="44" spans="1:7" x14ac:dyDescent="0.2">
      <c r="A44" s="2" t="s">
        <v>6</v>
      </c>
      <c r="B44" s="2" t="s">
        <v>7</v>
      </c>
      <c r="C44" s="2" t="s">
        <v>8</v>
      </c>
      <c r="D44" s="3">
        <v>37987</v>
      </c>
      <c r="E44" s="4">
        <v>0.27</v>
      </c>
      <c r="F44" s="3">
        <v>36704</v>
      </c>
      <c r="G44" s="6"/>
    </row>
    <row r="45" spans="1:7" x14ac:dyDescent="0.2">
      <c r="A45" s="2" t="s">
        <v>6</v>
      </c>
      <c r="B45" s="2" t="s">
        <v>7</v>
      </c>
      <c r="C45" s="2" t="s">
        <v>8</v>
      </c>
      <c r="D45" s="3">
        <v>38018</v>
      </c>
      <c r="E45" s="4">
        <v>0.26500000000000001</v>
      </c>
      <c r="F45" s="3">
        <v>36704</v>
      </c>
      <c r="G45" s="6"/>
    </row>
    <row r="46" spans="1:7" x14ac:dyDescent="0.2">
      <c r="A46" s="2" t="s">
        <v>6</v>
      </c>
      <c r="B46" s="2" t="s">
        <v>7</v>
      </c>
      <c r="C46" s="2" t="s">
        <v>8</v>
      </c>
      <c r="D46" s="3">
        <v>38047</v>
      </c>
      <c r="E46" s="4">
        <v>0.26</v>
      </c>
      <c r="F46" s="3">
        <v>36704</v>
      </c>
      <c r="G46" s="6"/>
    </row>
    <row r="47" spans="1:7" x14ac:dyDescent="0.2">
      <c r="A47" s="2" t="s">
        <v>6</v>
      </c>
      <c r="B47" s="2" t="s">
        <v>7</v>
      </c>
      <c r="C47" s="2" t="s">
        <v>8</v>
      </c>
      <c r="D47" s="3">
        <v>38078</v>
      </c>
      <c r="E47" s="4">
        <v>0.24</v>
      </c>
      <c r="F47" s="3">
        <v>36704</v>
      </c>
      <c r="G47" s="6"/>
    </row>
    <row r="48" spans="1:7" x14ac:dyDescent="0.2">
      <c r="A48" s="2" t="s">
        <v>6</v>
      </c>
      <c r="B48" s="2" t="s">
        <v>7</v>
      </c>
      <c r="C48" s="2" t="s">
        <v>8</v>
      </c>
      <c r="D48" s="3">
        <v>38108</v>
      </c>
      <c r="E48" s="4">
        <v>0.24</v>
      </c>
      <c r="F48" s="3">
        <v>36704</v>
      </c>
      <c r="G48" s="6"/>
    </row>
    <row r="49" spans="1:7" x14ac:dyDescent="0.2">
      <c r="A49" s="2" t="s">
        <v>6</v>
      </c>
      <c r="B49" s="2" t="s">
        <v>7</v>
      </c>
      <c r="C49" s="2" t="s">
        <v>8</v>
      </c>
      <c r="D49" s="3">
        <v>38139</v>
      </c>
      <c r="E49" s="4">
        <v>0.24</v>
      </c>
      <c r="F49" s="3">
        <v>36704</v>
      </c>
      <c r="G49" s="6"/>
    </row>
    <row r="50" spans="1:7" x14ac:dyDescent="0.2">
      <c r="A50" s="2" t="s">
        <v>6</v>
      </c>
      <c r="B50" s="2" t="s">
        <v>7</v>
      </c>
      <c r="C50" s="2" t="s">
        <v>8</v>
      </c>
      <c r="D50" s="3">
        <v>38169</v>
      </c>
      <c r="E50" s="4">
        <v>0.23749999999999999</v>
      </c>
      <c r="F50" s="3">
        <v>36704</v>
      </c>
      <c r="G50" s="6"/>
    </row>
    <row r="51" spans="1:7" x14ac:dyDescent="0.2">
      <c r="A51" s="2" t="s">
        <v>6</v>
      </c>
      <c r="B51" s="2" t="s">
        <v>7</v>
      </c>
      <c r="C51" s="2" t="s">
        <v>8</v>
      </c>
      <c r="D51" s="3">
        <v>38200</v>
      </c>
      <c r="E51" s="4">
        <v>0.23749999999999999</v>
      </c>
      <c r="F51" s="3">
        <v>36704</v>
      </c>
      <c r="G51" s="6"/>
    </row>
    <row r="52" spans="1:7" x14ac:dyDescent="0.2">
      <c r="A52" s="2" t="s">
        <v>6</v>
      </c>
      <c r="B52" s="2" t="s">
        <v>7</v>
      </c>
      <c r="C52" s="2" t="s">
        <v>8</v>
      </c>
      <c r="D52" s="3">
        <v>38231</v>
      </c>
      <c r="E52" s="4">
        <v>0.23749999999999999</v>
      </c>
      <c r="F52" s="3">
        <v>36704</v>
      </c>
      <c r="G52" s="6"/>
    </row>
    <row r="53" spans="1:7" x14ac:dyDescent="0.2">
      <c r="A53" s="2" t="s">
        <v>6</v>
      </c>
      <c r="B53" s="2" t="s">
        <v>7</v>
      </c>
      <c r="C53" s="2" t="s">
        <v>8</v>
      </c>
      <c r="D53" s="3">
        <v>38261</v>
      </c>
      <c r="E53" s="4">
        <v>0.23749999999999999</v>
      </c>
      <c r="F53" s="3">
        <v>36704</v>
      </c>
      <c r="G53" s="6"/>
    </row>
    <row r="54" spans="1:7" x14ac:dyDescent="0.2">
      <c r="A54" s="2" t="s">
        <v>6</v>
      </c>
      <c r="B54" s="2" t="s">
        <v>7</v>
      </c>
      <c r="C54" s="2" t="s">
        <v>8</v>
      </c>
      <c r="D54" s="3">
        <v>38292</v>
      </c>
      <c r="E54" s="4">
        <v>0.24</v>
      </c>
      <c r="F54" s="3">
        <v>36704</v>
      </c>
      <c r="G54" s="6"/>
    </row>
    <row r="55" spans="1:7" x14ac:dyDescent="0.2">
      <c r="A55" s="2" t="s">
        <v>6</v>
      </c>
      <c r="B55" s="2" t="s">
        <v>7</v>
      </c>
      <c r="C55" s="2" t="s">
        <v>8</v>
      </c>
      <c r="D55" s="3">
        <v>38322</v>
      </c>
      <c r="E55" s="4">
        <v>0.24249999999999999</v>
      </c>
      <c r="F55" s="3">
        <v>36704</v>
      </c>
      <c r="G55" s="6"/>
    </row>
    <row r="56" spans="1:7" x14ac:dyDescent="0.2">
      <c r="A56" s="2" t="s">
        <v>6</v>
      </c>
      <c r="B56" s="2" t="s">
        <v>7</v>
      </c>
      <c r="C56" s="2" t="s">
        <v>8</v>
      </c>
      <c r="D56" s="3">
        <v>38353</v>
      </c>
      <c r="E56" s="4">
        <v>0.2475</v>
      </c>
      <c r="F56" s="3">
        <v>36704</v>
      </c>
      <c r="G56" s="6"/>
    </row>
    <row r="57" spans="1:7" x14ac:dyDescent="0.2">
      <c r="A57" s="2" t="s">
        <v>6</v>
      </c>
      <c r="B57" s="2" t="s">
        <v>7</v>
      </c>
      <c r="C57" s="2" t="s">
        <v>8</v>
      </c>
      <c r="D57" s="3">
        <v>38384</v>
      </c>
      <c r="E57" s="4">
        <v>0.24249999999999999</v>
      </c>
      <c r="F57" s="3">
        <v>36704</v>
      </c>
      <c r="G57" s="6"/>
    </row>
    <row r="58" spans="1:7" x14ac:dyDescent="0.2">
      <c r="A58" s="2" t="s">
        <v>6</v>
      </c>
      <c r="B58" s="2" t="s">
        <v>7</v>
      </c>
      <c r="C58" s="2" t="s">
        <v>8</v>
      </c>
      <c r="D58" s="3">
        <v>38412</v>
      </c>
      <c r="E58" s="4">
        <v>0.24</v>
      </c>
      <c r="F58" s="3">
        <v>36704</v>
      </c>
      <c r="G58" s="6"/>
    </row>
    <row r="59" spans="1:7" x14ac:dyDescent="0.2">
      <c r="A59" s="2" t="s">
        <v>6</v>
      </c>
      <c r="B59" s="2" t="s">
        <v>7</v>
      </c>
      <c r="C59" s="2" t="s">
        <v>8</v>
      </c>
      <c r="D59" s="3">
        <v>38443</v>
      </c>
      <c r="E59" s="4">
        <v>0.22750000000000001</v>
      </c>
      <c r="F59" s="3">
        <v>36704</v>
      </c>
      <c r="G59" s="6"/>
    </row>
    <row r="60" spans="1:7" x14ac:dyDescent="0.2">
      <c r="A60" s="2" t="s">
        <v>6</v>
      </c>
      <c r="B60" s="2" t="s">
        <v>7</v>
      </c>
      <c r="C60" s="2" t="s">
        <v>8</v>
      </c>
      <c r="D60" s="3">
        <v>38473</v>
      </c>
      <c r="E60" s="4">
        <v>0.22750000000000001</v>
      </c>
      <c r="F60" s="3">
        <v>36704</v>
      </c>
      <c r="G60" s="6"/>
    </row>
    <row r="61" spans="1:7" x14ac:dyDescent="0.2">
      <c r="A61" s="2" t="s">
        <v>6</v>
      </c>
      <c r="B61" s="2" t="s">
        <v>7</v>
      </c>
      <c r="C61" s="2" t="s">
        <v>8</v>
      </c>
      <c r="D61" s="3">
        <v>38504</v>
      </c>
      <c r="E61" s="4">
        <v>0.22750000000000001</v>
      </c>
      <c r="F61" s="3">
        <v>36704</v>
      </c>
      <c r="G61" s="6"/>
    </row>
    <row r="62" spans="1:7" x14ac:dyDescent="0.2">
      <c r="A62" s="2" t="s">
        <v>6</v>
      </c>
      <c r="B62" s="2" t="s">
        <v>7</v>
      </c>
      <c r="C62" s="2" t="s">
        <v>8</v>
      </c>
      <c r="D62" s="3">
        <v>38534</v>
      </c>
      <c r="E62" s="4">
        <v>0.22750000000000001</v>
      </c>
      <c r="F62" s="3">
        <v>36704</v>
      </c>
      <c r="G62" s="6"/>
    </row>
    <row r="63" spans="1:7" x14ac:dyDescent="0.2">
      <c r="A63" s="2" t="s">
        <v>6</v>
      </c>
      <c r="B63" s="2" t="s">
        <v>7</v>
      </c>
      <c r="C63" s="2" t="s">
        <v>8</v>
      </c>
      <c r="D63" s="3">
        <v>38565</v>
      </c>
      <c r="E63" s="4">
        <v>0.22750000000000001</v>
      </c>
      <c r="F63" s="3">
        <v>36704</v>
      </c>
      <c r="G63" s="6"/>
    </row>
    <row r="64" spans="1:7" x14ac:dyDescent="0.2">
      <c r="A64" s="2" t="s">
        <v>6</v>
      </c>
      <c r="B64" s="2" t="s">
        <v>7</v>
      </c>
      <c r="C64" s="2" t="s">
        <v>8</v>
      </c>
      <c r="D64" s="3">
        <v>38596</v>
      </c>
      <c r="E64" s="4">
        <v>0.22750000000000001</v>
      </c>
      <c r="F64" s="3">
        <v>36704</v>
      </c>
      <c r="G64" s="6"/>
    </row>
    <row r="65" spans="1:7" x14ac:dyDescent="0.2">
      <c r="A65" s="2" t="s">
        <v>6</v>
      </c>
      <c r="B65" s="2" t="s">
        <v>7</v>
      </c>
      <c r="C65" s="2" t="s">
        <v>8</v>
      </c>
      <c r="D65" s="3">
        <v>38626</v>
      </c>
      <c r="E65" s="4">
        <v>0.22500000000000001</v>
      </c>
      <c r="F65" s="3">
        <v>36704</v>
      </c>
      <c r="G65" s="6"/>
    </row>
    <row r="66" spans="1:7" x14ac:dyDescent="0.2">
      <c r="A66" s="2" t="s">
        <v>6</v>
      </c>
      <c r="B66" s="2" t="s">
        <v>7</v>
      </c>
      <c r="C66" s="2" t="s">
        <v>8</v>
      </c>
      <c r="D66" s="3">
        <v>38657</v>
      </c>
      <c r="E66" s="4">
        <v>0.22500000000000001</v>
      </c>
      <c r="F66" s="3">
        <v>36704</v>
      </c>
      <c r="G66" s="6"/>
    </row>
    <row r="67" spans="1:7" x14ac:dyDescent="0.2">
      <c r="A67" s="2" t="s">
        <v>6</v>
      </c>
      <c r="B67" s="2" t="s">
        <v>7</v>
      </c>
      <c r="C67" s="2" t="s">
        <v>8</v>
      </c>
      <c r="D67" s="3">
        <v>38687</v>
      </c>
      <c r="E67" s="4">
        <v>0.22750000000000001</v>
      </c>
      <c r="F67" s="3">
        <v>36704</v>
      </c>
      <c r="G67" s="6"/>
    </row>
    <row r="68" spans="1:7" x14ac:dyDescent="0.2">
      <c r="A68" s="2" t="s">
        <v>6</v>
      </c>
      <c r="B68" s="2" t="s">
        <v>7</v>
      </c>
      <c r="C68" s="2" t="s">
        <v>8</v>
      </c>
      <c r="D68" s="3">
        <v>38718</v>
      </c>
      <c r="E68" s="4">
        <v>0.23</v>
      </c>
      <c r="F68" s="3">
        <v>36704</v>
      </c>
      <c r="G68" s="6"/>
    </row>
    <row r="69" spans="1:7" x14ac:dyDescent="0.2">
      <c r="A69" s="2" t="s">
        <v>6</v>
      </c>
      <c r="B69" s="2" t="s">
        <v>7</v>
      </c>
      <c r="C69" s="2" t="s">
        <v>8</v>
      </c>
      <c r="D69" s="3">
        <v>38749</v>
      </c>
      <c r="E69" s="4">
        <v>0.22500000000000001</v>
      </c>
      <c r="F69" s="3">
        <v>36704</v>
      </c>
      <c r="G69" s="6"/>
    </row>
    <row r="70" spans="1:7" x14ac:dyDescent="0.2">
      <c r="A70" s="2" t="s">
        <v>6</v>
      </c>
      <c r="B70" s="2" t="s">
        <v>7</v>
      </c>
      <c r="C70" s="2" t="s">
        <v>8</v>
      </c>
      <c r="D70" s="3">
        <v>38777</v>
      </c>
      <c r="E70" s="4">
        <v>0.1585</v>
      </c>
      <c r="F70" s="3">
        <v>36704</v>
      </c>
      <c r="G70" s="6"/>
    </row>
    <row r="71" spans="1:7" x14ac:dyDescent="0.2">
      <c r="A71" s="2" t="s">
        <v>6</v>
      </c>
      <c r="B71" s="2" t="s">
        <v>7</v>
      </c>
      <c r="C71" s="2" t="s">
        <v>8</v>
      </c>
      <c r="D71" s="3">
        <v>38808</v>
      </c>
      <c r="E71" s="4">
        <v>0.1575</v>
      </c>
      <c r="F71" s="3">
        <v>36704</v>
      </c>
      <c r="G71" s="6"/>
    </row>
    <row r="72" spans="1:7" x14ac:dyDescent="0.2">
      <c r="A72" s="2" t="s">
        <v>6</v>
      </c>
      <c r="B72" s="2" t="s">
        <v>7</v>
      </c>
      <c r="C72" s="2" t="s">
        <v>8</v>
      </c>
      <c r="D72" s="3">
        <v>38838</v>
      </c>
      <c r="E72" s="4">
        <v>0.1575</v>
      </c>
      <c r="F72" s="3">
        <v>36704</v>
      </c>
      <c r="G72" s="6"/>
    </row>
    <row r="73" spans="1:7" x14ac:dyDescent="0.2">
      <c r="A73" s="2" t="s">
        <v>6</v>
      </c>
      <c r="B73" s="2" t="s">
        <v>7</v>
      </c>
      <c r="C73" s="2" t="s">
        <v>8</v>
      </c>
      <c r="D73" s="3">
        <v>38869</v>
      </c>
      <c r="E73" s="4">
        <v>0.1575</v>
      </c>
      <c r="F73" s="3">
        <v>36704</v>
      </c>
      <c r="G73" s="6"/>
    </row>
    <row r="74" spans="1:7" x14ac:dyDescent="0.2">
      <c r="A74" s="2" t="s">
        <v>6</v>
      </c>
      <c r="B74" s="2" t="s">
        <v>7</v>
      </c>
      <c r="C74" s="2" t="s">
        <v>8</v>
      </c>
      <c r="D74" s="3">
        <v>38899</v>
      </c>
      <c r="E74" s="4">
        <v>0.1575</v>
      </c>
      <c r="F74" s="3">
        <v>36704</v>
      </c>
      <c r="G74" s="6"/>
    </row>
    <row r="75" spans="1:7" x14ac:dyDescent="0.2">
      <c r="A75" s="2" t="s">
        <v>6</v>
      </c>
      <c r="B75" s="2" t="s">
        <v>7</v>
      </c>
      <c r="C75" s="2" t="s">
        <v>8</v>
      </c>
      <c r="D75" s="3">
        <v>38930</v>
      </c>
      <c r="E75" s="4">
        <v>0.1575</v>
      </c>
      <c r="F75" s="3">
        <v>36704</v>
      </c>
      <c r="G75" s="6"/>
    </row>
    <row r="76" spans="1:7" x14ac:dyDescent="0.2">
      <c r="A76" s="2" t="s">
        <v>6</v>
      </c>
      <c r="B76" s="2" t="s">
        <v>7</v>
      </c>
      <c r="C76" s="2" t="s">
        <v>8</v>
      </c>
      <c r="D76" s="3">
        <v>38961</v>
      </c>
      <c r="E76" s="4">
        <v>0.1575</v>
      </c>
      <c r="F76" s="3">
        <v>36704</v>
      </c>
      <c r="G76" s="6"/>
    </row>
    <row r="77" spans="1:7" x14ac:dyDescent="0.2">
      <c r="A77" s="2" t="s">
        <v>6</v>
      </c>
      <c r="B77" s="2" t="s">
        <v>7</v>
      </c>
      <c r="C77" s="2" t="s">
        <v>8</v>
      </c>
      <c r="D77" s="3">
        <v>38991</v>
      </c>
      <c r="E77" s="4">
        <v>0.1575</v>
      </c>
      <c r="F77" s="3">
        <v>36704</v>
      </c>
      <c r="G77" s="6"/>
    </row>
    <row r="78" spans="1:7" x14ac:dyDescent="0.2">
      <c r="A78" s="2" t="s">
        <v>6</v>
      </c>
      <c r="B78" s="2" t="s">
        <v>7</v>
      </c>
      <c r="C78" s="2" t="s">
        <v>8</v>
      </c>
      <c r="D78" s="3">
        <v>39022</v>
      </c>
      <c r="E78" s="4">
        <v>0.1575</v>
      </c>
      <c r="F78" s="3">
        <v>36704</v>
      </c>
      <c r="G78" s="6"/>
    </row>
    <row r="79" spans="1:7" x14ac:dyDescent="0.2">
      <c r="A79" s="2" t="s">
        <v>6</v>
      </c>
      <c r="B79" s="2" t="s">
        <v>7</v>
      </c>
      <c r="C79" s="2" t="s">
        <v>8</v>
      </c>
      <c r="D79" s="3">
        <v>39052</v>
      </c>
      <c r="E79" s="4">
        <v>0.1575</v>
      </c>
      <c r="F79" s="3">
        <v>36704</v>
      </c>
      <c r="G79" s="6"/>
    </row>
    <row r="80" spans="1:7" x14ac:dyDescent="0.2">
      <c r="A80" s="2" t="s">
        <v>6</v>
      </c>
      <c r="B80" s="2" t="s">
        <v>7</v>
      </c>
      <c r="C80" s="2" t="s">
        <v>8</v>
      </c>
      <c r="D80" s="3">
        <v>39083</v>
      </c>
      <c r="E80" s="4">
        <v>0.1575</v>
      </c>
      <c r="F80" s="3">
        <v>36704</v>
      </c>
      <c r="G80" s="6"/>
    </row>
    <row r="81" spans="1:7" x14ac:dyDescent="0.2">
      <c r="A81" s="2" t="s">
        <v>6</v>
      </c>
      <c r="B81" s="2" t="s">
        <v>7</v>
      </c>
      <c r="C81" s="2" t="s">
        <v>8</v>
      </c>
      <c r="D81" s="3">
        <v>39114</v>
      </c>
      <c r="E81" s="4">
        <v>0.1575</v>
      </c>
      <c r="F81" s="3">
        <v>36704</v>
      </c>
      <c r="G81" s="6"/>
    </row>
    <row r="82" spans="1:7" x14ac:dyDescent="0.2">
      <c r="A82" s="2" t="s">
        <v>6</v>
      </c>
      <c r="B82" s="2" t="s">
        <v>7</v>
      </c>
      <c r="C82" s="2" t="s">
        <v>8</v>
      </c>
      <c r="D82" s="3">
        <v>39142</v>
      </c>
      <c r="E82" s="4">
        <v>0.1575</v>
      </c>
      <c r="F82" s="3">
        <v>36704</v>
      </c>
      <c r="G82" s="6"/>
    </row>
    <row r="83" spans="1:7" x14ac:dyDescent="0.2">
      <c r="A83" s="2" t="s">
        <v>6</v>
      </c>
      <c r="B83" s="2" t="s">
        <v>7</v>
      </c>
      <c r="C83" s="2" t="s">
        <v>8</v>
      </c>
      <c r="D83" s="3">
        <v>39173</v>
      </c>
      <c r="E83" s="4">
        <v>0.1575</v>
      </c>
      <c r="F83" s="3">
        <v>36704</v>
      </c>
      <c r="G83" s="6"/>
    </row>
    <row r="84" spans="1:7" x14ac:dyDescent="0.2">
      <c r="A84" s="2" t="s">
        <v>6</v>
      </c>
      <c r="B84" s="2" t="s">
        <v>7</v>
      </c>
      <c r="C84" s="2" t="s">
        <v>8</v>
      </c>
      <c r="D84" s="3">
        <v>39203</v>
      </c>
      <c r="E84" s="4">
        <v>0.1575</v>
      </c>
      <c r="F84" s="3">
        <v>36704</v>
      </c>
      <c r="G84" s="6"/>
    </row>
    <row r="85" spans="1:7" x14ac:dyDescent="0.2">
      <c r="A85" s="2" t="s">
        <v>6</v>
      </c>
      <c r="B85" s="2" t="s">
        <v>7</v>
      </c>
      <c r="C85" s="2" t="s">
        <v>8</v>
      </c>
      <c r="D85" s="3">
        <v>39234</v>
      </c>
      <c r="E85" s="4">
        <v>0.1575</v>
      </c>
      <c r="F85" s="3">
        <v>36704</v>
      </c>
      <c r="G85" s="6"/>
    </row>
    <row r="86" spans="1:7" x14ac:dyDescent="0.2">
      <c r="A86" s="2" t="s">
        <v>6</v>
      </c>
      <c r="B86" s="2" t="s">
        <v>7</v>
      </c>
      <c r="C86" s="2" t="s">
        <v>8</v>
      </c>
      <c r="D86" s="3">
        <v>39264</v>
      </c>
      <c r="E86" s="4">
        <v>0.1575</v>
      </c>
      <c r="F86" s="3">
        <v>36704</v>
      </c>
      <c r="G86" s="6"/>
    </row>
    <row r="87" spans="1:7" x14ac:dyDescent="0.2">
      <c r="A87" s="2" t="s">
        <v>6</v>
      </c>
      <c r="B87" s="2" t="s">
        <v>7</v>
      </c>
      <c r="C87" s="2" t="s">
        <v>8</v>
      </c>
      <c r="D87" s="3">
        <v>39295</v>
      </c>
      <c r="E87" s="4">
        <v>0.1575</v>
      </c>
      <c r="F87" s="3">
        <v>36704</v>
      </c>
      <c r="G87" s="6"/>
    </row>
    <row r="88" spans="1:7" x14ac:dyDescent="0.2">
      <c r="A88" s="2" t="s">
        <v>6</v>
      </c>
      <c r="B88" s="2" t="s">
        <v>7</v>
      </c>
      <c r="C88" s="2" t="s">
        <v>8</v>
      </c>
      <c r="D88" s="3">
        <v>39326</v>
      </c>
      <c r="E88" s="4">
        <v>0.1575</v>
      </c>
      <c r="F88" s="3">
        <v>36704</v>
      </c>
      <c r="G88" s="6"/>
    </row>
    <row r="89" spans="1:7" x14ac:dyDescent="0.2">
      <c r="A89" s="2" t="s">
        <v>6</v>
      </c>
      <c r="B89" s="2" t="s">
        <v>7</v>
      </c>
      <c r="C89" s="2" t="s">
        <v>8</v>
      </c>
      <c r="D89" s="3">
        <v>39356</v>
      </c>
      <c r="E89" s="4">
        <v>0.1575</v>
      </c>
      <c r="F89" s="3">
        <v>36704</v>
      </c>
      <c r="G89" s="6"/>
    </row>
    <row r="90" spans="1:7" x14ac:dyDescent="0.2">
      <c r="A90" s="2" t="s">
        <v>6</v>
      </c>
      <c r="B90" s="2" t="s">
        <v>7</v>
      </c>
      <c r="C90" s="2" t="s">
        <v>8</v>
      </c>
      <c r="D90" s="3">
        <v>39387</v>
      </c>
      <c r="E90" s="4">
        <v>0.1575</v>
      </c>
      <c r="F90" s="3">
        <v>36704</v>
      </c>
      <c r="G90" s="6"/>
    </row>
    <row r="91" spans="1:7" x14ac:dyDescent="0.2">
      <c r="A91" s="2" t="s">
        <v>6</v>
      </c>
      <c r="B91" s="2" t="s">
        <v>7</v>
      </c>
      <c r="C91" s="2" t="s">
        <v>8</v>
      </c>
      <c r="D91" s="3">
        <v>39417</v>
      </c>
      <c r="E91" s="4">
        <v>0.1575</v>
      </c>
      <c r="F91" s="3">
        <v>36704</v>
      </c>
      <c r="G91" s="6"/>
    </row>
    <row r="92" spans="1:7" x14ac:dyDescent="0.2">
      <c r="A92" s="2" t="s">
        <v>6</v>
      </c>
      <c r="B92" s="2" t="s">
        <v>7</v>
      </c>
      <c r="C92" s="2" t="s">
        <v>8</v>
      </c>
      <c r="D92" s="3">
        <v>39448</v>
      </c>
      <c r="E92" s="4">
        <v>0.1575</v>
      </c>
      <c r="F92" s="3">
        <v>36704</v>
      </c>
      <c r="G92" s="6"/>
    </row>
    <row r="93" spans="1:7" x14ac:dyDescent="0.2">
      <c r="A93" s="2" t="s">
        <v>6</v>
      </c>
      <c r="B93" s="2" t="s">
        <v>7</v>
      </c>
      <c r="C93" s="2" t="s">
        <v>8</v>
      </c>
      <c r="D93" s="3">
        <v>39479</v>
      </c>
      <c r="E93" s="4">
        <v>0.1575</v>
      </c>
      <c r="F93" s="3">
        <v>36704</v>
      </c>
      <c r="G93" s="6"/>
    </row>
    <row r="94" spans="1:7" x14ac:dyDescent="0.2">
      <c r="A94" s="2" t="s">
        <v>6</v>
      </c>
      <c r="B94" s="2" t="s">
        <v>7</v>
      </c>
      <c r="C94" s="2" t="s">
        <v>8</v>
      </c>
      <c r="D94" s="3">
        <v>39508</v>
      </c>
      <c r="E94" s="4">
        <v>0.1575</v>
      </c>
      <c r="F94" s="3">
        <v>36704</v>
      </c>
      <c r="G94" s="6"/>
    </row>
    <row r="95" spans="1:7" x14ac:dyDescent="0.2">
      <c r="A95" s="2" t="s">
        <v>6</v>
      </c>
      <c r="B95" s="2" t="s">
        <v>7</v>
      </c>
      <c r="C95" s="2" t="s">
        <v>8</v>
      </c>
      <c r="D95" s="3">
        <v>39539</v>
      </c>
      <c r="E95" s="4">
        <v>0.1575</v>
      </c>
      <c r="F95" s="3">
        <v>36704</v>
      </c>
      <c r="G95" s="6"/>
    </row>
    <row r="96" spans="1:7" x14ac:dyDescent="0.2">
      <c r="A96" s="2" t="s">
        <v>6</v>
      </c>
      <c r="B96" s="2" t="s">
        <v>7</v>
      </c>
      <c r="C96" s="2" t="s">
        <v>8</v>
      </c>
      <c r="D96" s="3">
        <v>39569</v>
      </c>
      <c r="E96" s="4">
        <v>0.1575</v>
      </c>
      <c r="F96" s="3">
        <v>36704</v>
      </c>
      <c r="G96" s="6"/>
    </row>
    <row r="97" spans="1:7" x14ac:dyDescent="0.2">
      <c r="A97" s="2" t="s">
        <v>6</v>
      </c>
      <c r="B97" s="2" t="s">
        <v>7</v>
      </c>
      <c r="C97" s="2" t="s">
        <v>8</v>
      </c>
      <c r="D97" s="3">
        <v>39600</v>
      </c>
      <c r="E97" s="4">
        <v>0.1575</v>
      </c>
      <c r="F97" s="3">
        <v>36704</v>
      </c>
      <c r="G97" s="6"/>
    </row>
    <row r="98" spans="1:7" x14ac:dyDescent="0.2">
      <c r="A98" s="2" t="s">
        <v>6</v>
      </c>
      <c r="B98" s="2" t="s">
        <v>7</v>
      </c>
      <c r="C98" s="2" t="s">
        <v>8</v>
      </c>
      <c r="D98" s="3">
        <v>39630</v>
      </c>
      <c r="E98" s="4">
        <v>0.1575</v>
      </c>
      <c r="F98" s="3">
        <v>36704</v>
      </c>
      <c r="G98" s="6"/>
    </row>
    <row r="99" spans="1:7" x14ac:dyDescent="0.2">
      <c r="A99" s="2" t="s">
        <v>6</v>
      </c>
      <c r="B99" s="2" t="s">
        <v>7</v>
      </c>
      <c r="C99" s="2" t="s">
        <v>8</v>
      </c>
      <c r="D99" s="3">
        <v>39661</v>
      </c>
      <c r="E99" s="4">
        <v>0.1575</v>
      </c>
      <c r="F99" s="3">
        <v>36704</v>
      </c>
      <c r="G99" s="6"/>
    </row>
    <row r="100" spans="1:7" x14ac:dyDescent="0.2">
      <c r="A100" s="2" t="s">
        <v>6</v>
      </c>
      <c r="B100" s="2" t="s">
        <v>7</v>
      </c>
      <c r="C100" s="2" t="s">
        <v>8</v>
      </c>
      <c r="D100" s="3">
        <v>39692</v>
      </c>
      <c r="E100" s="4">
        <v>0.1575</v>
      </c>
      <c r="F100" s="3">
        <v>36704</v>
      </c>
      <c r="G100" s="6"/>
    </row>
    <row r="101" spans="1:7" x14ac:dyDescent="0.2">
      <c r="A101" s="2" t="s">
        <v>6</v>
      </c>
      <c r="B101" s="2" t="s">
        <v>7</v>
      </c>
      <c r="C101" s="2" t="s">
        <v>8</v>
      </c>
      <c r="D101" s="3">
        <v>39722</v>
      </c>
      <c r="E101" s="4">
        <v>0.1575</v>
      </c>
      <c r="F101" s="3">
        <v>36704</v>
      </c>
      <c r="G101" s="6"/>
    </row>
    <row r="102" spans="1:7" x14ac:dyDescent="0.2">
      <c r="A102" s="2" t="s">
        <v>6</v>
      </c>
      <c r="B102" s="2" t="s">
        <v>7</v>
      </c>
      <c r="C102" s="2" t="s">
        <v>8</v>
      </c>
      <c r="D102" s="3">
        <v>39753</v>
      </c>
      <c r="E102" s="4">
        <v>0.1575</v>
      </c>
      <c r="F102" s="3">
        <v>36704</v>
      </c>
      <c r="G102" s="6"/>
    </row>
    <row r="103" spans="1:7" x14ac:dyDescent="0.2">
      <c r="A103" s="2" t="s">
        <v>6</v>
      </c>
      <c r="B103" s="2" t="s">
        <v>7</v>
      </c>
      <c r="C103" s="2" t="s">
        <v>8</v>
      </c>
      <c r="D103" s="3">
        <v>39783</v>
      </c>
      <c r="E103" s="4">
        <v>0.1575</v>
      </c>
      <c r="F103" s="3">
        <v>36704</v>
      </c>
      <c r="G103" s="6"/>
    </row>
    <row r="104" spans="1:7" x14ac:dyDescent="0.2">
      <c r="A104" s="2" t="s">
        <v>6</v>
      </c>
      <c r="B104" s="2" t="s">
        <v>7</v>
      </c>
      <c r="C104" s="2" t="s">
        <v>8</v>
      </c>
      <c r="D104" s="3">
        <v>39814</v>
      </c>
      <c r="E104" s="4">
        <v>0.1575</v>
      </c>
      <c r="F104" s="3">
        <v>36704</v>
      </c>
      <c r="G104" s="6"/>
    </row>
    <row r="105" spans="1:7" x14ac:dyDescent="0.2">
      <c r="A105" s="2" t="s">
        <v>6</v>
      </c>
      <c r="B105" s="2" t="s">
        <v>7</v>
      </c>
      <c r="C105" s="2" t="s">
        <v>8</v>
      </c>
      <c r="D105" s="3">
        <v>39845</v>
      </c>
      <c r="E105" s="4">
        <v>0.1575</v>
      </c>
      <c r="F105" s="3">
        <v>36704</v>
      </c>
      <c r="G105" s="6"/>
    </row>
    <row r="106" spans="1:7" x14ac:dyDescent="0.2">
      <c r="A106" s="2" t="s">
        <v>6</v>
      </c>
      <c r="B106" s="2" t="s">
        <v>7</v>
      </c>
      <c r="C106" s="2" t="s">
        <v>8</v>
      </c>
      <c r="D106" s="3">
        <v>39873</v>
      </c>
      <c r="E106" s="4">
        <v>0.1575</v>
      </c>
      <c r="F106" s="3">
        <v>36704</v>
      </c>
      <c r="G106" s="6"/>
    </row>
    <row r="107" spans="1:7" x14ac:dyDescent="0.2">
      <c r="A107" s="2" t="s">
        <v>6</v>
      </c>
      <c r="B107" s="2" t="s">
        <v>7</v>
      </c>
      <c r="C107" s="2" t="s">
        <v>8</v>
      </c>
      <c r="D107" s="3">
        <v>39904</v>
      </c>
      <c r="E107" s="4">
        <v>0.1575</v>
      </c>
      <c r="F107" s="3">
        <v>36704</v>
      </c>
      <c r="G107" s="6"/>
    </row>
    <row r="108" spans="1:7" x14ac:dyDescent="0.2">
      <c r="A108" s="2" t="s">
        <v>6</v>
      </c>
      <c r="B108" s="2" t="s">
        <v>7</v>
      </c>
      <c r="C108" s="2" t="s">
        <v>8</v>
      </c>
      <c r="D108" s="3">
        <v>39934</v>
      </c>
      <c r="E108" s="4">
        <v>0.1575</v>
      </c>
      <c r="F108" s="3">
        <v>36704</v>
      </c>
      <c r="G108" s="6"/>
    </row>
    <row r="109" spans="1:7" x14ac:dyDescent="0.2">
      <c r="A109" s="2" t="s">
        <v>6</v>
      </c>
      <c r="B109" s="2" t="s">
        <v>7</v>
      </c>
      <c r="C109" s="2" t="s">
        <v>8</v>
      </c>
      <c r="D109" s="3">
        <v>39965</v>
      </c>
      <c r="E109" s="4">
        <v>0.1575</v>
      </c>
      <c r="F109" s="3">
        <v>36704</v>
      </c>
      <c r="G109" s="6"/>
    </row>
    <row r="110" spans="1:7" x14ac:dyDescent="0.2">
      <c r="A110" s="2" t="s">
        <v>6</v>
      </c>
      <c r="B110" s="2" t="s">
        <v>7</v>
      </c>
      <c r="C110" s="2" t="s">
        <v>8</v>
      </c>
      <c r="D110" s="3">
        <v>39995</v>
      </c>
      <c r="E110" s="4">
        <v>0.1575</v>
      </c>
      <c r="F110" s="3">
        <v>36704</v>
      </c>
      <c r="G110" s="6"/>
    </row>
    <row r="111" spans="1:7" x14ac:dyDescent="0.2">
      <c r="A111" s="2" t="s">
        <v>6</v>
      </c>
      <c r="B111" s="2" t="s">
        <v>7</v>
      </c>
      <c r="C111" s="2" t="s">
        <v>8</v>
      </c>
      <c r="D111" s="3">
        <v>40026</v>
      </c>
      <c r="E111" s="4">
        <v>0.1575</v>
      </c>
      <c r="F111" s="3">
        <v>36704</v>
      </c>
      <c r="G111" s="6"/>
    </row>
    <row r="112" spans="1:7" x14ac:dyDescent="0.2">
      <c r="A112" s="2" t="s">
        <v>6</v>
      </c>
      <c r="B112" s="2" t="s">
        <v>7</v>
      </c>
      <c r="C112" s="2" t="s">
        <v>8</v>
      </c>
      <c r="D112" s="3">
        <v>40057</v>
      </c>
      <c r="E112" s="4">
        <v>0.1575</v>
      </c>
      <c r="F112" s="3">
        <v>36704</v>
      </c>
      <c r="G112" s="6"/>
    </row>
    <row r="113" spans="1:7" x14ac:dyDescent="0.2">
      <c r="A113" s="2" t="s">
        <v>6</v>
      </c>
      <c r="B113" s="2" t="s">
        <v>7</v>
      </c>
      <c r="C113" s="2" t="s">
        <v>8</v>
      </c>
      <c r="D113" s="3">
        <v>40087</v>
      </c>
      <c r="E113" s="4">
        <v>0.1575</v>
      </c>
      <c r="F113" s="3">
        <v>36704</v>
      </c>
      <c r="G113" s="6"/>
    </row>
    <row r="114" spans="1:7" x14ac:dyDescent="0.2">
      <c r="A114" s="2" t="s">
        <v>6</v>
      </c>
      <c r="B114" s="2" t="s">
        <v>7</v>
      </c>
      <c r="C114" s="2" t="s">
        <v>8</v>
      </c>
      <c r="D114" s="3">
        <v>40118</v>
      </c>
      <c r="E114" s="4">
        <v>0.1575</v>
      </c>
      <c r="F114" s="3">
        <v>36704</v>
      </c>
      <c r="G114" s="6"/>
    </row>
    <row r="115" spans="1:7" x14ac:dyDescent="0.2">
      <c r="A115" s="2" t="s">
        <v>6</v>
      </c>
      <c r="B115" s="2" t="s">
        <v>7</v>
      </c>
      <c r="C115" s="2" t="s">
        <v>8</v>
      </c>
      <c r="D115" s="3">
        <v>40148</v>
      </c>
      <c r="E115" s="4">
        <v>0.155</v>
      </c>
      <c r="F115" s="3">
        <v>36704</v>
      </c>
      <c r="G115" s="6"/>
    </row>
    <row r="116" spans="1:7" x14ac:dyDescent="0.2">
      <c r="A116" s="2" t="s">
        <v>6</v>
      </c>
      <c r="B116" s="2" t="s">
        <v>7</v>
      </c>
      <c r="C116" s="2" t="s">
        <v>8</v>
      </c>
      <c r="D116" s="3">
        <v>40179</v>
      </c>
      <c r="E116" s="4">
        <v>0.15</v>
      </c>
      <c r="F116" s="3">
        <v>36704</v>
      </c>
      <c r="G116" s="6"/>
    </row>
    <row r="117" spans="1:7" x14ac:dyDescent="0.2">
      <c r="A117" s="2" t="s">
        <v>6</v>
      </c>
      <c r="B117" s="2" t="s">
        <v>7</v>
      </c>
      <c r="C117" s="2" t="s">
        <v>8</v>
      </c>
      <c r="D117" s="3">
        <v>40210</v>
      </c>
      <c r="E117" s="4">
        <v>0.15</v>
      </c>
      <c r="F117" s="3">
        <v>36704</v>
      </c>
      <c r="G117" s="6"/>
    </row>
    <row r="118" spans="1:7" x14ac:dyDescent="0.2">
      <c r="A118" s="2" t="s">
        <v>6</v>
      </c>
      <c r="B118" s="2" t="s">
        <v>7</v>
      </c>
      <c r="C118" s="2" t="s">
        <v>8</v>
      </c>
      <c r="D118" s="3">
        <v>40238</v>
      </c>
      <c r="E118" s="4">
        <v>0.15</v>
      </c>
      <c r="F118" s="3">
        <v>36704</v>
      </c>
      <c r="G118" s="6"/>
    </row>
    <row r="119" spans="1:7" x14ac:dyDescent="0.2">
      <c r="A119" s="2" t="s">
        <v>6</v>
      </c>
      <c r="B119" s="2" t="s">
        <v>7</v>
      </c>
      <c r="C119" s="2" t="s">
        <v>8</v>
      </c>
      <c r="D119" s="3">
        <v>40269</v>
      </c>
      <c r="E119" s="4">
        <v>0.15</v>
      </c>
      <c r="F119" s="3">
        <v>36704</v>
      </c>
      <c r="G119" s="6"/>
    </row>
    <row r="120" spans="1:7" x14ac:dyDescent="0.2">
      <c r="A120" s="2" t="s">
        <v>6</v>
      </c>
      <c r="B120" s="2" t="s">
        <v>7</v>
      </c>
      <c r="C120" s="2" t="s">
        <v>8</v>
      </c>
      <c r="D120" s="3">
        <v>40299</v>
      </c>
      <c r="E120" s="4">
        <v>0.15</v>
      </c>
      <c r="F120" s="3">
        <v>36704</v>
      </c>
      <c r="G120" s="6"/>
    </row>
    <row r="121" spans="1:7" x14ac:dyDescent="0.2">
      <c r="A121" s="2" t="s">
        <v>6</v>
      </c>
      <c r="B121" s="2" t="s">
        <v>7</v>
      </c>
      <c r="C121" s="2" t="s">
        <v>8</v>
      </c>
      <c r="D121" s="3">
        <v>40330</v>
      </c>
      <c r="E121" s="4">
        <v>0.15</v>
      </c>
      <c r="F121" s="3">
        <v>36704</v>
      </c>
      <c r="G121" s="6"/>
    </row>
    <row r="122" spans="1:7" x14ac:dyDescent="0.2">
      <c r="A122" s="2" t="s">
        <v>6</v>
      </c>
      <c r="B122" s="2" t="s">
        <v>7</v>
      </c>
      <c r="C122" s="2" t="s">
        <v>8</v>
      </c>
      <c r="D122" s="3">
        <v>40360</v>
      </c>
      <c r="E122" s="4">
        <v>0.15</v>
      </c>
      <c r="F122" s="3">
        <v>36704</v>
      </c>
      <c r="G122" s="6"/>
    </row>
    <row r="123" spans="1:7" x14ac:dyDescent="0.2">
      <c r="A123" s="2" t="s">
        <v>6</v>
      </c>
      <c r="B123" s="2" t="s">
        <v>7</v>
      </c>
      <c r="C123" s="2" t="s">
        <v>8</v>
      </c>
      <c r="D123" s="3">
        <v>40391</v>
      </c>
      <c r="E123" s="4">
        <v>0.15</v>
      </c>
      <c r="F123" s="3">
        <v>36704</v>
      </c>
      <c r="G123" s="6"/>
    </row>
    <row r="124" spans="1:7" x14ac:dyDescent="0.2">
      <c r="A124" s="2" t="s">
        <v>6</v>
      </c>
      <c r="B124" s="2" t="s">
        <v>7</v>
      </c>
      <c r="C124" s="2" t="s">
        <v>8</v>
      </c>
      <c r="D124" s="3">
        <v>40422</v>
      </c>
      <c r="E124" s="4">
        <v>0.15</v>
      </c>
      <c r="F124" s="3">
        <v>36704</v>
      </c>
      <c r="G124" s="6"/>
    </row>
    <row r="125" spans="1:7" x14ac:dyDescent="0.2">
      <c r="A125" s="2" t="s">
        <v>6</v>
      </c>
      <c r="B125" s="2" t="s">
        <v>7</v>
      </c>
      <c r="C125" s="2" t="s">
        <v>8</v>
      </c>
      <c r="D125" s="3">
        <v>40452</v>
      </c>
      <c r="E125" s="4">
        <v>0.15</v>
      </c>
      <c r="F125" s="3">
        <v>36704</v>
      </c>
      <c r="G125" s="6"/>
    </row>
    <row r="126" spans="1:7" x14ac:dyDescent="0.2">
      <c r="A126" s="2" t="s">
        <v>6</v>
      </c>
      <c r="B126" s="2" t="s">
        <v>7</v>
      </c>
      <c r="C126" s="2" t="s">
        <v>8</v>
      </c>
      <c r="D126" s="3">
        <v>40483</v>
      </c>
      <c r="E126" s="4">
        <v>0.15</v>
      </c>
      <c r="F126" s="3">
        <v>36704</v>
      </c>
      <c r="G126" s="6"/>
    </row>
    <row r="127" spans="1:7" x14ac:dyDescent="0.2">
      <c r="A127" s="2" t="s">
        <v>6</v>
      </c>
      <c r="B127" s="2" t="s">
        <v>7</v>
      </c>
      <c r="C127" s="2" t="s">
        <v>8</v>
      </c>
      <c r="D127" s="3">
        <v>40513</v>
      </c>
      <c r="E127" s="4">
        <v>0.15</v>
      </c>
      <c r="F127" s="3">
        <v>36704</v>
      </c>
      <c r="G127" s="6"/>
    </row>
    <row r="128" spans="1:7" x14ac:dyDescent="0.2">
      <c r="A128" s="2" t="s">
        <v>6</v>
      </c>
      <c r="B128" s="2" t="s">
        <v>7</v>
      </c>
      <c r="C128" s="2" t="s">
        <v>8</v>
      </c>
      <c r="D128" s="3">
        <v>40544</v>
      </c>
      <c r="E128" s="4">
        <v>0.15</v>
      </c>
      <c r="F128" s="3">
        <v>36704</v>
      </c>
      <c r="G128" s="6"/>
    </row>
    <row r="129" spans="1:7" x14ac:dyDescent="0.2">
      <c r="A129" s="2" t="s">
        <v>6</v>
      </c>
      <c r="B129" s="2" t="s">
        <v>7</v>
      </c>
      <c r="C129" s="2" t="s">
        <v>8</v>
      </c>
      <c r="D129" s="3">
        <v>40575</v>
      </c>
      <c r="E129" s="4">
        <v>0.15</v>
      </c>
      <c r="F129" s="3">
        <v>36704</v>
      </c>
      <c r="G129" s="6"/>
    </row>
    <row r="130" spans="1:7" x14ac:dyDescent="0.2">
      <c r="A130" s="2" t="s">
        <v>6</v>
      </c>
      <c r="B130" s="2" t="s">
        <v>7</v>
      </c>
      <c r="C130" s="2" t="s">
        <v>8</v>
      </c>
      <c r="D130" s="3">
        <v>40603</v>
      </c>
      <c r="E130" s="4">
        <v>0.15</v>
      </c>
      <c r="F130" s="3">
        <v>36704</v>
      </c>
      <c r="G130" s="6"/>
    </row>
    <row r="131" spans="1:7" x14ac:dyDescent="0.2">
      <c r="A131" s="2" t="s">
        <v>6</v>
      </c>
      <c r="B131" s="2" t="s">
        <v>7</v>
      </c>
      <c r="C131" s="2" t="s">
        <v>8</v>
      </c>
      <c r="D131" s="3">
        <v>40634</v>
      </c>
      <c r="E131" s="4">
        <v>0.15</v>
      </c>
      <c r="F131" s="3">
        <v>36704</v>
      </c>
      <c r="G131" s="6"/>
    </row>
    <row r="132" spans="1:7" x14ac:dyDescent="0.2">
      <c r="A132" s="2" t="s">
        <v>6</v>
      </c>
      <c r="B132" s="2" t="s">
        <v>7</v>
      </c>
      <c r="C132" s="2" t="s">
        <v>8</v>
      </c>
      <c r="D132" s="3">
        <v>40664</v>
      </c>
      <c r="E132" s="4">
        <v>0.15</v>
      </c>
      <c r="F132" s="3">
        <v>36704</v>
      </c>
      <c r="G132" s="6"/>
    </row>
    <row r="133" spans="1:7" x14ac:dyDescent="0.2">
      <c r="A133" s="2" t="s">
        <v>6</v>
      </c>
      <c r="B133" s="2" t="s">
        <v>7</v>
      </c>
      <c r="C133" s="2" t="s">
        <v>8</v>
      </c>
      <c r="D133" s="3">
        <v>40695</v>
      </c>
      <c r="E133" s="4">
        <v>0.15</v>
      </c>
      <c r="F133" s="3">
        <v>36704</v>
      </c>
      <c r="G133" s="6"/>
    </row>
    <row r="134" spans="1:7" x14ac:dyDescent="0.2">
      <c r="A134" s="2" t="s">
        <v>6</v>
      </c>
      <c r="B134" s="2" t="s">
        <v>7</v>
      </c>
      <c r="C134" s="2" t="s">
        <v>8</v>
      </c>
      <c r="D134" s="3">
        <v>40725</v>
      </c>
      <c r="E134" s="4">
        <v>0.15</v>
      </c>
      <c r="F134" s="3">
        <v>36704</v>
      </c>
      <c r="G134" s="6"/>
    </row>
    <row r="135" spans="1:7" x14ac:dyDescent="0.2">
      <c r="A135" s="2" t="s">
        <v>6</v>
      </c>
      <c r="B135" s="2" t="s">
        <v>7</v>
      </c>
      <c r="C135" s="2" t="s">
        <v>8</v>
      </c>
      <c r="D135" s="3">
        <v>40756</v>
      </c>
      <c r="E135" s="4">
        <v>0.15</v>
      </c>
      <c r="F135" s="3">
        <v>36704</v>
      </c>
      <c r="G135" s="6"/>
    </row>
    <row r="136" spans="1:7" x14ac:dyDescent="0.2">
      <c r="A136" s="2" t="s">
        <v>6</v>
      </c>
      <c r="B136" s="2" t="s">
        <v>7</v>
      </c>
      <c r="C136" s="2" t="s">
        <v>8</v>
      </c>
      <c r="D136" s="3">
        <v>40787</v>
      </c>
      <c r="E136" s="4">
        <v>0.15</v>
      </c>
      <c r="F136" s="3">
        <v>36704</v>
      </c>
      <c r="G136" s="6"/>
    </row>
    <row r="137" spans="1:7" x14ac:dyDescent="0.2">
      <c r="A137" s="2" t="s">
        <v>6</v>
      </c>
      <c r="B137" s="2" t="s">
        <v>7</v>
      </c>
      <c r="C137" s="2" t="s">
        <v>8</v>
      </c>
      <c r="D137" s="3">
        <v>40817</v>
      </c>
      <c r="E137" s="4">
        <v>0.15</v>
      </c>
      <c r="F137" s="3">
        <v>36704</v>
      </c>
      <c r="G137" s="6"/>
    </row>
    <row r="138" spans="1:7" x14ac:dyDescent="0.2">
      <c r="A138" s="2" t="s">
        <v>6</v>
      </c>
      <c r="B138" s="2" t="s">
        <v>7</v>
      </c>
      <c r="C138" s="2" t="s">
        <v>8</v>
      </c>
      <c r="D138" s="3">
        <v>40848</v>
      </c>
      <c r="E138" s="4">
        <v>0.15</v>
      </c>
      <c r="F138" s="3">
        <v>36704</v>
      </c>
      <c r="G138" s="6"/>
    </row>
    <row r="139" spans="1:7" x14ac:dyDescent="0.2">
      <c r="A139" s="2" t="s">
        <v>6</v>
      </c>
      <c r="B139" s="2" t="s">
        <v>7</v>
      </c>
      <c r="C139" s="2" t="s">
        <v>8</v>
      </c>
      <c r="D139" s="3">
        <v>40878</v>
      </c>
      <c r="E139" s="4">
        <v>0.15</v>
      </c>
      <c r="F139" s="3">
        <v>36704</v>
      </c>
      <c r="G139" s="6"/>
    </row>
    <row r="140" spans="1:7" x14ac:dyDescent="0.2">
      <c r="A140" s="2" t="s">
        <v>6</v>
      </c>
      <c r="B140" s="2" t="s">
        <v>7</v>
      </c>
      <c r="C140" s="2" t="s">
        <v>8</v>
      </c>
      <c r="D140" s="3">
        <v>40909</v>
      </c>
      <c r="E140" s="4">
        <v>0.15</v>
      </c>
      <c r="F140" s="3">
        <v>36704</v>
      </c>
      <c r="G140" s="6"/>
    </row>
    <row r="141" spans="1:7" x14ac:dyDescent="0.2">
      <c r="A141" s="2" t="s">
        <v>6</v>
      </c>
      <c r="B141" s="2" t="s">
        <v>7</v>
      </c>
      <c r="C141" s="2" t="s">
        <v>8</v>
      </c>
      <c r="D141" s="3">
        <v>40940</v>
      </c>
      <c r="E141" s="4">
        <v>0.15</v>
      </c>
      <c r="F141" s="3">
        <v>36704</v>
      </c>
      <c r="G141" s="6"/>
    </row>
    <row r="142" spans="1:7" x14ac:dyDescent="0.2">
      <c r="A142" s="2" t="s">
        <v>6</v>
      </c>
      <c r="B142" s="2" t="s">
        <v>7</v>
      </c>
      <c r="C142" s="2" t="s">
        <v>8</v>
      </c>
      <c r="D142" s="3">
        <v>40969</v>
      </c>
      <c r="E142" s="4">
        <v>0.15</v>
      </c>
      <c r="F142" s="3">
        <v>36704</v>
      </c>
      <c r="G142" s="6"/>
    </row>
    <row r="143" spans="1:7" x14ac:dyDescent="0.2">
      <c r="A143" s="2" t="s">
        <v>6</v>
      </c>
      <c r="B143" s="2" t="s">
        <v>7</v>
      </c>
      <c r="C143" s="2" t="s">
        <v>8</v>
      </c>
      <c r="D143" s="3">
        <v>41000</v>
      </c>
      <c r="E143" s="4">
        <v>0.15</v>
      </c>
      <c r="F143" s="3">
        <v>36704</v>
      </c>
      <c r="G143" s="6"/>
    </row>
    <row r="144" spans="1:7" x14ac:dyDescent="0.2">
      <c r="A144" s="2" t="s">
        <v>6</v>
      </c>
      <c r="B144" s="2" t="s">
        <v>7</v>
      </c>
      <c r="C144" s="2" t="s">
        <v>8</v>
      </c>
      <c r="D144" s="3">
        <v>41030</v>
      </c>
      <c r="E144" s="4">
        <v>0.15</v>
      </c>
      <c r="F144" s="3">
        <v>36704</v>
      </c>
      <c r="G144" s="6"/>
    </row>
    <row r="145" spans="1:7" x14ac:dyDescent="0.2">
      <c r="A145" s="2" t="s">
        <v>6</v>
      </c>
      <c r="B145" s="2" t="s">
        <v>7</v>
      </c>
      <c r="C145" s="2" t="s">
        <v>8</v>
      </c>
      <c r="D145" s="3">
        <v>41061</v>
      </c>
      <c r="E145" s="4">
        <v>0.15</v>
      </c>
      <c r="F145" s="3">
        <v>36704</v>
      </c>
      <c r="G145" s="6"/>
    </row>
    <row r="146" spans="1:7" x14ac:dyDescent="0.2">
      <c r="A146" s="2" t="s">
        <v>6</v>
      </c>
      <c r="B146" s="2" t="s">
        <v>7</v>
      </c>
      <c r="C146" s="2" t="s">
        <v>8</v>
      </c>
      <c r="D146" s="3">
        <v>41091</v>
      </c>
      <c r="E146" s="4">
        <v>0.15</v>
      </c>
      <c r="F146" s="3">
        <v>36704</v>
      </c>
      <c r="G146" s="6"/>
    </row>
    <row r="147" spans="1:7" x14ac:dyDescent="0.2">
      <c r="A147" s="2" t="s">
        <v>6</v>
      </c>
      <c r="B147" s="2" t="s">
        <v>7</v>
      </c>
      <c r="C147" s="2" t="s">
        <v>8</v>
      </c>
      <c r="D147" s="3">
        <v>41122</v>
      </c>
      <c r="E147" s="4">
        <v>0.15</v>
      </c>
      <c r="F147" s="3">
        <v>36704</v>
      </c>
      <c r="G147" s="6"/>
    </row>
    <row r="148" spans="1:7" x14ac:dyDescent="0.2">
      <c r="A148" s="2" t="s">
        <v>6</v>
      </c>
      <c r="B148" s="2" t="s">
        <v>7</v>
      </c>
      <c r="C148" s="2" t="s">
        <v>8</v>
      </c>
      <c r="D148" s="3">
        <v>41153</v>
      </c>
      <c r="E148" s="4">
        <v>0.15</v>
      </c>
      <c r="F148" s="3">
        <v>36704</v>
      </c>
      <c r="G148" s="6"/>
    </row>
    <row r="149" spans="1:7" x14ac:dyDescent="0.2">
      <c r="A149" s="2" t="s">
        <v>6</v>
      </c>
      <c r="B149" s="2" t="s">
        <v>7</v>
      </c>
      <c r="C149" s="2" t="s">
        <v>8</v>
      </c>
      <c r="D149" s="3">
        <v>41183</v>
      </c>
      <c r="E149" s="4">
        <v>0.15</v>
      </c>
      <c r="F149" s="3">
        <v>36704</v>
      </c>
      <c r="G149" s="6"/>
    </row>
    <row r="150" spans="1:7" x14ac:dyDescent="0.2">
      <c r="A150" s="2" t="s">
        <v>6</v>
      </c>
      <c r="B150" s="2" t="s">
        <v>7</v>
      </c>
      <c r="C150" s="2" t="s">
        <v>8</v>
      </c>
      <c r="D150" s="3">
        <v>41214</v>
      </c>
      <c r="E150" s="4">
        <v>0.15</v>
      </c>
      <c r="F150" s="3">
        <v>36704</v>
      </c>
      <c r="G150" s="6"/>
    </row>
    <row r="151" spans="1:7" x14ac:dyDescent="0.2">
      <c r="A151" s="2" t="s">
        <v>6</v>
      </c>
      <c r="B151" s="2" t="s">
        <v>7</v>
      </c>
      <c r="C151" s="2" t="s">
        <v>8</v>
      </c>
      <c r="D151" s="3">
        <v>41244</v>
      </c>
      <c r="E151" s="4">
        <v>0.15</v>
      </c>
      <c r="F151" s="3">
        <v>36704</v>
      </c>
      <c r="G151" s="6"/>
    </row>
    <row r="152" spans="1:7" x14ac:dyDescent="0.2">
      <c r="A152" s="2" t="s">
        <v>6</v>
      </c>
      <c r="B152" s="2" t="s">
        <v>7</v>
      </c>
      <c r="C152" s="2" t="s">
        <v>8</v>
      </c>
      <c r="D152" s="3">
        <v>41275</v>
      </c>
      <c r="E152" s="4">
        <v>0.15</v>
      </c>
      <c r="F152" s="3">
        <v>36704</v>
      </c>
      <c r="G152" s="6"/>
    </row>
    <row r="153" spans="1:7" x14ac:dyDescent="0.2">
      <c r="A153" s="2" t="s">
        <v>6</v>
      </c>
      <c r="B153" s="2" t="s">
        <v>7</v>
      </c>
      <c r="C153" s="2" t="s">
        <v>8</v>
      </c>
      <c r="D153" s="3">
        <v>41306</v>
      </c>
      <c r="E153" s="4">
        <v>0.15</v>
      </c>
      <c r="F153" s="3">
        <v>36704</v>
      </c>
      <c r="G153" s="6"/>
    </row>
    <row r="154" spans="1:7" x14ac:dyDescent="0.2">
      <c r="A154" s="2" t="s">
        <v>6</v>
      </c>
      <c r="B154" s="2" t="s">
        <v>7</v>
      </c>
      <c r="C154" s="2" t="s">
        <v>8</v>
      </c>
      <c r="D154" s="3">
        <v>41334</v>
      </c>
      <c r="E154" s="4">
        <v>0.15</v>
      </c>
      <c r="F154" s="3">
        <v>36704</v>
      </c>
      <c r="G154" s="6"/>
    </row>
    <row r="155" spans="1:7" x14ac:dyDescent="0.2">
      <c r="A155" s="2" t="s">
        <v>6</v>
      </c>
      <c r="B155" s="2" t="s">
        <v>7</v>
      </c>
      <c r="C155" s="2" t="s">
        <v>8</v>
      </c>
      <c r="D155" s="3">
        <v>41365</v>
      </c>
      <c r="E155" s="4">
        <v>0.15</v>
      </c>
      <c r="F155" s="3">
        <v>36704</v>
      </c>
      <c r="G155" s="6"/>
    </row>
    <row r="156" spans="1:7" x14ac:dyDescent="0.2">
      <c r="A156" s="2" t="s">
        <v>6</v>
      </c>
      <c r="B156" s="2" t="s">
        <v>7</v>
      </c>
      <c r="C156" s="2" t="s">
        <v>8</v>
      </c>
      <c r="D156" s="3">
        <v>41395</v>
      </c>
      <c r="E156" s="4">
        <v>0.15</v>
      </c>
      <c r="F156" s="3">
        <v>36704</v>
      </c>
      <c r="G156" s="6"/>
    </row>
    <row r="157" spans="1:7" x14ac:dyDescent="0.2">
      <c r="A157" s="2" t="s">
        <v>6</v>
      </c>
      <c r="B157" s="2" t="s">
        <v>7</v>
      </c>
      <c r="C157" s="2" t="s">
        <v>8</v>
      </c>
      <c r="D157" s="3">
        <v>41426</v>
      </c>
      <c r="E157" s="4">
        <v>0.15</v>
      </c>
      <c r="F157" s="3">
        <v>36704</v>
      </c>
      <c r="G157" s="6"/>
    </row>
    <row r="158" spans="1:7" x14ac:dyDescent="0.2">
      <c r="A158" s="2" t="s">
        <v>6</v>
      </c>
      <c r="B158" s="2" t="s">
        <v>7</v>
      </c>
      <c r="C158" s="2" t="s">
        <v>8</v>
      </c>
      <c r="D158" s="3">
        <v>41456</v>
      </c>
      <c r="E158" s="4">
        <v>0.15</v>
      </c>
      <c r="F158" s="3">
        <v>36704</v>
      </c>
      <c r="G158" s="6"/>
    </row>
    <row r="159" spans="1:7" x14ac:dyDescent="0.2">
      <c r="A159" s="2" t="s">
        <v>6</v>
      </c>
      <c r="B159" s="2" t="s">
        <v>7</v>
      </c>
      <c r="C159" s="2" t="s">
        <v>8</v>
      </c>
      <c r="D159" s="3">
        <v>41487</v>
      </c>
      <c r="E159" s="4">
        <v>0.15</v>
      </c>
      <c r="F159" s="3">
        <v>36704</v>
      </c>
      <c r="G159" s="6"/>
    </row>
    <row r="160" spans="1:7" x14ac:dyDescent="0.2">
      <c r="A160" s="2" t="s">
        <v>6</v>
      </c>
      <c r="B160" s="2" t="s">
        <v>7</v>
      </c>
      <c r="C160" s="2" t="s">
        <v>8</v>
      </c>
      <c r="D160" s="3">
        <v>41518</v>
      </c>
      <c r="E160" s="4">
        <v>0.15</v>
      </c>
      <c r="F160" s="3">
        <v>36704</v>
      </c>
      <c r="G160" s="6"/>
    </row>
    <row r="161" spans="1:7" x14ac:dyDescent="0.2">
      <c r="A161" s="2" t="s">
        <v>6</v>
      </c>
      <c r="B161" s="2" t="s">
        <v>7</v>
      </c>
      <c r="C161" s="2" t="s">
        <v>8</v>
      </c>
      <c r="D161" s="3">
        <v>41548</v>
      </c>
      <c r="E161" s="4">
        <v>0.15</v>
      </c>
      <c r="F161" s="3">
        <v>36704</v>
      </c>
      <c r="G161" s="6"/>
    </row>
    <row r="162" spans="1:7" x14ac:dyDescent="0.2">
      <c r="A162" s="2" t="s">
        <v>6</v>
      </c>
      <c r="B162" s="2" t="s">
        <v>7</v>
      </c>
      <c r="C162" s="2" t="s">
        <v>8</v>
      </c>
      <c r="D162" s="3">
        <v>41579</v>
      </c>
      <c r="E162" s="4">
        <v>0.15</v>
      </c>
      <c r="F162" s="3">
        <v>36704</v>
      </c>
      <c r="G162" s="6"/>
    </row>
    <row r="163" spans="1:7" x14ac:dyDescent="0.2">
      <c r="A163" s="2" t="s">
        <v>6</v>
      </c>
      <c r="B163" s="2" t="s">
        <v>7</v>
      </c>
      <c r="C163" s="2" t="s">
        <v>8</v>
      </c>
      <c r="D163" s="3">
        <v>41609</v>
      </c>
      <c r="E163" s="4">
        <v>0.15</v>
      </c>
      <c r="F163" s="3">
        <v>36704</v>
      </c>
      <c r="G163" s="6"/>
    </row>
    <row r="164" spans="1:7" x14ac:dyDescent="0.2">
      <c r="A164" s="2" t="s">
        <v>6</v>
      </c>
      <c r="B164" s="2" t="s">
        <v>7</v>
      </c>
      <c r="C164" s="2" t="s">
        <v>8</v>
      </c>
      <c r="D164" s="3">
        <v>41640</v>
      </c>
      <c r="E164" s="4">
        <v>0.15</v>
      </c>
      <c r="F164" s="3">
        <v>36704</v>
      </c>
      <c r="G164" s="6"/>
    </row>
    <row r="165" spans="1:7" x14ac:dyDescent="0.2">
      <c r="A165" s="2" t="s">
        <v>6</v>
      </c>
      <c r="B165" s="2" t="s">
        <v>7</v>
      </c>
      <c r="C165" s="2" t="s">
        <v>8</v>
      </c>
      <c r="D165" s="3">
        <v>41671</v>
      </c>
      <c r="E165" s="4">
        <v>0.15</v>
      </c>
      <c r="F165" s="3">
        <v>36704</v>
      </c>
      <c r="G165" s="6"/>
    </row>
    <row r="166" spans="1:7" x14ac:dyDescent="0.2">
      <c r="A166" s="2" t="s">
        <v>6</v>
      </c>
      <c r="B166" s="2" t="s">
        <v>7</v>
      </c>
      <c r="C166" s="2" t="s">
        <v>8</v>
      </c>
      <c r="D166" s="3">
        <v>41699</v>
      </c>
      <c r="E166" s="4">
        <v>0.15</v>
      </c>
      <c r="F166" s="3">
        <v>36704</v>
      </c>
      <c r="G166" s="6"/>
    </row>
    <row r="167" spans="1:7" x14ac:dyDescent="0.2">
      <c r="A167" s="2" t="s">
        <v>6</v>
      </c>
      <c r="B167" s="2" t="s">
        <v>7</v>
      </c>
      <c r="C167" s="2" t="s">
        <v>8</v>
      </c>
      <c r="D167" s="3">
        <v>41730</v>
      </c>
      <c r="E167" s="4">
        <v>0.15</v>
      </c>
      <c r="F167" s="3">
        <v>36704</v>
      </c>
      <c r="G167" s="6"/>
    </row>
    <row r="168" spans="1:7" x14ac:dyDescent="0.2">
      <c r="A168" s="2" t="s">
        <v>6</v>
      </c>
      <c r="B168" s="2" t="s">
        <v>7</v>
      </c>
      <c r="C168" s="2" t="s">
        <v>8</v>
      </c>
      <c r="D168" s="3">
        <v>41760</v>
      </c>
      <c r="E168" s="4">
        <v>0.15</v>
      </c>
      <c r="F168" s="3">
        <v>36704</v>
      </c>
      <c r="G168" s="6"/>
    </row>
    <row r="169" spans="1:7" x14ac:dyDescent="0.2">
      <c r="A169" s="2" t="s">
        <v>6</v>
      </c>
      <c r="B169" s="2" t="s">
        <v>7</v>
      </c>
      <c r="C169" s="2" t="s">
        <v>8</v>
      </c>
      <c r="D169" s="3">
        <v>41791</v>
      </c>
      <c r="E169" s="4">
        <v>0.15</v>
      </c>
      <c r="F169" s="3">
        <v>36704</v>
      </c>
      <c r="G169" s="6"/>
    </row>
    <row r="170" spans="1:7" x14ac:dyDescent="0.2">
      <c r="A170" s="2" t="s">
        <v>6</v>
      </c>
      <c r="B170" s="2" t="s">
        <v>7</v>
      </c>
      <c r="C170" s="2" t="s">
        <v>8</v>
      </c>
      <c r="D170" s="3">
        <v>41821</v>
      </c>
      <c r="E170" s="4">
        <v>0.15</v>
      </c>
      <c r="F170" s="3">
        <v>36704</v>
      </c>
      <c r="G170" s="6"/>
    </row>
    <row r="171" spans="1:7" x14ac:dyDescent="0.2">
      <c r="A171" s="2" t="s">
        <v>6</v>
      </c>
      <c r="B171" s="2" t="s">
        <v>7</v>
      </c>
      <c r="C171" s="2" t="s">
        <v>8</v>
      </c>
      <c r="D171" s="3">
        <v>41852</v>
      </c>
      <c r="E171" s="4">
        <v>0.15</v>
      </c>
      <c r="F171" s="3">
        <v>36704</v>
      </c>
      <c r="G171" s="6"/>
    </row>
    <row r="172" spans="1:7" x14ac:dyDescent="0.2">
      <c r="A172" s="2" t="s">
        <v>6</v>
      </c>
      <c r="B172" s="2" t="s">
        <v>7</v>
      </c>
      <c r="C172" s="2" t="s">
        <v>8</v>
      </c>
      <c r="D172" s="3">
        <v>41883</v>
      </c>
      <c r="E172" s="4">
        <v>0.15</v>
      </c>
      <c r="F172" s="3">
        <v>36704</v>
      </c>
      <c r="G172" s="6"/>
    </row>
    <row r="173" spans="1:7" x14ac:dyDescent="0.2">
      <c r="A173" s="2" t="s">
        <v>6</v>
      </c>
      <c r="B173" s="2" t="s">
        <v>7</v>
      </c>
      <c r="C173" s="2" t="s">
        <v>8</v>
      </c>
      <c r="D173" s="3">
        <v>41913</v>
      </c>
      <c r="E173" s="4">
        <v>0.15</v>
      </c>
      <c r="F173" s="3">
        <v>36704</v>
      </c>
      <c r="G173" s="6"/>
    </row>
    <row r="174" spans="1:7" x14ac:dyDescent="0.2">
      <c r="A174" s="2" t="s">
        <v>6</v>
      </c>
      <c r="B174" s="2" t="s">
        <v>7</v>
      </c>
      <c r="C174" s="2" t="s">
        <v>8</v>
      </c>
      <c r="D174" s="3">
        <v>41944</v>
      </c>
      <c r="E174" s="4">
        <v>0.15</v>
      </c>
      <c r="F174" s="3">
        <v>36704</v>
      </c>
      <c r="G174" s="6"/>
    </row>
    <row r="175" spans="1:7" x14ac:dyDescent="0.2">
      <c r="A175" s="2" t="s">
        <v>6</v>
      </c>
      <c r="B175" s="2" t="s">
        <v>7</v>
      </c>
      <c r="C175" s="2" t="s">
        <v>8</v>
      </c>
      <c r="D175" s="3">
        <v>41974</v>
      </c>
      <c r="E175" s="4">
        <v>0.15</v>
      </c>
      <c r="F175" s="3">
        <v>36704</v>
      </c>
      <c r="G175" s="6"/>
    </row>
    <row r="176" spans="1:7" x14ac:dyDescent="0.2">
      <c r="A176" s="2" t="s">
        <v>6</v>
      </c>
      <c r="B176" s="2" t="s">
        <v>7</v>
      </c>
      <c r="C176" s="2" t="s">
        <v>8</v>
      </c>
      <c r="D176" s="3">
        <v>42005</v>
      </c>
      <c r="E176" s="4">
        <v>0.15</v>
      </c>
      <c r="F176" s="3">
        <v>36704</v>
      </c>
      <c r="G176" s="6"/>
    </row>
    <row r="177" spans="1:7" x14ac:dyDescent="0.2">
      <c r="A177" s="2" t="s">
        <v>6</v>
      </c>
      <c r="B177" s="2" t="s">
        <v>7</v>
      </c>
      <c r="C177" s="2" t="s">
        <v>8</v>
      </c>
      <c r="D177" s="3">
        <v>42036</v>
      </c>
      <c r="E177" s="4">
        <v>0.15</v>
      </c>
      <c r="F177" s="3">
        <v>36704</v>
      </c>
      <c r="G177" s="6"/>
    </row>
    <row r="178" spans="1:7" x14ac:dyDescent="0.2">
      <c r="A178" s="2" t="s">
        <v>6</v>
      </c>
      <c r="B178" s="2" t="s">
        <v>7</v>
      </c>
      <c r="C178" s="2" t="s">
        <v>8</v>
      </c>
      <c r="D178" s="3">
        <v>42064</v>
      </c>
      <c r="E178" s="4">
        <v>0.15</v>
      </c>
      <c r="F178" s="3">
        <v>36704</v>
      </c>
      <c r="G178" s="6"/>
    </row>
    <row r="179" spans="1:7" x14ac:dyDescent="0.2">
      <c r="A179" s="2" t="s">
        <v>6</v>
      </c>
      <c r="B179" s="2" t="s">
        <v>7</v>
      </c>
      <c r="C179" s="2" t="s">
        <v>8</v>
      </c>
      <c r="D179" s="3">
        <v>42095</v>
      </c>
      <c r="E179" s="4">
        <v>0.15</v>
      </c>
      <c r="F179" s="3">
        <v>36704</v>
      </c>
      <c r="G179" s="6"/>
    </row>
    <row r="180" spans="1:7" x14ac:dyDescent="0.2">
      <c r="A180" s="2" t="s">
        <v>6</v>
      </c>
      <c r="B180" s="2" t="s">
        <v>7</v>
      </c>
      <c r="C180" s="2" t="s">
        <v>8</v>
      </c>
      <c r="D180" s="3">
        <v>42125</v>
      </c>
      <c r="E180" s="4">
        <v>0.15</v>
      </c>
      <c r="F180" s="3">
        <v>36704</v>
      </c>
      <c r="G180" s="6"/>
    </row>
    <row r="181" spans="1:7" x14ac:dyDescent="0.2">
      <c r="A181" s="2" t="s">
        <v>6</v>
      </c>
      <c r="B181" s="2" t="s">
        <v>7</v>
      </c>
      <c r="C181" s="2" t="s">
        <v>8</v>
      </c>
      <c r="D181" s="3">
        <v>42156</v>
      </c>
      <c r="E181" s="4">
        <v>0.15</v>
      </c>
      <c r="F181" s="3">
        <v>36704</v>
      </c>
      <c r="G181" s="6"/>
    </row>
    <row r="182" spans="1:7" x14ac:dyDescent="0.2">
      <c r="A182" s="2" t="s">
        <v>6</v>
      </c>
      <c r="B182" s="2" t="s">
        <v>7</v>
      </c>
      <c r="C182" s="2" t="s">
        <v>8</v>
      </c>
      <c r="D182" s="3">
        <v>42186</v>
      </c>
      <c r="E182" s="4">
        <v>0.15</v>
      </c>
      <c r="F182" s="3">
        <v>36704</v>
      </c>
      <c r="G182" s="6"/>
    </row>
    <row r="183" spans="1:7" x14ac:dyDescent="0.2">
      <c r="A183" s="2" t="s">
        <v>6</v>
      </c>
      <c r="B183" s="2" t="s">
        <v>7</v>
      </c>
      <c r="C183" s="2" t="s">
        <v>8</v>
      </c>
      <c r="D183" s="3">
        <v>42217</v>
      </c>
      <c r="E183" s="4">
        <v>0.15</v>
      </c>
      <c r="F183" s="3">
        <v>36704</v>
      </c>
      <c r="G183" s="6"/>
    </row>
    <row r="184" spans="1:7" x14ac:dyDescent="0.2">
      <c r="A184" s="2" t="s">
        <v>6</v>
      </c>
      <c r="B184" s="2" t="s">
        <v>7</v>
      </c>
      <c r="C184" s="2" t="s">
        <v>8</v>
      </c>
      <c r="D184" s="3">
        <v>42248</v>
      </c>
      <c r="E184" s="4">
        <v>0.15</v>
      </c>
      <c r="F184" s="3">
        <v>36704</v>
      </c>
      <c r="G184" s="6"/>
    </row>
    <row r="185" spans="1:7" x14ac:dyDescent="0.2">
      <c r="A185" s="2" t="s">
        <v>6</v>
      </c>
      <c r="B185" s="2" t="s">
        <v>7</v>
      </c>
      <c r="C185" s="2" t="s">
        <v>8</v>
      </c>
      <c r="D185" s="3">
        <v>42278</v>
      </c>
      <c r="E185" s="4">
        <v>0.15</v>
      </c>
      <c r="F185" s="3">
        <v>36704</v>
      </c>
      <c r="G185" s="6"/>
    </row>
    <row r="186" spans="1:7" x14ac:dyDescent="0.2">
      <c r="A186" s="2" t="s">
        <v>6</v>
      </c>
      <c r="B186" s="2" t="s">
        <v>7</v>
      </c>
      <c r="C186" s="2" t="s">
        <v>8</v>
      </c>
      <c r="D186" s="3">
        <v>42309</v>
      </c>
      <c r="E186" s="4">
        <v>0.15</v>
      </c>
      <c r="F186" s="3">
        <v>36704</v>
      </c>
      <c r="G186" s="6"/>
    </row>
    <row r="187" spans="1:7" x14ac:dyDescent="0.2">
      <c r="A187" s="2" t="s">
        <v>6</v>
      </c>
      <c r="B187" s="2" t="s">
        <v>7</v>
      </c>
      <c r="C187" s="2" t="s">
        <v>8</v>
      </c>
      <c r="D187" s="3">
        <v>42339</v>
      </c>
      <c r="E187" s="4">
        <v>0.15</v>
      </c>
      <c r="F187" s="3">
        <v>36704</v>
      </c>
      <c r="G187" s="6"/>
    </row>
    <row r="188" spans="1:7" x14ac:dyDescent="0.2">
      <c r="A188" s="2" t="s">
        <v>6</v>
      </c>
      <c r="B188" s="2" t="s">
        <v>7</v>
      </c>
      <c r="C188" s="2" t="s">
        <v>8</v>
      </c>
      <c r="D188" s="3">
        <v>42370</v>
      </c>
      <c r="E188" s="4">
        <v>0.15</v>
      </c>
      <c r="F188" s="3">
        <v>36704</v>
      </c>
      <c r="G188" s="6"/>
    </row>
    <row r="189" spans="1:7" x14ac:dyDescent="0.2">
      <c r="A189" s="2" t="s">
        <v>6</v>
      </c>
      <c r="B189" s="2" t="s">
        <v>7</v>
      </c>
      <c r="C189" s="2" t="s">
        <v>8</v>
      </c>
      <c r="D189" s="3">
        <v>42401</v>
      </c>
      <c r="E189" s="4">
        <v>0.15</v>
      </c>
      <c r="F189" s="3">
        <v>36704</v>
      </c>
      <c r="G189" s="6"/>
    </row>
    <row r="190" spans="1:7" x14ac:dyDescent="0.2">
      <c r="A190" s="2" t="s">
        <v>6</v>
      </c>
      <c r="B190" s="2" t="s">
        <v>7</v>
      </c>
      <c r="C190" s="2" t="s">
        <v>8</v>
      </c>
      <c r="D190" s="3">
        <v>42430</v>
      </c>
      <c r="E190" s="4">
        <v>0.15</v>
      </c>
      <c r="F190" s="3">
        <v>36704</v>
      </c>
      <c r="G190" s="6"/>
    </row>
    <row r="191" spans="1:7" x14ac:dyDescent="0.2">
      <c r="A191" s="2" t="s">
        <v>6</v>
      </c>
      <c r="B191" s="2" t="s">
        <v>7</v>
      </c>
      <c r="C191" s="2" t="s">
        <v>8</v>
      </c>
      <c r="D191" s="3">
        <v>42461</v>
      </c>
      <c r="E191" s="4">
        <v>0.15</v>
      </c>
      <c r="F191" s="3">
        <v>36704</v>
      </c>
      <c r="G191" s="6"/>
    </row>
    <row r="192" spans="1:7" x14ac:dyDescent="0.2">
      <c r="A192" s="2" t="s">
        <v>6</v>
      </c>
      <c r="B192" s="2" t="s">
        <v>7</v>
      </c>
      <c r="C192" s="2" t="s">
        <v>8</v>
      </c>
      <c r="D192" s="3">
        <v>42491</v>
      </c>
      <c r="E192" s="4">
        <v>0.15</v>
      </c>
      <c r="F192" s="3">
        <v>36704</v>
      </c>
      <c r="G192" s="6"/>
    </row>
    <row r="193" spans="1:7" x14ac:dyDescent="0.2">
      <c r="A193" s="2" t="s">
        <v>6</v>
      </c>
      <c r="B193" s="2" t="s">
        <v>7</v>
      </c>
      <c r="C193" s="2" t="s">
        <v>8</v>
      </c>
      <c r="D193" s="3">
        <v>42522</v>
      </c>
      <c r="E193" s="4">
        <v>0.15</v>
      </c>
      <c r="F193" s="3">
        <v>36704</v>
      </c>
      <c r="G193" s="6"/>
    </row>
    <row r="194" spans="1:7" x14ac:dyDescent="0.2">
      <c r="A194" s="2" t="s">
        <v>6</v>
      </c>
      <c r="B194" s="2" t="s">
        <v>7</v>
      </c>
      <c r="C194" s="2" t="s">
        <v>8</v>
      </c>
      <c r="D194" s="3">
        <v>42552</v>
      </c>
      <c r="E194" s="4">
        <v>0.15</v>
      </c>
      <c r="F194" s="3">
        <v>36704</v>
      </c>
      <c r="G194" s="6"/>
    </row>
    <row r="195" spans="1:7" x14ac:dyDescent="0.2">
      <c r="A195" s="2" t="s">
        <v>6</v>
      </c>
      <c r="B195" s="2" t="s">
        <v>7</v>
      </c>
      <c r="C195" s="2" t="s">
        <v>8</v>
      </c>
      <c r="D195" s="3">
        <v>42583</v>
      </c>
      <c r="E195" s="4">
        <v>0.15</v>
      </c>
      <c r="F195" s="3">
        <v>36704</v>
      </c>
      <c r="G195" s="6"/>
    </row>
    <row r="196" spans="1:7" x14ac:dyDescent="0.2">
      <c r="A196" s="2" t="s">
        <v>6</v>
      </c>
      <c r="B196" s="2" t="s">
        <v>7</v>
      </c>
      <c r="C196" s="2" t="s">
        <v>8</v>
      </c>
      <c r="D196" s="3">
        <v>42614</v>
      </c>
      <c r="E196" s="4">
        <v>0.15</v>
      </c>
      <c r="F196" s="3">
        <v>36704</v>
      </c>
      <c r="G196" s="6"/>
    </row>
    <row r="197" spans="1:7" x14ac:dyDescent="0.2">
      <c r="A197" s="2" t="s">
        <v>6</v>
      </c>
      <c r="B197" s="2" t="s">
        <v>7</v>
      </c>
      <c r="C197" s="2" t="s">
        <v>8</v>
      </c>
      <c r="D197" s="3">
        <v>42644</v>
      </c>
      <c r="E197" s="4">
        <v>0.15</v>
      </c>
      <c r="F197" s="3">
        <v>36704</v>
      </c>
      <c r="G197" s="6"/>
    </row>
    <row r="198" spans="1:7" x14ac:dyDescent="0.2">
      <c r="A198" s="2" t="s">
        <v>6</v>
      </c>
      <c r="B198" s="2" t="s">
        <v>7</v>
      </c>
      <c r="C198" s="2" t="s">
        <v>8</v>
      </c>
      <c r="D198" s="3">
        <v>42675</v>
      </c>
      <c r="E198" s="4">
        <v>0.15</v>
      </c>
      <c r="F198" s="3">
        <v>36704</v>
      </c>
      <c r="G198" s="6"/>
    </row>
    <row r="199" spans="1:7" x14ac:dyDescent="0.2">
      <c r="A199" s="2" t="s">
        <v>6</v>
      </c>
      <c r="B199" s="2" t="s">
        <v>7</v>
      </c>
      <c r="C199" s="2" t="s">
        <v>8</v>
      </c>
      <c r="D199" s="3">
        <v>42705</v>
      </c>
      <c r="E199" s="4">
        <v>0.15</v>
      </c>
      <c r="F199" s="3">
        <v>36704</v>
      </c>
      <c r="G199" s="6"/>
    </row>
    <row r="200" spans="1:7" x14ac:dyDescent="0.2">
      <c r="A200" s="2" t="s">
        <v>6</v>
      </c>
      <c r="B200" s="2" t="s">
        <v>7</v>
      </c>
      <c r="C200" s="2" t="s">
        <v>8</v>
      </c>
      <c r="D200" s="3">
        <v>42736</v>
      </c>
      <c r="E200" s="4">
        <v>0.15</v>
      </c>
      <c r="F200" s="3">
        <v>36704</v>
      </c>
      <c r="G200" s="6"/>
    </row>
    <row r="201" spans="1:7" x14ac:dyDescent="0.2">
      <c r="A201" s="2" t="s">
        <v>6</v>
      </c>
      <c r="B201" s="2" t="s">
        <v>7</v>
      </c>
      <c r="C201" s="2" t="s">
        <v>8</v>
      </c>
      <c r="D201" s="3">
        <v>42767</v>
      </c>
      <c r="E201" s="4">
        <v>0.15</v>
      </c>
      <c r="F201" s="3">
        <v>36704</v>
      </c>
      <c r="G201" s="6"/>
    </row>
    <row r="202" spans="1:7" x14ac:dyDescent="0.2">
      <c r="A202" s="2" t="s">
        <v>6</v>
      </c>
      <c r="B202" s="2" t="s">
        <v>7</v>
      </c>
      <c r="C202" s="2" t="s">
        <v>8</v>
      </c>
      <c r="D202" s="3">
        <v>42795</v>
      </c>
      <c r="E202" s="4">
        <v>0.15</v>
      </c>
      <c r="F202" s="3">
        <v>36704</v>
      </c>
      <c r="G202" s="6"/>
    </row>
    <row r="203" spans="1:7" x14ac:dyDescent="0.2">
      <c r="A203" s="2" t="s">
        <v>6</v>
      </c>
      <c r="B203" s="2" t="s">
        <v>7</v>
      </c>
      <c r="C203" s="2" t="s">
        <v>8</v>
      </c>
      <c r="D203" s="3">
        <v>42826</v>
      </c>
      <c r="E203" s="4">
        <v>0.15</v>
      </c>
      <c r="F203" s="3">
        <v>36704</v>
      </c>
      <c r="G203" s="6"/>
    </row>
    <row r="204" spans="1:7" x14ac:dyDescent="0.2">
      <c r="A204" s="2" t="s">
        <v>6</v>
      </c>
      <c r="B204" s="2" t="s">
        <v>7</v>
      </c>
      <c r="C204" s="2" t="s">
        <v>8</v>
      </c>
      <c r="D204" s="3">
        <v>42856</v>
      </c>
      <c r="E204" s="4">
        <v>0.15</v>
      </c>
      <c r="F204" s="3">
        <v>36704</v>
      </c>
      <c r="G204" s="6"/>
    </row>
    <row r="205" spans="1:7" x14ac:dyDescent="0.2">
      <c r="A205" s="2" t="s">
        <v>6</v>
      </c>
      <c r="B205" s="2" t="s">
        <v>7</v>
      </c>
      <c r="C205" s="2" t="s">
        <v>8</v>
      </c>
      <c r="D205" s="3">
        <v>42887</v>
      </c>
      <c r="E205" s="4">
        <v>0.15</v>
      </c>
      <c r="F205" s="3">
        <v>36704</v>
      </c>
      <c r="G205" s="6"/>
    </row>
    <row r="206" spans="1:7" x14ac:dyDescent="0.2">
      <c r="A206" s="2" t="s">
        <v>6</v>
      </c>
      <c r="B206" s="2" t="s">
        <v>7</v>
      </c>
      <c r="C206" s="2" t="s">
        <v>8</v>
      </c>
      <c r="D206" s="3">
        <v>42917</v>
      </c>
      <c r="E206" s="4">
        <v>0.15</v>
      </c>
      <c r="F206" s="3">
        <v>36704</v>
      </c>
      <c r="G206" s="6"/>
    </row>
    <row r="207" spans="1:7" x14ac:dyDescent="0.2">
      <c r="A207" s="2" t="s">
        <v>6</v>
      </c>
      <c r="B207" s="2" t="s">
        <v>7</v>
      </c>
      <c r="C207" s="2" t="s">
        <v>8</v>
      </c>
      <c r="D207" s="3">
        <v>42948</v>
      </c>
      <c r="E207" s="4">
        <v>0.15</v>
      </c>
      <c r="F207" s="3">
        <v>36704</v>
      </c>
      <c r="G207" s="6"/>
    </row>
    <row r="208" spans="1:7" x14ac:dyDescent="0.2">
      <c r="A208" s="2" t="s">
        <v>6</v>
      </c>
      <c r="B208" s="2" t="s">
        <v>7</v>
      </c>
      <c r="C208" s="2" t="s">
        <v>8</v>
      </c>
      <c r="D208" s="3">
        <v>42979</v>
      </c>
      <c r="E208" s="4">
        <v>0.15</v>
      </c>
      <c r="F208" s="3">
        <v>36704</v>
      </c>
      <c r="G208" s="6"/>
    </row>
    <row r="209" spans="1:7" x14ac:dyDescent="0.2">
      <c r="A209" s="2" t="s">
        <v>6</v>
      </c>
      <c r="B209" s="2" t="s">
        <v>7</v>
      </c>
      <c r="C209" s="2" t="s">
        <v>8</v>
      </c>
      <c r="D209" s="3">
        <v>43009</v>
      </c>
      <c r="E209" s="4">
        <v>0.15</v>
      </c>
      <c r="F209" s="3">
        <v>36704</v>
      </c>
      <c r="G209" s="6"/>
    </row>
    <row r="210" spans="1:7" x14ac:dyDescent="0.2">
      <c r="A210" s="2" t="s">
        <v>6</v>
      </c>
      <c r="B210" s="2" t="s">
        <v>7</v>
      </c>
      <c r="C210" s="2" t="s">
        <v>8</v>
      </c>
      <c r="D210" s="3">
        <v>43040</v>
      </c>
      <c r="E210" s="4">
        <v>0.15</v>
      </c>
      <c r="F210" s="3">
        <v>36704</v>
      </c>
      <c r="G210" s="6"/>
    </row>
    <row r="211" spans="1:7" x14ac:dyDescent="0.2">
      <c r="A211" s="2" t="s">
        <v>6</v>
      </c>
      <c r="B211" s="2" t="s">
        <v>7</v>
      </c>
      <c r="C211" s="2" t="s">
        <v>8</v>
      </c>
      <c r="D211" s="3">
        <v>43070</v>
      </c>
      <c r="E211" s="4">
        <v>0.15</v>
      </c>
      <c r="F211" s="3">
        <v>36704</v>
      </c>
      <c r="G211" s="6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"/>
  <sheetViews>
    <sheetView topLeftCell="FS1" workbookViewId="0">
      <selection activeCell="A2" sqref="A2:IV2"/>
    </sheetView>
  </sheetViews>
  <sheetFormatPr defaultRowHeight="12.75" x14ac:dyDescent="0.2"/>
  <sheetData>
    <row r="1" spans="1:21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9</v>
      </c>
      <c r="AX1" t="s">
        <v>10</v>
      </c>
      <c r="AY1" t="s">
        <v>11</v>
      </c>
      <c r="AZ1" t="s">
        <v>12</v>
      </c>
      <c r="BA1" t="s">
        <v>13</v>
      </c>
      <c r="BB1" t="s">
        <v>14</v>
      </c>
      <c r="BC1" t="s">
        <v>15</v>
      </c>
      <c r="BD1" t="s">
        <v>16</v>
      </c>
      <c r="BE1" t="s">
        <v>17</v>
      </c>
      <c r="BF1" t="s">
        <v>18</v>
      </c>
      <c r="BG1" t="s">
        <v>19</v>
      </c>
      <c r="BH1" t="s">
        <v>20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9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C1" t="s">
        <v>17</v>
      </c>
      <c r="CD1" t="s">
        <v>18</v>
      </c>
      <c r="CE1" t="s">
        <v>19</v>
      </c>
      <c r="CF1" t="s">
        <v>20</v>
      </c>
      <c r="CG1" t="s">
        <v>9</v>
      </c>
      <c r="CH1" t="s">
        <v>10</v>
      </c>
      <c r="CI1" t="s">
        <v>11</v>
      </c>
      <c r="CJ1" t="s">
        <v>12</v>
      </c>
      <c r="CK1" t="s">
        <v>13</v>
      </c>
      <c r="CL1" t="s">
        <v>14</v>
      </c>
      <c r="CM1" t="s">
        <v>15</v>
      </c>
      <c r="CN1" t="s">
        <v>16</v>
      </c>
      <c r="CO1" t="s">
        <v>17</v>
      </c>
      <c r="CP1" t="s">
        <v>18</v>
      </c>
      <c r="CQ1" t="s">
        <v>19</v>
      </c>
      <c r="CR1" t="s">
        <v>20</v>
      </c>
      <c r="CS1" t="s">
        <v>9</v>
      </c>
      <c r="CT1" t="s">
        <v>10</v>
      </c>
      <c r="CU1" t="s">
        <v>11</v>
      </c>
      <c r="CV1" t="s">
        <v>12</v>
      </c>
      <c r="CW1" t="s">
        <v>13</v>
      </c>
      <c r="CX1" t="s">
        <v>14</v>
      </c>
      <c r="CY1" t="s">
        <v>15</v>
      </c>
      <c r="CZ1" t="s">
        <v>16</v>
      </c>
      <c r="DA1" t="s">
        <v>17</v>
      </c>
      <c r="DB1" t="s">
        <v>18</v>
      </c>
      <c r="DC1" t="s">
        <v>19</v>
      </c>
      <c r="DD1" t="s">
        <v>20</v>
      </c>
      <c r="DE1" t="s">
        <v>9</v>
      </c>
      <c r="DF1" t="s">
        <v>10</v>
      </c>
      <c r="DG1" t="s">
        <v>11</v>
      </c>
      <c r="DH1" t="s">
        <v>12</v>
      </c>
      <c r="DI1" t="s">
        <v>13</v>
      </c>
      <c r="DJ1" t="s">
        <v>14</v>
      </c>
      <c r="DK1" t="s">
        <v>15</v>
      </c>
      <c r="DL1" t="s">
        <v>16</v>
      </c>
      <c r="DM1" t="s">
        <v>17</v>
      </c>
      <c r="DN1" t="s">
        <v>18</v>
      </c>
      <c r="DO1" t="s">
        <v>19</v>
      </c>
      <c r="DP1" t="s">
        <v>20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17</v>
      </c>
      <c r="DZ1" t="s">
        <v>18</v>
      </c>
      <c r="EA1" t="s">
        <v>19</v>
      </c>
      <c r="EB1" t="s">
        <v>20</v>
      </c>
      <c r="EC1" t="s">
        <v>9</v>
      </c>
      <c r="ED1" t="s">
        <v>10</v>
      </c>
      <c r="EE1" t="s">
        <v>11</v>
      </c>
      <c r="EF1" t="s">
        <v>12</v>
      </c>
      <c r="EG1" t="s">
        <v>13</v>
      </c>
      <c r="EH1" t="s">
        <v>14</v>
      </c>
      <c r="EI1" t="s">
        <v>15</v>
      </c>
      <c r="EJ1" t="s">
        <v>16</v>
      </c>
      <c r="EK1" t="s">
        <v>17</v>
      </c>
      <c r="EL1" t="s">
        <v>18</v>
      </c>
      <c r="EM1" t="s">
        <v>19</v>
      </c>
      <c r="EN1" t="s">
        <v>20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16</v>
      </c>
      <c r="EW1" t="s">
        <v>17</v>
      </c>
      <c r="EX1" t="s">
        <v>18</v>
      </c>
      <c r="EY1" t="s">
        <v>19</v>
      </c>
      <c r="EZ1" t="s">
        <v>20</v>
      </c>
      <c r="FA1" t="s">
        <v>9</v>
      </c>
      <c r="FB1" t="s">
        <v>10</v>
      </c>
      <c r="FC1" t="s">
        <v>11</v>
      </c>
      <c r="FD1" t="s">
        <v>12</v>
      </c>
      <c r="FE1" t="s">
        <v>13</v>
      </c>
      <c r="FF1" t="s">
        <v>14</v>
      </c>
      <c r="FG1" t="s">
        <v>15</v>
      </c>
      <c r="FH1" t="s">
        <v>16</v>
      </c>
      <c r="FI1" t="s">
        <v>17</v>
      </c>
      <c r="FJ1" t="s">
        <v>18</v>
      </c>
      <c r="FK1" t="s">
        <v>19</v>
      </c>
      <c r="FL1" t="s">
        <v>20</v>
      </c>
      <c r="FM1" t="s">
        <v>9</v>
      </c>
      <c r="FN1" t="s">
        <v>10</v>
      </c>
      <c r="FO1" t="s">
        <v>11</v>
      </c>
      <c r="FP1" t="s">
        <v>12</v>
      </c>
      <c r="FQ1" t="s">
        <v>13</v>
      </c>
      <c r="FR1" t="s">
        <v>14</v>
      </c>
      <c r="FS1" t="s">
        <v>15</v>
      </c>
      <c r="FT1" t="s">
        <v>16</v>
      </c>
      <c r="FU1" t="s">
        <v>17</v>
      </c>
      <c r="FV1" t="s">
        <v>18</v>
      </c>
      <c r="FW1" t="s">
        <v>19</v>
      </c>
      <c r="FX1" t="s">
        <v>20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9</v>
      </c>
      <c r="GL1" t="s">
        <v>10</v>
      </c>
      <c r="GM1" t="s">
        <v>11</v>
      </c>
      <c r="GN1" t="s">
        <v>12</v>
      </c>
      <c r="GO1" t="s">
        <v>13</v>
      </c>
      <c r="GP1" t="s">
        <v>14</v>
      </c>
      <c r="GQ1" t="s">
        <v>15</v>
      </c>
      <c r="GR1" t="s">
        <v>16</v>
      </c>
      <c r="GS1" t="s">
        <v>17</v>
      </c>
      <c r="GT1" t="s">
        <v>18</v>
      </c>
      <c r="GU1" t="s">
        <v>19</v>
      </c>
      <c r="GV1" t="s">
        <v>20</v>
      </c>
      <c r="GW1" t="s">
        <v>9</v>
      </c>
      <c r="GX1" t="s">
        <v>10</v>
      </c>
      <c r="GY1" t="s">
        <v>11</v>
      </c>
      <c r="GZ1" t="s">
        <v>12</v>
      </c>
      <c r="HA1" t="s">
        <v>13</v>
      </c>
      <c r="HB1" t="s">
        <v>14</v>
      </c>
      <c r="HC1" t="s">
        <v>15</v>
      </c>
      <c r="HD1" t="s">
        <v>16</v>
      </c>
      <c r="HE1" t="s">
        <v>17</v>
      </c>
      <c r="HF1" t="s">
        <v>18</v>
      </c>
      <c r="HG1" t="s">
        <v>19</v>
      </c>
    </row>
    <row r="2" spans="1:216" x14ac:dyDescent="0.2">
      <c r="A2">
        <v>0.6</v>
      </c>
      <c r="B2">
        <v>0.68</v>
      </c>
      <c r="C2">
        <v>0.67249999999999999</v>
      </c>
      <c r="D2">
        <v>0.67249999999999999</v>
      </c>
      <c r="E2">
        <v>0.67249999999999999</v>
      </c>
      <c r="F2">
        <v>0.67500000000000004</v>
      </c>
      <c r="G2">
        <v>0.67749999999999999</v>
      </c>
      <c r="H2">
        <v>0.64749999999999996</v>
      </c>
      <c r="I2">
        <v>0.64749999999999996</v>
      </c>
      <c r="J2">
        <v>0.47249999999999998</v>
      </c>
      <c r="K2">
        <v>0.41</v>
      </c>
      <c r="L2">
        <v>0.4</v>
      </c>
      <c r="M2">
        <v>0.38674700000000001</v>
      </c>
      <c r="N2">
        <v>0.3523</v>
      </c>
      <c r="O2">
        <v>0.31330000000000002</v>
      </c>
      <c r="P2">
        <v>0.2732</v>
      </c>
      <c r="Q2">
        <v>0.22239999999999999</v>
      </c>
      <c r="R2">
        <v>0.15744</v>
      </c>
      <c r="S2">
        <v>6.7339999999999997E-2</v>
      </c>
      <c r="T2">
        <v>0.51800000000000002</v>
      </c>
      <c r="U2">
        <v>0.46</v>
      </c>
      <c r="V2">
        <v>2.7E-2</v>
      </c>
      <c r="W2">
        <v>0.158</v>
      </c>
      <c r="X2">
        <v>0.152</v>
      </c>
      <c r="Y2">
        <v>0.15400800000000001</v>
      </c>
      <c r="Z2">
        <v>0.13650200000000001</v>
      </c>
      <c r="AA2">
        <v>0.11411</v>
      </c>
      <c r="AB2">
        <v>0.12167500000000001</v>
      </c>
      <c r="AC2">
        <v>0.115353</v>
      </c>
      <c r="AD2">
        <v>9.5767000000000005E-2</v>
      </c>
      <c r="AE2">
        <v>0.10051400000000001</v>
      </c>
      <c r="AF2">
        <v>0.31</v>
      </c>
      <c r="AG2">
        <v>0.114264</v>
      </c>
      <c r="AH2">
        <v>0.14600399999999999</v>
      </c>
      <c r="AI2">
        <v>0.15122099999999999</v>
      </c>
      <c r="AJ2">
        <v>0.14513100000000001</v>
      </c>
      <c r="AK2">
        <v>0.1575157068887629</v>
      </c>
      <c r="AL2">
        <v>0.15212556491267337</v>
      </c>
      <c r="AM2">
        <v>0.14594697952795521</v>
      </c>
      <c r="AN2">
        <v>0.11399698460924311</v>
      </c>
      <c r="AO2">
        <v>0.12717278272754221</v>
      </c>
      <c r="AP2">
        <v>0.12272598203586198</v>
      </c>
      <c r="AQ2">
        <v>0.10492556885716672</v>
      </c>
      <c r="AR2">
        <v>0.12348456381264834</v>
      </c>
      <c r="AS2">
        <v>0.12569805089976555</v>
      </c>
      <c r="AT2">
        <v>0.16281220009569292</v>
      </c>
      <c r="AU2">
        <v>0.18147256450126745</v>
      </c>
      <c r="AV2">
        <v>0.17946244964708727</v>
      </c>
      <c r="AW2">
        <v>0.16333630949669467</v>
      </c>
      <c r="AX2">
        <v>0.16087650543196172</v>
      </c>
      <c r="AY2">
        <v>0.15811783580608482</v>
      </c>
      <c r="AZ2">
        <v>0.15566390076058104</v>
      </c>
      <c r="BA2">
        <v>0.1411116579167008</v>
      </c>
      <c r="BB2">
        <v>0.14057193443216173</v>
      </c>
      <c r="BC2">
        <v>0.14318912319027571</v>
      </c>
      <c r="BD2">
        <v>0.13375000000000001</v>
      </c>
      <c r="BE2">
        <v>0.14468356276140457</v>
      </c>
      <c r="BF2">
        <v>0.17274891461308825</v>
      </c>
      <c r="BG2">
        <v>0.17133361705553682</v>
      </c>
      <c r="BH2">
        <v>0.16990653067691863</v>
      </c>
      <c r="BI2">
        <v>0.18205310580523845</v>
      </c>
      <c r="BJ2">
        <v>0.18102140757380053</v>
      </c>
      <c r="BK2">
        <v>0.17987611477532722</v>
      </c>
      <c r="BL2">
        <v>0.16141464462681199</v>
      </c>
      <c r="BM2">
        <v>0.14282856857085707</v>
      </c>
      <c r="BN2">
        <v>0.14352409786048706</v>
      </c>
      <c r="BO2">
        <v>0.12368053605964045</v>
      </c>
      <c r="BP2">
        <v>0.11457575732530292</v>
      </c>
      <c r="BQ2">
        <v>0.192</v>
      </c>
      <c r="BR2">
        <v>0.18200000000000002</v>
      </c>
      <c r="BS2">
        <v>0.18200000000000002</v>
      </c>
      <c r="BT2">
        <v>0.18200000000000002</v>
      </c>
      <c r="BU2">
        <v>0.18200000000000002</v>
      </c>
      <c r="BV2">
        <v>0.18200000000000002</v>
      </c>
      <c r="BW2">
        <v>0.18200000000000002</v>
      </c>
      <c r="BX2">
        <v>0.18</v>
      </c>
      <c r="BY2">
        <v>0.18</v>
      </c>
      <c r="BZ2">
        <v>0.18200000000000002</v>
      </c>
      <c r="CA2">
        <v>0.18400000000000002</v>
      </c>
      <c r="CB2">
        <v>0.18</v>
      </c>
      <c r="CC2">
        <v>0.15170887691013116</v>
      </c>
      <c r="CD2">
        <v>0.1575</v>
      </c>
      <c r="CE2">
        <v>0.1575</v>
      </c>
      <c r="CF2">
        <v>0.1575</v>
      </c>
      <c r="CG2">
        <v>0.1575</v>
      </c>
      <c r="CH2">
        <v>0.1575</v>
      </c>
      <c r="CI2">
        <v>0.1575</v>
      </c>
      <c r="CJ2">
        <v>0.1575</v>
      </c>
      <c r="CK2">
        <v>0.1575</v>
      </c>
      <c r="CL2">
        <v>0.1575</v>
      </c>
      <c r="CM2">
        <v>0.1575</v>
      </c>
      <c r="CN2">
        <v>0.1575</v>
      </c>
      <c r="CO2">
        <v>0.1575</v>
      </c>
      <c r="CP2">
        <v>0.1575</v>
      </c>
      <c r="CQ2">
        <v>0.1575</v>
      </c>
      <c r="CR2">
        <v>0.1575</v>
      </c>
      <c r="CS2">
        <v>0.1575</v>
      </c>
      <c r="CT2">
        <v>0.1575</v>
      </c>
      <c r="CU2">
        <v>0.1575</v>
      </c>
      <c r="CV2">
        <v>0.1575</v>
      </c>
      <c r="CW2">
        <v>0.1575</v>
      </c>
      <c r="CX2">
        <v>0.1575</v>
      </c>
      <c r="CY2">
        <v>0.1575</v>
      </c>
      <c r="CZ2">
        <v>0.1575</v>
      </c>
      <c r="DA2">
        <v>0.1575</v>
      </c>
      <c r="DB2">
        <v>0.1575</v>
      </c>
      <c r="DC2">
        <v>0.1575</v>
      </c>
      <c r="DD2">
        <v>0.1575</v>
      </c>
      <c r="DE2">
        <v>0.1575</v>
      </c>
      <c r="DF2">
        <v>0.1575</v>
      </c>
      <c r="DG2">
        <v>0.1575</v>
      </c>
      <c r="DH2">
        <v>0.1575</v>
      </c>
      <c r="DI2">
        <v>0.1575</v>
      </c>
      <c r="DJ2">
        <v>0.13208826226344933</v>
      </c>
      <c r="DK2">
        <v>5.3822625354027334E-2</v>
      </c>
      <c r="DL2">
        <v>5.2006610156786717E-2</v>
      </c>
      <c r="DM2">
        <v>5.0124844139408126E-2</v>
      </c>
      <c r="DN2">
        <v>4.8169622169993841E-2</v>
      </c>
      <c r="DO2">
        <v>4.6131605218114484E-2</v>
      </c>
      <c r="DP2">
        <v>4.3999289766994784E-2</v>
      </c>
      <c r="DQ2">
        <v>4.168145570874375E-2</v>
      </c>
      <c r="DR2">
        <v>3.9389878141471601E-2</v>
      </c>
      <c r="DS2">
        <v>3.6695537875877586E-2</v>
      </c>
      <c r="DT2">
        <v>3.4164125921790432E-2</v>
      </c>
      <c r="DU2">
        <v>3.1224989991991952E-2</v>
      </c>
      <c r="DV2">
        <v>9.0196159686663946E-2</v>
      </c>
      <c r="DW2">
        <v>0.15</v>
      </c>
      <c r="DX2">
        <v>0.15</v>
      </c>
      <c r="DY2">
        <v>0.15</v>
      </c>
      <c r="DZ2">
        <v>0.15</v>
      </c>
      <c r="EA2">
        <v>0.15</v>
      </c>
      <c r="EB2">
        <v>0.15</v>
      </c>
      <c r="EC2">
        <v>0.15</v>
      </c>
      <c r="ED2">
        <v>0.15</v>
      </c>
      <c r="EE2">
        <v>0.15</v>
      </c>
      <c r="EF2">
        <v>0.15</v>
      </c>
      <c r="EG2">
        <v>0.15</v>
      </c>
      <c r="EH2">
        <v>0.15</v>
      </c>
      <c r="EI2">
        <v>0.15</v>
      </c>
      <c r="EJ2">
        <v>0.15</v>
      </c>
      <c r="EK2">
        <v>0.15</v>
      </c>
      <c r="EL2">
        <v>0.15</v>
      </c>
      <c r="EM2">
        <v>0.15</v>
      </c>
      <c r="EN2">
        <v>0.15</v>
      </c>
      <c r="EO2">
        <v>0.15</v>
      </c>
      <c r="EP2">
        <v>0.15</v>
      </c>
      <c r="EQ2">
        <v>0.15</v>
      </c>
      <c r="ER2">
        <v>0.15</v>
      </c>
      <c r="ES2">
        <v>0.15</v>
      </c>
      <c r="ET2">
        <v>0.15</v>
      </c>
      <c r="EU2">
        <v>0.15</v>
      </c>
      <c r="EV2">
        <v>0.15</v>
      </c>
      <c r="EW2">
        <v>0.15</v>
      </c>
      <c r="EX2">
        <v>0.15</v>
      </c>
      <c r="EY2">
        <v>0.15</v>
      </c>
      <c r="EZ2">
        <v>0.15</v>
      </c>
      <c r="FA2">
        <v>0.15</v>
      </c>
      <c r="FB2">
        <v>0.15</v>
      </c>
      <c r="FC2">
        <v>0.15</v>
      </c>
      <c r="FD2">
        <v>0.15</v>
      </c>
      <c r="FE2">
        <v>0.15</v>
      </c>
      <c r="FF2">
        <v>0.15</v>
      </c>
      <c r="FG2">
        <v>0.15</v>
      </c>
      <c r="FH2">
        <v>0.15</v>
      </c>
      <c r="FI2">
        <v>0.15</v>
      </c>
      <c r="FJ2">
        <v>0.15</v>
      </c>
      <c r="FK2">
        <v>0.15</v>
      </c>
      <c r="FL2">
        <v>0.15</v>
      </c>
      <c r="FM2">
        <v>0.15</v>
      </c>
      <c r="FN2">
        <v>0.15</v>
      </c>
      <c r="FO2">
        <v>0.15</v>
      </c>
      <c r="FP2">
        <v>0.15</v>
      </c>
      <c r="FQ2">
        <v>0.15</v>
      </c>
      <c r="FR2">
        <v>0.15</v>
      </c>
      <c r="FS2">
        <v>0.15</v>
      </c>
      <c r="FT2">
        <v>0.15</v>
      </c>
      <c r="FU2">
        <v>0.15</v>
      </c>
      <c r="FV2">
        <v>0.15</v>
      </c>
      <c r="FW2">
        <v>0.15</v>
      </c>
      <c r="FX2">
        <v>0.15</v>
      </c>
      <c r="FY2">
        <v>0.15</v>
      </c>
      <c r="FZ2">
        <v>0.15</v>
      </c>
      <c r="GA2">
        <v>0.15</v>
      </c>
      <c r="GB2">
        <v>0.15</v>
      </c>
      <c r="GC2">
        <v>0.15</v>
      </c>
      <c r="GD2">
        <v>0.15</v>
      </c>
      <c r="GE2">
        <v>0.15</v>
      </c>
      <c r="GF2">
        <v>0.15</v>
      </c>
      <c r="GG2">
        <v>0.15</v>
      </c>
      <c r="GH2">
        <v>0.15</v>
      </c>
      <c r="GI2">
        <v>0.15</v>
      </c>
      <c r="GJ2">
        <v>0.15</v>
      </c>
      <c r="GK2">
        <v>0.15</v>
      </c>
      <c r="GL2">
        <v>0.15</v>
      </c>
      <c r="GM2">
        <v>0.15</v>
      </c>
      <c r="GN2">
        <v>0.15</v>
      </c>
      <c r="GO2">
        <v>0.15</v>
      </c>
      <c r="GP2">
        <v>0.15</v>
      </c>
      <c r="GQ2">
        <v>0.15</v>
      </c>
      <c r="GR2">
        <v>0.15</v>
      </c>
      <c r="GS2">
        <v>0.15</v>
      </c>
      <c r="GT2">
        <v>0.15</v>
      </c>
      <c r="GU2">
        <v>0.15</v>
      </c>
      <c r="GV2">
        <v>0.15</v>
      </c>
      <c r="GW2">
        <v>0.15</v>
      </c>
      <c r="GX2">
        <v>0.15</v>
      </c>
      <c r="GY2">
        <v>0.15</v>
      </c>
      <c r="GZ2">
        <v>0.15</v>
      </c>
      <c r="HA2">
        <v>0.15</v>
      </c>
      <c r="HB2">
        <v>0.15</v>
      </c>
      <c r="HC2">
        <v>0.15</v>
      </c>
      <c r="HD2">
        <v>0.15</v>
      </c>
      <c r="HE2">
        <v>0.15</v>
      </c>
      <c r="HF2">
        <v>0.15</v>
      </c>
      <c r="HG2">
        <v>0.15</v>
      </c>
      <c r="HH2">
        <v>0.15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4"/>
  <sheetViews>
    <sheetView topLeftCell="BJ1" workbookViewId="0">
      <selection activeCell="BO4" sqref="BO4"/>
    </sheetView>
  </sheetViews>
  <sheetFormatPr defaultRowHeight="12.75" x14ac:dyDescent="0.2"/>
  <cols>
    <col min="62" max="62" width="20.42578125" customWidth="1"/>
    <col min="63" max="63" width="16.5703125" customWidth="1"/>
    <col min="64" max="64" width="11.7109375" customWidth="1"/>
    <col min="65" max="65" width="14.28515625" customWidth="1"/>
    <col min="66" max="66" width="13.28515625" customWidth="1"/>
    <col min="67" max="67" width="18.140625" customWidth="1"/>
    <col min="69" max="69" width="12.85546875" bestFit="1" customWidth="1"/>
  </cols>
  <sheetData>
    <row r="1" spans="1:69" x14ac:dyDescent="0.2">
      <c r="A1" t="s">
        <v>52</v>
      </c>
      <c r="BP1" t="s">
        <v>58</v>
      </c>
      <c r="BQ1" s="18" t="e">
        <f>components!BL86</f>
        <v>#VALUE!</v>
      </c>
    </row>
    <row r="2" spans="1:69" x14ac:dyDescent="0.2">
      <c r="BK2" s="25" t="s">
        <v>53</v>
      </c>
      <c r="BL2" t="s">
        <v>55</v>
      </c>
      <c r="BM2" t="s">
        <v>54</v>
      </c>
      <c r="BN2" t="s">
        <v>56</v>
      </c>
      <c r="BO2" t="s">
        <v>57</v>
      </c>
    </row>
    <row r="4" spans="1:69" x14ac:dyDescent="0.2">
      <c r="A4">
        <v>8.5692190016670058E-4</v>
      </c>
      <c r="B4">
        <v>8.266451456424202E-4</v>
      </c>
      <c r="C4">
        <v>7.8054184959070578E-4</v>
      </c>
      <c r="D4">
        <v>7.6195704459356057E-4</v>
      </c>
      <c r="E4">
        <v>7.3360976419043324E-4</v>
      </c>
      <c r="F4">
        <v>6.8943948942523929E-4</v>
      </c>
      <c r="G4">
        <v>6.5702879053195027E-4</v>
      </c>
      <c r="H4">
        <v>6.411763448958053E-4</v>
      </c>
      <c r="I4">
        <v>6.2681244193961807E-4</v>
      </c>
      <c r="J4">
        <v>6.1497769856223275E-4</v>
      </c>
      <c r="K4">
        <v>5.9643995438333976E-4</v>
      </c>
      <c r="L4">
        <v>5.6708747663769586E-4</v>
      </c>
      <c r="M4">
        <v>5.5570107906107986E-4</v>
      </c>
      <c r="N4">
        <v>5.4922586372573305E-4</v>
      </c>
      <c r="O4">
        <v>5.4026858058694354E-4</v>
      </c>
      <c r="P4">
        <v>5.2971460565920218E-4</v>
      </c>
      <c r="Q4">
        <v>5.1204963814939486E-4</v>
      </c>
      <c r="R4">
        <v>4.9184111556609849E-4</v>
      </c>
      <c r="S4">
        <v>4.790352195203465E-4</v>
      </c>
      <c r="T4">
        <v>4.792835867337916E-4</v>
      </c>
      <c r="U4">
        <v>4.8473089003026238E-4</v>
      </c>
      <c r="V4">
        <v>4.9999173665693606E-4</v>
      </c>
      <c r="W4">
        <v>5.0920251508496973E-4</v>
      </c>
      <c r="X4">
        <v>5.0893731474353722E-4</v>
      </c>
      <c r="Y4">
        <v>5.04774081656051E-4</v>
      </c>
      <c r="Z4">
        <v>5.0049858009159178E-4</v>
      </c>
      <c r="AA4">
        <v>4.9795050504456502E-4</v>
      </c>
      <c r="AB4">
        <v>4.9323433041249473E-4</v>
      </c>
      <c r="AC4">
        <v>4.8269013567965618E-4</v>
      </c>
      <c r="AD4">
        <v>4.7088480157005694E-4</v>
      </c>
      <c r="AE4">
        <v>4.6251503257024667E-4</v>
      </c>
      <c r="AF4">
        <v>4.5992180263397167E-4</v>
      </c>
      <c r="AG4">
        <v>4.7126824669311169E-4</v>
      </c>
      <c r="AH4">
        <v>4.7858535436191049E-4</v>
      </c>
      <c r="AI4">
        <v>4.7271569400373725E-4</v>
      </c>
      <c r="AJ4">
        <v>4.6825515426108361E-4</v>
      </c>
      <c r="AK4">
        <v>4.6946515034612007E-4</v>
      </c>
      <c r="AL4">
        <v>4.6509086046775681E-4</v>
      </c>
      <c r="AM4">
        <v>4.6262056948534328E-4</v>
      </c>
      <c r="AN4">
        <v>4.5780111422322704E-4</v>
      </c>
      <c r="AO4">
        <v>4.4717591440775959E-4</v>
      </c>
      <c r="AP4">
        <v>4.3085036752436065E-4</v>
      </c>
      <c r="AQ4">
        <v>4.1589137336292916E-4</v>
      </c>
      <c r="AR4">
        <v>4.3387223262918178E-4</v>
      </c>
      <c r="AS4">
        <v>4.4345285801752644E-4</v>
      </c>
      <c r="AT4">
        <v>4.505698293324308E-4</v>
      </c>
      <c r="AU4">
        <v>4.4351499567668996E-4</v>
      </c>
      <c r="AV4">
        <v>4.3646747094794531E-4</v>
      </c>
      <c r="AW4">
        <v>4.3878036917935971E-4</v>
      </c>
      <c r="AX4">
        <v>4.3417155038442392E-4</v>
      </c>
      <c r="AY4">
        <v>4.3161524689256167E-4</v>
      </c>
      <c r="AZ4">
        <v>4.2701870890230777E-4</v>
      </c>
      <c r="BA4">
        <v>4.1741443618652588E-4</v>
      </c>
      <c r="BB4">
        <v>4.0256748342996901E-4</v>
      </c>
      <c r="BC4">
        <v>3.9408525571807765E-4</v>
      </c>
      <c r="BD4">
        <v>4.1662302413734167E-4</v>
      </c>
      <c r="BE4">
        <v>4.2554147282673223E-4</v>
      </c>
      <c r="BF4">
        <v>4.3164856500440814E-4</v>
      </c>
      <c r="BG4">
        <v>4.2330443847408701E-4</v>
      </c>
      <c r="BH4">
        <v>4.1554811562346833E-4</v>
      </c>
      <c r="BK4" s="14">
        <f>components!E2*components!G2</f>
        <v>23925069.9192582</v>
      </c>
      <c r="BL4">
        <f t="array" ref="BL4:BL63">MMULT(A4:BH63,BK4:BK63)</f>
        <v>6574.2671415886016</v>
      </c>
      <c r="BM4">
        <f t="array" ref="BM4">MMULT(TRANSPOSE(BK4:BK63),BL4:BL63)</f>
        <v>281236420065.40417</v>
      </c>
      <c r="BN4">
        <f>BL4/$BM$4</f>
        <v>2.3376300765241196E-8</v>
      </c>
      <c r="BO4" s="14" t="e">
        <f>$BQ$1*BK4*BN4</f>
        <v>#VALUE!</v>
      </c>
    </row>
    <row r="5" spans="1:69" x14ac:dyDescent="0.2">
      <c r="A5">
        <v>8.266451456424202E-4</v>
      </c>
      <c r="B5">
        <v>8.0351815017834624E-4</v>
      </c>
      <c r="C5">
        <v>7.5974813628326113E-4</v>
      </c>
      <c r="D5">
        <v>7.4141350019392687E-4</v>
      </c>
      <c r="E5">
        <v>7.1357004652728752E-4</v>
      </c>
      <c r="F5">
        <v>6.7056920134618049E-4</v>
      </c>
      <c r="G5">
        <v>6.3895818012984465E-4</v>
      </c>
      <c r="H5">
        <v>6.2327096039784717E-4</v>
      </c>
      <c r="I5">
        <v>6.0896976150052995E-4</v>
      </c>
      <c r="J5">
        <v>5.9706570668005641E-4</v>
      </c>
      <c r="K5">
        <v>5.7887126800204483E-4</v>
      </c>
      <c r="L5">
        <v>5.5011467143043511E-4</v>
      </c>
      <c r="M5">
        <v>5.3913840746253191E-4</v>
      </c>
      <c r="N5">
        <v>5.3286935517027605E-4</v>
      </c>
      <c r="O5">
        <v>5.2469846689728525E-4</v>
      </c>
      <c r="P5">
        <v>5.1473828738144963E-4</v>
      </c>
      <c r="Q5">
        <v>4.9774635394021099E-4</v>
      </c>
      <c r="R5">
        <v>4.7807276982046455E-4</v>
      </c>
      <c r="S5">
        <v>4.6580183217938552E-4</v>
      </c>
      <c r="T5">
        <v>4.6613976118068371E-4</v>
      </c>
      <c r="U5">
        <v>4.7172934543310518E-4</v>
      </c>
      <c r="V5">
        <v>4.8645848504059872E-4</v>
      </c>
      <c r="W5">
        <v>4.9516455544700814E-4</v>
      </c>
      <c r="X5">
        <v>4.9460061850688599E-4</v>
      </c>
      <c r="Y5">
        <v>4.9054199254724008E-4</v>
      </c>
      <c r="Z5">
        <v>4.8635203802390299E-4</v>
      </c>
      <c r="AA5">
        <v>4.8435854865597422E-4</v>
      </c>
      <c r="AB5">
        <v>4.8009129686012408E-4</v>
      </c>
      <c r="AC5">
        <v>4.6990191029422677E-4</v>
      </c>
      <c r="AD5">
        <v>4.5842915045666237E-4</v>
      </c>
      <c r="AE5">
        <v>4.5031680980878777E-4</v>
      </c>
      <c r="AF5">
        <v>4.4746341001431069E-4</v>
      </c>
      <c r="AG5">
        <v>4.5797338383389021E-4</v>
      </c>
      <c r="AH5">
        <v>4.645979350933314E-4</v>
      </c>
      <c r="AI5">
        <v>4.5808974613895505E-4</v>
      </c>
      <c r="AJ5">
        <v>4.5369374314096285E-4</v>
      </c>
      <c r="AK5">
        <v>4.6069727586718222E-4</v>
      </c>
      <c r="AL5">
        <v>4.5642249927626617E-4</v>
      </c>
      <c r="AM5">
        <v>4.545202604730711E-4</v>
      </c>
      <c r="AN5">
        <v>4.5015780638889551E-4</v>
      </c>
      <c r="AO5">
        <v>4.3982554925489067E-4</v>
      </c>
      <c r="AP5">
        <v>4.2408893963571931E-4</v>
      </c>
      <c r="AQ5">
        <v>4.0862549391944118E-4</v>
      </c>
      <c r="AR5">
        <v>4.2347006732063166E-4</v>
      </c>
      <c r="AS5">
        <v>4.3230325794838654E-4</v>
      </c>
      <c r="AT5">
        <v>4.3874296694459579E-4</v>
      </c>
      <c r="AU5">
        <v>4.3112130256994622E-4</v>
      </c>
      <c r="AV5">
        <v>4.2428608310134987E-4</v>
      </c>
      <c r="AW5">
        <v>4.3235312292116827E-4</v>
      </c>
      <c r="AX5">
        <v>4.2785881924688353E-4</v>
      </c>
      <c r="AY5">
        <v>4.2588234325548527E-4</v>
      </c>
      <c r="AZ5">
        <v>4.2173784055126053E-4</v>
      </c>
      <c r="BA5">
        <v>4.1237991899080629E-4</v>
      </c>
      <c r="BB5">
        <v>3.9803640586583247E-4</v>
      </c>
      <c r="BC5">
        <v>3.8869879839459163E-4</v>
      </c>
      <c r="BD5">
        <v>4.0704354673455265E-4</v>
      </c>
      <c r="BE5">
        <v>4.1523383194908204E-4</v>
      </c>
      <c r="BF5">
        <v>4.2070265980993673E-4</v>
      </c>
      <c r="BG5">
        <v>4.1185298157084407E-4</v>
      </c>
      <c r="BH5">
        <v>4.0434385316686343E-4</v>
      </c>
      <c r="BK5" s="14">
        <f>components!E3*components!G3</f>
        <v>4204090.6102259997</v>
      </c>
      <c r="BL5">
        <v>6404.5440040526455</v>
      </c>
      <c r="BN5">
        <f t="shared" ref="BN5:BN63" si="0">BL5/$BM$4</f>
        <v>2.2772811581669288E-8</v>
      </c>
      <c r="BO5" s="14" t="e">
        <f t="shared" ref="BO5:BO63" si="1">$BQ$1*BK5*BN5</f>
        <v>#VALUE!</v>
      </c>
    </row>
    <row r="6" spans="1:69" x14ac:dyDescent="0.2">
      <c r="A6">
        <v>7.8054184959070578E-4</v>
      </c>
      <c r="B6">
        <v>7.5974813628326113E-4</v>
      </c>
      <c r="C6">
        <v>7.1915057587994594E-4</v>
      </c>
      <c r="D6">
        <v>7.0205599957057945E-4</v>
      </c>
      <c r="E6">
        <v>6.7607078380755843E-4</v>
      </c>
      <c r="F6">
        <v>6.3582143627022628E-4</v>
      </c>
      <c r="G6">
        <v>6.0626432722454772E-4</v>
      </c>
      <c r="H6">
        <v>5.9166178019549051E-4</v>
      </c>
      <c r="I6">
        <v>5.7841391674796981E-4</v>
      </c>
      <c r="J6">
        <v>5.6731450477742599E-4</v>
      </c>
      <c r="K6">
        <v>5.5030059380819303E-4</v>
      </c>
      <c r="L6">
        <v>5.2294984464178759E-4</v>
      </c>
      <c r="M6">
        <v>5.1249004656455472E-4</v>
      </c>
      <c r="N6">
        <v>5.0657770775998237E-4</v>
      </c>
      <c r="O6">
        <v>4.9890290182326457E-4</v>
      </c>
      <c r="P6">
        <v>4.8951031081644579E-4</v>
      </c>
      <c r="Q6">
        <v>4.7336554948839717E-4</v>
      </c>
      <c r="R6">
        <v>4.5454349346456984E-4</v>
      </c>
      <c r="S6">
        <v>4.4288972317789254E-4</v>
      </c>
      <c r="T6">
        <v>4.4316734082848876E-4</v>
      </c>
      <c r="U6">
        <v>4.4839589707529087E-4</v>
      </c>
      <c r="V6">
        <v>4.6234591970487489E-4</v>
      </c>
      <c r="W6">
        <v>4.7025614720034957E-4</v>
      </c>
      <c r="X6">
        <v>4.695034728166416E-4</v>
      </c>
      <c r="Y6">
        <v>4.6550944439400507E-4</v>
      </c>
      <c r="Z6">
        <v>4.6147106538793983E-4</v>
      </c>
      <c r="AA6">
        <v>4.5957486995785025E-4</v>
      </c>
      <c r="AB6">
        <v>4.555278166494912E-4</v>
      </c>
      <c r="AC6">
        <v>4.4574698085476651E-4</v>
      </c>
      <c r="AD6">
        <v>4.346128626063632E-4</v>
      </c>
      <c r="AE6">
        <v>4.2680757142000454E-4</v>
      </c>
      <c r="AF6">
        <v>4.23974443744594E-4</v>
      </c>
      <c r="AG6">
        <v>4.3379461757566231E-4</v>
      </c>
      <c r="AH6">
        <v>4.3976698910243864E-4</v>
      </c>
      <c r="AI6">
        <v>4.3300672962188932E-4</v>
      </c>
      <c r="AJ6">
        <v>4.2879263760738903E-4</v>
      </c>
      <c r="AK6">
        <v>4.3777687114287129E-4</v>
      </c>
      <c r="AL6">
        <v>4.3365925329962192E-4</v>
      </c>
      <c r="AM6">
        <v>4.3185235244906081E-4</v>
      </c>
      <c r="AN6">
        <v>4.277143390980425E-4</v>
      </c>
      <c r="AO6">
        <v>4.1777970188118844E-4</v>
      </c>
      <c r="AP6">
        <v>4.027287998032142E-4</v>
      </c>
      <c r="AQ6">
        <v>3.8765476243580272E-4</v>
      </c>
      <c r="AR6">
        <v>4.0121749735983701E-4</v>
      </c>
      <c r="AS6">
        <v>4.0942668593564255E-4</v>
      </c>
      <c r="AT6">
        <v>4.151889159673627E-4</v>
      </c>
      <c r="AU6">
        <v>4.0736343740508329E-4</v>
      </c>
      <c r="AV6">
        <v>4.008999959955043E-4</v>
      </c>
      <c r="AW6">
        <v>4.1087787974847733E-4</v>
      </c>
      <c r="AX6">
        <v>4.065564441769194E-4</v>
      </c>
      <c r="AY6">
        <v>4.0468428022797043E-4</v>
      </c>
      <c r="AZ6">
        <v>4.007530079052362E-4</v>
      </c>
      <c r="BA6">
        <v>3.9173845806439103E-4</v>
      </c>
      <c r="BB6">
        <v>3.7800983203186447E-4</v>
      </c>
      <c r="BC6">
        <v>3.6871318143647815E-4</v>
      </c>
      <c r="BD6">
        <v>3.8550568921399335E-4</v>
      </c>
      <c r="BE6">
        <v>3.9309301222994336E-4</v>
      </c>
      <c r="BF6">
        <v>3.9792727318470388E-4</v>
      </c>
      <c r="BG6">
        <v>3.8894698320071002E-4</v>
      </c>
      <c r="BH6">
        <v>3.8185390114262035E-4</v>
      </c>
      <c r="BK6" s="14">
        <f>components!E4*components!G4</f>
        <v>14744924.220646</v>
      </c>
      <c r="BL6">
        <v>6038.7829822598778</v>
      </c>
      <c r="BM6">
        <f>SQRT(BM4)</f>
        <v>530317.28245023673</v>
      </c>
      <c r="BN6">
        <f t="shared" si="0"/>
        <v>2.1472265152768983E-8</v>
      </c>
      <c r="BO6" s="14" t="e">
        <f t="shared" si="1"/>
        <v>#VALUE!</v>
      </c>
    </row>
    <row r="7" spans="1:69" x14ac:dyDescent="0.2">
      <c r="A7">
        <v>7.6195704459356057E-4</v>
      </c>
      <c r="B7">
        <v>7.4141350019392687E-4</v>
      </c>
      <c r="C7">
        <v>7.0205599957057945E-4</v>
      </c>
      <c r="D7">
        <v>6.85813474494239E-4</v>
      </c>
      <c r="E7">
        <v>6.608606631190384E-4</v>
      </c>
      <c r="F7">
        <v>6.220880507058948E-4</v>
      </c>
      <c r="G7">
        <v>5.9379682174939613E-4</v>
      </c>
      <c r="H7">
        <v>5.8003096788865176E-4</v>
      </c>
      <c r="I7">
        <v>5.6748570370823356E-4</v>
      </c>
      <c r="J7">
        <v>5.5686785603455331E-4</v>
      </c>
      <c r="K7">
        <v>5.4051956383561117E-4</v>
      </c>
      <c r="L7">
        <v>5.1399267588442049E-4</v>
      </c>
      <c r="M7">
        <v>5.0387635322235187E-4</v>
      </c>
      <c r="N7">
        <v>4.9813489383752278E-4</v>
      </c>
      <c r="O7">
        <v>4.9067287396853507E-4</v>
      </c>
      <c r="P7">
        <v>4.8147759105447236E-4</v>
      </c>
      <c r="Q7">
        <v>4.6554290753933236E-4</v>
      </c>
      <c r="R7">
        <v>4.4694783151322487E-4</v>
      </c>
      <c r="S7">
        <v>4.3554193927986174E-4</v>
      </c>
      <c r="T7">
        <v>4.3588905457473006E-4</v>
      </c>
      <c r="U7">
        <v>4.4115971867990665E-4</v>
      </c>
      <c r="V7">
        <v>4.549556989490274E-4</v>
      </c>
      <c r="W7">
        <v>4.6263334792289817E-4</v>
      </c>
      <c r="X7">
        <v>4.6180587621504857E-4</v>
      </c>
      <c r="Y7">
        <v>4.5790619657407327E-4</v>
      </c>
      <c r="Z7">
        <v>4.5396799680557748E-4</v>
      </c>
      <c r="AA7">
        <v>4.52080681493304E-4</v>
      </c>
      <c r="AB7">
        <v>4.4811463385941878E-4</v>
      </c>
      <c r="AC7">
        <v>4.3843092372081638E-4</v>
      </c>
      <c r="AD7">
        <v>4.2740150111846736E-4</v>
      </c>
      <c r="AE7">
        <v>4.1973584772064273E-4</v>
      </c>
      <c r="AF7">
        <v>4.1699526333580214E-4</v>
      </c>
      <c r="AG7">
        <v>4.2685288347098872E-4</v>
      </c>
      <c r="AH7">
        <v>4.3292869214831968E-4</v>
      </c>
      <c r="AI7">
        <v>4.263362214205557E-4</v>
      </c>
      <c r="AJ7">
        <v>4.2228656928253264E-4</v>
      </c>
      <c r="AK7">
        <v>4.3053160407323653E-4</v>
      </c>
      <c r="AL7">
        <v>4.26513582086739E-4</v>
      </c>
      <c r="AM7">
        <v>4.247115800110832E-4</v>
      </c>
      <c r="AN7">
        <v>4.2065335141107933E-4</v>
      </c>
      <c r="AO7">
        <v>4.1081392964693609E-4</v>
      </c>
      <c r="AP7">
        <v>3.9587220494312976E-4</v>
      </c>
      <c r="AQ7">
        <v>3.8109646627580186E-4</v>
      </c>
      <c r="AR7">
        <v>3.9471974957317098E-4</v>
      </c>
      <c r="AS7">
        <v>4.0298680389741075E-4</v>
      </c>
      <c r="AT7">
        <v>4.0883330101272429E-4</v>
      </c>
      <c r="AU7">
        <v>4.0121184308480532E-4</v>
      </c>
      <c r="AV7">
        <v>3.9498963303292219E-4</v>
      </c>
      <c r="AW7">
        <v>4.0418439625519931E-4</v>
      </c>
      <c r="AX7">
        <v>3.9996862747379602E-4</v>
      </c>
      <c r="AY7">
        <v>3.9810525218596108E-4</v>
      </c>
      <c r="AZ7">
        <v>3.9424900869487652E-4</v>
      </c>
      <c r="BA7">
        <v>3.8531237727371093E-4</v>
      </c>
      <c r="BB7">
        <v>3.7166229245675839E-4</v>
      </c>
      <c r="BC7">
        <v>3.6252791997834738E-4</v>
      </c>
      <c r="BD7">
        <v>3.7944190459738821E-4</v>
      </c>
      <c r="BE7">
        <v>3.8709535884788799E-4</v>
      </c>
      <c r="BF7">
        <v>3.920319081521296E-4</v>
      </c>
      <c r="BG7">
        <v>3.8329349106777557E-4</v>
      </c>
      <c r="BH7">
        <v>3.7646165180457849E-4</v>
      </c>
      <c r="BK7" s="14">
        <f>components!E5*components!G5</f>
        <v>-13336717.694121499</v>
      </c>
      <c r="BL7">
        <v>5668.6711449406184</v>
      </c>
      <c r="BN7">
        <f t="shared" si="0"/>
        <v>2.015624841058038E-8</v>
      </c>
      <c r="BO7" s="14" t="e">
        <f t="shared" si="1"/>
        <v>#VALUE!</v>
      </c>
    </row>
    <row r="8" spans="1:69" x14ac:dyDescent="0.2">
      <c r="A8">
        <v>7.3360976419043324E-4</v>
      </c>
      <c r="B8">
        <v>7.1357004652728752E-4</v>
      </c>
      <c r="C8">
        <v>6.7607078380755843E-4</v>
      </c>
      <c r="D8">
        <v>6.608606631190384E-4</v>
      </c>
      <c r="E8">
        <v>6.3733329895796983E-4</v>
      </c>
      <c r="F8">
        <v>6.0052976790001043E-4</v>
      </c>
      <c r="G8">
        <v>5.7379406009775834E-4</v>
      </c>
      <c r="H8">
        <v>5.6093830441333588E-4</v>
      </c>
      <c r="I8">
        <v>5.4917207879796371E-4</v>
      </c>
      <c r="J8">
        <v>5.3909811891402284E-4</v>
      </c>
      <c r="K8">
        <v>5.2354781639537445E-4</v>
      </c>
      <c r="L8">
        <v>4.9795394700288928E-4</v>
      </c>
      <c r="M8">
        <v>4.8825020020254928E-4</v>
      </c>
      <c r="N8">
        <v>4.8275979630996613E-4</v>
      </c>
      <c r="O8">
        <v>4.7561379765391639E-4</v>
      </c>
      <c r="P8">
        <v>4.667585372115881E-4</v>
      </c>
      <c r="Q8">
        <v>4.5132450878721789E-4</v>
      </c>
      <c r="R8">
        <v>4.3324983024796405E-4</v>
      </c>
      <c r="S8">
        <v>4.2222671791498288E-4</v>
      </c>
      <c r="T8">
        <v>4.2256648515477798E-4</v>
      </c>
      <c r="U8">
        <v>4.2777955155692105E-4</v>
      </c>
      <c r="V8">
        <v>4.4119304338759787E-4</v>
      </c>
      <c r="W8">
        <v>4.4848265973301382E-4</v>
      </c>
      <c r="X8">
        <v>4.4753227808357602E-4</v>
      </c>
      <c r="Y8">
        <v>4.4367297228987913E-4</v>
      </c>
      <c r="Z8">
        <v>4.3983120926748161E-4</v>
      </c>
      <c r="AA8">
        <v>4.3792997517762934E-4</v>
      </c>
      <c r="AB8">
        <v>4.3409386142184339E-4</v>
      </c>
      <c r="AC8">
        <v>4.2468076752862251E-4</v>
      </c>
      <c r="AD8">
        <v>4.138522999247732E-4</v>
      </c>
      <c r="AE8">
        <v>4.0635511069574007E-4</v>
      </c>
      <c r="AF8">
        <v>4.0375544083994674E-4</v>
      </c>
      <c r="AG8">
        <v>4.1337933852296217E-4</v>
      </c>
      <c r="AH8">
        <v>4.1922048929763809E-4</v>
      </c>
      <c r="AI8">
        <v>4.1265980112000926E-4</v>
      </c>
      <c r="AJ8">
        <v>4.0872241597397622E-4</v>
      </c>
      <c r="AK8">
        <v>4.1657683439502913E-4</v>
      </c>
      <c r="AL8">
        <v>4.1265449347499024E-4</v>
      </c>
      <c r="AM8">
        <v>4.1083304294229939E-4</v>
      </c>
      <c r="AN8">
        <v>4.0690497686467637E-4</v>
      </c>
      <c r="AO8">
        <v>3.9734365776511043E-4</v>
      </c>
      <c r="AP8">
        <v>3.827230626333981E-4</v>
      </c>
      <c r="AQ8">
        <v>3.6842442273412592E-4</v>
      </c>
      <c r="AR8">
        <v>3.8209894219038315E-4</v>
      </c>
      <c r="AS8">
        <v>3.9016250637155205E-4</v>
      </c>
      <c r="AT8">
        <v>3.9575307796430167E-4</v>
      </c>
      <c r="AU8">
        <v>3.8819907584813353E-4</v>
      </c>
      <c r="AV8">
        <v>3.8220569939900658E-4</v>
      </c>
      <c r="AW8">
        <v>3.9094569754120759E-4</v>
      </c>
      <c r="AX8">
        <v>3.8683381239615377E-4</v>
      </c>
      <c r="AY8">
        <v>3.8495505223430903E-4</v>
      </c>
      <c r="AZ8">
        <v>3.8122071446937265E-4</v>
      </c>
      <c r="BA8">
        <v>3.7253054936949834E-4</v>
      </c>
      <c r="BB8">
        <v>3.5916289082966795E-4</v>
      </c>
      <c r="BC8">
        <v>3.5028697891288798E-4</v>
      </c>
      <c r="BD8">
        <v>3.6734276101493596E-4</v>
      </c>
      <c r="BE8">
        <v>3.7480701777671511E-4</v>
      </c>
      <c r="BF8">
        <v>3.7951581299215919E-4</v>
      </c>
      <c r="BG8">
        <v>3.7089099338814141E-4</v>
      </c>
      <c r="BH8">
        <v>3.6431505049167793E-4</v>
      </c>
      <c r="BK8" s="14">
        <f>components!E6*components!G6</f>
        <v>-761120.71959999995</v>
      </c>
      <c r="BL8">
        <v>5316.6812003727391</v>
      </c>
      <c r="BN8">
        <f t="shared" si="0"/>
        <v>1.8904668176107116E-8</v>
      </c>
      <c r="BO8" s="14" t="e">
        <f t="shared" si="1"/>
        <v>#VALUE!</v>
      </c>
    </row>
    <row r="9" spans="1:69" x14ac:dyDescent="0.2">
      <c r="A9">
        <v>6.8943948942523929E-4</v>
      </c>
      <c r="B9">
        <v>6.7056920134618049E-4</v>
      </c>
      <c r="C9">
        <v>6.3582143627022628E-4</v>
      </c>
      <c r="D9">
        <v>6.220880507058948E-4</v>
      </c>
      <c r="E9">
        <v>6.0052976790001043E-4</v>
      </c>
      <c r="F9">
        <v>5.6662299370984631E-4</v>
      </c>
      <c r="G9">
        <v>5.4219583948185738E-4</v>
      </c>
      <c r="H9">
        <v>5.3070683048357485E-4</v>
      </c>
      <c r="I9">
        <v>5.2012450296488215E-4</v>
      </c>
      <c r="J9">
        <v>5.1090494662432869E-4</v>
      </c>
      <c r="K9">
        <v>4.9658590389332652E-4</v>
      </c>
      <c r="L9">
        <v>4.726553938861064E-4</v>
      </c>
      <c r="M9">
        <v>4.636024067853738E-4</v>
      </c>
      <c r="N9">
        <v>4.5847386036673655E-4</v>
      </c>
      <c r="O9">
        <v>4.5179197739051048E-4</v>
      </c>
      <c r="P9">
        <v>4.4344059760384913E-4</v>
      </c>
      <c r="Q9">
        <v>4.2871076615543863E-4</v>
      </c>
      <c r="R9">
        <v>4.1141613048115231E-4</v>
      </c>
      <c r="S9">
        <v>4.010044054205958E-4</v>
      </c>
      <c r="T9">
        <v>4.0138892412815044E-4</v>
      </c>
      <c r="U9">
        <v>4.0645295128454145E-4</v>
      </c>
      <c r="V9">
        <v>4.1926020455379672E-4</v>
      </c>
      <c r="W9">
        <v>4.2597202985532784E-4</v>
      </c>
      <c r="X9">
        <v>4.2492262111685732E-4</v>
      </c>
      <c r="Y9">
        <v>4.2125386164275618E-4</v>
      </c>
      <c r="Z9">
        <v>4.1762423667593526E-4</v>
      </c>
      <c r="AA9">
        <v>4.1579274826689122E-4</v>
      </c>
      <c r="AB9">
        <v>4.121645714814131E-4</v>
      </c>
      <c r="AC9">
        <v>4.0313575207232124E-4</v>
      </c>
      <c r="AD9">
        <v>3.92712624634754E-4</v>
      </c>
      <c r="AE9">
        <v>3.8558048695817154E-4</v>
      </c>
      <c r="AF9">
        <v>3.8314009304700876E-4</v>
      </c>
      <c r="AG9">
        <v>3.9246144697527172E-4</v>
      </c>
      <c r="AH9">
        <v>3.9815953580938816E-4</v>
      </c>
      <c r="AI9">
        <v>3.9186335741293296E-4</v>
      </c>
      <c r="AJ9">
        <v>3.8821963109990511E-4</v>
      </c>
      <c r="AK9">
        <v>3.9556054971395018E-4</v>
      </c>
      <c r="AL9">
        <v>3.918524743166492E-4</v>
      </c>
      <c r="AM9">
        <v>3.9009461826794586E-4</v>
      </c>
      <c r="AN9">
        <v>3.8637605138320814E-4</v>
      </c>
      <c r="AO9">
        <v>3.7719773671167589E-4</v>
      </c>
      <c r="AP9">
        <v>3.6313450336960829E-4</v>
      </c>
      <c r="AQ9">
        <v>3.4952396004456259E-4</v>
      </c>
      <c r="AR9">
        <v>3.6272084949369264E-4</v>
      </c>
      <c r="AS9">
        <v>3.7054746401570096E-4</v>
      </c>
      <c r="AT9">
        <v>3.7597654551588299E-4</v>
      </c>
      <c r="AU9">
        <v>3.6875733675305729E-4</v>
      </c>
      <c r="AV9">
        <v>3.6322064937957825E-4</v>
      </c>
      <c r="AW9">
        <v>3.7136516160208303E-4</v>
      </c>
      <c r="AX9">
        <v>3.6748101286589435E-4</v>
      </c>
      <c r="AY9">
        <v>3.6567288474750903E-4</v>
      </c>
      <c r="AZ9">
        <v>3.6213677226579129E-4</v>
      </c>
      <c r="BA9">
        <v>3.537818730968502E-4</v>
      </c>
      <c r="BB9">
        <v>3.4089785062115565E-4</v>
      </c>
      <c r="BC9">
        <v>3.3237909504367296E-4</v>
      </c>
      <c r="BD9">
        <v>3.4887809748080159E-4</v>
      </c>
      <c r="BE9">
        <v>3.5613144700800302E-4</v>
      </c>
      <c r="BF9">
        <v>3.6072517109170818E-4</v>
      </c>
      <c r="BG9">
        <v>3.5251197209727031E-4</v>
      </c>
      <c r="BH9">
        <v>3.4643458423167368E-4</v>
      </c>
      <c r="BK9" s="14">
        <f>components!E7*components!G7</f>
        <v>82061.361900000004</v>
      </c>
      <c r="BL9">
        <v>4749.0226729762726</v>
      </c>
      <c r="BN9">
        <f t="shared" si="0"/>
        <v>1.6886229286633084E-8</v>
      </c>
      <c r="BO9" s="14" t="e">
        <f t="shared" si="1"/>
        <v>#VALUE!</v>
      </c>
    </row>
    <row r="10" spans="1:69" x14ac:dyDescent="0.2">
      <c r="A10">
        <v>6.5702879053195027E-4</v>
      </c>
      <c r="B10">
        <v>6.3895818012984465E-4</v>
      </c>
      <c r="C10">
        <v>6.0626432722454772E-4</v>
      </c>
      <c r="D10">
        <v>5.9379682174939613E-4</v>
      </c>
      <c r="E10">
        <v>5.7379406009775834E-4</v>
      </c>
      <c r="F10">
        <v>5.4219583948185738E-4</v>
      </c>
      <c r="G10">
        <v>5.1980770174674064E-4</v>
      </c>
      <c r="H10">
        <v>5.0969922778602926E-4</v>
      </c>
      <c r="I10">
        <v>5.0037703552890337E-4</v>
      </c>
      <c r="J10">
        <v>4.9212416047608309E-4</v>
      </c>
      <c r="K10">
        <v>4.7913725893879502E-4</v>
      </c>
      <c r="L10">
        <v>4.5674010742232767E-4</v>
      </c>
      <c r="M10">
        <v>4.4836743625589781E-4</v>
      </c>
      <c r="N10">
        <v>4.4354756079459297E-4</v>
      </c>
      <c r="O10">
        <v>4.3728404105753679E-4</v>
      </c>
      <c r="P10">
        <v>4.2929649018745304E-4</v>
      </c>
      <c r="Q10">
        <v>4.1498778210236395E-4</v>
      </c>
      <c r="R10">
        <v>3.9812819349764204E-4</v>
      </c>
      <c r="S10">
        <v>3.8817464272747636E-4</v>
      </c>
      <c r="T10">
        <v>3.8872045339397336E-4</v>
      </c>
      <c r="U10">
        <v>3.938267747093428E-4</v>
      </c>
      <c r="V10">
        <v>4.0637640565498976E-4</v>
      </c>
      <c r="W10">
        <v>4.1276225216161196E-4</v>
      </c>
      <c r="X10">
        <v>4.1160457928728344E-4</v>
      </c>
      <c r="Y10">
        <v>4.08117484790677E-4</v>
      </c>
      <c r="Z10">
        <v>4.0467729313944885E-4</v>
      </c>
      <c r="AA10">
        <v>4.0289071134231696E-4</v>
      </c>
      <c r="AB10">
        <v>3.9942083150671824E-4</v>
      </c>
      <c r="AC10">
        <v>3.9053556792309436E-4</v>
      </c>
      <c r="AD10">
        <v>3.8028326773295476E-4</v>
      </c>
      <c r="AE10">
        <v>3.7340328481584936E-4</v>
      </c>
      <c r="AF10">
        <v>3.7105402383060107E-4</v>
      </c>
      <c r="AG10">
        <v>3.8034140045836332E-4</v>
      </c>
      <c r="AH10">
        <v>3.8614172527316244E-4</v>
      </c>
      <c r="AI10">
        <v>3.8006258916932511E-4</v>
      </c>
      <c r="AJ10">
        <v>3.7665455443806634E-4</v>
      </c>
      <c r="AK10">
        <v>3.8327147562313286E-4</v>
      </c>
      <c r="AL10">
        <v>3.7975405719266699E-4</v>
      </c>
      <c r="AM10">
        <v>3.780352921301233E-4</v>
      </c>
      <c r="AN10">
        <v>3.744733948625262E-4</v>
      </c>
      <c r="AO10">
        <v>3.6543058529693665E-4</v>
      </c>
      <c r="AP10">
        <v>3.5160411259628233E-4</v>
      </c>
      <c r="AQ10">
        <v>3.3842326470610894E-4</v>
      </c>
      <c r="AR10">
        <v>3.5141356669466436E-4</v>
      </c>
      <c r="AS10">
        <v>3.5926071316282987E-4</v>
      </c>
      <c r="AT10">
        <v>3.6475194970564249E-4</v>
      </c>
      <c r="AU10">
        <v>3.5780807376202192E-4</v>
      </c>
      <c r="AV10">
        <v>3.5264387000735233E-4</v>
      </c>
      <c r="AW10">
        <v>3.5999981112715877E-4</v>
      </c>
      <c r="AX10">
        <v>3.5631783066430897E-4</v>
      </c>
      <c r="AY10">
        <v>3.5455619590616234E-4</v>
      </c>
      <c r="AZ10">
        <v>3.5116894086729278E-4</v>
      </c>
      <c r="BA10">
        <v>3.4292115736224709E-4</v>
      </c>
      <c r="BB10">
        <v>3.3022224521776322E-4</v>
      </c>
      <c r="BC10">
        <v>3.2193063016215261E-4</v>
      </c>
      <c r="BD10">
        <v>3.3826253536112195E-4</v>
      </c>
      <c r="BE10">
        <v>3.4554676348572214E-4</v>
      </c>
      <c r="BF10">
        <v>3.5023074884537312E-4</v>
      </c>
      <c r="BG10">
        <v>3.4235856482002519E-4</v>
      </c>
      <c r="BH10">
        <v>3.3669031512021866E-4</v>
      </c>
      <c r="BK10" s="14">
        <f>components!E8*components!G8</f>
        <v>-928112.46988799993</v>
      </c>
      <c r="BL10">
        <v>4120.9970042147488</v>
      </c>
      <c r="BN10">
        <f t="shared" si="0"/>
        <v>1.465314130814342E-8</v>
      </c>
      <c r="BO10" s="14" t="e">
        <f t="shared" si="1"/>
        <v>#VALUE!</v>
      </c>
    </row>
    <row r="11" spans="1:69" x14ac:dyDescent="0.2">
      <c r="A11">
        <v>6.411763448958053E-4</v>
      </c>
      <c r="B11">
        <v>6.2327096039784717E-4</v>
      </c>
      <c r="C11">
        <v>5.9166178019549051E-4</v>
      </c>
      <c r="D11">
        <v>5.8003096788865176E-4</v>
      </c>
      <c r="E11">
        <v>5.6093830441333588E-4</v>
      </c>
      <c r="F11">
        <v>5.3070683048357485E-4</v>
      </c>
      <c r="G11">
        <v>5.0969922778602926E-4</v>
      </c>
      <c r="H11">
        <v>5.0071262407710157E-4</v>
      </c>
      <c r="I11">
        <v>4.9244430482251226E-4</v>
      </c>
      <c r="J11">
        <v>4.8501234945719143E-4</v>
      </c>
      <c r="K11">
        <v>4.7309824602306881E-4</v>
      </c>
      <c r="L11">
        <v>4.5178029076109049E-4</v>
      </c>
      <c r="M11">
        <v>4.4391780843833147E-4</v>
      </c>
      <c r="N11">
        <v>4.392778264682014E-4</v>
      </c>
      <c r="O11">
        <v>4.3324198460135396E-4</v>
      </c>
      <c r="P11">
        <v>4.2539717555694468E-4</v>
      </c>
      <c r="Q11">
        <v>4.1113315331236231E-4</v>
      </c>
      <c r="R11">
        <v>3.9430031688483965E-4</v>
      </c>
      <c r="S11">
        <v>3.8456432390373782E-4</v>
      </c>
      <c r="T11">
        <v>3.8530040745801859E-4</v>
      </c>
      <c r="U11">
        <v>3.9049162907107943E-4</v>
      </c>
      <c r="V11">
        <v>4.0310437772989093E-4</v>
      </c>
      <c r="W11">
        <v>4.0937464923557345E-4</v>
      </c>
      <c r="X11">
        <v>4.0814637372797475E-4</v>
      </c>
      <c r="Y11">
        <v>4.0480120041259314E-4</v>
      </c>
      <c r="Z11">
        <v>4.0148178643179433E-4</v>
      </c>
      <c r="AA11">
        <v>3.9969959369473286E-4</v>
      </c>
      <c r="AB11">
        <v>3.9629084474343264E-4</v>
      </c>
      <c r="AC11">
        <v>3.8731747653948434E-4</v>
      </c>
      <c r="AD11">
        <v>3.7700443281759287E-4</v>
      </c>
      <c r="AE11">
        <v>3.7023743947923245E-4</v>
      </c>
      <c r="AF11">
        <v>3.6791770091945349E-4</v>
      </c>
      <c r="AG11">
        <v>3.7738849057101294E-4</v>
      </c>
      <c r="AH11">
        <v>3.835061374782801E-4</v>
      </c>
      <c r="AI11">
        <v>3.7761463236896152E-4</v>
      </c>
      <c r="AJ11">
        <v>3.7433746494345432E-4</v>
      </c>
      <c r="AK11">
        <v>3.801840602403639E-4</v>
      </c>
      <c r="AL11">
        <v>3.7678755161109096E-4</v>
      </c>
      <c r="AM11">
        <v>3.7506872433577598E-4</v>
      </c>
      <c r="AN11">
        <v>3.7156418215755847E-4</v>
      </c>
      <c r="AO11">
        <v>3.6242216315297534E-4</v>
      </c>
      <c r="AP11">
        <v>3.4851897130277803E-4</v>
      </c>
      <c r="AQ11">
        <v>3.3547440058133654E-4</v>
      </c>
      <c r="AR11">
        <v>3.4859343549481324E-4</v>
      </c>
      <c r="AS11">
        <v>3.5665573093720176E-4</v>
      </c>
      <c r="AT11">
        <v>3.624198331264083E-4</v>
      </c>
      <c r="AU11">
        <v>3.5570848558493293E-4</v>
      </c>
      <c r="AV11">
        <v>3.5076704826180692E-4</v>
      </c>
      <c r="AW11">
        <v>3.5729879351971715E-4</v>
      </c>
      <c r="AX11">
        <v>3.5374499031630386E-4</v>
      </c>
      <c r="AY11">
        <v>3.5198879522219752E-4</v>
      </c>
      <c r="AZ11">
        <v>3.4865593166064589E-4</v>
      </c>
      <c r="BA11">
        <v>3.4030218204941185E-4</v>
      </c>
      <c r="BB11">
        <v>3.2749998465772653E-4</v>
      </c>
      <c r="BC11">
        <v>3.192937535991642E-4</v>
      </c>
      <c r="BD11">
        <v>3.3579441694091863E-4</v>
      </c>
      <c r="BE11">
        <v>3.4329061905853648E-4</v>
      </c>
      <c r="BF11">
        <v>3.4825482396603309E-4</v>
      </c>
      <c r="BG11">
        <v>3.4065652173071283E-4</v>
      </c>
      <c r="BH11">
        <v>3.3523441116276639E-4</v>
      </c>
      <c r="BK11" s="14">
        <f>components!E9*components!G9</f>
        <v>-2599186.0750720007</v>
      </c>
      <c r="BL11">
        <v>3601.7630774783884</v>
      </c>
      <c r="BN11">
        <f t="shared" si="0"/>
        <v>1.2806887090373162E-8</v>
      </c>
      <c r="BO11" s="14" t="e">
        <f t="shared" si="1"/>
        <v>#VALUE!</v>
      </c>
    </row>
    <row r="12" spans="1:69" x14ac:dyDescent="0.2">
      <c r="A12">
        <v>6.2681244193961807E-4</v>
      </c>
      <c r="B12">
        <v>6.0896976150052995E-4</v>
      </c>
      <c r="C12">
        <v>5.7841391674796981E-4</v>
      </c>
      <c r="D12">
        <v>5.6748570370823356E-4</v>
      </c>
      <c r="E12">
        <v>5.4917207879796371E-4</v>
      </c>
      <c r="F12">
        <v>5.2012450296488215E-4</v>
      </c>
      <c r="G12">
        <v>5.0037703552890337E-4</v>
      </c>
      <c r="H12">
        <v>4.9244430482251226E-4</v>
      </c>
      <c r="I12">
        <v>4.8531452628783008E-4</v>
      </c>
      <c r="J12">
        <v>4.7887612996521989E-4</v>
      </c>
      <c r="K12">
        <v>4.682066360731091E-4</v>
      </c>
      <c r="L12">
        <v>4.4795855821709178E-4</v>
      </c>
      <c r="M12">
        <v>4.4059499675188057E-4</v>
      </c>
      <c r="N12">
        <v>4.3613888674808911E-4</v>
      </c>
      <c r="O12">
        <v>4.3031923193659918E-4</v>
      </c>
      <c r="P12">
        <v>4.2260369815410936E-4</v>
      </c>
      <c r="Q12">
        <v>4.0840493296903326E-4</v>
      </c>
      <c r="R12">
        <v>3.9157601091459402E-4</v>
      </c>
      <c r="S12">
        <v>3.8202654672420545E-4</v>
      </c>
      <c r="T12">
        <v>3.8295453621004546E-4</v>
      </c>
      <c r="U12">
        <v>3.8817153749714009E-4</v>
      </c>
      <c r="V12">
        <v>4.0086302514541602E-4</v>
      </c>
      <c r="W12">
        <v>4.0702360339089103E-4</v>
      </c>
      <c r="X12">
        <v>4.0570429837495165E-4</v>
      </c>
      <c r="Y12">
        <v>4.0244951066928494E-4</v>
      </c>
      <c r="Z12">
        <v>3.9924205510308937E-4</v>
      </c>
      <c r="AA12">
        <v>3.9742588084299243E-4</v>
      </c>
      <c r="AB12">
        <v>3.9404520624532262E-4</v>
      </c>
      <c r="AC12">
        <v>3.8490629293189398E-4</v>
      </c>
      <c r="AD12">
        <v>3.7443512121131161E-4</v>
      </c>
      <c r="AE12">
        <v>3.677327677675879E-4</v>
      </c>
      <c r="AF12">
        <v>3.6535762919210539E-4</v>
      </c>
      <c r="AG12">
        <v>3.7494769757515507E-4</v>
      </c>
      <c r="AH12">
        <v>3.8123038101049923E-4</v>
      </c>
      <c r="AI12">
        <v>3.7530278304991321E-4</v>
      </c>
      <c r="AJ12">
        <v>3.7212216830487575E-4</v>
      </c>
      <c r="AK12">
        <v>3.7789257566525603E-4</v>
      </c>
      <c r="AL12">
        <v>3.7460930018438221E-4</v>
      </c>
      <c r="AM12">
        <v>3.7285276147061493E-4</v>
      </c>
      <c r="AN12">
        <v>3.6937242611154029E-4</v>
      </c>
      <c r="AO12">
        <v>3.6005078621641689E-4</v>
      </c>
      <c r="AP12">
        <v>3.4605129257120663E-4</v>
      </c>
      <c r="AQ12">
        <v>3.3300343188054832E-4</v>
      </c>
      <c r="AR12">
        <v>3.4602216148297839E-4</v>
      </c>
      <c r="AS12">
        <v>3.542342479657645E-4</v>
      </c>
      <c r="AT12">
        <v>3.6010115582648565E-4</v>
      </c>
      <c r="AU12">
        <v>3.5337318667532866E-4</v>
      </c>
      <c r="AV12">
        <v>3.4861845539701445E-4</v>
      </c>
      <c r="AW12">
        <v>3.550494836632328E-4</v>
      </c>
      <c r="AX12">
        <v>3.5161682774384196E-4</v>
      </c>
      <c r="AY12">
        <v>3.4982961083506337E-4</v>
      </c>
      <c r="AZ12">
        <v>3.4651860556299984E-4</v>
      </c>
      <c r="BA12">
        <v>3.379823667821858E-4</v>
      </c>
      <c r="BB12">
        <v>3.2507077311160452E-4</v>
      </c>
      <c r="BC12">
        <v>3.1685666342849369E-4</v>
      </c>
      <c r="BD12">
        <v>3.3338238035284873E-4</v>
      </c>
      <c r="BE12">
        <v>3.410163026257744E-4</v>
      </c>
      <c r="BF12">
        <v>3.4608226149132452E-4</v>
      </c>
      <c r="BG12">
        <v>3.3850508620161503E-4</v>
      </c>
      <c r="BH12">
        <v>3.3329399201437903E-4</v>
      </c>
      <c r="BK12" s="14">
        <f>components!E10*components!G10</f>
        <v>-581206.78548000008</v>
      </c>
      <c r="BL12">
        <v>3127.9522476573616</v>
      </c>
      <c r="BN12">
        <f t="shared" si="0"/>
        <v>1.1122145015677296E-8</v>
      </c>
      <c r="BO12" s="14" t="e">
        <f t="shared" si="1"/>
        <v>#VALUE!</v>
      </c>
    </row>
    <row r="13" spans="1:69" x14ac:dyDescent="0.2">
      <c r="A13">
        <v>6.1497769856223275E-4</v>
      </c>
      <c r="B13">
        <v>5.9706570668005641E-4</v>
      </c>
      <c r="C13">
        <v>5.6731450477742599E-4</v>
      </c>
      <c r="D13">
        <v>5.5686785603455331E-4</v>
      </c>
      <c r="E13">
        <v>5.3909811891402284E-4</v>
      </c>
      <c r="F13">
        <v>5.1090494662432869E-4</v>
      </c>
      <c r="G13">
        <v>4.9212416047608309E-4</v>
      </c>
      <c r="H13">
        <v>4.8501234945719143E-4</v>
      </c>
      <c r="I13">
        <v>4.7887612996521989E-4</v>
      </c>
      <c r="J13">
        <v>4.7338810108248916E-4</v>
      </c>
      <c r="K13">
        <v>4.6388938476121675E-4</v>
      </c>
      <c r="L13">
        <v>4.4458756064938318E-4</v>
      </c>
      <c r="M13">
        <v>4.3766999553566363E-4</v>
      </c>
      <c r="N13">
        <v>4.3338018131417128E-4</v>
      </c>
      <c r="O13">
        <v>4.2775253921025939E-4</v>
      </c>
      <c r="P13">
        <v>4.2015140191007375E-4</v>
      </c>
      <c r="Q13">
        <v>4.0606246907490414E-4</v>
      </c>
      <c r="R13">
        <v>3.8927788117671026E-4</v>
      </c>
      <c r="S13">
        <v>3.7988845706382867E-4</v>
      </c>
      <c r="T13">
        <v>3.8099058760157514E-4</v>
      </c>
      <c r="U13">
        <v>3.8621209037887873E-4</v>
      </c>
      <c r="V13">
        <v>3.9896590458441219E-4</v>
      </c>
      <c r="W13">
        <v>4.0508368458993166E-4</v>
      </c>
      <c r="X13">
        <v>4.03696892251621E-4</v>
      </c>
      <c r="Y13">
        <v>4.0050541645477892E-4</v>
      </c>
      <c r="Z13">
        <v>3.974014281237298E-4</v>
      </c>
      <c r="AA13">
        <v>3.9553800021015987E-4</v>
      </c>
      <c r="AB13">
        <v>3.9217094188451473E-4</v>
      </c>
      <c r="AC13">
        <v>3.8287157640602167E-4</v>
      </c>
      <c r="AD13">
        <v>3.722499888108127E-4</v>
      </c>
      <c r="AE13">
        <v>3.6559289672670795E-4</v>
      </c>
      <c r="AF13">
        <v>3.631302497260773E-4</v>
      </c>
      <c r="AG13">
        <v>3.7277780014488592E-4</v>
      </c>
      <c r="AH13">
        <v>3.7911417841977933E-4</v>
      </c>
      <c r="AI13">
        <v>3.7307317781603151E-4</v>
      </c>
      <c r="AJ13">
        <v>3.6996004453375772E-4</v>
      </c>
      <c r="AK13">
        <v>3.7586016415009493E-4</v>
      </c>
      <c r="AL13">
        <v>3.7268222281218569E-4</v>
      </c>
      <c r="AM13">
        <v>3.7087537102444267E-4</v>
      </c>
      <c r="AN13">
        <v>3.6740554994700862E-4</v>
      </c>
      <c r="AO13">
        <v>3.5791188287944515E-4</v>
      </c>
      <c r="AP13">
        <v>3.4385765090751727E-4</v>
      </c>
      <c r="AQ13">
        <v>3.3078125275426054E-4</v>
      </c>
      <c r="AR13">
        <v>3.4358659622729296E-4</v>
      </c>
      <c r="AS13">
        <v>3.5188687018233091E-4</v>
      </c>
      <c r="AT13">
        <v>3.5774677524368488E-4</v>
      </c>
      <c r="AU13">
        <v>3.5090584010673211E-4</v>
      </c>
      <c r="AV13">
        <v>3.462881594021764E-4</v>
      </c>
      <c r="AW13">
        <v>3.5285125714420979E-4</v>
      </c>
      <c r="AX13">
        <v>3.4953084897190728E-4</v>
      </c>
      <c r="AY13">
        <v>3.4769933167194781E-4</v>
      </c>
      <c r="AZ13">
        <v>3.4439689284909768E-4</v>
      </c>
      <c r="BA13">
        <v>3.3568794819086056E-4</v>
      </c>
      <c r="BB13">
        <v>3.2271828208715279E-4</v>
      </c>
      <c r="BC13">
        <v>3.1449774419424264E-4</v>
      </c>
      <c r="BD13">
        <v>3.3099257753857112E-4</v>
      </c>
      <c r="BE13">
        <v>3.3870062257199953E-4</v>
      </c>
      <c r="BF13">
        <v>3.4375525300216518E-4</v>
      </c>
      <c r="BG13">
        <v>3.3609514681210215E-4</v>
      </c>
      <c r="BH13">
        <v>3.3104223544018133E-4</v>
      </c>
      <c r="BK13" s="14">
        <f>components!E11*components!G11</f>
        <v>-617133.0418580001</v>
      </c>
      <c r="BL13">
        <v>2751.5329261977276</v>
      </c>
      <c r="BN13">
        <f t="shared" si="0"/>
        <v>9.7837005803083143E-9</v>
      </c>
      <c r="BO13" s="14" t="e">
        <f t="shared" si="1"/>
        <v>#VALUE!</v>
      </c>
    </row>
    <row r="14" spans="1:69" x14ac:dyDescent="0.2">
      <c r="A14">
        <v>5.9643995438333976E-4</v>
      </c>
      <c r="B14">
        <v>5.7887126800204483E-4</v>
      </c>
      <c r="C14">
        <v>5.5030059380819303E-4</v>
      </c>
      <c r="D14">
        <v>5.4051956383561117E-4</v>
      </c>
      <c r="E14">
        <v>5.2354781639537445E-4</v>
      </c>
      <c r="F14">
        <v>4.9658590389332652E-4</v>
      </c>
      <c r="G14">
        <v>4.7913725893879502E-4</v>
      </c>
      <c r="H14">
        <v>4.7309824602306881E-4</v>
      </c>
      <c r="I14">
        <v>4.682066360731091E-4</v>
      </c>
      <c r="J14">
        <v>4.6388938476121675E-4</v>
      </c>
      <c r="K14">
        <v>4.5589917478088633E-4</v>
      </c>
      <c r="L14">
        <v>4.3784594375851049E-4</v>
      </c>
      <c r="M14">
        <v>4.3157889738861525E-4</v>
      </c>
      <c r="N14">
        <v>4.2753609108997108E-4</v>
      </c>
      <c r="O14">
        <v>4.2225037592431749E-4</v>
      </c>
      <c r="P14">
        <v>4.1486958421396605E-4</v>
      </c>
      <c r="Q14">
        <v>4.0103771772767496E-4</v>
      </c>
      <c r="R14">
        <v>3.8442732092967971E-4</v>
      </c>
      <c r="S14">
        <v>3.753143126398724E-4</v>
      </c>
      <c r="T14">
        <v>3.7664322578731963E-4</v>
      </c>
      <c r="U14">
        <v>3.8193543500536839E-4</v>
      </c>
      <c r="V14">
        <v>3.9471885053607615E-4</v>
      </c>
      <c r="W14">
        <v>4.0079271043666861E-4</v>
      </c>
      <c r="X14">
        <v>3.9929840142795606E-4</v>
      </c>
      <c r="Y14">
        <v>3.961915625423191E-4</v>
      </c>
      <c r="Z14">
        <v>3.932231617505407E-4</v>
      </c>
      <c r="AA14">
        <v>3.9133190334186396E-4</v>
      </c>
      <c r="AB14">
        <v>3.8803914728597331E-4</v>
      </c>
      <c r="AC14">
        <v>3.7862500839177144E-4</v>
      </c>
      <c r="AD14">
        <v>3.6787774215632811E-4</v>
      </c>
      <c r="AE14">
        <v>3.6130029035045337E-4</v>
      </c>
      <c r="AF14">
        <v>3.5876131256488497E-4</v>
      </c>
      <c r="AG14">
        <v>3.6840131928542728E-4</v>
      </c>
      <c r="AH14">
        <v>3.7473131778433948E-4</v>
      </c>
      <c r="AI14">
        <v>3.6855110598060813E-4</v>
      </c>
      <c r="AJ14">
        <v>3.6549294587258314E-4</v>
      </c>
      <c r="AK14">
        <v>3.71547797281977E-4</v>
      </c>
      <c r="AL14">
        <v>3.6850768535531814E-4</v>
      </c>
      <c r="AM14">
        <v>3.6666871638664202E-4</v>
      </c>
      <c r="AN14">
        <v>3.6326968786482667E-4</v>
      </c>
      <c r="AO14">
        <v>3.5364905589537908E-4</v>
      </c>
      <c r="AP14">
        <v>3.3959894119591904E-4</v>
      </c>
      <c r="AQ14">
        <v>3.2656583037045373E-4</v>
      </c>
      <c r="AR14">
        <v>3.3912752996480473E-4</v>
      </c>
      <c r="AS14">
        <v>3.4746920040170932E-4</v>
      </c>
      <c r="AT14">
        <v>3.5324924325163106E-4</v>
      </c>
      <c r="AU14">
        <v>3.4627926877065993E-4</v>
      </c>
      <c r="AV14">
        <v>3.4182005823762967E-4</v>
      </c>
      <c r="AW14">
        <v>3.4852509604889689E-4</v>
      </c>
      <c r="AX14">
        <v>3.4535196733510582E-4</v>
      </c>
      <c r="AY14">
        <v>3.434958824445606E-4</v>
      </c>
      <c r="AZ14">
        <v>3.4026033309948669E-4</v>
      </c>
      <c r="BA14">
        <v>3.3141781569011357E-4</v>
      </c>
      <c r="BB14">
        <v>3.1844085029728833E-4</v>
      </c>
      <c r="BC14">
        <v>3.1024950387167357E-4</v>
      </c>
      <c r="BD14">
        <v>3.2670845963229158E-4</v>
      </c>
      <c r="BE14">
        <v>3.3444421958495106E-4</v>
      </c>
      <c r="BF14">
        <v>3.3941970753418211E-4</v>
      </c>
      <c r="BG14">
        <v>3.3167338594332086E-4</v>
      </c>
      <c r="BH14">
        <v>3.2680863882347572E-4</v>
      </c>
      <c r="BK14" s="14">
        <f>components!E12*components!G12</f>
        <v>28312619.341680001</v>
      </c>
      <c r="BL14">
        <v>2244.3826306298051</v>
      </c>
      <c r="BN14">
        <f t="shared" si="0"/>
        <v>7.9804124590543894E-9</v>
      </c>
      <c r="BO14" s="14" t="e">
        <f t="shared" si="1"/>
        <v>#VALUE!</v>
      </c>
    </row>
    <row r="15" spans="1:69" x14ac:dyDescent="0.2">
      <c r="A15">
        <v>5.6708747663769586E-4</v>
      </c>
      <c r="B15">
        <v>5.5011467143043511E-4</v>
      </c>
      <c r="C15">
        <v>5.2294984464178759E-4</v>
      </c>
      <c r="D15">
        <v>5.1399267588442049E-4</v>
      </c>
      <c r="E15">
        <v>4.9795394700288928E-4</v>
      </c>
      <c r="F15">
        <v>4.726553938861064E-4</v>
      </c>
      <c r="G15">
        <v>4.5674010742232767E-4</v>
      </c>
      <c r="H15">
        <v>4.5178029076109049E-4</v>
      </c>
      <c r="I15">
        <v>4.4795855821709178E-4</v>
      </c>
      <c r="J15">
        <v>4.4458756064938318E-4</v>
      </c>
      <c r="K15">
        <v>4.3784594375851049E-4</v>
      </c>
      <c r="L15">
        <v>4.2152629458710685E-4</v>
      </c>
      <c r="M15">
        <v>4.1592602486609123E-4</v>
      </c>
      <c r="N15">
        <v>4.1213230081382676E-4</v>
      </c>
      <c r="O15">
        <v>4.0716074030346729E-4</v>
      </c>
      <c r="P15">
        <v>4.0007052057472247E-4</v>
      </c>
      <c r="Q15">
        <v>3.8660239667699317E-4</v>
      </c>
      <c r="R15">
        <v>3.7046456813025555E-4</v>
      </c>
      <c r="S15">
        <v>3.6180408024834228E-4</v>
      </c>
      <c r="T15">
        <v>3.6335148064823962E-4</v>
      </c>
      <c r="U15">
        <v>3.6855462539012667E-4</v>
      </c>
      <c r="V15">
        <v>3.8106325812417981E-4</v>
      </c>
      <c r="W15">
        <v>3.8699138447388827E-4</v>
      </c>
      <c r="X15">
        <v>3.8559640351369185E-4</v>
      </c>
      <c r="Y15">
        <v>3.8284004173254305E-4</v>
      </c>
      <c r="Z15">
        <v>3.8014339465727973E-4</v>
      </c>
      <c r="AA15">
        <v>3.7837325485167599E-4</v>
      </c>
      <c r="AB15">
        <v>3.7521528916406252E-4</v>
      </c>
      <c r="AC15">
        <v>3.6592208867732018E-4</v>
      </c>
      <c r="AD15">
        <v>3.5551269050065296E-4</v>
      </c>
      <c r="AE15">
        <v>3.4932082039186102E-4</v>
      </c>
      <c r="AF15">
        <v>3.468111657161869E-4</v>
      </c>
      <c r="AG15">
        <v>3.5646580362783554E-4</v>
      </c>
      <c r="AH15">
        <v>3.6315603081751142E-4</v>
      </c>
      <c r="AI15">
        <v>3.5756109920562635E-4</v>
      </c>
      <c r="AJ15">
        <v>3.5484414106953707E-4</v>
      </c>
      <c r="AK15">
        <v>3.5973972478221903E-4</v>
      </c>
      <c r="AL15">
        <v>3.5697661501993456E-4</v>
      </c>
      <c r="AM15">
        <v>3.5525507103299623E-4</v>
      </c>
      <c r="AN15">
        <v>3.519912482740399E-4</v>
      </c>
      <c r="AO15">
        <v>3.4247727000853045E-4</v>
      </c>
      <c r="AP15">
        <v>3.2879900310622985E-4</v>
      </c>
      <c r="AQ15">
        <v>3.162355942079701E-4</v>
      </c>
      <c r="AR15">
        <v>3.2806230575582165E-4</v>
      </c>
      <c r="AS15">
        <v>3.3650295734886324E-4</v>
      </c>
      <c r="AT15">
        <v>3.426286534304496E-4</v>
      </c>
      <c r="AU15">
        <v>3.3630702998515123E-4</v>
      </c>
      <c r="AV15">
        <v>3.3227329344302136E-4</v>
      </c>
      <c r="AW15">
        <v>3.3779579031413439E-4</v>
      </c>
      <c r="AX15">
        <v>3.34909938993134E-4</v>
      </c>
      <c r="AY15">
        <v>3.3317718483668446E-4</v>
      </c>
      <c r="AZ15">
        <v>3.3007134943332026E-4</v>
      </c>
      <c r="BA15">
        <v>3.2131287854743546E-4</v>
      </c>
      <c r="BB15">
        <v>3.0864916849531761E-4</v>
      </c>
      <c r="BC15">
        <v>3.0078558745383067E-4</v>
      </c>
      <c r="BD15">
        <v>3.1635391479776132E-4</v>
      </c>
      <c r="BE15">
        <v>3.2420397017286984E-4</v>
      </c>
      <c r="BF15">
        <v>3.2955383627927126E-4</v>
      </c>
      <c r="BG15">
        <v>3.2251708707251638E-4</v>
      </c>
      <c r="BH15">
        <v>3.1810878380892651E-4</v>
      </c>
      <c r="BK15" s="14">
        <f>components!E13*components!G13</f>
        <v>35597659.519620009</v>
      </c>
      <c r="BL15">
        <v>1690.1883353929761</v>
      </c>
      <c r="BN15">
        <f t="shared" si="0"/>
        <v>6.0098487066501089E-9</v>
      </c>
      <c r="BO15" s="14" t="e">
        <f t="shared" si="1"/>
        <v>#VALUE!</v>
      </c>
    </row>
    <row r="16" spans="1:69" x14ac:dyDescent="0.2">
      <c r="A16">
        <v>5.5570107906107986E-4</v>
      </c>
      <c r="B16">
        <v>5.3913840746253191E-4</v>
      </c>
      <c r="C16">
        <v>5.1249004656455472E-4</v>
      </c>
      <c r="D16">
        <v>5.0387635322235187E-4</v>
      </c>
      <c r="E16">
        <v>4.8825020020254928E-4</v>
      </c>
      <c r="F16">
        <v>4.636024067853738E-4</v>
      </c>
      <c r="G16">
        <v>4.4836743625589781E-4</v>
      </c>
      <c r="H16">
        <v>4.4391780843833147E-4</v>
      </c>
      <c r="I16">
        <v>4.4059499675188057E-4</v>
      </c>
      <c r="J16">
        <v>4.3766999553566363E-4</v>
      </c>
      <c r="K16">
        <v>4.3157889738861525E-4</v>
      </c>
      <c r="L16">
        <v>4.1592602486609123E-4</v>
      </c>
      <c r="M16">
        <v>4.1072972223095335E-4</v>
      </c>
      <c r="N16">
        <v>4.0707657286924562E-4</v>
      </c>
      <c r="O16">
        <v>4.0234903478619094E-4</v>
      </c>
      <c r="P16">
        <v>3.9542116486308609E-4</v>
      </c>
      <c r="Q16">
        <v>3.8216653554920364E-4</v>
      </c>
      <c r="R16">
        <v>3.6623850192758479E-4</v>
      </c>
      <c r="S16">
        <v>3.5778427461879476E-4</v>
      </c>
      <c r="T16">
        <v>3.5946415792073995E-4</v>
      </c>
      <c r="U16">
        <v>3.6480681579166894E-4</v>
      </c>
      <c r="V16">
        <v>3.7729957581662636E-4</v>
      </c>
      <c r="W16">
        <v>3.8329204598507819E-4</v>
      </c>
      <c r="X16">
        <v>3.8187394268268665E-4</v>
      </c>
      <c r="Y16">
        <v>3.7921176760874036E-4</v>
      </c>
      <c r="Z16">
        <v>3.7660238484269224E-4</v>
      </c>
      <c r="AA16">
        <v>3.7486751765691004E-4</v>
      </c>
      <c r="AB16">
        <v>3.7180703287805167E-4</v>
      </c>
      <c r="AC16">
        <v>3.6257109578098715E-4</v>
      </c>
      <c r="AD16">
        <v>3.5223254652909537E-4</v>
      </c>
      <c r="AE16">
        <v>3.4613548574937168E-4</v>
      </c>
      <c r="AF16">
        <v>3.436617135095444E-4</v>
      </c>
      <c r="AG16">
        <v>3.533065755170791E-4</v>
      </c>
      <c r="AH16">
        <v>3.6005486727691571E-4</v>
      </c>
      <c r="AI16">
        <v>3.5458038457734264E-4</v>
      </c>
      <c r="AJ16">
        <v>3.5189016756726138E-4</v>
      </c>
      <c r="AK16">
        <v>3.5621496162229545E-4</v>
      </c>
      <c r="AL16">
        <v>3.5353968157908548E-4</v>
      </c>
      <c r="AM16">
        <v>3.5185049812332965E-4</v>
      </c>
      <c r="AN16">
        <v>3.4868294041262137E-4</v>
      </c>
      <c r="AO16">
        <v>3.3922543430818199E-4</v>
      </c>
      <c r="AP16">
        <v>3.2563269246248E-4</v>
      </c>
      <c r="AQ16">
        <v>3.1326145382092253E-4</v>
      </c>
      <c r="AR16">
        <v>3.2512428706455506E-4</v>
      </c>
      <c r="AS16">
        <v>3.3359216334118337E-4</v>
      </c>
      <c r="AT16">
        <v>3.3975549017839875E-4</v>
      </c>
      <c r="AU16">
        <v>3.3357717567630715E-4</v>
      </c>
      <c r="AV16">
        <v>3.2961941532086566E-4</v>
      </c>
      <c r="AW16">
        <v>3.3454806911734314E-4</v>
      </c>
      <c r="AX16">
        <v>3.317541779397329E-4</v>
      </c>
      <c r="AY16">
        <v>3.3005618612990995E-4</v>
      </c>
      <c r="AZ16">
        <v>3.2704349091162906E-4</v>
      </c>
      <c r="BA16">
        <v>3.1833357534794156E-4</v>
      </c>
      <c r="BB16">
        <v>3.0573933936668717E-4</v>
      </c>
      <c r="BC16">
        <v>2.9801929678985138E-4</v>
      </c>
      <c r="BD16">
        <v>3.1368956868517553E-4</v>
      </c>
      <c r="BE16">
        <v>3.2156851142115238E-4</v>
      </c>
      <c r="BF16">
        <v>3.2696529147774892E-4</v>
      </c>
      <c r="BG16">
        <v>3.2009604331644957E-4</v>
      </c>
      <c r="BH16">
        <v>3.1577839279806177E-4</v>
      </c>
      <c r="BK16" s="14">
        <f>components!E14*components!G14</f>
        <v>8074941.9818766005</v>
      </c>
      <c r="BL16">
        <v>1405.8414853172676</v>
      </c>
      <c r="BN16">
        <f t="shared" si="0"/>
        <v>4.9987888659311118E-9</v>
      </c>
      <c r="BO16" s="14" t="e">
        <f t="shared" si="1"/>
        <v>#VALUE!</v>
      </c>
    </row>
    <row r="17" spans="1:67" x14ac:dyDescent="0.2">
      <c r="A17">
        <v>5.4922586372573305E-4</v>
      </c>
      <c r="B17">
        <v>5.3286935517027605E-4</v>
      </c>
      <c r="C17">
        <v>5.0657770775998237E-4</v>
      </c>
      <c r="D17">
        <v>4.9813489383752278E-4</v>
      </c>
      <c r="E17">
        <v>4.8275979630996613E-4</v>
      </c>
      <c r="F17">
        <v>4.5847386036673655E-4</v>
      </c>
      <c r="G17">
        <v>4.4354756079459297E-4</v>
      </c>
      <c r="H17">
        <v>4.392778264682014E-4</v>
      </c>
      <c r="I17">
        <v>4.3613888674808911E-4</v>
      </c>
      <c r="J17">
        <v>4.3338018131417128E-4</v>
      </c>
      <c r="K17">
        <v>4.2753609108997108E-4</v>
      </c>
      <c r="L17">
        <v>4.1213230081382676E-4</v>
      </c>
      <c r="M17">
        <v>4.0707657286924562E-4</v>
      </c>
      <c r="N17">
        <v>4.0349151725334456E-4</v>
      </c>
      <c r="O17">
        <v>3.9887071238565167E-4</v>
      </c>
      <c r="P17">
        <v>3.9203568342519756E-4</v>
      </c>
      <c r="Q17">
        <v>3.7893324742623231E-4</v>
      </c>
      <c r="R17">
        <v>3.6315453481348427E-4</v>
      </c>
      <c r="S17">
        <v>3.5480302410872787E-4</v>
      </c>
      <c r="T17">
        <v>3.565037470139509E-4</v>
      </c>
      <c r="U17">
        <v>3.6186568332977607E-4</v>
      </c>
      <c r="V17">
        <v>3.7428320365221461E-4</v>
      </c>
      <c r="W17">
        <v>3.8024407845531696E-4</v>
      </c>
      <c r="X17">
        <v>3.788016861107213E-4</v>
      </c>
      <c r="Y17">
        <v>3.7615344818338347E-4</v>
      </c>
      <c r="Z17">
        <v>3.735738731279729E-4</v>
      </c>
      <c r="AA17">
        <v>3.718439208308171E-4</v>
      </c>
      <c r="AB17">
        <v>3.6882625355856146E-4</v>
      </c>
      <c r="AC17">
        <v>3.5965338761165906E-4</v>
      </c>
      <c r="AD17">
        <v>3.4936504610506885E-4</v>
      </c>
      <c r="AE17">
        <v>3.4330769093978195E-4</v>
      </c>
      <c r="AF17">
        <v>3.4085220078696973E-4</v>
      </c>
      <c r="AG17">
        <v>3.5042374698409463E-4</v>
      </c>
      <c r="AH17">
        <v>3.5709216278537588E-4</v>
      </c>
      <c r="AI17">
        <v>3.5160568505497369E-4</v>
      </c>
      <c r="AJ17">
        <v>3.489246688248697E-4</v>
      </c>
      <c r="AK17">
        <v>3.5320598757366693E-4</v>
      </c>
      <c r="AL17">
        <v>3.5056076663241459E-4</v>
      </c>
      <c r="AM17">
        <v>3.4887529952471548E-4</v>
      </c>
      <c r="AN17">
        <v>3.4575064331546289E-4</v>
      </c>
      <c r="AO17">
        <v>3.3635776206398669E-4</v>
      </c>
      <c r="AP17">
        <v>3.2285335129552273E-4</v>
      </c>
      <c r="AQ17">
        <v>3.1058585221009519E-4</v>
      </c>
      <c r="AR17">
        <v>3.2240858374339362E-4</v>
      </c>
      <c r="AS17">
        <v>3.3081648729698461E-4</v>
      </c>
      <c r="AT17">
        <v>3.368922786505436E-4</v>
      </c>
      <c r="AU17">
        <v>3.307065746771739E-4</v>
      </c>
      <c r="AV17">
        <v>3.2678288713547604E-4</v>
      </c>
      <c r="AW17">
        <v>3.3166062718391006E-4</v>
      </c>
      <c r="AX17">
        <v>3.2889881490795968E-4</v>
      </c>
      <c r="AY17">
        <v>3.2720559727455074E-4</v>
      </c>
      <c r="AZ17">
        <v>3.242338298499257E-4</v>
      </c>
      <c r="BA17">
        <v>3.1558190423900274E-4</v>
      </c>
      <c r="BB17">
        <v>3.0306910749005125E-4</v>
      </c>
      <c r="BC17">
        <v>2.9541179361909257E-4</v>
      </c>
      <c r="BD17">
        <v>3.11084380119726E-4</v>
      </c>
      <c r="BE17">
        <v>3.1890539014952073E-4</v>
      </c>
      <c r="BF17">
        <v>3.2422039912399726E-4</v>
      </c>
      <c r="BG17">
        <v>3.1735428817600308E-4</v>
      </c>
      <c r="BH17">
        <v>3.1307756193113805E-4</v>
      </c>
      <c r="BK17" s="14">
        <f>components!E15*components!G15</f>
        <v>5357292.0244800001</v>
      </c>
      <c r="BL17">
        <v>1319.7649117912824</v>
      </c>
      <c r="BN17">
        <f t="shared" si="0"/>
        <v>4.6927240486291168E-9</v>
      </c>
      <c r="BO17" s="14" t="e">
        <f t="shared" si="1"/>
        <v>#VALUE!</v>
      </c>
    </row>
    <row r="18" spans="1:67" x14ac:dyDescent="0.2">
      <c r="A18">
        <v>5.4026858058694354E-4</v>
      </c>
      <c r="B18">
        <v>5.2469846689728525E-4</v>
      </c>
      <c r="C18">
        <v>4.9890290182326457E-4</v>
      </c>
      <c r="D18">
        <v>4.9067287396853507E-4</v>
      </c>
      <c r="E18">
        <v>4.7561379765391639E-4</v>
      </c>
      <c r="F18">
        <v>4.5179197739051048E-4</v>
      </c>
      <c r="G18">
        <v>4.3728404105753679E-4</v>
      </c>
      <c r="H18">
        <v>4.3324198460135396E-4</v>
      </c>
      <c r="I18">
        <v>4.3031923193659918E-4</v>
      </c>
      <c r="J18">
        <v>4.2775253921025939E-4</v>
      </c>
      <c r="K18">
        <v>4.2225037592431749E-4</v>
      </c>
      <c r="L18">
        <v>4.0716074030346729E-4</v>
      </c>
      <c r="M18">
        <v>4.0234903478619094E-4</v>
      </c>
      <c r="N18">
        <v>3.9887071238565167E-4</v>
      </c>
      <c r="O18">
        <v>3.9447799884641504E-4</v>
      </c>
      <c r="P18">
        <v>3.8780741805842809E-4</v>
      </c>
      <c r="Q18">
        <v>3.749523639735238E-4</v>
      </c>
      <c r="R18">
        <v>3.5939222397000784E-4</v>
      </c>
      <c r="S18">
        <v>3.512043455366919E-4</v>
      </c>
      <c r="T18">
        <v>3.5296173753159038E-4</v>
      </c>
      <c r="U18">
        <v>3.5845775285583541E-4</v>
      </c>
      <c r="V18">
        <v>3.7079702362178548E-4</v>
      </c>
      <c r="W18">
        <v>3.7676020604149795E-4</v>
      </c>
      <c r="X18">
        <v>3.7524950071560111E-4</v>
      </c>
      <c r="Y18">
        <v>3.7261463934294497E-4</v>
      </c>
      <c r="Z18">
        <v>3.7007248378659297E-4</v>
      </c>
      <c r="AA18">
        <v>3.6838729119334751E-4</v>
      </c>
      <c r="AB18">
        <v>3.6547037633609175E-4</v>
      </c>
      <c r="AC18">
        <v>3.5640101616453548E-4</v>
      </c>
      <c r="AD18">
        <v>3.4618254822247751E-4</v>
      </c>
      <c r="AE18">
        <v>3.4017036793530363E-4</v>
      </c>
      <c r="AF18">
        <v>3.3773074071960258E-4</v>
      </c>
      <c r="AG18">
        <v>3.4718021341226696E-4</v>
      </c>
      <c r="AH18">
        <v>3.5370085337478379E-4</v>
      </c>
      <c r="AI18">
        <v>3.4813684723132473E-4</v>
      </c>
      <c r="AJ18">
        <v>3.4544419239749755E-4</v>
      </c>
      <c r="AK18">
        <v>3.4991190370008309E-4</v>
      </c>
      <c r="AL18">
        <v>3.4730468634110536E-4</v>
      </c>
      <c r="AM18">
        <v>3.4566302372968614E-4</v>
      </c>
      <c r="AN18">
        <v>3.4263924398447243E-4</v>
      </c>
      <c r="AO18">
        <v>3.333493119731811E-4</v>
      </c>
      <c r="AP18">
        <v>3.1996095668973442E-4</v>
      </c>
      <c r="AQ18">
        <v>3.0779144412730879E-4</v>
      </c>
      <c r="AR18">
        <v>3.1947794342559316E-4</v>
      </c>
      <c r="AS18">
        <v>3.2778619086546541E-4</v>
      </c>
      <c r="AT18">
        <v>3.3370260104833563E-4</v>
      </c>
      <c r="AU18">
        <v>3.274475733643159E-4</v>
      </c>
      <c r="AV18">
        <v>3.2355047049008751E-4</v>
      </c>
      <c r="AW18">
        <v>3.2860383322049755E-4</v>
      </c>
      <c r="AX18">
        <v>3.2588313444504023E-4</v>
      </c>
      <c r="AY18">
        <v>3.2423570197067519E-4</v>
      </c>
      <c r="AZ18">
        <v>3.2136187258517723E-4</v>
      </c>
      <c r="BA18">
        <v>3.1280290783226248E-4</v>
      </c>
      <c r="BB18">
        <v>3.0039568260596054E-4</v>
      </c>
      <c r="BC18">
        <v>2.9276669686090825E-4</v>
      </c>
      <c r="BD18">
        <v>3.0834964970976198E-4</v>
      </c>
      <c r="BE18">
        <v>3.1607349587333496E-4</v>
      </c>
      <c r="BF18">
        <v>3.2123802109526372E-4</v>
      </c>
      <c r="BG18">
        <v>3.1431864100276818E-4</v>
      </c>
      <c r="BH18">
        <v>3.1007915248834161E-4</v>
      </c>
      <c r="BK18" s="14">
        <f>components!E16*components!G16</f>
        <v>6472778.6441320023</v>
      </c>
      <c r="BL18">
        <v>1180.0087046359104</v>
      </c>
      <c r="BN18">
        <f t="shared" si="0"/>
        <v>4.1957890957418965E-9</v>
      </c>
      <c r="BO18" s="14" t="e">
        <f t="shared" si="1"/>
        <v>#VALUE!</v>
      </c>
    </row>
    <row r="19" spans="1:67" x14ac:dyDescent="0.2">
      <c r="A19">
        <v>5.2971460565920218E-4</v>
      </c>
      <c r="B19">
        <v>5.1473828738144963E-4</v>
      </c>
      <c r="C19">
        <v>4.8951031081644579E-4</v>
      </c>
      <c r="D19">
        <v>4.8147759105447236E-4</v>
      </c>
      <c r="E19">
        <v>4.667585372115881E-4</v>
      </c>
      <c r="F19">
        <v>4.4344059760384913E-4</v>
      </c>
      <c r="G19">
        <v>4.2929649018745304E-4</v>
      </c>
      <c r="H19">
        <v>4.2539717555694468E-4</v>
      </c>
      <c r="I19">
        <v>4.2260369815410936E-4</v>
      </c>
      <c r="J19">
        <v>4.2015140191007375E-4</v>
      </c>
      <c r="K19">
        <v>4.1486958421396605E-4</v>
      </c>
      <c r="L19">
        <v>4.0007052057472247E-4</v>
      </c>
      <c r="M19">
        <v>3.9542116486308609E-4</v>
      </c>
      <c r="N19">
        <v>3.9203568342519756E-4</v>
      </c>
      <c r="O19">
        <v>3.8780741805842809E-4</v>
      </c>
      <c r="P19">
        <v>3.8129773950060545E-4</v>
      </c>
      <c r="Q19">
        <v>3.6872173896276432E-4</v>
      </c>
      <c r="R19">
        <v>3.5344992329821754E-4</v>
      </c>
      <c r="S19">
        <v>3.4543288084041684E-4</v>
      </c>
      <c r="T19">
        <v>3.4718760705682061E-4</v>
      </c>
      <c r="U19">
        <v>3.5268297922823864E-4</v>
      </c>
      <c r="V19">
        <v>3.648351011694773E-4</v>
      </c>
      <c r="W19">
        <v>3.7071704659764052E-4</v>
      </c>
      <c r="X19">
        <v>3.6917753710525187E-4</v>
      </c>
      <c r="Y19">
        <v>3.6656235018992525E-4</v>
      </c>
      <c r="Z19">
        <v>3.6405941226480771E-4</v>
      </c>
      <c r="AA19">
        <v>3.6241009610962809E-4</v>
      </c>
      <c r="AB19">
        <v>3.5957553439065223E-4</v>
      </c>
      <c r="AC19">
        <v>3.5066402470004717E-4</v>
      </c>
      <c r="AD19">
        <v>3.405861079723937E-4</v>
      </c>
      <c r="AE19">
        <v>3.3465327183875596E-4</v>
      </c>
      <c r="AF19">
        <v>3.3224641045249238E-4</v>
      </c>
      <c r="AG19">
        <v>3.4150693171428124E-4</v>
      </c>
      <c r="AH19">
        <v>3.478387608196608E-4</v>
      </c>
      <c r="AI19">
        <v>3.4225605149842888E-4</v>
      </c>
      <c r="AJ19">
        <v>3.3957659923924223E-4</v>
      </c>
      <c r="AK19">
        <v>3.4420693774462528E-4</v>
      </c>
      <c r="AL19">
        <v>3.4163987570549697E-4</v>
      </c>
      <c r="AM19">
        <v>3.4003319876025739E-4</v>
      </c>
      <c r="AN19">
        <v>3.3709310876377507E-4</v>
      </c>
      <c r="AO19">
        <v>3.279636522604334E-4</v>
      </c>
      <c r="AP19">
        <v>3.1478568067296308E-4</v>
      </c>
      <c r="AQ19">
        <v>3.0279007183442599E-4</v>
      </c>
      <c r="AR19">
        <v>3.1427334414634467E-4</v>
      </c>
      <c r="AS19">
        <v>3.2241457327764745E-4</v>
      </c>
      <c r="AT19">
        <v>3.2814215312715252E-4</v>
      </c>
      <c r="AU19">
        <v>3.2187764700498326E-4</v>
      </c>
      <c r="AV19">
        <v>3.1802810778471018E-4</v>
      </c>
      <c r="AW19">
        <v>3.2323236651000557E-4</v>
      </c>
      <c r="AX19">
        <v>3.2055466804928356E-4</v>
      </c>
      <c r="AY19">
        <v>3.189433160084518E-4</v>
      </c>
      <c r="AZ19">
        <v>3.1614992862021664E-4</v>
      </c>
      <c r="BA19">
        <v>3.0773779123677167E-4</v>
      </c>
      <c r="BB19">
        <v>2.955259429371222E-4</v>
      </c>
      <c r="BC19">
        <v>2.8798263954623807E-4</v>
      </c>
      <c r="BD19">
        <v>3.0335013526513067E-4</v>
      </c>
      <c r="BE19">
        <v>3.1091434295355284E-4</v>
      </c>
      <c r="BF19">
        <v>3.159025990608618E-4</v>
      </c>
      <c r="BG19">
        <v>3.089885275741255E-4</v>
      </c>
      <c r="BH19">
        <v>3.0480575674182806E-4</v>
      </c>
      <c r="BK19" s="14">
        <f>components!E17*components!G17</f>
        <v>3945490.4256640002</v>
      </c>
      <c r="BL19">
        <v>1111.2096386197832</v>
      </c>
      <c r="BN19">
        <f t="shared" si="0"/>
        <v>3.9511583825500304E-9</v>
      </c>
      <c r="BO19" s="14" t="e">
        <f t="shared" si="1"/>
        <v>#VALUE!</v>
      </c>
    </row>
    <row r="20" spans="1:67" x14ac:dyDescent="0.2">
      <c r="A20">
        <v>5.1204963814939486E-4</v>
      </c>
      <c r="B20">
        <v>4.9774635394021099E-4</v>
      </c>
      <c r="C20">
        <v>4.7336554948839717E-4</v>
      </c>
      <c r="D20">
        <v>4.6554290753933236E-4</v>
      </c>
      <c r="E20">
        <v>4.5132450878721789E-4</v>
      </c>
      <c r="F20">
        <v>4.2871076615543863E-4</v>
      </c>
      <c r="G20">
        <v>4.1498778210236395E-4</v>
      </c>
      <c r="H20">
        <v>4.1113315331236231E-4</v>
      </c>
      <c r="I20">
        <v>4.0840493296903326E-4</v>
      </c>
      <c r="J20">
        <v>4.0606246907490414E-4</v>
      </c>
      <c r="K20">
        <v>4.0103771772767496E-4</v>
      </c>
      <c r="L20">
        <v>3.8660239667699317E-4</v>
      </c>
      <c r="M20">
        <v>3.8216653554920364E-4</v>
      </c>
      <c r="N20">
        <v>3.7893324742623231E-4</v>
      </c>
      <c r="O20">
        <v>3.749523639735238E-4</v>
      </c>
      <c r="P20">
        <v>3.6872173896276432E-4</v>
      </c>
      <c r="Q20">
        <v>3.567150892936981E-4</v>
      </c>
      <c r="R20">
        <v>3.4204456863138726E-4</v>
      </c>
      <c r="S20">
        <v>3.343157317918455E-4</v>
      </c>
      <c r="T20">
        <v>3.360096220911393E-4</v>
      </c>
      <c r="U20">
        <v>3.4144577525183116E-4</v>
      </c>
      <c r="V20">
        <v>3.5320104711347006E-4</v>
      </c>
      <c r="W20">
        <v>3.5896151218055489E-4</v>
      </c>
      <c r="X20">
        <v>3.5739770590110772E-4</v>
      </c>
      <c r="Y20">
        <v>3.5477744200579982E-4</v>
      </c>
      <c r="Z20">
        <v>3.5232630450524022E-4</v>
      </c>
      <c r="AA20">
        <v>3.5070228158360874E-4</v>
      </c>
      <c r="AB20">
        <v>3.4799515622607914E-4</v>
      </c>
      <c r="AC20">
        <v>3.3942027370849153E-4</v>
      </c>
      <c r="AD20">
        <v>3.2963096158973316E-4</v>
      </c>
      <c r="AE20">
        <v>3.2382374264672747E-4</v>
      </c>
      <c r="AF20">
        <v>3.2149292219812135E-4</v>
      </c>
      <c r="AG20">
        <v>3.3033395875222814E-4</v>
      </c>
      <c r="AH20">
        <v>3.36194138125201E-4</v>
      </c>
      <c r="AI20">
        <v>3.3054533328251781E-4</v>
      </c>
      <c r="AJ20">
        <v>3.2785043866163932E-4</v>
      </c>
      <c r="AK20">
        <v>3.3266481516069381E-4</v>
      </c>
      <c r="AL20">
        <v>3.3015070075313881E-4</v>
      </c>
      <c r="AM20">
        <v>3.2856725313136921E-4</v>
      </c>
      <c r="AN20">
        <v>3.2575783721688635E-4</v>
      </c>
      <c r="AO20">
        <v>3.1697847122891389E-4</v>
      </c>
      <c r="AP20">
        <v>3.0424694603146377E-4</v>
      </c>
      <c r="AQ20">
        <v>2.926366317426831E-4</v>
      </c>
      <c r="AR20">
        <v>3.0386022345179199E-4</v>
      </c>
      <c r="AS20">
        <v>3.1161727881504406E-4</v>
      </c>
      <c r="AT20">
        <v>3.1687926965661382E-4</v>
      </c>
      <c r="AU20">
        <v>3.1054986674915029E-4</v>
      </c>
      <c r="AV20">
        <v>3.0673056483711123E-4</v>
      </c>
      <c r="AW20">
        <v>3.1211058990548659E-4</v>
      </c>
      <c r="AX20">
        <v>3.0948950543890474E-4</v>
      </c>
      <c r="AY20">
        <v>3.0790174137337395E-4</v>
      </c>
      <c r="AZ20">
        <v>3.0523285572155536E-4</v>
      </c>
      <c r="BA20">
        <v>2.9714580688572736E-4</v>
      </c>
      <c r="BB20">
        <v>2.8536145838409157E-4</v>
      </c>
      <c r="BC20">
        <v>2.7805307931190893E-4</v>
      </c>
      <c r="BD20">
        <v>2.9321670833890083E-4</v>
      </c>
      <c r="BE20">
        <v>3.004112065010026E-4</v>
      </c>
      <c r="BF20">
        <v>3.0495602436669632E-4</v>
      </c>
      <c r="BG20">
        <v>2.9799529087266895E-4</v>
      </c>
      <c r="BH20">
        <v>2.9385540889628628E-4</v>
      </c>
      <c r="BK20" s="14">
        <f>components!E18*components!G18</f>
        <v>-39681761.684903808</v>
      </c>
      <c r="BL20">
        <v>1099.5562577008113</v>
      </c>
      <c r="BN20">
        <f t="shared" si="0"/>
        <v>3.90972213856619E-9</v>
      </c>
      <c r="BO20" s="14" t="e">
        <f t="shared" si="1"/>
        <v>#VALUE!</v>
      </c>
    </row>
    <row r="21" spans="1:67" x14ac:dyDescent="0.2">
      <c r="A21">
        <v>4.9184111556609849E-4</v>
      </c>
      <c r="B21">
        <v>4.7807276982046455E-4</v>
      </c>
      <c r="C21">
        <v>4.5454349346456984E-4</v>
      </c>
      <c r="D21">
        <v>4.4694783151322487E-4</v>
      </c>
      <c r="E21">
        <v>4.3324983024796405E-4</v>
      </c>
      <c r="F21">
        <v>4.1141613048115231E-4</v>
      </c>
      <c r="G21">
        <v>3.9812819349764204E-4</v>
      </c>
      <c r="H21">
        <v>3.9430031688483965E-4</v>
      </c>
      <c r="I21">
        <v>3.9157601091459402E-4</v>
      </c>
      <c r="J21">
        <v>3.8927788117671026E-4</v>
      </c>
      <c r="K21">
        <v>3.8442732092967971E-4</v>
      </c>
      <c r="L21">
        <v>3.7046456813025555E-4</v>
      </c>
      <c r="M21">
        <v>3.6623850192758479E-4</v>
      </c>
      <c r="N21">
        <v>3.6315453481348427E-4</v>
      </c>
      <c r="O21">
        <v>3.5939222397000784E-4</v>
      </c>
      <c r="P21">
        <v>3.5344992329821754E-4</v>
      </c>
      <c r="Q21">
        <v>3.4204456863138726E-4</v>
      </c>
      <c r="R21">
        <v>3.2806764411318903E-4</v>
      </c>
      <c r="S21">
        <v>3.2066808192769203E-4</v>
      </c>
      <c r="T21">
        <v>3.2228666663532406E-4</v>
      </c>
      <c r="U21">
        <v>3.2759465373845948E-4</v>
      </c>
      <c r="V21">
        <v>3.3886802178199416E-4</v>
      </c>
      <c r="W21">
        <v>3.4449116454656685E-4</v>
      </c>
      <c r="X21">
        <v>3.4297253076414643E-4</v>
      </c>
      <c r="Y21">
        <v>3.4041263891947105E-4</v>
      </c>
      <c r="Z21">
        <v>3.3804464274059362E-4</v>
      </c>
      <c r="AA21">
        <v>3.3646793550142715E-4</v>
      </c>
      <c r="AB21">
        <v>3.3389460312003888E-4</v>
      </c>
      <c r="AC21">
        <v>3.2572782612906554E-4</v>
      </c>
      <c r="AD21">
        <v>3.163536297106743E-4</v>
      </c>
      <c r="AE21">
        <v>3.1074945827533205E-4</v>
      </c>
      <c r="AF21">
        <v>3.0853707951870277E-4</v>
      </c>
      <c r="AG21">
        <v>3.1695457067081837E-4</v>
      </c>
      <c r="AH21">
        <v>3.2243163832601301E-4</v>
      </c>
      <c r="AI21">
        <v>3.169305487784568E-4</v>
      </c>
      <c r="AJ21">
        <v>3.1427742933601326E-4</v>
      </c>
      <c r="AK21">
        <v>3.1876788312468001E-4</v>
      </c>
      <c r="AL21">
        <v>3.1633847607373945E-4</v>
      </c>
      <c r="AM21">
        <v>3.1479988668994477E-4</v>
      </c>
      <c r="AN21">
        <v>3.1212851598136761E-4</v>
      </c>
      <c r="AO21">
        <v>3.0377352189110885E-4</v>
      </c>
      <c r="AP21">
        <v>2.9159373367463275E-4</v>
      </c>
      <c r="AQ21">
        <v>2.8051806943192251E-4</v>
      </c>
      <c r="AR21">
        <v>2.9146173180261467E-4</v>
      </c>
      <c r="AS21">
        <v>2.9883972336475255E-4</v>
      </c>
      <c r="AT21">
        <v>3.0374127609355189E-4</v>
      </c>
      <c r="AU21">
        <v>2.9757402150892604E-4</v>
      </c>
      <c r="AV21">
        <v>2.9383560253994811E-4</v>
      </c>
      <c r="AW21">
        <v>2.9887732736586604E-4</v>
      </c>
      <c r="AX21">
        <v>2.9634439641385203E-4</v>
      </c>
      <c r="AY21">
        <v>2.948007709182039E-4</v>
      </c>
      <c r="AZ21">
        <v>2.9226326167541128E-4</v>
      </c>
      <c r="BA21">
        <v>2.8457167394466875E-4</v>
      </c>
      <c r="BB21">
        <v>2.7330917817076174E-4</v>
      </c>
      <c r="BC21">
        <v>2.6635866637188667E-4</v>
      </c>
      <c r="BD21">
        <v>2.8121747626799135E-4</v>
      </c>
      <c r="BE21">
        <v>2.8805532811901558E-4</v>
      </c>
      <c r="BF21">
        <v>2.9226896273014781E-4</v>
      </c>
      <c r="BG21">
        <v>2.8549133543038374E-4</v>
      </c>
      <c r="BH21">
        <v>2.8144434564801487E-4</v>
      </c>
      <c r="BK21" s="14">
        <f>components!E19*components!G19</f>
        <v>-34971605.908106007</v>
      </c>
      <c r="BL21">
        <v>1093.566993686467</v>
      </c>
      <c r="BN21">
        <f t="shared" si="0"/>
        <v>3.8884259493565866E-9</v>
      </c>
      <c r="BO21" s="14" t="e">
        <f t="shared" si="1"/>
        <v>#VALUE!</v>
      </c>
    </row>
    <row r="22" spans="1:67" x14ac:dyDescent="0.2">
      <c r="A22">
        <v>4.790352195203465E-4</v>
      </c>
      <c r="B22">
        <v>4.6580183217938552E-4</v>
      </c>
      <c r="C22">
        <v>4.4288972317789254E-4</v>
      </c>
      <c r="D22">
        <v>4.3554193927986174E-4</v>
      </c>
      <c r="E22">
        <v>4.2222671791498288E-4</v>
      </c>
      <c r="F22">
        <v>4.010044054205958E-4</v>
      </c>
      <c r="G22">
        <v>3.8817464272747636E-4</v>
      </c>
      <c r="H22">
        <v>3.8456432390373782E-4</v>
      </c>
      <c r="I22">
        <v>3.8202654672420545E-4</v>
      </c>
      <c r="J22">
        <v>3.7988845706382867E-4</v>
      </c>
      <c r="K22">
        <v>3.753143126398724E-4</v>
      </c>
      <c r="L22">
        <v>3.6180408024834228E-4</v>
      </c>
      <c r="M22">
        <v>3.5778427461879476E-4</v>
      </c>
      <c r="N22">
        <v>3.5480302410872787E-4</v>
      </c>
      <c r="O22">
        <v>3.512043455366919E-4</v>
      </c>
      <c r="P22">
        <v>3.4543288084041684E-4</v>
      </c>
      <c r="Q22">
        <v>3.343157317918455E-4</v>
      </c>
      <c r="R22">
        <v>3.2066808192769203E-4</v>
      </c>
      <c r="S22">
        <v>3.1347543558278454E-4</v>
      </c>
      <c r="T22">
        <v>3.1510775331182662E-4</v>
      </c>
      <c r="U22">
        <v>3.2038269261771071E-4</v>
      </c>
      <c r="V22">
        <v>3.3143916164612693E-4</v>
      </c>
      <c r="W22">
        <v>3.3697728928898315E-4</v>
      </c>
      <c r="X22">
        <v>3.3546965098668288E-4</v>
      </c>
      <c r="Y22">
        <v>3.3298467356619678E-4</v>
      </c>
      <c r="Z22">
        <v>3.3068681593684051E-4</v>
      </c>
      <c r="AA22">
        <v>3.2916228365488005E-4</v>
      </c>
      <c r="AB22">
        <v>3.2667737431872228E-4</v>
      </c>
      <c r="AC22">
        <v>3.1868726669695457E-4</v>
      </c>
      <c r="AD22">
        <v>3.0951395239164697E-4</v>
      </c>
      <c r="AE22">
        <v>3.040431477326617E-4</v>
      </c>
      <c r="AF22">
        <v>3.0187943220320531E-4</v>
      </c>
      <c r="AG22">
        <v>3.1012962746263906E-4</v>
      </c>
      <c r="AH22">
        <v>3.1551001274177489E-4</v>
      </c>
      <c r="AI22">
        <v>3.1013032772612579E-4</v>
      </c>
      <c r="AJ22">
        <v>3.0753563341641909E-4</v>
      </c>
      <c r="AK22">
        <v>3.1186451943753001E-4</v>
      </c>
      <c r="AL22">
        <v>3.0950669673261895E-4</v>
      </c>
      <c r="AM22">
        <v>3.0801899189633017E-4</v>
      </c>
      <c r="AN22">
        <v>3.0543760664221767E-4</v>
      </c>
      <c r="AO22">
        <v>2.9726144263006303E-4</v>
      </c>
      <c r="AP22">
        <v>2.8533803788025113E-4</v>
      </c>
      <c r="AQ22">
        <v>2.745138575986916E-4</v>
      </c>
      <c r="AR22">
        <v>2.8521724886414413E-4</v>
      </c>
      <c r="AS22">
        <v>2.9245899390928842E-4</v>
      </c>
      <c r="AT22">
        <v>2.9726890389554018E-4</v>
      </c>
      <c r="AU22">
        <v>2.9124288503674088E-4</v>
      </c>
      <c r="AV22">
        <v>2.8759888158226814E-4</v>
      </c>
      <c r="AW22">
        <v>2.9246247034293334E-4</v>
      </c>
      <c r="AX22">
        <v>2.9000444438989832E-4</v>
      </c>
      <c r="AY22">
        <v>2.8851272982101064E-4</v>
      </c>
      <c r="AZ22">
        <v>2.8606169027083528E-4</v>
      </c>
      <c r="BA22">
        <v>2.7853354273109924E-4</v>
      </c>
      <c r="BB22">
        <v>2.6750461559382213E-4</v>
      </c>
      <c r="BC22">
        <v>2.6070663439443616E-4</v>
      </c>
      <c r="BD22">
        <v>2.7526358710416117E-4</v>
      </c>
      <c r="BE22">
        <v>2.8197604985295127E-4</v>
      </c>
      <c r="BF22">
        <v>2.8611431070493278E-4</v>
      </c>
      <c r="BG22">
        <v>2.7949734658835228E-4</v>
      </c>
      <c r="BH22">
        <v>2.7555532923101205E-4</v>
      </c>
      <c r="BK22" s="14">
        <f>components!E20*components!G20</f>
        <v>-7526403.0787176006</v>
      </c>
      <c r="BL22">
        <v>984.06455484595017</v>
      </c>
      <c r="BN22">
        <f t="shared" si="0"/>
        <v>3.4990651446107042E-9</v>
      </c>
      <c r="BO22" s="14" t="e">
        <f t="shared" si="1"/>
        <v>#VALUE!</v>
      </c>
    </row>
    <row r="23" spans="1:67" x14ac:dyDescent="0.2">
      <c r="A23">
        <v>4.792835867337916E-4</v>
      </c>
      <c r="B23">
        <v>4.6613976118068371E-4</v>
      </c>
      <c r="C23">
        <v>4.4316734082848876E-4</v>
      </c>
      <c r="D23">
        <v>4.3588905457473006E-4</v>
      </c>
      <c r="E23">
        <v>4.2256648515477798E-4</v>
      </c>
      <c r="F23">
        <v>4.0138892412815044E-4</v>
      </c>
      <c r="G23">
        <v>3.8872045339397336E-4</v>
      </c>
      <c r="H23">
        <v>3.8530040745801859E-4</v>
      </c>
      <c r="I23">
        <v>3.8295453621004546E-4</v>
      </c>
      <c r="J23">
        <v>3.8099058760157514E-4</v>
      </c>
      <c r="K23">
        <v>3.7664322578731963E-4</v>
      </c>
      <c r="L23">
        <v>3.6335148064823962E-4</v>
      </c>
      <c r="M23">
        <v>3.5946415792073995E-4</v>
      </c>
      <c r="N23">
        <v>3.565037470139509E-4</v>
      </c>
      <c r="O23">
        <v>3.5296173753159038E-4</v>
      </c>
      <c r="P23">
        <v>3.4718760705682061E-4</v>
      </c>
      <c r="Q23">
        <v>3.360096220911393E-4</v>
      </c>
      <c r="R23">
        <v>3.2228666663532406E-4</v>
      </c>
      <c r="S23">
        <v>3.1510775331182662E-4</v>
      </c>
      <c r="T23">
        <v>3.1683659593150995E-4</v>
      </c>
      <c r="U23">
        <v>3.222304963554909E-4</v>
      </c>
      <c r="V23">
        <v>3.3340304817002322E-4</v>
      </c>
      <c r="W23">
        <v>3.3903588414329174E-4</v>
      </c>
      <c r="X23">
        <v>3.3752736886809726E-4</v>
      </c>
      <c r="Y23">
        <v>3.3509873589240581E-4</v>
      </c>
      <c r="Z23">
        <v>3.3283654590029766E-4</v>
      </c>
      <c r="AA23">
        <v>3.3133594336424489E-4</v>
      </c>
      <c r="AB23">
        <v>3.2886592770769193E-4</v>
      </c>
      <c r="AC23">
        <v>3.2079867396787837E-4</v>
      </c>
      <c r="AD23">
        <v>3.1158609819380734E-4</v>
      </c>
      <c r="AE23">
        <v>3.0613029555592462E-4</v>
      </c>
      <c r="AF23">
        <v>3.0394645950635422E-4</v>
      </c>
      <c r="AG23">
        <v>3.1233248710645117E-4</v>
      </c>
      <c r="AH23">
        <v>3.1789230419202136E-4</v>
      </c>
      <c r="AI23">
        <v>3.1258926542506691E-4</v>
      </c>
      <c r="AJ23">
        <v>3.1003393284136023E-4</v>
      </c>
      <c r="AK23">
        <v>3.1407114299623434E-4</v>
      </c>
      <c r="AL23">
        <v>3.1174933868303593E-4</v>
      </c>
      <c r="AM23">
        <v>3.1028529357806842E-4</v>
      </c>
      <c r="AN23">
        <v>3.0771743159312522E-4</v>
      </c>
      <c r="AO23">
        <v>2.9945778906344386E-4</v>
      </c>
      <c r="AP23">
        <v>2.8744758216130183E-4</v>
      </c>
      <c r="AQ23">
        <v>2.7658398006016947E-4</v>
      </c>
      <c r="AR23">
        <v>2.8727457183503312E-4</v>
      </c>
      <c r="AS23">
        <v>2.9466059090363009E-4</v>
      </c>
      <c r="AT23">
        <v>2.9963922749689495E-4</v>
      </c>
      <c r="AU23">
        <v>2.9369697735323217E-4</v>
      </c>
      <c r="AV23">
        <v>2.9009444674326637E-4</v>
      </c>
      <c r="AW23">
        <v>2.9466990737263298E-4</v>
      </c>
      <c r="AX23">
        <v>2.922487665659109E-4</v>
      </c>
      <c r="AY23">
        <v>2.9078203242975697E-4</v>
      </c>
      <c r="AZ23">
        <v>2.8834502027441937E-4</v>
      </c>
      <c r="BA23">
        <v>2.8073760965294947E-4</v>
      </c>
      <c r="BB23">
        <v>2.6962060603478121E-4</v>
      </c>
      <c r="BC23">
        <v>2.6280510920846797E-4</v>
      </c>
      <c r="BD23">
        <v>2.7737689617023483E-4</v>
      </c>
      <c r="BE23">
        <v>2.8423000093442214E-4</v>
      </c>
      <c r="BF23">
        <v>2.8853480943840575E-4</v>
      </c>
      <c r="BG23">
        <v>2.8200798404896587E-4</v>
      </c>
      <c r="BH23">
        <v>2.781105385734767E-4</v>
      </c>
      <c r="BK23" s="14">
        <f>components!E21*components!G21</f>
        <v>-13213895.027520802</v>
      </c>
      <c r="BL23">
        <v>850.36538461824466</v>
      </c>
      <c r="BN23">
        <f t="shared" si="0"/>
        <v>3.023667362927192E-9</v>
      </c>
      <c r="BO23" s="14" t="e">
        <f t="shared" si="1"/>
        <v>#VALUE!</v>
      </c>
    </row>
    <row r="24" spans="1:67" x14ac:dyDescent="0.2">
      <c r="A24">
        <v>4.8473089003026238E-4</v>
      </c>
      <c r="B24">
        <v>4.7172934543310518E-4</v>
      </c>
      <c r="C24">
        <v>4.4839589707529087E-4</v>
      </c>
      <c r="D24">
        <v>4.4115971867990665E-4</v>
      </c>
      <c r="E24">
        <v>4.2777955155692105E-4</v>
      </c>
      <c r="F24">
        <v>4.0645295128454145E-4</v>
      </c>
      <c r="G24">
        <v>3.938267747093428E-4</v>
      </c>
      <c r="H24">
        <v>3.9049162907107943E-4</v>
      </c>
      <c r="I24">
        <v>3.8817153749714009E-4</v>
      </c>
      <c r="J24">
        <v>3.8621209037887873E-4</v>
      </c>
      <c r="K24">
        <v>3.8193543500536839E-4</v>
      </c>
      <c r="L24">
        <v>3.6855462539012667E-4</v>
      </c>
      <c r="M24">
        <v>3.6480681579166894E-4</v>
      </c>
      <c r="N24">
        <v>3.6186568332977607E-4</v>
      </c>
      <c r="O24">
        <v>3.5845775285583541E-4</v>
      </c>
      <c r="P24">
        <v>3.5268297922823864E-4</v>
      </c>
      <c r="Q24">
        <v>3.4144577525183116E-4</v>
      </c>
      <c r="R24">
        <v>3.2759465373845948E-4</v>
      </c>
      <c r="S24">
        <v>3.2038269261771071E-4</v>
      </c>
      <c r="T24">
        <v>3.222304963554909E-4</v>
      </c>
      <c r="U24">
        <v>3.2803054906616107E-4</v>
      </c>
      <c r="V24">
        <v>3.3945521212132979E-4</v>
      </c>
      <c r="W24">
        <v>3.4534291479851185E-4</v>
      </c>
      <c r="X24">
        <v>3.4375356851489773E-4</v>
      </c>
      <c r="Y24">
        <v>3.4130157299040145E-4</v>
      </c>
      <c r="Z24">
        <v>3.390276004807015E-4</v>
      </c>
      <c r="AA24">
        <v>3.3753564665891107E-4</v>
      </c>
      <c r="AB24">
        <v>3.3511198978907961E-4</v>
      </c>
      <c r="AC24">
        <v>3.2697703166195311E-4</v>
      </c>
      <c r="AD24">
        <v>3.1765970512650908E-4</v>
      </c>
      <c r="AE24">
        <v>3.1212004000645571E-4</v>
      </c>
      <c r="AF24">
        <v>3.0995896067108878E-4</v>
      </c>
      <c r="AG24">
        <v>3.1856027342326619E-4</v>
      </c>
      <c r="AH24">
        <v>3.2424637487997243E-4</v>
      </c>
      <c r="AI24">
        <v>3.1889475558152856E-4</v>
      </c>
      <c r="AJ24">
        <v>3.1629812219909097E-4</v>
      </c>
      <c r="AK24">
        <v>3.1972760498745858E-4</v>
      </c>
      <c r="AL24">
        <v>3.1739146088143039E-4</v>
      </c>
      <c r="AM24">
        <v>3.1593507194291337E-4</v>
      </c>
      <c r="AN24">
        <v>3.1341081823490227E-4</v>
      </c>
      <c r="AO24">
        <v>3.0508374527623108E-4</v>
      </c>
      <c r="AP24">
        <v>2.9285933426578267E-4</v>
      </c>
      <c r="AQ24">
        <v>2.8193734525164033E-4</v>
      </c>
      <c r="AR24">
        <v>2.9305222315295323E-4</v>
      </c>
      <c r="AS24">
        <v>3.0064533844798995E-4</v>
      </c>
      <c r="AT24">
        <v>3.0573454175794568E-4</v>
      </c>
      <c r="AU24">
        <v>2.9973762193020618E-4</v>
      </c>
      <c r="AV24">
        <v>2.9608138525473817E-4</v>
      </c>
      <c r="AW24">
        <v>3.0005733540755628E-4</v>
      </c>
      <c r="AX24">
        <v>2.9762059590873031E-4</v>
      </c>
      <c r="AY24">
        <v>2.9616205712184923E-4</v>
      </c>
      <c r="AZ24">
        <v>2.9376892380412225E-4</v>
      </c>
      <c r="BA24">
        <v>2.8610230007405609E-4</v>
      </c>
      <c r="BB24">
        <v>2.7478488787799457E-4</v>
      </c>
      <c r="BC24">
        <v>2.6793701173467984E-4</v>
      </c>
      <c r="BD24">
        <v>2.8317612489236707E-4</v>
      </c>
      <c r="BE24">
        <v>2.9022921734374942E-4</v>
      </c>
      <c r="BF24">
        <v>2.946390314467235E-4</v>
      </c>
      <c r="BG24">
        <v>2.8805590807949577E-4</v>
      </c>
      <c r="BH24">
        <v>2.8410430927123864E-4</v>
      </c>
      <c r="BK24" s="14">
        <f>components!E22*components!G22</f>
        <v>438558.69938760001</v>
      </c>
      <c r="BL24">
        <v>714.08332137950902</v>
      </c>
      <c r="BN24">
        <f t="shared" si="0"/>
        <v>2.5390855182036603E-9</v>
      </c>
      <c r="BO24" s="14" t="e">
        <f t="shared" si="1"/>
        <v>#VALUE!</v>
      </c>
    </row>
    <row r="25" spans="1:67" x14ac:dyDescent="0.2">
      <c r="A25">
        <v>4.9999173665693606E-4</v>
      </c>
      <c r="B25">
        <v>4.8645848504059872E-4</v>
      </c>
      <c r="C25">
        <v>4.6234591970487489E-4</v>
      </c>
      <c r="D25">
        <v>4.549556989490274E-4</v>
      </c>
      <c r="E25">
        <v>4.4119304338759787E-4</v>
      </c>
      <c r="F25">
        <v>4.1926020455379672E-4</v>
      </c>
      <c r="G25">
        <v>4.0637640565498976E-4</v>
      </c>
      <c r="H25">
        <v>4.0310437772989093E-4</v>
      </c>
      <c r="I25">
        <v>4.0086302514541602E-4</v>
      </c>
      <c r="J25">
        <v>3.9896590458441219E-4</v>
      </c>
      <c r="K25">
        <v>3.9471885053607615E-4</v>
      </c>
      <c r="L25">
        <v>3.8106325812417981E-4</v>
      </c>
      <c r="M25">
        <v>3.7729957581662636E-4</v>
      </c>
      <c r="N25">
        <v>3.7428320365221461E-4</v>
      </c>
      <c r="O25">
        <v>3.7079702362178548E-4</v>
      </c>
      <c r="P25">
        <v>3.648351011694773E-4</v>
      </c>
      <c r="Q25">
        <v>3.5320104711347006E-4</v>
      </c>
      <c r="R25">
        <v>3.3886802178199416E-4</v>
      </c>
      <c r="S25">
        <v>3.3143916164612693E-4</v>
      </c>
      <c r="T25">
        <v>3.3340304817002322E-4</v>
      </c>
      <c r="U25">
        <v>3.3945521212132979E-4</v>
      </c>
      <c r="V25">
        <v>3.5132501110301579E-4</v>
      </c>
      <c r="W25">
        <v>3.5746644267068572E-4</v>
      </c>
      <c r="X25">
        <v>3.5583046189251242E-4</v>
      </c>
      <c r="Y25">
        <v>3.5333426072317625E-4</v>
      </c>
      <c r="Z25">
        <v>3.5100624523543581E-4</v>
      </c>
      <c r="AA25">
        <v>3.4946520456653269E-4</v>
      </c>
      <c r="AB25">
        <v>3.4697113644965611E-4</v>
      </c>
      <c r="AC25">
        <v>3.3853741382829024E-4</v>
      </c>
      <c r="AD25">
        <v>3.2889501415444411E-4</v>
      </c>
      <c r="AE25">
        <v>3.2318484783048747E-4</v>
      </c>
      <c r="AF25">
        <v>3.2096822398889935E-4</v>
      </c>
      <c r="AG25">
        <v>3.299332224088437E-4</v>
      </c>
      <c r="AH25">
        <v>3.3592638501750302E-4</v>
      </c>
      <c r="AI25">
        <v>3.3048741702728236E-4</v>
      </c>
      <c r="AJ25">
        <v>3.2781073899307127E-4</v>
      </c>
      <c r="AK25">
        <v>3.3092477198472063E-4</v>
      </c>
      <c r="AL25">
        <v>3.2853213802575844E-4</v>
      </c>
      <c r="AM25">
        <v>3.2702670567489933E-4</v>
      </c>
      <c r="AN25">
        <v>3.2442761308540386E-4</v>
      </c>
      <c r="AO25">
        <v>3.1579507934554929E-4</v>
      </c>
      <c r="AP25">
        <v>3.0311911875555386E-4</v>
      </c>
      <c r="AQ25">
        <v>2.9187177846151641E-4</v>
      </c>
      <c r="AR25">
        <v>3.035101909347539E-4</v>
      </c>
      <c r="AS25">
        <v>3.1144050354932996E-4</v>
      </c>
      <c r="AT25">
        <v>3.168102107864928E-4</v>
      </c>
      <c r="AU25">
        <v>3.1071383921541217E-4</v>
      </c>
      <c r="AV25">
        <v>3.0695048723727397E-4</v>
      </c>
      <c r="AW25">
        <v>3.1061881312400424E-4</v>
      </c>
      <c r="AX25">
        <v>3.0812273781636316E-4</v>
      </c>
      <c r="AY25">
        <v>3.0661541741480502E-4</v>
      </c>
      <c r="AZ25">
        <v>3.0415165955242619E-4</v>
      </c>
      <c r="BA25">
        <v>2.9620315334319593E-4</v>
      </c>
      <c r="BB25">
        <v>2.8446204055399948E-4</v>
      </c>
      <c r="BC25">
        <v>2.7743443581344746E-4</v>
      </c>
      <c r="BD25">
        <v>2.9335991135537358E-4</v>
      </c>
      <c r="BE25">
        <v>3.0073109766850701E-4</v>
      </c>
      <c r="BF25">
        <v>3.053987251368551E-4</v>
      </c>
      <c r="BG25">
        <v>2.987012715305653E-4</v>
      </c>
      <c r="BH25">
        <v>2.9463515706319742E-4</v>
      </c>
      <c r="BK25" s="14">
        <f>components!E23*components!G23</f>
        <v>3460470.5569335003</v>
      </c>
      <c r="BL25">
        <v>639.56843461689641</v>
      </c>
      <c r="BN25">
        <f t="shared" si="0"/>
        <v>2.274130905478596E-9</v>
      </c>
      <c r="BO25" s="14" t="e">
        <f t="shared" si="1"/>
        <v>#VALUE!</v>
      </c>
    </row>
    <row r="26" spans="1:67" x14ac:dyDescent="0.2">
      <c r="A26">
        <v>5.0920251508496973E-4</v>
      </c>
      <c r="B26">
        <v>4.9516455544700814E-4</v>
      </c>
      <c r="C26">
        <v>4.7025614720034957E-4</v>
      </c>
      <c r="D26">
        <v>4.6263334792289817E-4</v>
      </c>
      <c r="E26">
        <v>4.4848265973301382E-4</v>
      </c>
      <c r="F26">
        <v>4.2597202985532784E-4</v>
      </c>
      <c r="G26">
        <v>4.1276225216161196E-4</v>
      </c>
      <c r="H26">
        <v>4.0937464923557345E-4</v>
      </c>
      <c r="I26">
        <v>4.0702360339089103E-4</v>
      </c>
      <c r="J26">
        <v>4.0508368458993166E-4</v>
      </c>
      <c r="K26">
        <v>4.0079271043666861E-4</v>
      </c>
      <c r="L26">
        <v>3.8699138447388827E-4</v>
      </c>
      <c r="M26">
        <v>3.8329204598507819E-4</v>
      </c>
      <c r="N26">
        <v>3.8024407845531696E-4</v>
      </c>
      <c r="O26">
        <v>3.7676020604149795E-4</v>
      </c>
      <c r="P26">
        <v>3.7071704659764052E-4</v>
      </c>
      <c r="Q26">
        <v>3.5896151218055489E-4</v>
      </c>
      <c r="R26">
        <v>3.4449116454656685E-4</v>
      </c>
      <c r="S26">
        <v>3.3697728928898315E-4</v>
      </c>
      <c r="T26">
        <v>3.3903588414329174E-4</v>
      </c>
      <c r="U26">
        <v>3.4534291479851185E-4</v>
      </c>
      <c r="V26">
        <v>3.5746644267068572E-4</v>
      </c>
      <c r="W26">
        <v>3.6394050868285115E-4</v>
      </c>
      <c r="X26">
        <v>3.6233586060148459E-4</v>
      </c>
      <c r="Y26">
        <v>3.5984948522249091E-4</v>
      </c>
      <c r="Z26">
        <v>3.5751273702278063E-4</v>
      </c>
      <c r="AA26">
        <v>3.5595517459398925E-4</v>
      </c>
      <c r="AB26">
        <v>3.5345480887913274E-4</v>
      </c>
      <c r="AC26">
        <v>3.4493699237190574E-4</v>
      </c>
      <c r="AD26">
        <v>3.3522267426439723E-4</v>
      </c>
      <c r="AE26">
        <v>3.2944700694158643E-4</v>
      </c>
      <c r="AF26">
        <v>3.2725086533560592E-4</v>
      </c>
      <c r="AG26">
        <v>3.3642562617132367E-4</v>
      </c>
      <c r="AH26">
        <v>3.426132084445378E-4</v>
      </c>
      <c r="AI26">
        <v>3.3727817322223684E-4</v>
      </c>
      <c r="AJ26">
        <v>3.3453721157030114E-4</v>
      </c>
      <c r="AK26">
        <v>3.3666216202742159E-4</v>
      </c>
      <c r="AL26">
        <v>3.3425880718183665E-4</v>
      </c>
      <c r="AM26">
        <v>3.3273569489920829E-4</v>
      </c>
      <c r="AN26">
        <v>3.3012817757242964E-4</v>
      </c>
      <c r="AO26">
        <v>3.2141691778430985E-4</v>
      </c>
      <c r="AP26">
        <v>3.0856354889253037E-4</v>
      </c>
      <c r="AQ26">
        <v>2.9730580520392913E-4</v>
      </c>
      <c r="AR26">
        <v>3.0944273394072449E-4</v>
      </c>
      <c r="AS26">
        <v>3.1758004917854864E-4</v>
      </c>
      <c r="AT26">
        <v>3.2313975256452319E-4</v>
      </c>
      <c r="AU26">
        <v>3.1713839600584559E-4</v>
      </c>
      <c r="AV26">
        <v>3.1327280596098352E-4</v>
      </c>
      <c r="AW26">
        <v>3.1596719485688009E-4</v>
      </c>
      <c r="AX26">
        <v>3.1345722439569891E-4</v>
      </c>
      <c r="AY26">
        <v>3.1193048201818847E-4</v>
      </c>
      <c r="AZ26">
        <v>3.0945989512417784E-4</v>
      </c>
      <c r="BA26">
        <v>3.01445889817239E-4</v>
      </c>
      <c r="BB26">
        <v>2.8954536456571328E-4</v>
      </c>
      <c r="BC26">
        <v>2.8259085504590836E-4</v>
      </c>
      <c r="BD26">
        <v>2.9920254279167016E-4</v>
      </c>
      <c r="BE26">
        <v>3.0677428853751837E-4</v>
      </c>
      <c r="BF26">
        <v>3.1162292149594813E-4</v>
      </c>
      <c r="BG26">
        <v>3.0500849216468255E-4</v>
      </c>
      <c r="BH26">
        <v>3.0083350060325419E-4</v>
      </c>
      <c r="BK26" s="14">
        <f>components!E24*components!G24</f>
        <v>2208206.4942825004</v>
      </c>
      <c r="BL26">
        <v>608.97345606128874</v>
      </c>
      <c r="BN26">
        <f t="shared" si="0"/>
        <v>2.1653435067892923E-9</v>
      </c>
      <c r="BO26" s="14" t="e">
        <f t="shared" si="1"/>
        <v>#VALUE!</v>
      </c>
    </row>
    <row r="27" spans="1:67" x14ac:dyDescent="0.2">
      <c r="A27">
        <v>5.0893731474353722E-4</v>
      </c>
      <c r="B27">
        <v>4.9460061850688599E-4</v>
      </c>
      <c r="C27">
        <v>4.695034728166416E-4</v>
      </c>
      <c r="D27">
        <v>4.6180587621504857E-4</v>
      </c>
      <c r="E27">
        <v>4.4753227808357602E-4</v>
      </c>
      <c r="F27">
        <v>4.2492262111685732E-4</v>
      </c>
      <c r="G27">
        <v>4.1160457928728344E-4</v>
      </c>
      <c r="H27">
        <v>4.0814637372797475E-4</v>
      </c>
      <c r="I27">
        <v>4.0570429837495165E-4</v>
      </c>
      <c r="J27">
        <v>4.03696892251621E-4</v>
      </c>
      <c r="K27">
        <v>3.9929840142795606E-4</v>
      </c>
      <c r="L27">
        <v>3.8559640351369185E-4</v>
      </c>
      <c r="M27">
        <v>3.8187394268268665E-4</v>
      </c>
      <c r="N27">
        <v>3.788016861107213E-4</v>
      </c>
      <c r="O27">
        <v>3.7524950071560111E-4</v>
      </c>
      <c r="P27">
        <v>3.6917753710525187E-4</v>
      </c>
      <c r="Q27">
        <v>3.5739770590110772E-4</v>
      </c>
      <c r="R27">
        <v>3.4297253076414643E-4</v>
      </c>
      <c r="S27">
        <v>3.3546965098668288E-4</v>
      </c>
      <c r="T27">
        <v>3.3752736886809726E-4</v>
      </c>
      <c r="U27">
        <v>3.4375356851489773E-4</v>
      </c>
      <c r="V27">
        <v>3.5583046189251242E-4</v>
      </c>
      <c r="W27">
        <v>3.6233586060148459E-4</v>
      </c>
      <c r="X27">
        <v>3.6083308260955257E-4</v>
      </c>
      <c r="Y27">
        <v>3.5843158784291376E-4</v>
      </c>
      <c r="Z27">
        <v>3.5613183043341662E-4</v>
      </c>
      <c r="AA27">
        <v>3.545970002349007E-4</v>
      </c>
      <c r="AB27">
        <v>3.5208472073169011E-4</v>
      </c>
      <c r="AC27">
        <v>3.4360203250522478E-4</v>
      </c>
      <c r="AD27">
        <v>3.3400589148019886E-4</v>
      </c>
      <c r="AE27">
        <v>3.2830977961153352E-4</v>
      </c>
      <c r="AF27">
        <v>3.2614086703948333E-4</v>
      </c>
      <c r="AG27">
        <v>3.3535667182154011E-4</v>
      </c>
      <c r="AH27">
        <v>3.417035775139452E-4</v>
      </c>
      <c r="AI27">
        <v>3.3663318499056532E-4</v>
      </c>
      <c r="AJ27">
        <v>3.3395939545882041E-4</v>
      </c>
      <c r="AK27">
        <v>3.3546274487420086E-4</v>
      </c>
      <c r="AL27">
        <v>3.3309713772752874E-4</v>
      </c>
      <c r="AM27">
        <v>3.3159667329229066E-4</v>
      </c>
      <c r="AN27">
        <v>3.289781666053195E-4</v>
      </c>
      <c r="AO27">
        <v>3.2030365663312724E-4</v>
      </c>
      <c r="AP27">
        <v>3.0753111187784173E-4</v>
      </c>
      <c r="AQ27">
        <v>2.9639785112782528E-4</v>
      </c>
      <c r="AR27">
        <v>3.0849374318219343E-4</v>
      </c>
      <c r="AS27">
        <v>3.1668190714393747E-4</v>
      </c>
      <c r="AT27">
        <v>3.224193479242666E-4</v>
      </c>
      <c r="AU27">
        <v>3.1669421769211023E-4</v>
      </c>
      <c r="AV27">
        <v>3.12876551413641E-4</v>
      </c>
      <c r="AW27">
        <v>3.1495147965192739E-4</v>
      </c>
      <c r="AX27">
        <v>3.1247841574490203E-4</v>
      </c>
      <c r="AY27">
        <v>3.1097290942992499E-4</v>
      </c>
      <c r="AZ27">
        <v>3.0849170841336604E-4</v>
      </c>
      <c r="BA27">
        <v>3.0051409311500517E-4</v>
      </c>
      <c r="BB27">
        <v>2.8868586862643359E-4</v>
      </c>
      <c r="BC27">
        <v>2.8185646347872548E-4</v>
      </c>
      <c r="BD27">
        <v>2.9833483117870245E-4</v>
      </c>
      <c r="BE27">
        <v>3.059641882913918E-4</v>
      </c>
      <c r="BF27">
        <v>3.1099510760557983E-4</v>
      </c>
      <c r="BG27">
        <v>3.0465659709651626E-4</v>
      </c>
      <c r="BH27">
        <v>3.0052675994502478E-4</v>
      </c>
      <c r="BK27" s="14">
        <f>components!E25*components!G25</f>
        <v>12444154.858317602</v>
      </c>
      <c r="BL27">
        <v>629.14968524994447</v>
      </c>
      <c r="BN27">
        <f t="shared" si="0"/>
        <v>2.2370846745369246E-9</v>
      </c>
      <c r="BO27" s="14" t="e">
        <f t="shared" si="1"/>
        <v>#VALUE!</v>
      </c>
    </row>
    <row r="28" spans="1:67" x14ac:dyDescent="0.2">
      <c r="A28">
        <v>5.04774081656051E-4</v>
      </c>
      <c r="B28">
        <v>4.9054199254724008E-4</v>
      </c>
      <c r="C28">
        <v>4.6550944439400507E-4</v>
      </c>
      <c r="D28">
        <v>4.5790619657407327E-4</v>
      </c>
      <c r="E28">
        <v>4.4367297228987913E-4</v>
      </c>
      <c r="F28">
        <v>4.2125386164275618E-4</v>
      </c>
      <c r="G28">
        <v>4.08117484790677E-4</v>
      </c>
      <c r="H28">
        <v>4.0480120041259314E-4</v>
      </c>
      <c r="I28">
        <v>4.0244951066928494E-4</v>
      </c>
      <c r="J28">
        <v>4.0050541645477892E-4</v>
      </c>
      <c r="K28">
        <v>3.961915625423191E-4</v>
      </c>
      <c r="L28">
        <v>3.8284004173254305E-4</v>
      </c>
      <c r="M28">
        <v>3.7921176760874036E-4</v>
      </c>
      <c r="N28">
        <v>3.7615344818338347E-4</v>
      </c>
      <c r="O28">
        <v>3.7261463934294497E-4</v>
      </c>
      <c r="P28">
        <v>3.6656235018992525E-4</v>
      </c>
      <c r="Q28">
        <v>3.5477744200579982E-4</v>
      </c>
      <c r="R28">
        <v>3.4041263891947105E-4</v>
      </c>
      <c r="S28">
        <v>3.3298467356619678E-4</v>
      </c>
      <c r="T28">
        <v>3.3509873589240581E-4</v>
      </c>
      <c r="U28">
        <v>3.4130157299040145E-4</v>
      </c>
      <c r="V28">
        <v>3.5333426072317625E-4</v>
      </c>
      <c r="W28">
        <v>3.5984948522249091E-4</v>
      </c>
      <c r="X28">
        <v>3.5843158784291376E-4</v>
      </c>
      <c r="Y28">
        <v>3.5616886692418334E-4</v>
      </c>
      <c r="Z28">
        <v>3.5394419682284255E-4</v>
      </c>
      <c r="AA28">
        <v>3.5247519058611079E-4</v>
      </c>
      <c r="AB28">
        <v>3.4998760492532772E-4</v>
      </c>
      <c r="AC28">
        <v>3.4153393760797367E-4</v>
      </c>
      <c r="AD28">
        <v>3.3207793984134913E-4</v>
      </c>
      <c r="AE28">
        <v>3.2650878488275887E-4</v>
      </c>
      <c r="AF28">
        <v>3.243596318032121E-4</v>
      </c>
      <c r="AG28">
        <v>3.3365738179831725E-4</v>
      </c>
      <c r="AH28">
        <v>3.4025488552256626E-4</v>
      </c>
      <c r="AI28">
        <v>3.3550572656974051E-4</v>
      </c>
      <c r="AJ28">
        <v>3.3295837392870327E-4</v>
      </c>
      <c r="AK28">
        <v>3.3383699948202883E-4</v>
      </c>
      <c r="AL28">
        <v>3.3154807991503496E-4</v>
      </c>
      <c r="AM28">
        <v>3.3011343584900103E-4</v>
      </c>
      <c r="AN28">
        <v>3.275202184457015E-4</v>
      </c>
      <c r="AO28">
        <v>3.1886958521975205E-4</v>
      </c>
      <c r="AP28">
        <v>3.0618320365435165E-4</v>
      </c>
      <c r="AQ28">
        <v>2.9517779061001928E-4</v>
      </c>
      <c r="AR28">
        <v>3.0706546764944112E-4</v>
      </c>
      <c r="AS28">
        <v>3.1535611118209807E-4</v>
      </c>
      <c r="AT28">
        <v>3.2135794348914242E-4</v>
      </c>
      <c r="AU28">
        <v>3.1597928790784771E-4</v>
      </c>
      <c r="AV28">
        <v>3.1228556666581999E-4</v>
      </c>
      <c r="AW28">
        <v>3.1373160334081208E-4</v>
      </c>
      <c r="AX28">
        <v>3.1133630029903949E-4</v>
      </c>
      <c r="AY28">
        <v>3.0989687648457344E-4</v>
      </c>
      <c r="AZ28">
        <v>3.0744079438907874E-4</v>
      </c>
      <c r="BA28">
        <v>2.9948397714737388E-4</v>
      </c>
      <c r="BB28">
        <v>2.8772300673170486E-4</v>
      </c>
      <c r="BC28">
        <v>2.809946325665508E-4</v>
      </c>
      <c r="BD28">
        <v>2.9712579672986912E-4</v>
      </c>
      <c r="BE28">
        <v>3.0486558183305431E-4</v>
      </c>
      <c r="BF28">
        <v>3.1016931834521998E-4</v>
      </c>
      <c r="BG28">
        <v>3.0418840336526729E-4</v>
      </c>
      <c r="BH28">
        <v>3.0018531719685408E-4</v>
      </c>
      <c r="BK28" s="14">
        <f>components!E26*components!G26</f>
        <v>6030952.0060100006</v>
      </c>
      <c r="BL28">
        <v>527.96295054349321</v>
      </c>
      <c r="BN28">
        <f t="shared" si="0"/>
        <v>1.8772922455089938E-9</v>
      </c>
      <c r="BO28" s="14" t="e">
        <f t="shared" si="1"/>
        <v>#VALUE!</v>
      </c>
    </row>
    <row r="29" spans="1:67" x14ac:dyDescent="0.2">
      <c r="A29">
        <v>5.0049858009159178E-4</v>
      </c>
      <c r="B29">
        <v>4.8635203802390299E-4</v>
      </c>
      <c r="C29">
        <v>4.6147106538793983E-4</v>
      </c>
      <c r="D29">
        <v>4.5396799680557748E-4</v>
      </c>
      <c r="E29">
        <v>4.3983120926748161E-4</v>
      </c>
      <c r="F29">
        <v>4.1762423667593526E-4</v>
      </c>
      <c r="G29">
        <v>4.0467729313944885E-4</v>
      </c>
      <c r="H29">
        <v>4.0148178643179433E-4</v>
      </c>
      <c r="I29">
        <v>3.9924205510308937E-4</v>
      </c>
      <c r="J29">
        <v>3.974014281237298E-4</v>
      </c>
      <c r="K29">
        <v>3.932231617505407E-4</v>
      </c>
      <c r="L29">
        <v>3.8014339465727973E-4</v>
      </c>
      <c r="M29">
        <v>3.7660238484269224E-4</v>
      </c>
      <c r="N29">
        <v>3.735738731279729E-4</v>
      </c>
      <c r="O29">
        <v>3.7007248378659297E-4</v>
      </c>
      <c r="P29">
        <v>3.6405941226480771E-4</v>
      </c>
      <c r="Q29">
        <v>3.5232630450524022E-4</v>
      </c>
      <c r="R29">
        <v>3.3804464274059362E-4</v>
      </c>
      <c r="S29">
        <v>3.3068681593684051E-4</v>
      </c>
      <c r="T29">
        <v>3.3283654590029766E-4</v>
      </c>
      <c r="U29">
        <v>3.390276004807015E-4</v>
      </c>
      <c r="V29">
        <v>3.5100624523543581E-4</v>
      </c>
      <c r="W29">
        <v>3.5751273702278063E-4</v>
      </c>
      <c r="X29">
        <v>3.5613183043341662E-4</v>
      </c>
      <c r="Y29">
        <v>3.5394419682284255E-4</v>
      </c>
      <c r="Z29">
        <v>3.5177164553635784E-4</v>
      </c>
      <c r="AA29">
        <v>3.5033487086440527E-4</v>
      </c>
      <c r="AB29">
        <v>3.4786902339510177E-4</v>
      </c>
      <c r="AC29">
        <v>3.3944492018146065E-4</v>
      </c>
      <c r="AD29">
        <v>3.3007724652406274E-4</v>
      </c>
      <c r="AE29">
        <v>3.2458773666457628E-4</v>
      </c>
      <c r="AF29">
        <v>3.2244562881799776E-4</v>
      </c>
      <c r="AG29">
        <v>3.3176337140205061E-4</v>
      </c>
      <c r="AH29">
        <v>3.3845602535242816E-4</v>
      </c>
      <c r="AI29">
        <v>3.3385579497775955E-4</v>
      </c>
      <c r="AJ29">
        <v>3.3138906912869959E-4</v>
      </c>
      <c r="AK29">
        <v>3.319686589085515E-4</v>
      </c>
      <c r="AL29">
        <v>3.2973294382489384E-4</v>
      </c>
      <c r="AM29">
        <v>3.2833025892158583E-4</v>
      </c>
      <c r="AN29">
        <v>3.2575919599032467E-4</v>
      </c>
      <c r="AO29">
        <v>3.1713546819721729E-4</v>
      </c>
      <c r="AP29">
        <v>3.045271305361719E-4</v>
      </c>
      <c r="AQ29">
        <v>2.9361514752709053E-4</v>
      </c>
      <c r="AR29">
        <v>3.0533255790564248E-4</v>
      </c>
      <c r="AS29">
        <v>3.1365753927925819E-4</v>
      </c>
      <c r="AT29">
        <v>3.1975816359090532E-4</v>
      </c>
      <c r="AU29">
        <v>3.1453931367434476E-4</v>
      </c>
      <c r="AV29">
        <v>3.1093027513562371E-4</v>
      </c>
      <c r="AW29">
        <v>3.1207960151096603E-4</v>
      </c>
      <c r="AX29">
        <v>3.0973878801236987E-4</v>
      </c>
      <c r="AY29">
        <v>3.083319893977166E-4</v>
      </c>
      <c r="AZ29">
        <v>3.058973659968818E-4</v>
      </c>
      <c r="BA29">
        <v>2.9796388279526158E-4</v>
      </c>
      <c r="BB29">
        <v>2.8627012415188694E-4</v>
      </c>
      <c r="BC29">
        <v>2.7960967935571844E-4</v>
      </c>
      <c r="BD29">
        <v>2.955297782596117E-4</v>
      </c>
      <c r="BE29">
        <v>3.033081977324499E-4</v>
      </c>
      <c r="BF29">
        <v>3.0871653018419928E-4</v>
      </c>
      <c r="BG29">
        <v>3.0290464235632904E-4</v>
      </c>
      <c r="BH29">
        <v>2.9899000803642586E-4</v>
      </c>
      <c r="BK29" s="14">
        <f>components!E27*components!G27</f>
        <v>-13510889.2448838</v>
      </c>
      <c r="BL29">
        <v>451.74989071306209</v>
      </c>
      <c r="BN29">
        <f t="shared" si="0"/>
        <v>1.6062993925466816E-9</v>
      </c>
      <c r="BO29" s="14" t="e">
        <f t="shared" si="1"/>
        <v>#VALUE!</v>
      </c>
    </row>
    <row r="30" spans="1:67" x14ac:dyDescent="0.2">
      <c r="A30">
        <v>4.9795050504456502E-4</v>
      </c>
      <c r="B30">
        <v>4.8435854865597422E-4</v>
      </c>
      <c r="C30">
        <v>4.5957486995785025E-4</v>
      </c>
      <c r="D30">
        <v>4.52080681493304E-4</v>
      </c>
      <c r="E30">
        <v>4.3792997517762934E-4</v>
      </c>
      <c r="F30">
        <v>4.1579274826689122E-4</v>
      </c>
      <c r="G30">
        <v>4.0289071134231696E-4</v>
      </c>
      <c r="H30">
        <v>3.9969959369473286E-4</v>
      </c>
      <c r="I30">
        <v>3.9742588084299243E-4</v>
      </c>
      <c r="J30">
        <v>3.9553800021015987E-4</v>
      </c>
      <c r="K30">
        <v>3.9133190334186396E-4</v>
      </c>
      <c r="L30">
        <v>3.7837325485167599E-4</v>
      </c>
      <c r="M30">
        <v>3.7486751765691004E-4</v>
      </c>
      <c r="N30">
        <v>3.718439208308171E-4</v>
      </c>
      <c r="O30">
        <v>3.6838729119334751E-4</v>
      </c>
      <c r="P30">
        <v>3.6241009610962809E-4</v>
      </c>
      <c r="Q30">
        <v>3.5070228158360874E-4</v>
      </c>
      <c r="R30">
        <v>3.3646793550142715E-4</v>
      </c>
      <c r="S30">
        <v>3.2916228365488005E-4</v>
      </c>
      <c r="T30">
        <v>3.3133594336424489E-4</v>
      </c>
      <c r="U30">
        <v>3.3753564665891107E-4</v>
      </c>
      <c r="V30">
        <v>3.4946520456653269E-4</v>
      </c>
      <c r="W30">
        <v>3.5595517459398925E-4</v>
      </c>
      <c r="X30">
        <v>3.545970002349007E-4</v>
      </c>
      <c r="Y30">
        <v>3.5247519058611079E-4</v>
      </c>
      <c r="Z30">
        <v>3.5033487086440527E-4</v>
      </c>
      <c r="AA30">
        <v>3.4897154684633243E-4</v>
      </c>
      <c r="AB30">
        <v>3.4654539396556657E-4</v>
      </c>
      <c r="AC30">
        <v>3.3816087937706325E-4</v>
      </c>
      <c r="AD30">
        <v>3.2888381973660545E-4</v>
      </c>
      <c r="AE30">
        <v>3.2346283454391775E-4</v>
      </c>
      <c r="AF30">
        <v>3.2131207662648177E-4</v>
      </c>
      <c r="AG30">
        <v>3.3061567738443097E-4</v>
      </c>
      <c r="AH30">
        <v>3.3737884135817768E-4</v>
      </c>
      <c r="AI30">
        <v>3.328837199107344E-4</v>
      </c>
      <c r="AJ30">
        <v>3.3047550050871715E-4</v>
      </c>
      <c r="AK30">
        <v>3.3118108997945889E-4</v>
      </c>
      <c r="AL30">
        <v>3.2897922214351698E-4</v>
      </c>
      <c r="AM30">
        <v>3.2765129789076228E-4</v>
      </c>
      <c r="AN30">
        <v>3.2512092939236068E-4</v>
      </c>
      <c r="AO30">
        <v>3.1653033514356815E-4</v>
      </c>
      <c r="AP30">
        <v>3.0399513652821353E-4</v>
      </c>
      <c r="AQ30">
        <v>2.9309269093558566E-4</v>
      </c>
      <c r="AR30">
        <v>3.0449928490949531E-4</v>
      </c>
      <c r="AS30">
        <v>3.1282282198912388E-4</v>
      </c>
      <c r="AT30">
        <v>3.1900530613711547E-4</v>
      </c>
      <c r="AU30">
        <v>3.1390676717533717E-4</v>
      </c>
      <c r="AV30">
        <v>3.1035774094021211E-4</v>
      </c>
      <c r="AW30">
        <v>3.116311157610683E-4</v>
      </c>
      <c r="AX30">
        <v>3.0932507903063436E-4</v>
      </c>
      <c r="AY30">
        <v>3.0799359172077855E-4</v>
      </c>
      <c r="AZ30">
        <v>3.0559956810038475E-4</v>
      </c>
      <c r="BA30">
        <v>2.9769544943384149E-4</v>
      </c>
      <c r="BB30">
        <v>2.8606153902560339E-4</v>
      </c>
      <c r="BC30">
        <v>2.7937730469312347E-4</v>
      </c>
      <c r="BD30">
        <v>2.9484045631384092E-4</v>
      </c>
      <c r="BE30">
        <v>3.0262281204019919E-4</v>
      </c>
      <c r="BF30">
        <v>3.0811911456689984E-4</v>
      </c>
      <c r="BG30">
        <v>3.0243408907951381E-4</v>
      </c>
      <c r="BH30">
        <v>2.9858128785858904E-4</v>
      </c>
      <c r="BK30" s="14">
        <f>components!E28*components!G28</f>
        <v>-14019297.820098801</v>
      </c>
      <c r="BL30">
        <v>422.56306434678982</v>
      </c>
      <c r="BN30">
        <f t="shared" si="0"/>
        <v>1.5025189989565321E-9</v>
      </c>
      <c r="BO30" s="14" t="e">
        <f t="shared" si="1"/>
        <v>#VALUE!</v>
      </c>
    </row>
    <row r="31" spans="1:67" x14ac:dyDescent="0.2">
      <c r="A31">
        <v>4.9323433041249473E-4</v>
      </c>
      <c r="B31">
        <v>4.8009129686012408E-4</v>
      </c>
      <c r="C31">
        <v>4.555278166494912E-4</v>
      </c>
      <c r="D31">
        <v>4.4811463385941878E-4</v>
      </c>
      <c r="E31">
        <v>4.3409386142184339E-4</v>
      </c>
      <c r="F31">
        <v>4.121645714814131E-4</v>
      </c>
      <c r="G31">
        <v>3.9942083150671824E-4</v>
      </c>
      <c r="H31">
        <v>3.9629084474343264E-4</v>
      </c>
      <c r="I31">
        <v>3.9404520624532262E-4</v>
      </c>
      <c r="J31">
        <v>3.9217094188451473E-4</v>
      </c>
      <c r="K31">
        <v>3.8803914728597331E-4</v>
      </c>
      <c r="L31">
        <v>3.7521528916406252E-4</v>
      </c>
      <c r="M31">
        <v>3.7180703287805167E-4</v>
      </c>
      <c r="N31">
        <v>3.6882625355856146E-4</v>
      </c>
      <c r="O31">
        <v>3.6547037633609175E-4</v>
      </c>
      <c r="P31">
        <v>3.5957553439065223E-4</v>
      </c>
      <c r="Q31">
        <v>3.4799515622607914E-4</v>
      </c>
      <c r="R31">
        <v>3.3389460312003888E-4</v>
      </c>
      <c r="S31">
        <v>3.2667737431872228E-4</v>
      </c>
      <c r="T31">
        <v>3.2886592770769193E-4</v>
      </c>
      <c r="U31">
        <v>3.3511198978907961E-4</v>
      </c>
      <c r="V31">
        <v>3.4697113644965611E-4</v>
      </c>
      <c r="W31">
        <v>3.5345480887913274E-4</v>
      </c>
      <c r="X31">
        <v>3.5208472073169011E-4</v>
      </c>
      <c r="Y31">
        <v>3.4998760492532772E-4</v>
      </c>
      <c r="Z31">
        <v>3.4786902339510177E-4</v>
      </c>
      <c r="AA31">
        <v>3.4654539396556657E-4</v>
      </c>
      <c r="AB31">
        <v>3.4417565495098055E-4</v>
      </c>
      <c r="AC31">
        <v>3.3587580512518236E-4</v>
      </c>
      <c r="AD31">
        <v>3.2668221931391047E-4</v>
      </c>
      <c r="AE31">
        <v>3.2130659876427296E-4</v>
      </c>
      <c r="AF31">
        <v>3.1917867158030248E-4</v>
      </c>
      <c r="AG31">
        <v>3.2840849113654954E-4</v>
      </c>
      <c r="AH31">
        <v>3.3511898107988283E-4</v>
      </c>
      <c r="AI31">
        <v>3.3065196008278525E-4</v>
      </c>
      <c r="AJ31">
        <v>3.2824925404754859E-4</v>
      </c>
      <c r="AK31">
        <v>3.2896049093239445E-4</v>
      </c>
      <c r="AL31">
        <v>3.2678083408962884E-4</v>
      </c>
      <c r="AM31">
        <v>3.2549238774632824E-4</v>
      </c>
      <c r="AN31">
        <v>3.2301905851918827E-4</v>
      </c>
      <c r="AO31">
        <v>3.1451348259092365E-4</v>
      </c>
      <c r="AP31">
        <v>3.0207402823156433E-4</v>
      </c>
      <c r="AQ31">
        <v>2.9125669095957438E-4</v>
      </c>
      <c r="AR31">
        <v>3.0256977593052457E-4</v>
      </c>
      <c r="AS31">
        <v>3.1083270417706755E-4</v>
      </c>
      <c r="AT31">
        <v>3.1696581732476364E-4</v>
      </c>
      <c r="AU31">
        <v>3.1190518746410513E-4</v>
      </c>
      <c r="AV31">
        <v>3.0837659130581059E-4</v>
      </c>
      <c r="AW31">
        <v>3.0964635536629798E-4</v>
      </c>
      <c r="AX31">
        <v>3.0736374396866614E-4</v>
      </c>
      <c r="AY31">
        <v>3.0607214061564348E-4</v>
      </c>
      <c r="AZ31">
        <v>3.0373367109687353E-4</v>
      </c>
      <c r="BA31">
        <v>2.9590809191586392E-4</v>
      </c>
      <c r="BB31">
        <v>2.8436037902701425E-4</v>
      </c>
      <c r="BC31">
        <v>2.7771440074795384E-4</v>
      </c>
      <c r="BD31">
        <v>2.9305100552553842E-4</v>
      </c>
      <c r="BE31">
        <v>3.007774300329678E-4</v>
      </c>
      <c r="BF31">
        <v>3.0623152617580384E-4</v>
      </c>
      <c r="BG31">
        <v>3.0059197538805961E-4</v>
      </c>
      <c r="BH31">
        <v>2.9676373011295758E-4</v>
      </c>
      <c r="BK31" s="14">
        <f>components!E29*components!G29</f>
        <v>-13366776.328314602</v>
      </c>
      <c r="BL31">
        <v>375.55362477398512</v>
      </c>
      <c r="BN31">
        <f t="shared" si="0"/>
        <v>1.3353662540813405E-9</v>
      </c>
      <c r="BO31" s="14" t="e">
        <f t="shared" si="1"/>
        <v>#VALUE!</v>
      </c>
    </row>
    <row r="32" spans="1:67" x14ac:dyDescent="0.2">
      <c r="A32">
        <v>4.8269013567965618E-4</v>
      </c>
      <c r="B32">
        <v>4.6990191029422677E-4</v>
      </c>
      <c r="C32">
        <v>4.4574698085476651E-4</v>
      </c>
      <c r="D32">
        <v>4.3843092372081638E-4</v>
      </c>
      <c r="E32">
        <v>4.2468076752862251E-4</v>
      </c>
      <c r="F32">
        <v>4.0313575207232124E-4</v>
      </c>
      <c r="G32">
        <v>3.9053556792309436E-4</v>
      </c>
      <c r="H32">
        <v>3.8731747653948434E-4</v>
      </c>
      <c r="I32">
        <v>3.8490629293189398E-4</v>
      </c>
      <c r="J32">
        <v>3.8287157640602167E-4</v>
      </c>
      <c r="K32">
        <v>3.7862500839177144E-4</v>
      </c>
      <c r="L32">
        <v>3.6592208867732018E-4</v>
      </c>
      <c r="M32">
        <v>3.6257109578098715E-4</v>
      </c>
      <c r="N32">
        <v>3.5965338761165906E-4</v>
      </c>
      <c r="O32">
        <v>3.5640101616453548E-4</v>
      </c>
      <c r="P32">
        <v>3.5066402470004717E-4</v>
      </c>
      <c r="Q32">
        <v>3.3942027370849153E-4</v>
      </c>
      <c r="R32">
        <v>3.2572782612906554E-4</v>
      </c>
      <c r="S32">
        <v>3.1868726669695457E-4</v>
      </c>
      <c r="T32">
        <v>3.2079867396787837E-4</v>
      </c>
      <c r="U32">
        <v>3.2697703166195311E-4</v>
      </c>
      <c r="V32">
        <v>3.3853741382829024E-4</v>
      </c>
      <c r="W32">
        <v>3.4493699237190574E-4</v>
      </c>
      <c r="X32">
        <v>3.4360203250522478E-4</v>
      </c>
      <c r="Y32">
        <v>3.4153393760797367E-4</v>
      </c>
      <c r="Z32">
        <v>3.3944492018146065E-4</v>
      </c>
      <c r="AA32">
        <v>3.3816087937706325E-4</v>
      </c>
      <c r="AB32">
        <v>3.3587580512518236E-4</v>
      </c>
      <c r="AC32">
        <v>3.2786177896645713E-4</v>
      </c>
      <c r="AD32">
        <v>3.1895055167650328E-4</v>
      </c>
      <c r="AE32">
        <v>3.1369211285186096E-4</v>
      </c>
      <c r="AF32">
        <v>3.1166986249199497E-4</v>
      </c>
      <c r="AG32">
        <v>3.2064341176278117E-4</v>
      </c>
      <c r="AH32">
        <v>3.2713601669029808E-4</v>
      </c>
      <c r="AI32">
        <v>3.2280757736747619E-4</v>
      </c>
      <c r="AJ32">
        <v>3.2041422655598045E-4</v>
      </c>
      <c r="AK32">
        <v>3.2079294279808312E-4</v>
      </c>
      <c r="AL32">
        <v>3.1864307627402488E-4</v>
      </c>
      <c r="AM32">
        <v>3.1739296532522741E-4</v>
      </c>
      <c r="AN32">
        <v>3.1500725603213854E-4</v>
      </c>
      <c r="AO32">
        <v>3.0680016688798171E-4</v>
      </c>
      <c r="AP32">
        <v>2.9469662267105642E-4</v>
      </c>
      <c r="AQ32">
        <v>2.8422939548848733E-4</v>
      </c>
      <c r="AR32">
        <v>2.9549278091985852E-4</v>
      </c>
      <c r="AS32">
        <v>3.0352053508363565E-4</v>
      </c>
      <c r="AT32">
        <v>3.0946165946479351E-4</v>
      </c>
      <c r="AU32">
        <v>3.0455410658664875E-4</v>
      </c>
      <c r="AV32">
        <v>3.0105081143362659E-4</v>
      </c>
      <c r="AW32">
        <v>3.0196887897215852E-4</v>
      </c>
      <c r="AX32">
        <v>2.9971690507617449E-4</v>
      </c>
      <c r="AY32">
        <v>2.9846197316275901E-4</v>
      </c>
      <c r="AZ32">
        <v>2.9620726153170817E-4</v>
      </c>
      <c r="BA32">
        <v>2.8866206117799097E-4</v>
      </c>
      <c r="BB32">
        <v>2.7743032009908315E-4</v>
      </c>
      <c r="BC32">
        <v>2.710153544570748E-4</v>
      </c>
      <c r="BD32">
        <v>2.8623965174828683E-4</v>
      </c>
      <c r="BE32">
        <v>2.9374810195278344E-4</v>
      </c>
      <c r="BF32">
        <v>2.9902991584728606E-4</v>
      </c>
      <c r="BG32">
        <v>2.9355177058566496E-4</v>
      </c>
      <c r="BH32">
        <v>2.8975256749996569E-4</v>
      </c>
      <c r="BK32" s="14">
        <f>components!E30*components!G30</f>
        <v>-12782361.423084201</v>
      </c>
      <c r="BL32">
        <v>422.40091879697002</v>
      </c>
      <c r="BN32">
        <f t="shared" si="0"/>
        <v>1.5019424536080239E-9</v>
      </c>
      <c r="BO32" s="14" t="e">
        <f t="shared" si="1"/>
        <v>#VALUE!</v>
      </c>
    </row>
    <row r="33" spans="1:67" x14ac:dyDescent="0.2">
      <c r="A33">
        <v>4.7088480157005694E-4</v>
      </c>
      <c r="B33">
        <v>4.5842915045666237E-4</v>
      </c>
      <c r="C33">
        <v>4.346128626063632E-4</v>
      </c>
      <c r="D33">
        <v>4.2740150111846736E-4</v>
      </c>
      <c r="E33">
        <v>4.138522999247732E-4</v>
      </c>
      <c r="F33">
        <v>3.92712624634754E-4</v>
      </c>
      <c r="G33">
        <v>3.8028326773295476E-4</v>
      </c>
      <c r="H33">
        <v>3.7700443281759287E-4</v>
      </c>
      <c r="I33">
        <v>3.7443512121131161E-4</v>
      </c>
      <c r="J33">
        <v>3.722499888108127E-4</v>
      </c>
      <c r="K33">
        <v>3.6787774215632811E-4</v>
      </c>
      <c r="L33">
        <v>3.5551269050065296E-4</v>
      </c>
      <c r="M33">
        <v>3.5223254652909537E-4</v>
      </c>
      <c r="N33">
        <v>3.4936504610506885E-4</v>
      </c>
      <c r="O33">
        <v>3.4618254822247751E-4</v>
      </c>
      <c r="P33">
        <v>3.405861079723937E-4</v>
      </c>
      <c r="Q33">
        <v>3.2963096158973316E-4</v>
      </c>
      <c r="R33">
        <v>3.163536297106743E-4</v>
      </c>
      <c r="S33">
        <v>3.0951395239164697E-4</v>
      </c>
      <c r="T33">
        <v>3.1158609819380734E-4</v>
      </c>
      <c r="U33">
        <v>3.1765970512650908E-4</v>
      </c>
      <c r="V33">
        <v>3.2889501415444411E-4</v>
      </c>
      <c r="W33">
        <v>3.3522267426439723E-4</v>
      </c>
      <c r="X33">
        <v>3.3400589148019886E-4</v>
      </c>
      <c r="Y33">
        <v>3.3207793984134913E-4</v>
      </c>
      <c r="Z33">
        <v>3.3007724652406274E-4</v>
      </c>
      <c r="AA33">
        <v>3.2888381973660545E-4</v>
      </c>
      <c r="AB33">
        <v>3.2668221931391047E-4</v>
      </c>
      <c r="AC33">
        <v>3.1895055167650328E-4</v>
      </c>
      <c r="AD33">
        <v>3.1042698166225825E-4</v>
      </c>
      <c r="AE33">
        <v>3.0538261441212663E-4</v>
      </c>
      <c r="AF33">
        <v>3.0346160828851151E-4</v>
      </c>
      <c r="AG33">
        <v>3.1227325114535089E-4</v>
      </c>
      <c r="AH33">
        <v>3.1877228744433753E-4</v>
      </c>
      <c r="AI33">
        <v>3.1483857481540085E-4</v>
      </c>
      <c r="AJ33">
        <v>3.125798702624468E-4</v>
      </c>
      <c r="AK33">
        <v>3.1218689059360548E-4</v>
      </c>
      <c r="AL33">
        <v>3.1012717213250708E-4</v>
      </c>
      <c r="AM33">
        <v>3.089671247182713E-4</v>
      </c>
      <c r="AN33">
        <v>3.0666854070637216E-4</v>
      </c>
      <c r="AO33">
        <v>2.9875068702763896E-4</v>
      </c>
      <c r="AP33">
        <v>2.8703736742323953E-4</v>
      </c>
      <c r="AQ33">
        <v>2.7698202932381312E-4</v>
      </c>
      <c r="AR33">
        <v>2.8794021493378218E-4</v>
      </c>
      <c r="AS33">
        <v>2.9583883198509771E-4</v>
      </c>
      <c r="AT33">
        <v>3.0182604000246807E-4</v>
      </c>
      <c r="AU33">
        <v>2.9734157317561131E-4</v>
      </c>
      <c r="AV33">
        <v>2.9397273481424015E-4</v>
      </c>
      <c r="AW33">
        <v>2.9411068070586054E-4</v>
      </c>
      <c r="AX33">
        <v>2.9194998214408043E-4</v>
      </c>
      <c r="AY33">
        <v>2.9078356615791414E-4</v>
      </c>
      <c r="AZ33">
        <v>2.8861272724619344E-4</v>
      </c>
      <c r="BA33">
        <v>2.8133848295976063E-4</v>
      </c>
      <c r="BB33">
        <v>2.7046507495419932E-4</v>
      </c>
      <c r="BC33">
        <v>2.6433563956799767E-4</v>
      </c>
      <c r="BD33">
        <v>2.7908234666878108E-4</v>
      </c>
      <c r="BE33">
        <v>2.8648442477279522E-4</v>
      </c>
      <c r="BF33">
        <v>2.9183670111639938E-4</v>
      </c>
      <c r="BG33">
        <v>2.8679562815524826E-4</v>
      </c>
      <c r="BH33">
        <v>2.831345754211242E-4</v>
      </c>
      <c r="BK33" s="14">
        <f>components!E31*components!G31</f>
        <v>17564264.503527902</v>
      </c>
      <c r="BL33">
        <v>425.18090224189609</v>
      </c>
      <c r="BN33">
        <f t="shared" si="0"/>
        <v>1.5118273164727964E-9</v>
      </c>
      <c r="BO33" s="14" t="e">
        <f t="shared" si="1"/>
        <v>#VALUE!</v>
      </c>
    </row>
    <row r="34" spans="1:67" x14ac:dyDescent="0.2">
      <c r="A34">
        <v>4.6251503257024667E-4</v>
      </c>
      <c r="B34">
        <v>4.5031680980878777E-4</v>
      </c>
      <c r="C34">
        <v>4.2680757142000454E-4</v>
      </c>
      <c r="D34">
        <v>4.1973584772064273E-4</v>
      </c>
      <c r="E34">
        <v>4.0635511069574007E-4</v>
      </c>
      <c r="F34">
        <v>3.8558048695817154E-4</v>
      </c>
      <c r="G34">
        <v>3.7340328481584936E-4</v>
      </c>
      <c r="H34">
        <v>3.7023743947923245E-4</v>
      </c>
      <c r="I34">
        <v>3.677327677675879E-4</v>
      </c>
      <c r="J34">
        <v>3.6559289672670795E-4</v>
      </c>
      <c r="K34">
        <v>3.6130029035045337E-4</v>
      </c>
      <c r="L34">
        <v>3.4932082039186102E-4</v>
      </c>
      <c r="M34">
        <v>3.4613548574937168E-4</v>
      </c>
      <c r="N34">
        <v>3.4330769093978195E-4</v>
      </c>
      <c r="O34">
        <v>3.4017036793530363E-4</v>
      </c>
      <c r="P34">
        <v>3.3465327183875596E-4</v>
      </c>
      <c r="Q34">
        <v>3.2382374264672747E-4</v>
      </c>
      <c r="R34">
        <v>3.1074945827533205E-4</v>
      </c>
      <c r="S34">
        <v>3.040431477326617E-4</v>
      </c>
      <c r="T34">
        <v>3.0613029555592462E-4</v>
      </c>
      <c r="U34">
        <v>3.1212004000645571E-4</v>
      </c>
      <c r="V34">
        <v>3.2318484783048747E-4</v>
      </c>
      <c r="W34">
        <v>3.2944700694158643E-4</v>
      </c>
      <c r="X34">
        <v>3.2830977961153352E-4</v>
      </c>
      <c r="Y34">
        <v>3.2650878488275887E-4</v>
      </c>
      <c r="Z34">
        <v>3.2458773666457628E-4</v>
      </c>
      <c r="AA34">
        <v>3.2346283454391775E-4</v>
      </c>
      <c r="AB34">
        <v>3.2130659876427296E-4</v>
      </c>
      <c r="AC34">
        <v>3.1369211285186096E-4</v>
      </c>
      <c r="AD34">
        <v>3.0538261441212663E-4</v>
      </c>
      <c r="AE34">
        <v>3.0049436272273607E-4</v>
      </c>
      <c r="AF34">
        <v>2.9860873278777437E-4</v>
      </c>
      <c r="AG34">
        <v>3.0737826371495956E-4</v>
      </c>
      <c r="AH34">
        <v>3.1398671848358544E-4</v>
      </c>
      <c r="AI34">
        <v>3.1034020866631848E-4</v>
      </c>
      <c r="AJ34">
        <v>3.0820956421609972E-4</v>
      </c>
      <c r="AK34">
        <v>3.0737662412027661E-4</v>
      </c>
      <c r="AL34">
        <v>3.05398533086929E-4</v>
      </c>
      <c r="AM34">
        <v>3.0430686406722381E-4</v>
      </c>
      <c r="AN34">
        <v>3.0205540400640263E-4</v>
      </c>
      <c r="AO34">
        <v>2.942527430079187E-4</v>
      </c>
      <c r="AP34">
        <v>2.8274745870707782E-4</v>
      </c>
      <c r="AQ34">
        <v>2.7290246210694759E-4</v>
      </c>
      <c r="AR34">
        <v>2.8354221504657497E-4</v>
      </c>
      <c r="AS34">
        <v>2.9142409461305397E-4</v>
      </c>
      <c r="AT34">
        <v>2.975390624454713E-4</v>
      </c>
      <c r="AU34">
        <v>2.9336615227523982E-4</v>
      </c>
      <c r="AV34">
        <v>2.9013294052083452E-4</v>
      </c>
      <c r="AW34">
        <v>2.8982494807219253E-4</v>
      </c>
      <c r="AX34">
        <v>2.8774772601216898E-4</v>
      </c>
      <c r="AY34">
        <v>2.8664991309112662E-4</v>
      </c>
      <c r="AZ34">
        <v>2.845246368452544E-4</v>
      </c>
      <c r="BA34">
        <v>2.7735563870871587E-4</v>
      </c>
      <c r="BB34">
        <v>2.6666627463311593E-4</v>
      </c>
      <c r="BC34">
        <v>2.6067860108341918E-4</v>
      </c>
      <c r="BD34">
        <v>2.7495517604011446E-4</v>
      </c>
      <c r="BE34">
        <v>2.8235278277456845E-4</v>
      </c>
      <c r="BF34">
        <v>2.8784687116546748E-4</v>
      </c>
      <c r="BG34">
        <v>2.8313168572817145E-4</v>
      </c>
      <c r="BH34">
        <v>2.7961127801835809E-4</v>
      </c>
      <c r="BK34" s="14">
        <f>components!E32*components!G32</f>
        <v>22145362.678468999</v>
      </c>
      <c r="BL34">
        <v>355.16993299860951</v>
      </c>
      <c r="BN34">
        <f t="shared" si="0"/>
        <v>1.2628874059626111E-9</v>
      </c>
      <c r="BO34" s="14" t="e">
        <f t="shared" si="1"/>
        <v>#VALUE!</v>
      </c>
    </row>
    <row r="35" spans="1:67" x14ac:dyDescent="0.2">
      <c r="A35">
        <v>4.5992180263397167E-4</v>
      </c>
      <c r="B35">
        <v>4.4746341001431069E-4</v>
      </c>
      <c r="C35">
        <v>4.23974443744594E-4</v>
      </c>
      <c r="D35">
        <v>4.1699526333580214E-4</v>
      </c>
      <c r="E35">
        <v>4.0375544083994674E-4</v>
      </c>
      <c r="F35">
        <v>3.8314009304700876E-4</v>
      </c>
      <c r="G35">
        <v>3.7105402383060107E-4</v>
      </c>
      <c r="H35">
        <v>3.6791770091945349E-4</v>
      </c>
      <c r="I35">
        <v>3.6535762919210539E-4</v>
      </c>
      <c r="J35">
        <v>3.631302497260773E-4</v>
      </c>
      <c r="K35">
        <v>3.5876131256488497E-4</v>
      </c>
      <c r="L35">
        <v>3.468111657161869E-4</v>
      </c>
      <c r="M35">
        <v>3.436617135095444E-4</v>
      </c>
      <c r="N35">
        <v>3.4085220078696973E-4</v>
      </c>
      <c r="O35">
        <v>3.3773074071960258E-4</v>
      </c>
      <c r="P35">
        <v>3.3224641045249238E-4</v>
      </c>
      <c r="Q35">
        <v>3.2149292219812135E-4</v>
      </c>
      <c r="R35">
        <v>3.0853707951870277E-4</v>
      </c>
      <c r="S35">
        <v>3.0187943220320531E-4</v>
      </c>
      <c r="T35">
        <v>3.0394645950635422E-4</v>
      </c>
      <c r="U35">
        <v>3.0995896067108878E-4</v>
      </c>
      <c r="V35">
        <v>3.2096822398889935E-4</v>
      </c>
      <c r="W35">
        <v>3.2725086533560592E-4</v>
      </c>
      <c r="X35">
        <v>3.2614086703948333E-4</v>
      </c>
      <c r="Y35">
        <v>3.243596318032121E-4</v>
      </c>
      <c r="Z35">
        <v>3.2244562881799776E-4</v>
      </c>
      <c r="AA35">
        <v>3.2131207662648177E-4</v>
      </c>
      <c r="AB35">
        <v>3.1917867158030248E-4</v>
      </c>
      <c r="AC35">
        <v>3.1166986249199497E-4</v>
      </c>
      <c r="AD35">
        <v>3.0346160828851151E-4</v>
      </c>
      <c r="AE35">
        <v>2.9860873278777437E-4</v>
      </c>
      <c r="AF35">
        <v>2.968156030335412E-4</v>
      </c>
      <c r="AG35">
        <v>3.0557736782032793E-4</v>
      </c>
      <c r="AH35">
        <v>3.1221033765780817E-4</v>
      </c>
      <c r="AI35">
        <v>3.0872848767563195E-4</v>
      </c>
      <c r="AJ35">
        <v>3.0659239127148115E-4</v>
      </c>
      <c r="AK35">
        <v>3.0495593886234652E-4</v>
      </c>
      <c r="AL35">
        <v>3.0298334779831163E-4</v>
      </c>
      <c r="AM35">
        <v>3.0188106798437555E-4</v>
      </c>
      <c r="AN35">
        <v>2.9965262447465728E-4</v>
      </c>
      <c r="AO35">
        <v>2.9196578104876358E-4</v>
      </c>
      <c r="AP35">
        <v>2.805323658715279E-4</v>
      </c>
      <c r="AQ35">
        <v>2.7090005000863804E-4</v>
      </c>
      <c r="AR35">
        <v>2.8188209869616383E-4</v>
      </c>
      <c r="AS35">
        <v>2.8975983433358416E-4</v>
      </c>
      <c r="AT35">
        <v>2.9591071726592274E-4</v>
      </c>
      <c r="AU35">
        <v>2.9191420342783951E-4</v>
      </c>
      <c r="AV35">
        <v>2.8867767819684427E-4</v>
      </c>
      <c r="AW35">
        <v>2.8754567158606996E-4</v>
      </c>
      <c r="AX35">
        <v>2.8547319923327361E-4</v>
      </c>
      <c r="AY35">
        <v>2.8436308991225997E-4</v>
      </c>
      <c r="AZ35">
        <v>2.8225934886869173E-4</v>
      </c>
      <c r="BA35">
        <v>2.7520144113325697E-4</v>
      </c>
      <c r="BB35">
        <v>2.645776993046063E-4</v>
      </c>
      <c r="BC35">
        <v>2.5876649396395981E-4</v>
      </c>
      <c r="BD35">
        <v>2.7341755044666587E-4</v>
      </c>
      <c r="BE35">
        <v>2.8081838498538668E-4</v>
      </c>
      <c r="BF35">
        <v>2.8635579549832939E-4</v>
      </c>
      <c r="BG35">
        <v>2.8181831104659699E-4</v>
      </c>
      <c r="BH35">
        <v>2.7829423178285371E-4</v>
      </c>
      <c r="BK35" s="14">
        <f>components!E33*components!G33</f>
        <v>-5729383.5030800002</v>
      </c>
      <c r="BL35">
        <v>339.89752724688879</v>
      </c>
      <c r="BN35">
        <f t="shared" si="0"/>
        <v>1.2085828967949544E-9</v>
      </c>
      <c r="BO35" s="14" t="e">
        <f t="shared" si="1"/>
        <v>#VALUE!</v>
      </c>
    </row>
    <row r="36" spans="1:67" x14ac:dyDescent="0.2">
      <c r="A36">
        <v>4.7126824669311169E-4</v>
      </c>
      <c r="B36">
        <v>4.5797338383389021E-4</v>
      </c>
      <c r="C36">
        <v>4.3379461757566231E-4</v>
      </c>
      <c r="D36">
        <v>4.2685288347098872E-4</v>
      </c>
      <c r="E36">
        <v>4.1337933852296217E-4</v>
      </c>
      <c r="F36">
        <v>3.9246144697527172E-4</v>
      </c>
      <c r="G36">
        <v>3.8034140045836332E-4</v>
      </c>
      <c r="H36">
        <v>3.7738849057101294E-4</v>
      </c>
      <c r="I36">
        <v>3.7494769757515507E-4</v>
      </c>
      <c r="J36">
        <v>3.7277780014488592E-4</v>
      </c>
      <c r="K36">
        <v>3.6840131928542728E-4</v>
      </c>
      <c r="L36">
        <v>3.5646580362783554E-4</v>
      </c>
      <c r="M36">
        <v>3.533065755170791E-4</v>
      </c>
      <c r="N36">
        <v>3.5042374698409463E-4</v>
      </c>
      <c r="O36">
        <v>3.4718021341226696E-4</v>
      </c>
      <c r="P36">
        <v>3.4150693171428124E-4</v>
      </c>
      <c r="Q36">
        <v>3.3033395875222814E-4</v>
      </c>
      <c r="R36">
        <v>3.1695457067081837E-4</v>
      </c>
      <c r="S36">
        <v>3.1012962746263906E-4</v>
      </c>
      <c r="T36">
        <v>3.1233248710645117E-4</v>
      </c>
      <c r="U36">
        <v>3.1856027342326619E-4</v>
      </c>
      <c r="V36">
        <v>3.299332224088437E-4</v>
      </c>
      <c r="W36">
        <v>3.3642562617132367E-4</v>
      </c>
      <c r="X36">
        <v>3.3535667182154011E-4</v>
      </c>
      <c r="Y36">
        <v>3.3365738179831725E-4</v>
      </c>
      <c r="Z36">
        <v>3.3176337140205061E-4</v>
      </c>
      <c r="AA36">
        <v>3.3061567738443097E-4</v>
      </c>
      <c r="AB36">
        <v>3.2840849113654954E-4</v>
      </c>
      <c r="AC36">
        <v>3.2064341176278117E-4</v>
      </c>
      <c r="AD36">
        <v>3.1227325114535089E-4</v>
      </c>
      <c r="AE36">
        <v>3.0737826371495956E-4</v>
      </c>
      <c r="AF36">
        <v>3.0557736782032793E-4</v>
      </c>
      <c r="AG36">
        <v>3.1484301723963732E-4</v>
      </c>
      <c r="AH36">
        <v>3.2205795118278981E-4</v>
      </c>
      <c r="AI36">
        <v>3.1884644127358225E-4</v>
      </c>
      <c r="AJ36">
        <v>3.1681890037278638E-4</v>
      </c>
      <c r="AK36">
        <v>3.1390327966440853E-4</v>
      </c>
      <c r="AL36">
        <v>3.1194881612098865E-4</v>
      </c>
      <c r="AM36">
        <v>3.108319580948197E-4</v>
      </c>
      <c r="AN36">
        <v>3.0852601359891908E-4</v>
      </c>
      <c r="AO36">
        <v>3.0057436494368482E-4</v>
      </c>
      <c r="AP36">
        <v>2.8877521468730148E-4</v>
      </c>
      <c r="AQ36">
        <v>2.7900909862040859E-4</v>
      </c>
      <c r="AR36">
        <v>2.9039825436965894E-4</v>
      </c>
      <c r="AS36">
        <v>2.9876033728718111E-4</v>
      </c>
      <c r="AT36">
        <v>3.0548532285716205E-4</v>
      </c>
      <c r="AU36">
        <v>3.0176525691184185E-4</v>
      </c>
      <c r="AV36">
        <v>2.98594500256539E-4</v>
      </c>
      <c r="AW36">
        <v>2.9619809181723384E-4</v>
      </c>
      <c r="AX36">
        <v>2.9414121136267339E-4</v>
      </c>
      <c r="AY36">
        <v>2.9301668386526948E-4</v>
      </c>
      <c r="AZ36">
        <v>2.9083928005076305E-4</v>
      </c>
      <c r="BA36">
        <v>2.8353631307009961E-4</v>
      </c>
      <c r="BB36">
        <v>2.7255798006579489E-4</v>
      </c>
      <c r="BC36">
        <v>2.6671541614972985E-4</v>
      </c>
      <c r="BD36">
        <v>2.8188231091694216E-4</v>
      </c>
      <c r="BE36">
        <v>2.8975865559744757E-4</v>
      </c>
      <c r="BF36">
        <v>2.9585730800621131E-4</v>
      </c>
      <c r="BG36">
        <v>2.915912680180689E-4</v>
      </c>
      <c r="BH36">
        <v>2.8812643784822094E-4</v>
      </c>
      <c r="BK36" s="14">
        <f>components!E34*components!G34</f>
        <v>6824726.1528080013</v>
      </c>
      <c r="BL36">
        <v>185.45406335421239</v>
      </c>
      <c r="BN36">
        <f t="shared" si="0"/>
        <v>6.5942406503070732E-10</v>
      </c>
      <c r="BO36" s="14" t="e">
        <f t="shared" si="1"/>
        <v>#VALUE!</v>
      </c>
    </row>
    <row r="37" spans="1:67" x14ac:dyDescent="0.2">
      <c r="A37">
        <v>4.7858535436191049E-4</v>
      </c>
      <c r="B37">
        <v>4.645979350933314E-4</v>
      </c>
      <c r="C37">
        <v>4.3976698910243864E-4</v>
      </c>
      <c r="D37">
        <v>4.3292869214831968E-4</v>
      </c>
      <c r="E37">
        <v>4.1922048929763809E-4</v>
      </c>
      <c r="F37">
        <v>3.9815953580938816E-4</v>
      </c>
      <c r="G37">
        <v>3.8614172527316244E-4</v>
      </c>
      <c r="H37">
        <v>3.835061374782801E-4</v>
      </c>
      <c r="I37">
        <v>3.8123038101049923E-4</v>
      </c>
      <c r="J37">
        <v>3.7911417841977933E-4</v>
      </c>
      <c r="K37">
        <v>3.7473131778433948E-4</v>
      </c>
      <c r="L37">
        <v>3.6315603081751142E-4</v>
      </c>
      <c r="M37">
        <v>3.6005486727691571E-4</v>
      </c>
      <c r="N37">
        <v>3.5709216278537588E-4</v>
      </c>
      <c r="O37">
        <v>3.5370085337478379E-4</v>
      </c>
      <c r="P37">
        <v>3.478387608196608E-4</v>
      </c>
      <c r="Q37">
        <v>3.36194138125201E-4</v>
      </c>
      <c r="R37">
        <v>3.2243163832601301E-4</v>
      </c>
      <c r="S37">
        <v>3.1551001274177489E-4</v>
      </c>
      <c r="T37">
        <v>3.1789230419202136E-4</v>
      </c>
      <c r="U37">
        <v>3.2424637487997243E-4</v>
      </c>
      <c r="V37">
        <v>3.3592638501750302E-4</v>
      </c>
      <c r="W37">
        <v>3.426132084445378E-4</v>
      </c>
      <c r="X37">
        <v>3.417035775139452E-4</v>
      </c>
      <c r="Y37">
        <v>3.4025488552256626E-4</v>
      </c>
      <c r="Z37">
        <v>3.3845602535242816E-4</v>
      </c>
      <c r="AA37">
        <v>3.3737884135817768E-4</v>
      </c>
      <c r="AB37">
        <v>3.3511898107988283E-4</v>
      </c>
      <c r="AC37">
        <v>3.2713601669029808E-4</v>
      </c>
      <c r="AD37">
        <v>3.1877228744433753E-4</v>
      </c>
      <c r="AE37">
        <v>3.1398671848358544E-4</v>
      </c>
      <c r="AF37">
        <v>3.1221033765780817E-4</v>
      </c>
      <c r="AG37">
        <v>3.2205795118278981E-4</v>
      </c>
      <c r="AH37">
        <v>3.3017441243484867E-4</v>
      </c>
      <c r="AI37">
        <v>3.2765373142238817E-4</v>
      </c>
      <c r="AJ37">
        <v>3.2586147599782507E-4</v>
      </c>
      <c r="AK37">
        <v>3.2097966686431929E-4</v>
      </c>
      <c r="AL37">
        <v>3.1912042723045804E-4</v>
      </c>
      <c r="AM37">
        <v>3.1807392992388311E-4</v>
      </c>
      <c r="AN37">
        <v>3.1571254114143543E-4</v>
      </c>
      <c r="AO37">
        <v>3.0752855940167608E-4</v>
      </c>
      <c r="AP37">
        <v>2.9546470035163183E-4</v>
      </c>
      <c r="AQ37">
        <v>2.857053345164867E-4</v>
      </c>
      <c r="AR37">
        <v>2.9729349472430949E-4</v>
      </c>
      <c r="AS37">
        <v>3.062418136905608E-4</v>
      </c>
      <c r="AT37">
        <v>3.1388348797458971E-4</v>
      </c>
      <c r="AU37">
        <v>3.1089870568323032E-4</v>
      </c>
      <c r="AV37">
        <v>3.0791952026585544E-4</v>
      </c>
      <c r="AW37">
        <v>3.0355163481547048E-4</v>
      </c>
      <c r="AX37">
        <v>3.0158827079341605E-4</v>
      </c>
      <c r="AY37">
        <v>3.0053384138575156E-4</v>
      </c>
      <c r="AZ37">
        <v>2.9830509732865529E-4</v>
      </c>
      <c r="BA37">
        <v>2.9078603875287771E-4</v>
      </c>
      <c r="BB37">
        <v>2.7952842002928129E-4</v>
      </c>
      <c r="BC37">
        <v>2.7376725264755664E-4</v>
      </c>
      <c r="BD37">
        <v>2.8897959245708223E-4</v>
      </c>
      <c r="BE37">
        <v>2.9744429280306598E-4</v>
      </c>
      <c r="BF37">
        <v>3.044569325401293E-4</v>
      </c>
      <c r="BG37">
        <v>3.0093181483590269E-4</v>
      </c>
      <c r="BH37">
        <v>2.9765346880632188E-4</v>
      </c>
      <c r="BK37" s="14">
        <f>components!E35*components!G35</f>
        <v>6975365.9675112022</v>
      </c>
      <c r="BL37">
        <v>-53.697413649414557</v>
      </c>
      <c r="BN37">
        <f t="shared" si="0"/>
        <v>-1.9093335648678331E-10</v>
      </c>
      <c r="BO37" s="14" t="e">
        <f t="shared" si="1"/>
        <v>#VALUE!</v>
      </c>
    </row>
    <row r="38" spans="1:67" x14ac:dyDescent="0.2">
      <c r="A38">
        <v>4.7271569400373725E-4</v>
      </c>
      <c r="B38">
        <v>4.5808974613895505E-4</v>
      </c>
      <c r="C38">
        <v>4.3300672962188932E-4</v>
      </c>
      <c r="D38">
        <v>4.263362214205557E-4</v>
      </c>
      <c r="E38">
        <v>4.1265980112000926E-4</v>
      </c>
      <c r="F38">
        <v>3.9186335741293296E-4</v>
      </c>
      <c r="G38">
        <v>3.8006258916932511E-4</v>
      </c>
      <c r="H38">
        <v>3.7761463236896152E-4</v>
      </c>
      <c r="I38">
        <v>3.7530278304991321E-4</v>
      </c>
      <c r="J38">
        <v>3.7307317781603151E-4</v>
      </c>
      <c r="K38">
        <v>3.6855110598060813E-4</v>
      </c>
      <c r="L38">
        <v>3.5756109920562635E-4</v>
      </c>
      <c r="M38">
        <v>3.5458038457734264E-4</v>
      </c>
      <c r="N38">
        <v>3.5160568505497369E-4</v>
      </c>
      <c r="O38">
        <v>3.4813684723132473E-4</v>
      </c>
      <c r="P38">
        <v>3.4225605149842888E-4</v>
      </c>
      <c r="Q38">
        <v>3.3054533328251781E-4</v>
      </c>
      <c r="R38">
        <v>3.169305487784568E-4</v>
      </c>
      <c r="S38">
        <v>3.1013032772612579E-4</v>
      </c>
      <c r="T38">
        <v>3.1258926542506691E-4</v>
      </c>
      <c r="U38">
        <v>3.1889475558152856E-4</v>
      </c>
      <c r="V38">
        <v>3.3048741702728236E-4</v>
      </c>
      <c r="W38">
        <v>3.3727817322223684E-4</v>
      </c>
      <c r="X38">
        <v>3.3663318499056532E-4</v>
      </c>
      <c r="Y38">
        <v>3.3550572656974051E-4</v>
      </c>
      <c r="Z38">
        <v>3.3385579497775955E-4</v>
      </c>
      <c r="AA38">
        <v>3.328837199107344E-4</v>
      </c>
      <c r="AB38">
        <v>3.3065196008278525E-4</v>
      </c>
      <c r="AC38">
        <v>3.2280757736747619E-4</v>
      </c>
      <c r="AD38">
        <v>3.1483857481540085E-4</v>
      </c>
      <c r="AE38">
        <v>3.1034020866631848E-4</v>
      </c>
      <c r="AF38">
        <v>3.0872848767563195E-4</v>
      </c>
      <c r="AG38">
        <v>3.1884644127358225E-4</v>
      </c>
      <c r="AH38">
        <v>3.2765373142238817E-4</v>
      </c>
      <c r="AI38">
        <v>3.2611573721704585E-4</v>
      </c>
      <c r="AJ38">
        <v>3.2458715813184002E-4</v>
      </c>
      <c r="AK38">
        <v>3.1698714353490376E-4</v>
      </c>
      <c r="AL38">
        <v>3.1527751791432605E-4</v>
      </c>
      <c r="AM38">
        <v>3.1433386823431639E-4</v>
      </c>
      <c r="AN38">
        <v>3.1200176391120693E-4</v>
      </c>
      <c r="AO38">
        <v>3.0396029815720204E-4</v>
      </c>
      <c r="AP38">
        <v>2.9208837748928405E-4</v>
      </c>
      <c r="AQ38">
        <v>2.8283994418517401E-4</v>
      </c>
      <c r="AR38">
        <v>2.9459918874601289E-4</v>
      </c>
      <c r="AS38">
        <v>3.0385375542198016E-4</v>
      </c>
      <c r="AT38">
        <v>3.122385240326093E-4</v>
      </c>
      <c r="AU38">
        <v>3.1030094926711181E-4</v>
      </c>
      <c r="AV38">
        <v>3.0755389116425986E-4</v>
      </c>
      <c r="AW38">
        <v>3.0043994131551631E-4</v>
      </c>
      <c r="AX38">
        <v>2.9862513197749437E-4</v>
      </c>
      <c r="AY38">
        <v>2.9767036058838276E-4</v>
      </c>
      <c r="AZ38">
        <v>2.9547043632557944E-4</v>
      </c>
      <c r="BA38">
        <v>2.880884879043315E-4</v>
      </c>
      <c r="BB38">
        <v>2.7698213032641334E-4</v>
      </c>
      <c r="BC38">
        <v>2.716756712026002E-4</v>
      </c>
      <c r="BD38">
        <v>2.8680531608726525E-4</v>
      </c>
      <c r="BE38">
        <v>2.9560137730768758E-4</v>
      </c>
      <c r="BF38">
        <v>3.0337919303634607E-4</v>
      </c>
      <c r="BG38">
        <v>3.0091586527826876E-4</v>
      </c>
      <c r="BH38">
        <v>2.9786788855028787E-4</v>
      </c>
      <c r="BK38" s="14">
        <f>components!E36*components!G36</f>
        <v>-20027607.643440604</v>
      </c>
      <c r="BL38">
        <v>-215.79334737858517</v>
      </c>
      <c r="BN38">
        <f t="shared" si="0"/>
        <v>-7.6730228370991347E-10</v>
      </c>
      <c r="BO38" s="14" t="e">
        <f t="shared" si="1"/>
        <v>#VALUE!</v>
      </c>
    </row>
    <row r="39" spans="1:67" x14ac:dyDescent="0.2">
      <c r="A39">
        <v>4.6825515426108361E-4</v>
      </c>
      <c r="B39">
        <v>4.5369374314096285E-4</v>
      </c>
      <c r="C39">
        <v>4.2879263760738903E-4</v>
      </c>
      <c r="D39">
        <v>4.2228656928253264E-4</v>
      </c>
      <c r="E39">
        <v>4.0872241597397622E-4</v>
      </c>
      <c r="F39">
        <v>3.8821963109990511E-4</v>
      </c>
      <c r="G39">
        <v>3.7665455443806634E-4</v>
      </c>
      <c r="H39">
        <v>3.7433746494345432E-4</v>
      </c>
      <c r="I39">
        <v>3.7212216830487575E-4</v>
      </c>
      <c r="J39">
        <v>3.6996004453375772E-4</v>
      </c>
      <c r="K39">
        <v>3.6549294587258314E-4</v>
      </c>
      <c r="L39">
        <v>3.5484414106953707E-4</v>
      </c>
      <c r="M39">
        <v>3.5189016756726138E-4</v>
      </c>
      <c r="N39">
        <v>3.489246688248697E-4</v>
      </c>
      <c r="O39">
        <v>3.4544419239749755E-4</v>
      </c>
      <c r="P39">
        <v>3.3957659923924223E-4</v>
      </c>
      <c r="Q39">
        <v>3.2785043866163932E-4</v>
      </c>
      <c r="R39">
        <v>3.1427742933601326E-4</v>
      </c>
      <c r="S39">
        <v>3.0753563341641909E-4</v>
      </c>
      <c r="T39">
        <v>3.1003393284136023E-4</v>
      </c>
      <c r="U39">
        <v>3.1629812219909097E-4</v>
      </c>
      <c r="V39">
        <v>3.2781073899307127E-4</v>
      </c>
      <c r="W39">
        <v>3.3453721157030114E-4</v>
      </c>
      <c r="X39">
        <v>3.3395939545882041E-4</v>
      </c>
      <c r="Y39">
        <v>3.3295837392870327E-4</v>
      </c>
      <c r="Z39">
        <v>3.3138906912869959E-4</v>
      </c>
      <c r="AA39">
        <v>3.3047550050871715E-4</v>
      </c>
      <c r="AB39">
        <v>3.2824925404754859E-4</v>
      </c>
      <c r="AC39">
        <v>3.2041422655598045E-4</v>
      </c>
      <c r="AD39">
        <v>3.125798702624468E-4</v>
      </c>
      <c r="AE39">
        <v>3.0820956421609972E-4</v>
      </c>
      <c r="AF39">
        <v>3.0659239127148115E-4</v>
      </c>
      <c r="AG39">
        <v>3.1681890037278638E-4</v>
      </c>
      <c r="AH39">
        <v>3.2586147599782507E-4</v>
      </c>
      <c r="AI39">
        <v>3.2458715813184002E-4</v>
      </c>
      <c r="AJ39">
        <v>3.2325465190878279E-4</v>
      </c>
      <c r="AK39">
        <v>3.1524053215300883E-4</v>
      </c>
      <c r="AL39">
        <v>3.1361345932691946E-4</v>
      </c>
      <c r="AM39">
        <v>3.1272905780321006E-4</v>
      </c>
      <c r="AN39">
        <v>3.1040337235500566E-4</v>
      </c>
      <c r="AO39">
        <v>3.023626642628996E-4</v>
      </c>
      <c r="AP39">
        <v>2.9057600395302645E-4</v>
      </c>
      <c r="AQ39">
        <v>2.8141605641716883E-4</v>
      </c>
      <c r="AR39">
        <v>2.9277539888560456E-4</v>
      </c>
      <c r="AS39">
        <v>3.0214967701361952E-4</v>
      </c>
      <c r="AT39">
        <v>3.1078230519332635E-4</v>
      </c>
      <c r="AU39">
        <v>3.0912346694069159E-4</v>
      </c>
      <c r="AV39">
        <v>3.0656254541790683E-4</v>
      </c>
      <c r="AW39">
        <v>2.9905087017401491E-4</v>
      </c>
      <c r="AX39">
        <v>2.9732003852954317E-4</v>
      </c>
      <c r="AY39">
        <v>2.9642573859993263E-4</v>
      </c>
      <c r="AZ39">
        <v>2.9423218681568506E-4</v>
      </c>
      <c r="BA39">
        <v>2.8684732463437614E-4</v>
      </c>
      <c r="BB39">
        <v>2.7580904192891896E-4</v>
      </c>
      <c r="BC39">
        <v>2.705516129418628E-4</v>
      </c>
      <c r="BD39">
        <v>2.8518474534108563E-4</v>
      </c>
      <c r="BE39">
        <v>2.9410800325682456E-4</v>
      </c>
      <c r="BF39">
        <v>3.0214181774953808E-4</v>
      </c>
      <c r="BG39">
        <v>2.999698260352043E-4</v>
      </c>
      <c r="BH39">
        <v>2.9711107858243539E-4</v>
      </c>
      <c r="BK39" s="14">
        <f>components!E37*components!G37</f>
        <v>-19219463.226261005</v>
      </c>
      <c r="BL39">
        <v>-306.19243456536105</v>
      </c>
      <c r="BN39">
        <f t="shared" si="0"/>
        <v>-1.0887367805853635E-9</v>
      </c>
      <c r="BO39" s="14" t="e">
        <f t="shared" si="1"/>
        <v>#VALUE!</v>
      </c>
    </row>
    <row r="40" spans="1:67" x14ac:dyDescent="0.2">
      <c r="A40">
        <v>4.6946515034612007E-4</v>
      </c>
      <c r="B40">
        <v>4.6069727586718222E-4</v>
      </c>
      <c r="C40">
        <v>4.3777687114287129E-4</v>
      </c>
      <c r="D40">
        <v>4.3053160407323653E-4</v>
      </c>
      <c r="E40">
        <v>4.1657683439502913E-4</v>
      </c>
      <c r="F40">
        <v>3.9556054971395018E-4</v>
      </c>
      <c r="G40">
        <v>3.8327147562313286E-4</v>
      </c>
      <c r="H40">
        <v>3.801840602403639E-4</v>
      </c>
      <c r="I40">
        <v>3.7789257566525603E-4</v>
      </c>
      <c r="J40">
        <v>3.7586016415009493E-4</v>
      </c>
      <c r="K40">
        <v>3.71547797281977E-4</v>
      </c>
      <c r="L40">
        <v>3.5973972478221903E-4</v>
      </c>
      <c r="M40">
        <v>3.5621496162229545E-4</v>
      </c>
      <c r="N40">
        <v>3.5320598757366693E-4</v>
      </c>
      <c r="O40">
        <v>3.4991190370008309E-4</v>
      </c>
      <c r="P40">
        <v>3.4420693774462528E-4</v>
      </c>
      <c r="Q40">
        <v>3.3266481516069381E-4</v>
      </c>
      <c r="R40">
        <v>3.1876788312468001E-4</v>
      </c>
      <c r="S40">
        <v>3.1186451943753001E-4</v>
      </c>
      <c r="T40">
        <v>3.1407114299623434E-4</v>
      </c>
      <c r="U40">
        <v>3.1972760498745858E-4</v>
      </c>
      <c r="V40">
        <v>3.3092477198472063E-4</v>
      </c>
      <c r="W40">
        <v>3.3666216202742159E-4</v>
      </c>
      <c r="X40">
        <v>3.3546274487420086E-4</v>
      </c>
      <c r="Y40">
        <v>3.3383699948202883E-4</v>
      </c>
      <c r="Z40">
        <v>3.319686589085515E-4</v>
      </c>
      <c r="AA40">
        <v>3.3118108997945889E-4</v>
      </c>
      <c r="AB40">
        <v>3.2896049093239445E-4</v>
      </c>
      <c r="AC40">
        <v>3.2079294279808312E-4</v>
      </c>
      <c r="AD40">
        <v>3.1218689059360548E-4</v>
      </c>
      <c r="AE40">
        <v>3.0737662412027661E-4</v>
      </c>
      <c r="AF40">
        <v>3.0495593886234652E-4</v>
      </c>
      <c r="AG40">
        <v>3.1390327966440853E-4</v>
      </c>
      <c r="AH40">
        <v>3.2097966686431929E-4</v>
      </c>
      <c r="AI40">
        <v>3.1698714353490376E-4</v>
      </c>
      <c r="AJ40">
        <v>3.1524053215300883E-4</v>
      </c>
      <c r="AK40">
        <v>3.1954574656663438E-4</v>
      </c>
      <c r="AL40">
        <v>3.176347274005575E-4</v>
      </c>
      <c r="AM40">
        <v>3.1689804728202527E-4</v>
      </c>
      <c r="AN40">
        <v>3.1458459473181606E-4</v>
      </c>
      <c r="AO40">
        <v>3.0613499924429512E-4</v>
      </c>
      <c r="AP40">
        <v>2.9434349391128971E-4</v>
      </c>
      <c r="AQ40">
        <v>2.8320131032261761E-4</v>
      </c>
      <c r="AR40">
        <v>2.9072750843331206E-4</v>
      </c>
      <c r="AS40">
        <v>2.9878419678729329E-4</v>
      </c>
      <c r="AT40">
        <v>3.0536360043090536E-4</v>
      </c>
      <c r="AU40">
        <v>3.0087317650054113E-4</v>
      </c>
      <c r="AV40">
        <v>2.9802991357043675E-4</v>
      </c>
      <c r="AW40">
        <v>3.0291940933572712E-4</v>
      </c>
      <c r="AX40">
        <v>3.0091692093256678E-4</v>
      </c>
      <c r="AY40">
        <v>3.001859832320778E-4</v>
      </c>
      <c r="AZ40">
        <v>2.9800923545748149E-4</v>
      </c>
      <c r="BA40">
        <v>2.9020668230709574E-4</v>
      </c>
      <c r="BB40">
        <v>2.7919660395299764E-4</v>
      </c>
      <c r="BC40">
        <v>2.7196743797754298E-4</v>
      </c>
      <c r="BD40">
        <v>2.8205517023443893E-4</v>
      </c>
      <c r="BE40">
        <v>2.8961143754290469E-4</v>
      </c>
      <c r="BF40">
        <v>2.9555207124218644E-4</v>
      </c>
      <c r="BG40">
        <v>2.9053943984888781E-4</v>
      </c>
      <c r="BH40">
        <v>2.8741399960402302E-4</v>
      </c>
      <c r="BK40" s="14">
        <f>components!E38*components!G38</f>
        <v>-14639619.021484001</v>
      </c>
      <c r="BL40">
        <v>327.48910876036052</v>
      </c>
      <c r="BN40">
        <f t="shared" si="0"/>
        <v>1.1644619451641428E-9</v>
      </c>
      <c r="BO40" s="14" t="e">
        <f t="shared" si="1"/>
        <v>#VALUE!</v>
      </c>
    </row>
    <row r="41" spans="1:67" x14ac:dyDescent="0.2">
      <c r="A41">
        <v>4.6509086046775681E-4</v>
      </c>
      <c r="B41">
        <v>4.5642249927626617E-4</v>
      </c>
      <c r="C41">
        <v>4.3365925329962192E-4</v>
      </c>
      <c r="D41">
        <v>4.26513582086739E-4</v>
      </c>
      <c r="E41">
        <v>4.1265449347499024E-4</v>
      </c>
      <c r="F41">
        <v>3.918524743166492E-4</v>
      </c>
      <c r="G41">
        <v>3.7975405719266699E-4</v>
      </c>
      <c r="H41">
        <v>3.7678755161109096E-4</v>
      </c>
      <c r="I41">
        <v>3.7460930018438221E-4</v>
      </c>
      <c r="J41">
        <v>3.7268222281218569E-4</v>
      </c>
      <c r="K41">
        <v>3.6850768535531814E-4</v>
      </c>
      <c r="L41">
        <v>3.5697661501993456E-4</v>
      </c>
      <c r="M41">
        <v>3.5353968157908548E-4</v>
      </c>
      <c r="N41">
        <v>3.5056076663241459E-4</v>
      </c>
      <c r="O41">
        <v>3.4730468634110536E-4</v>
      </c>
      <c r="P41">
        <v>3.4163987570549697E-4</v>
      </c>
      <c r="Q41">
        <v>3.3015070075313881E-4</v>
      </c>
      <c r="R41">
        <v>3.1633847607373945E-4</v>
      </c>
      <c r="S41">
        <v>3.0950669673261895E-4</v>
      </c>
      <c r="T41">
        <v>3.1174933868303593E-4</v>
      </c>
      <c r="U41">
        <v>3.1739146088143039E-4</v>
      </c>
      <c r="V41">
        <v>3.2853213802575844E-4</v>
      </c>
      <c r="W41">
        <v>3.3425880718183665E-4</v>
      </c>
      <c r="X41">
        <v>3.3309713772752874E-4</v>
      </c>
      <c r="Y41">
        <v>3.3154807991503496E-4</v>
      </c>
      <c r="Z41">
        <v>3.2973294382489384E-4</v>
      </c>
      <c r="AA41">
        <v>3.2897922214351698E-4</v>
      </c>
      <c r="AB41">
        <v>3.2678083408962884E-4</v>
      </c>
      <c r="AC41">
        <v>3.1864307627402488E-4</v>
      </c>
      <c r="AD41">
        <v>3.1012717213250708E-4</v>
      </c>
      <c r="AE41">
        <v>3.05398533086929E-4</v>
      </c>
      <c r="AF41">
        <v>3.0298334779831163E-4</v>
      </c>
      <c r="AG41">
        <v>3.1194881612098865E-4</v>
      </c>
      <c r="AH41">
        <v>3.1912042723045804E-4</v>
      </c>
      <c r="AI41">
        <v>3.1527751791432605E-4</v>
      </c>
      <c r="AJ41">
        <v>3.1361345932691946E-4</v>
      </c>
      <c r="AK41">
        <v>3.176347274005575E-4</v>
      </c>
      <c r="AL41">
        <v>3.157780757982769E-4</v>
      </c>
      <c r="AM41">
        <v>3.1507502104845026E-4</v>
      </c>
      <c r="AN41">
        <v>3.1278423376825842E-4</v>
      </c>
      <c r="AO41">
        <v>3.0436150989092121E-4</v>
      </c>
      <c r="AP41">
        <v>2.9265085243465529E-4</v>
      </c>
      <c r="AQ41">
        <v>2.8160085066337379E-4</v>
      </c>
      <c r="AR41">
        <v>2.8894201570995215E-4</v>
      </c>
      <c r="AS41">
        <v>2.9703158777426856E-4</v>
      </c>
      <c r="AT41">
        <v>3.0370998723725477E-4</v>
      </c>
      <c r="AU41">
        <v>2.9938023156228673E-4</v>
      </c>
      <c r="AV41">
        <v>2.9662372461982555E-4</v>
      </c>
      <c r="AW41">
        <v>3.0123189151478707E-4</v>
      </c>
      <c r="AX41">
        <v>2.9928510676024847E-4</v>
      </c>
      <c r="AY41">
        <v>2.9858849865306472E-4</v>
      </c>
      <c r="AZ41">
        <v>2.9643372327275947E-4</v>
      </c>
      <c r="BA41">
        <v>2.8865436676280893E-4</v>
      </c>
      <c r="BB41">
        <v>2.7771399127153308E-4</v>
      </c>
      <c r="BC41">
        <v>2.7055095290704455E-4</v>
      </c>
      <c r="BD41">
        <v>2.8040853627626168E-4</v>
      </c>
      <c r="BE41">
        <v>2.8800205557599247E-4</v>
      </c>
      <c r="BF41">
        <v>2.9404759100533774E-4</v>
      </c>
      <c r="BG41">
        <v>2.8920505521636816E-4</v>
      </c>
      <c r="BH41">
        <v>2.8617023344478388E-4</v>
      </c>
      <c r="BK41" s="14">
        <f>components!E39*components!G39</f>
        <v>-12089380.848339899</v>
      </c>
      <c r="BL41">
        <v>251.08300476266731</v>
      </c>
      <c r="BN41">
        <f t="shared" si="0"/>
        <v>8.927826797975724E-10</v>
      </c>
      <c r="BO41" s="14" t="e">
        <f t="shared" si="1"/>
        <v>#VALUE!</v>
      </c>
    </row>
    <row r="42" spans="1:67" x14ac:dyDescent="0.2">
      <c r="A42">
        <v>4.6262056948534328E-4</v>
      </c>
      <c r="B42">
        <v>4.545202604730711E-4</v>
      </c>
      <c r="C42">
        <v>4.3185235244906081E-4</v>
      </c>
      <c r="D42">
        <v>4.247115800110832E-4</v>
      </c>
      <c r="E42">
        <v>4.1083304294229939E-4</v>
      </c>
      <c r="F42">
        <v>3.9009461826794586E-4</v>
      </c>
      <c r="G42">
        <v>3.780352921301233E-4</v>
      </c>
      <c r="H42">
        <v>3.7506872433577598E-4</v>
      </c>
      <c r="I42">
        <v>3.7285276147061493E-4</v>
      </c>
      <c r="J42">
        <v>3.7087537102444267E-4</v>
      </c>
      <c r="K42">
        <v>3.6666871638664202E-4</v>
      </c>
      <c r="L42">
        <v>3.5525507103299623E-4</v>
      </c>
      <c r="M42">
        <v>3.5185049812332965E-4</v>
      </c>
      <c r="N42">
        <v>3.4887529952471548E-4</v>
      </c>
      <c r="O42">
        <v>3.4566302372968614E-4</v>
      </c>
      <c r="P42">
        <v>3.4003319876025739E-4</v>
      </c>
      <c r="Q42">
        <v>3.2856725313136921E-4</v>
      </c>
      <c r="R42">
        <v>3.1479988668994477E-4</v>
      </c>
      <c r="S42">
        <v>3.0801899189633017E-4</v>
      </c>
      <c r="T42">
        <v>3.1028529357806842E-4</v>
      </c>
      <c r="U42">
        <v>3.1593507194291337E-4</v>
      </c>
      <c r="V42">
        <v>3.2702670567489933E-4</v>
      </c>
      <c r="W42">
        <v>3.3273569489920829E-4</v>
      </c>
      <c r="X42">
        <v>3.3159667329229066E-4</v>
      </c>
      <c r="Y42">
        <v>3.3011343584900103E-4</v>
      </c>
      <c r="Z42">
        <v>3.2833025892158583E-4</v>
      </c>
      <c r="AA42">
        <v>3.2765129789076228E-4</v>
      </c>
      <c r="AB42">
        <v>3.2549238774632824E-4</v>
      </c>
      <c r="AC42">
        <v>3.1739296532522741E-4</v>
      </c>
      <c r="AD42">
        <v>3.089671247182713E-4</v>
      </c>
      <c r="AE42">
        <v>3.0430686406722381E-4</v>
      </c>
      <c r="AF42">
        <v>3.0188106798437555E-4</v>
      </c>
      <c r="AG42">
        <v>3.108319580948197E-4</v>
      </c>
      <c r="AH42">
        <v>3.1807392992388311E-4</v>
      </c>
      <c r="AI42">
        <v>3.1433386823431639E-4</v>
      </c>
      <c r="AJ42">
        <v>3.1272905780321006E-4</v>
      </c>
      <c r="AK42">
        <v>3.1689804728202527E-4</v>
      </c>
      <c r="AL42">
        <v>3.1507502104845026E-4</v>
      </c>
      <c r="AM42">
        <v>3.1444811749155917E-4</v>
      </c>
      <c r="AN42">
        <v>3.1219783381647198E-4</v>
      </c>
      <c r="AO42">
        <v>3.0380671086360751E-4</v>
      </c>
      <c r="AP42">
        <v>2.9216880014341771E-4</v>
      </c>
      <c r="AQ42">
        <v>2.8112341116326862E-4</v>
      </c>
      <c r="AR42">
        <v>2.8814192870436678E-4</v>
      </c>
      <c r="AS42">
        <v>2.9622951570464989E-4</v>
      </c>
      <c r="AT42">
        <v>3.0298979397476124E-4</v>
      </c>
      <c r="AU42">
        <v>2.9877799343724443E-4</v>
      </c>
      <c r="AV42">
        <v>2.9608190771523226E-4</v>
      </c>
      <c r="AW42">
        <v>3.0083629841038648E-4</v>
      </c>
      <c r="AX42">
        <v>2.9892406848757596E-4</v>
      </c>
      <c r="AY42">
        <v>2.9830418342335945E-4</v>
      </c>
      <c r="AZ42">
        <v>2.9618986017328241E-4</v>
      </c>
      <c r="BA42">
        <v>2.8843839051472187E-4</v>
      </c>
      <c r="BB42">
        <v>2.7755745143260782E-4</v>
      </c>
      <c r="BC42">
        <v>2.7036594357588258E-4</v>
      </c>
      <c r="BD42">
        <v>2.7975102988697529E-4</v>
      </c>
      <c r="BE42">
        <v>2.8734790972889104E-4</v>
      </c>
      <c r="BF42">
        <v>2.9348136087430836E-4</v>
      </c>
      <c r="BG42">
        <v>2.8876324958784772E-4</v>
      </c>
      <c r="BH42">
        <v>2.857906042213797E-4</v>
      </c>
      <c r="BK42" s="14">
        <f>components!E40*components!G40</f>
        <v>-29972662.257303804</v>
      </c>
      <c r="BL42">
        <v>223.82423982830551</v>
      </c>
      <c r="BN42">
        <f t="shared" si="0"/>
        <v>7.9585794676327157E-10</v>
      </c>
      <c r="BO42" s="14" t="e">
        <f t="shared" si="1"/>
        <v>#VALUE!</v>
      </c>
    </row>
    <row r="43" spans="1:67" x14ac:dyDescent="0.2">
      <c r="A43">
        <v>4.5780111422322704E-4</v>
      </c>
      <c r="B43">
        <v>4.5015780638889551E-4</v>
      </c>
      <c r="C43">
        <v>4.277143390980425E-4</v>
      </c>
      <c r="D43">
        <v>4.2065335141107933E-4</v>
      </c>
      <c r="E43">
        <v>4.0690497686467637E-4</v>
      </c>
      <c r="F43">
        <v>3.8637605138320814E-4</v>
      </c>
      <c r="G43">
        <v>3.744733948625262E-4</v>
      </c>
      <c r="H43">
        <v>3.7156418215755847E-4</v>
      </c>
      <c r="I43">
        <v>3.6937242611154029E-4</v>
      </c>
      <c r="J43">
        <v>3.6740554994700862E-4</v>
      </c>
      <c r="K43">
        <v>3.6326968786482667E-4</v>
      </c>
      <c r="L43">
        <v>3.519912482740399E-4</v>
      </c>
      <c r="M43">
        <v>3.4868294041262137E-4</v>
      </c>
      <c r="N43">
        <v>3.4575064331546289E-4</v>
      </c>
      <c r="O43">
        <v>3.4263924398447243E-4</v>
      </c>
      <c r="P43">
        <v>3.3709310876377507E-4</v>
      </c>
      <c r="Q43">
        <v>3.2575783721688635E-4</v>
      </c>
      <c r="R43">
        <v>3.1212851598136761E-4</v>
      </c>
      <c r="S43">
        <v>3.0543760664221767E-4</v>
      </c>
      <c r="T43">
        <v>3.0771743159312522E-4</v>
      </c>
      <c r="U43">
        <v>3.1341081823490227E-4</v>
      </c>
      <c r="V43">
        <v>3.2442761308540386E-4</v>
      </c>
      <c r="W43">
        <v>3.3012817757242964E-4</v>
      </c>
      <c r="X43">
        <v>3.289781666053195E-4</v>
      </c>
      <c r="Y43">
        <v>3.275202184457015E-4</v>
      </c>
      <c r="Z43">
        <v>3.2575919599032467E-4</v>
      </c>
      <c r="AA43">
        <v>3.2512092939236068E-4</v>
      </c>
      <c r="AB43">
        <v>3.2301905851918827E-4</v>
      </c>
      <c r="AC43">
        <v>3.1500725603213854E-4</v>
      </c>
      <c r="AD43">
        <v>3.0666854070637216E-4</v>
      </c>
      <c r="AE43">
        <v>3.0205540400640263E-4</v>
      </c>
      <c r="AF43">
        <v>2.9965262447465728E-4</v>
      </c>
      <c r="AG43">
        <v>3.0852601359891908E-4</v>
      </c>
      <c r="AH43">
        <v>3.1571254114143543E-4</v>
      </c>
      <c r="AI43">
        <v>3.1200176391120693E-4</v>
      </c>
      <c r="AJ43">
        <v>3.1040337235500566E-4</v>
      </c>
      <c r="AK43">
        <v>3.1458459473181606E-4</v>
      </c>
      <c r="AL43">
        <v>3.1278423376825842E-4</v>
      </c>
      <c r="AM43">
        <v>3.1219783381647198E-4</v>
      </c>
      <c r="AN43">
        <v>3.1000527286076298E-4</v>
      </c>
      <c r="AO43">
        <v>3.0170214493272277E-4</v>
      </c>
      <c r="AP43">
        <v>2.9016466569936633E-4</v>
      </c>
      <c r="AQ43">
        <v>2.7920666368946319E-4</v>
      </c>
      <c r="AR43">
        <v>2.861236237841425E-4</v>
      </c>
      <c r="AS43">
        <v>2.9414712564747645E-4</v>
      </c>
      <c r="AT43">
        <v>3.0085571409826174E-4</v>
      </c>
      <c r="AU43">
        <v>2.9668310473425177E-4</v>
      </c>
      <c r="AV43">
        <v>2.9400831721645916E-4</v>
      </c>
      <c r="AW43">
        <v>2.9876577910342971E-4</v>
      </c>
      <c r="AX43">
        <v>2.9687744062450132E-4</v>
      </c>
      <c r="AY43">
        <v>2.9629845246978686E-4</v>
      </c>
      <c r="AZ43">
        <v>2.942403420235735E-4</v>
      </c>
      <c r="BA43">
        <v>2.8657018293118852E-4</v>
      </c>
      <c r="BB43">
        <v>2.7577985398134861E-4</v>
      </c>
      <c r="BC43">
        <v>2.6862759219355094E-4</v>
      </c>
      <c r="BD43">
        <v>2.7787510587518586E-4</v>
      </c>
      <c r="BE43">
        <v>2.8541279072505057E-4</v>
      </c>
      <c r="BF43">
        <v>2.9150193099003945E-4</v>
      </c>
      <c r="BG43">
        <v>2.8683063586602429E-4</v>
      </c>
      <c r="BH43">
        <v>2.8388342261709141E-4</v>
      </c>
      <c r="BK43" s="14">
        <f>components!E41*components!G41</f>
        <v>-14407253.747407803</v>
      </c>
      <c r="BL43">
        <v>178.79655417053937</v>
      </c>
      <c r="BN43">
        <f t="shared" si="0"/>
        <v>6.3575177826882644E-10</v>
      </c>
      <c r="BO43" s="14" t="e">
        <f t="shared" si="1"/>
        <v>#VALUE!</v>
      </c>
    </row>
    <row r="44" spans="1:67" x14ac:dyDescent="0.2">
      <c r="A44">
        <v>4.4717591440775959E-4</v>
      </c>
      <c r="B44">
        <v>4.3982554925489067E-4</v>
      </c>
      <c r="C44">
        <v>4.1777970188118844E-4</v>
      </c>
      <c r="D44">
        <v>4.1081392964693609E-4</v>
      </c>
      <c r="E44">
        <v>3.9734365776511043E-4</v>
      </c>
      <c r="F44">
        <v>3.7719773671167589E-4</v>
      </c>
      <c r="G44">
        <v>3.6543058529693665E-4</v>
      </c>
      <c r="H44">
        <v>3.6242216315297534E-4</v>
      </c>
      <c r="I44">
        <v>3.6005078621641689E-4</v>
      </c>
      <c r="J44">
        <v>3.5791188287944515E-4</v>
      </c>
      <c r="K44">
        <v>3.5364905589537908E-4</v>
      </c>
      <c r="L44">
        <v>3.4247727000853045E-4</v>
      </c>
      <c r="M44">
        <v>3.3922543430818199E-4</v>
      </c>
      <c r="N44">
        <v>3.3635776206398669E-4</v>
      </c>
      <c r="O44">
        <v>3.333493119731811E-4</v>
      </c>
      <c r="P44">
        <v>3.279636522604334E-4</v>
      </c>
      <c r="Q44">
        <v>3.1697847122891389E-4</v>
      </c>
      <c r="R44">
        <v>3.0377352189110885E-4</v>
      </c>
      <c r="S44">
        <v>2.9726144263006303E-4</v>
      </c>
      <c r="T44">
        <v>2.9945778906344386E-4</v>
      </c>
      <c r="U44">
        <v>3.0508374527623108E-4</v>
      </c>
      <c r="V44">
        <v>3.1579507934554929E-4</v>
      </c>
      <c r="W44">
        <v>3.2141691778430985E-4</v>
      </c>
      <c r="X44">
        <v>3.2030365663312724E-4</v>
      </c>
      <c r="Y44">
        <v>3.1886958521975205E-4</v>
      </c>
      <c r="Z44">
        <v>3.1713546819721729E-4</v>
      </c>
      <c r="AA44">
        <v>3.1653033514356815E-4</v>
      </c>
      <c r="AB44">
        <v>3.1451348259092365E-4</v>
      </c>
      <c r="AC44">
        <v>3.0680016688798171E-4</v>
      </c>
      <c r="AD44">
        <v>2.9875068702763896E-4</v>
      </c>
      <c r="AE44">
        <v>2.942527430079187E-4</v>
      </c>
      <c r="AF44">
        <v>2.9196578104876358E-4</v>
      </c>
      <c r="AG44">
        <v>3.0057436494368482E-4</v>
      </c>
      <c r="AH44">
        <v>3.0752855940167608E-4</v>
      </c>
      <c r="AI44">
        <v>3.0396029815720204E-4</v>
      </c>
      <c r="AJ44">
        <v>3.023626642628996E-4</v>
      </c>
      <c r="AK44">
        <v>3.0613499924429512E-4</v>
      </c>
      <c r="AL44">
        <v>3.0436150989092121E-4</v>
      </c>
      <c r="AM44">
        <v>3.0380671086360751E-4</v>
      </c>
      <c r="AN44">
        <v>3.0170214493272277E-4</v>
      </c>
      <c r="AO44">
        <v>2.9371203576602416E-4</v>
      </c>
      <c r="AP44">
        <v>2.8251870278855911E-4</v>
      </c>
      <c r="AQ44">
        <v>2.7193425683537837E-4</v>
      </c>
      <c r="AR44">
        <v>2.788561001707208E-4</v>
      </c>
      <c r="AS44">
        <v>2.8663556906985329E-4</v>
      </c>
      <c r="AT44">
        <v>2.9313841488974455E-4</v>
      </c>
      <c r="AU44">
        <v>2.8912217097407388E-4</v>
      </c>
      <c r="AV44">
        <v>2.8646374411646862E-4</v>
      </c>
      <c r="AW44">
        <v>2.9079180094091037E-4</v>
      </c>
      <c r="AX44">
        <v>2.8893099407193866E-4</v>
      </c>
      <c r="AY44">
        <v>2.8838166463519095E-4</v>
      </c>
      <c r="AZ44">
        <v>2.8640750224037995E-4</v>
      </c>
      <c r="BA44">
        <v>2.790318828461876E-4</v>
      </c>
      <c r="BB44">
        <v>2.6856637150382361E-4</v>
      </c>
      <c r="BC44">
        <v>2.6166692013097724E-4</v>
      </c>
      <c r="BD44">
        <v>2.7087217732932957E-4</v>
      </c>
      <c r="BE44">
        <v>2.7818348792792819E-4</v>
      </c>
      <c r="BF44">
        <v>2.8408698084225216E-4</v>
      </c>
      <c r="BG44">
        <v>2.7957968018894837E-4</v>
      </c>
      <c r="BH44">
        <v>2.7665228573253345E-4</v>
      </c>
      <c r="BK44" s="14">
        <f>components!E42*components!G42</f>
        <v>-1361079.9758166</v>
      </c>
      <c r="BL44">
        <v>232.58108115877121</v>
      </c>
      <c r="BN44">
        <f t="shared" si="0"/>
        <v>8.269948860275006E-10</v>
      </c>
      <c r="BO44" s="14" t="e">
        <f t="shared" si="1"/>
        <v>#VALUE!</v>
      </c>
    </row>
    <row r="45" spans="1:67" x14ac:dyDescent="0.2">
      <c r="A45">
        <v>4.3085036752436065E-4</v>
      </c>
      <c r="B45">
        <v>4.2408893963571931E-4</v>
      </c>
      <c r="C45">
        <v>4.027287998032142E-4</v>
      </c>
      <c r="D45">
        <v>3.9587220494312976E-4</v>
      </c>
      <c r="E45">
        <v>3.827230626333981E-4</v>
      </c>
      <c r="F45">
        <v>3.6313450336960829E-4</v>
      </c>
      <c r="G45">
        <v>3.5160411259628233E-4</v>
      </c>
      <c r="H45">
        <v>3.4851897130277803E-4</v>
      </c>
      <c r="I45">
        <v>3.4605129257120663E-4</v>
      </c>
      <c r="J45">
        <v>3.4385765090751727E-4</v>
      </c>
      <c r="K45">
        <v>3.3959894119591904E-4</v>
      </c>
      <c r="L45">
        <v>3.2879900310622985E-4</v>
      </c>
      <c r="M45">
        <v>3.2563269246248E-4</v>
      </c>
      <c r="N45">
        <v>3.2285335129552273E-4</v>
      </c>
      <c r="O45">
        <v>3.1996095668973442E-4</v>
      </c>
      <c r="P45">
        <v>3.1478568067296308E-4</v>
      </c>
      <c r="Q45">
        <v>3.0424694603146377E-4</v>
      </c>
      <c r="R45">
        <v>2.9159373367463275E-4</v>
      </c>
      <c r="S45">
        <v>2.8533803788025113E-4</v>
      </c>
      <c r="T45">
        <v>2.8744758216130183E-4</v>
      </c>
      <c r="U45">
        <v>2.9285933426578267E-4</v>
      </c>
      <c r="V45">
        <v>3.0311911875555386E-4</v>
      </c>
      <c r="W45">
        <v>3.0856354889253037E-4</v>
      </c>
      <c r="X45">
        <v>3.0753111187784173E-4</v>
      </c>
      <c r="Y45">
        <v>3.0618320365435165E-4</v>
      </c>
      <c r="Z45">
        <v>3.045271305361719E-4</v>
      </c>
      <c r="AA45">
        <v>3.0399513652821353E-4</v>
      </c>
      <c r="AB45">
        <v>3.0207402823156433E-4</v>
      </c>
      <c r="AC45">
        <v>2.9469662267105642E-4</v>
      </c>
      <c r="AD45">
        <v>2.8703736742323953E-4</v>
      </c>
      <c r="AE45">
        <v>2.8274745870707782E-4</v>
      </c>
      <c r="AF45">
        <v>2.805323658715279E-4</v>
      </c>
      <c r="AG45">
        <v>2.8877521468730148E-4</v>
      </c>
      <c r="AH45">
        <v>2.9546470035163183E-4</v>
      </c>
      <c r="AI45">
        <v>2.9208837748928405E-4</v>
      </c>
      <c r="AJ45">
        <v>2.9057600395302645E-4</v>
      </c>
      <c r="AK45">
        <v>2.9434349391128971E-4</v>
      </c>
      <c r="AL45">
        <v>2.9265085243465529E-4</v>
      </c>
      <c r="AM45">
        <v>2.9216880014341771E-4</v>
      </c>
      <c r="AN45">
        <v>2.9016466569936633E-4</v>
      </c>
      <c r="AO45">
        <v>2.8251870278855911E-4</v>
      </c>
      <c r="AP45">
        <v>2.7182804646957754E-4</v>
      </c>
      <c r="AQ45">
        <v>2.6164592110919035E-4</v>
      </c>
      <c r="AR45">
        <v>2.6804550343252761E-4</v>
      </c>
      <c r="AS45">
        <v>2.7549766227609283E-4</v>
      </c>
      <c r="AT45">
        <v>2.8176733639267819E-4</v>
      </c>
      <c r="AU45">
        <v>2.7796085878454738E-4</v>
      </c>
      <c r="AV45">
        <v>2.7541060088055887E-4</v>
      </c>
      <c r="AW45">
        <v>2.7972646470102066E-4</v>
      </c>
      <c r="AX45">
        <v>2.7794930413975829E-4</v>
      </c>
      <c r="AY45">
        <v>2.7747199958975813E-4</v>
      </c>
      <c r="AZ45">
        <v>2.7559366642121094E-4</v>
      </c>
      <c r="BA45">
        <v>2.6853766525114205E-4</v>
      </c>
      <c r="BB45">
        <v>2.5854321717948807E-4</v>
      </c>
      <c r="BC45">
        <v>2.5189619161442597E-4</v>
      </c>
      <c r="BD45">
        <v>2.604064469792896E-4</v>
      </c>
      <c r="BE45">
        <v>2.6741227307624008E-4</v>
      </c>
      <c r="BF45">
        <v>2.7310834283934018E-4</v>
      </c>
      <c r="BG45">
        <v>2.6882746434601375E-4</v>
      </c>
      <c r="BH45">
        <v>2.6601614342587051E-4</v>
      </c>
      <c r="BK45" s="14">
        <f>components!E43*components!G43</f>
        <v>35197524.349716611</v>
      </c>
      <c r="BL45">
        <v>283.59892187166224</v>
      </c>
      <c r="BN45">
        <f t="shared" si="0"/>
        <v>1.0084004120295254E-9</v>
      </c>
      <c r="BO45" s="14" t="e">
        <f t="shared" si="1"/>
        <v>#VALUE!</v>
      </c>
    </row>
    <row r="46" spans="1:67" x14ac:dyDescent="0.2">
      <c r="A46">
        <v>4.1589137336292916E-4</v>
      </c>
      <c r="B46">
        <v>4.0862549391944118E-4</v>
      </c>
      <c r="C46">
        <v>3.8765476243580272E-4</v>
      </c>
      <c r="D46">
        <v>3.8109646627580186E-4</v>
      </c>
      <c r="E46">
        <v>3.6842442273412592E-4</v>
      </c>
      <c r="F46">
        <v>3.4952396004456259E-4</v>
      </c>
      <c r="G46">
        <v>3.3842326470610894E-4</v>
      </c>
      <c r="H46">
        <v>3.3547440058133654E-4</v>
      </c>
      <c r="I46">
        <v>3.3300343188054832E-4</v>
      </c>
      <c r="J46">
        <v>3.3078125275426054E-4</v>
      </c>
      <c r="K46">
        <v>3.2656583037045373E-4</v>
      </c>
      <c r="L46">
        <v>3.162355942079701E-4</v>
      </c>
      <c r="M46">
        <v>3.1326145382092253E-4</v>
      </c>
      <c r="N46">
        <v>3.1058585221009519E-4</v>
      </c>
      <c r="O46">
        <v>3.0779144412730879E-4</v>
      </c>
      <c r="P46">
        <v>3.0279007183442599E-4</v>
      </c>
      <c r="Q46">
        <v>2.926366317426831E-4</v>
      </c>
      <c r="R46">
        <v>2.8051806943192251E-4</v>
      </c>
      <c r="S46">
        <v>2.745138575986916E-4</v>
      </c>
      <c r="T46">
        <v>2.7658398006016947E-4</v>
      </c>
      <c r="U46">
        <v>2.8193734525164033E-4</v>
      </c>
      <c r="V46">
        <v>2.9187177846151641E-4</v>
      </c>
      <c r="W46">
        <v>2.9730580520392913E-4</v>
      </c>
      <c r="X46">
        <v>2.9639785112782528E-4</v>
      </c>
      <c r="Y46">
        <v>2.9517779061001928E-4</v>
      </c>
      <c r="Z46">
        <v>2.9361514752709053E-4</v>
      </c>
      <c r="AA46">
        <v>2.9309269093558566E-4</v>
      </c>
      <c r="AB46">
        <v>2.9125669095957438E-4</v>
      </c>
      <c r="AC46">
        <v>2.8422939548848733E-4</v>
      </c>
      <c r="AD46">
        <v>2.7698202932381312E-4</v>
      </c>
      <c r="AE46">
        <v>2.7290246210694759E-4</v>
      </c>
      <c r="AF46">
        <v>2.7090005000863804E-4</v>
      </c>
      <c r="AG46">
        <v>2.7900909862040859E-4</v>
      </c>
      <c r="AH46">
        <v>2.857053345164867E-4</v>
      </c>
      <c r="AI46">
        <v>2.8283994418517401E-4</v>
      </c>
      <c r="AJ46">
        <v>2.8141605641716883E-4</v>
      </c>
      <c r="AK46">
        <v>2.8320131032261761E-4</v>
      </c>
      <c r="AL46">
        <v>2.8160085066337379E-4</v>
      </c>
      <c r="AM46">
        <v>2.8112341116326862E-4</v>
      </c>
      <c r="AN46">
        <v>2.7920666368946319E-4</v>
      </c>
      <c r="AO46">
        <v>2.7193425683537837E-4</v>
      </c>
      <c r="AP46">
        <v>2.6164592110919035E-4</v>
      </c>
      <c r="AQ46">
        <v>2.5214213826169735E-4</v>
      </c>
      <c r="AR46">
        <v>2.5892890707638754E-4</v>
      </c>
      <c r="AS46">
        <v>2.6628134114620481E-4</v>
      </c>
      <c r="AT46">
        <v>2.7259006331009286E-4</v>
      </c>
      <c r="AU46">
        <v>2.6932531071633656E-4</v>
      </c>
      <c r="AV46">
        <v>2.6687648936534418E-4</v>
      </c>
      <c r="AW46">
        <v>2.6917838442217608E-4</v>
      </c>
      <c r="AX46">
        <v>2.674940110993536E-4</v>
      </c>
      <c r="AY46">
        <v>2.6701823864615031E-4</v>
      </c>
      <c r="AZ46">
        <v>2.652218650928944E-4</v>
      </c>
      <c r="BA46">
        <v>2.5851884880141165E-4</v>
      </c>
      <c r="BB46">
        <v>2.488980929621999E-4</v>
      </c>
      <c r="BC46">
        <v>2.4279374651581785E-4</v>
      </c>
      <c r="BD46">
        <v>2.517334527614572E-4</v>
      </c>
      <c r="BE46">
        <v>2.586641966158109E-4</v>
      </c>
      <c r="BF46">
        <v>2.6442692149136358E-4</v>
      </c>
      <c r="BG46">
        <v>2.6070359818889999E-4</v>
      </c>
      <c r="BH46">
        <v>2.5799944658313779E-4</v>
      </c>
      <c r="BK46" s="14">
        <f>components!E44*components!G44</f>
        <v>53033729.786150597</v>
      </c>
      <c r="BL46">
        <v>207.66891192289359</v>
      </c>
      <c r="BN46">
        <f t="shared" si="0"/>
        <v>7.3841400724201452E-10</v>
      </c>
      <c r="BO46" s="14" t="e">
        <f t="shared" si="1"/>
        <v>#VALUE!</v>
      </c>
    </row>
    <row r="47" spans="1:67" x14ac:dyDescent="0.2">
      <c r="A47">
        <v>4.3387223262918178E-4</v>
      </c>
      <c r="B47">
        <v>4.2347006732063166E-4</v>
      </c>
      <c r="C47">
        <v>4.0121749735983701E-4</v>
      </c>
      <c r="D47">
        <v>3.9471974957317098E-4</v>
      </c>
      <c r="E47">
        <v>3.8209894219038315E-4</v>
      </c>
      <c r="F47">
        <v>3.6272084949369264E-4</v>
      </c>
      <c r="G47">
        <v>3.5141356669466436E-4</v>
      </c>
      <c r="H47">
        <v>3.4859343549481324E-4</v>
      </c>
      <c r="I47">
        <v>3.4602216148297839E-4</v>
      </c>
      <c r="J47">
        <v>3.4358659622729296E-4</v>
      </c>
      <c r="K47">
        <v>3.3912752996480473E-4</v>
      </c>
      <c r="L47">
        <v>3.2806230575582165E-4</v>
      </c>
      <c r="M47">
        <v>3.2512428706455506E-4</v>
      </c>
      <c r="N47">
        <v>3.2240858374339362E-4</v>
      </c>
      <c r="O47">
        <v>3.1947794342559316E-4</v>
      </c>
      <c r="P47">
        <v>3.1427334414634467E-4</v>
      </c>
      <c r="Q47">
        <v>3.0386022345179199E-4</v>
      </c>
      <c r="R47">
        <v>2.9146173180261467E-4</v>
      </c>
      <c r="S47">
        <v>2.8521724886414413E-4</v>
      </c>
      <c r="T47">
        <v>2.8727457183503312E-4</v>
      </c>
      <c r="U47">
        <v>2.9305222315295323E-4</v>
      </c>
      <c r="V47">
        <v>3.035101909347539E-4</v>
      </c>
      <c r="W47">
        <v>3.0944273394072449E-4</v>
      </c>
      <c r="X47">
        <v>3.0849374318219343E-4</v>
      </c>
      <c r="Y47">
        <v>3.0706546764944112E-4</v>
      </c>
      <c r="Z47">
        <v>3.0533255790564248E-4</v>
      </c>
      <c r="AA47">
        <v>3.0449928490949531E-4</v>
      </c>
      <c r="AB47">
        <v>3.0256977593052457E-4</v>
      </c>
      <c r="AC47">
        <v>2.9549278091985852E-4</v>
      </c>
      <c r="AD47">
        <v>2.8794021493378218E-4</v>
      </c>
      <c r="AE47">
        <v>2.8354221504657497E-4</v>
      </c>
      <c r="AF47">
        <v>2.8188209869616383E-4</v>
      </c>
      <c r="AG47">
        <v>2.9039825436965894E-4</v>
      </c>
      <c r="AH47">
        <v>2.9729349472430949E-4</v>
      </c>
      <c r="AI47">
        <v>2.9459918874601289E-4</v>
      </c>
      <c r="AJ47">
        <v>2.9277539888560456E-4</v>
      </c>
      <c r="AK47">
        <v>2.9072750843331206E-4</v>
      </c>
      <c r="AL47">
        <v>2.8894201570995215E-4</v>
      </c>
      <c r="AM47">
        <v>2.8814192870436678E-4</v>
      </c>
      <c r="AN47">
        <v>2.861236237841425E-4</v>
      </c>
      <c r="AO47">
        <v>2.788561001707208E-4</v>
      </c>
      <c r="AP47">
        <v>2.6804550343252761E-4</v>
      </c>
      <c r="AQ47">
        <v>2.5892890707638754E-4</v>
      </c>
      <c r="AR47">
        <v>2.6885514889155075E-4</v>
      </c>
      <c r="AS47">
        <v>2.7655906058598226E-4</v>
      </c>
      <c r="AT47">
        <v>2.8304500016673918E-4</v>
      </c>
      <c r="AU47">
        <v>2.7994197836806508E-4</v>
      </c>
      <c r="AV47">
        <v>2.7707219481575018E-4</v>
      </c>
      <c r="AW47">
        <v>2.7545417053353891E-4</v>
      </c>
      <c r="AX47">
        <v>2.7357479985663113E-4</v>
      </c>
      <c r="AY47">
        <v>2.7276747596050103E-4</v>
      </c>
      <c r="AZ47">
        <v>2.7086915223576569E-4</v>
      </c>
      <c r="BA47">
        <v>2.6419346052999892E-4</v>
      </c>
      <c r="BB47">
        <v>2.5410222681803416E-4</v>
      </c>
      <c r="BC47">
        <v>2.4853009232962009E-4</v>
      </c>
      <c r="BD47">
        <v>2.6134679599049615E-4</v>
      </c>
      <c r="BE47">
        <v>2.6861743808020191E-4</v>
      </c>
      <c r="BF47">
        <v>2.7453903200619063E-4</v>
      </c>
      <c r="BG47">
        <v>2.7093994868089772E-4</v>
      </c>
      <c r="BH47">
        <v>2.6779740503015309E-4</v>
      </c>
      <c r="BK47" s="14">
        <f>components!E45*components!G45</f>
        <v>3108820.5523200999</v>
      </c>
      <c r="BL47">
        <v>168.47310151563715</v>
      </c>
      <c r="BN47">
        <f t="shared" si="0"/>
        <v>5.9904439644217189E-10</v>
      </c>
      <c r="BO47" s="14" t="e">
        <f t="shared" si="1"/>
        <v>#VALUE!</v>
      </c>
    </row>
    <row r="48" spans="1:67" x14ac:dyDescent="0.2">
      <c r="A48">
        <v>4.4345285801752644E-4</v>
      </c>
      <c r="B48">
        <v>4.3230325794838654E-4</v>
      </c>
      <c r="C48">
        <v>4.0942668593564255E-4</v>
      </c>
      <c r="D48">
        <v>4.0298680389741075E-4</v>
      </c>
      <c r="E48">
        <v>3.9016250637155205E-4</v>
      </c>
      <c r="F48">
        <v>3.7054746401570096E-4</v>
      </c>
      <c r="G48">
        <v>3.5926071316282987E-4</v>
      </c>
      <c r="H48">
        <v>3.5665573093720176E-4</v>
      </c>
      <c r="I48">
        <v>3.542342479657645E-4</v>
      </c>
      <c r="J48">
        <v>3.5188687018233091E-4</v>
      </c>
      <c r="K48">
        <v>3.4746920040170932E-4</v>
      </c>
      <c r="L48">
        <v>3.3650295734886324E-4</v>
      </c>
      <c r="M48">
        <v>3.3359216334118337E-4</v>
      </c>
      <c r="N48">
        <v>3.3081648729698461E-4</v>
      </c>
      <c r="O48">
        <v>3.2778619086546541E-4</v>
      </c>
      <c r="P48">
        <v>3.2241457327764745E-4</v>
      </c>
      <c r="Q48">
        <v>3.1161727881504406E-4</v>
      </c>
      <c r="R48">
        <v>2.9883972336475255E-4</v>
      </c>
      <c r="S48">
        <v>2.9245899390928842E-4</v>
      </c>
      <c r="T48">
        <v>2.9466059090363009E-4</v>
      </c>
      <c r="U48">
        <v>3.0064533844798995E-4</v>
      </c>
      <c r="V48">
        <v>3.1144050354932996E-4</v>
      </c>
      <c r="W48">
        <v>3.1758004917854864E-4</v>
      </c>
      <c r="X48">
        <v>3.1668190714393747E-4</v>
      </c>
      <c r="Y48">
        <v>3.1535611118209807E-4</v>
      </c>
      <c r="Z48">
        <v>3.1365753927925819E-4</v>
      </c>
      <c r="AA48">
        <v>3.1282282198912388E-4</v>
      </c>
      <c r="AB48">
        <v>3.1083270417706755E-4</v>
      </c>
      <c r="AC48">
        <v>3.0352053508363565E-4</v>
      </c>
      <c r="AD48">
        <v>2.9583883198509771E-4</v>
      </c>
      <c r="AE48">
        <v>2.9142409461305397E-4</v>
      </c>
      <c r="AF48">
        <v>2.8975983433358416E-4</v>
      </c>
      <c r="AG48">
        <v>2.9876033728718111E-4</v>
      </c>
      <c r="AH48">
        <v>3.062418136905608E-4</v>
      </c>
      <c r="AI48">
        <v>3.0385375542198016E-4</v>
      </c>
      <c r="AJ48">
        <v>3.0214967701361952E-4</v>
      </c>
      <c r="AK48">
        <v>2.9878419678729329E-4</v>
      </c>
      <c r="AL48">
        <v>2.9703158777426856E-4</v>
      </c>
      <c r="AM48">
        <v>2.9622951570464989E-4</v>
      </c>
      <c r="AN48">
        <v>2.9414712564747645E-4</v>
      </c>
      <c r="AO48">
        <v>2.8663556906985329E-4</v>
      </c>
      <c r="AP48">
        <v>2.7549766227609283E-4</v>
      </c>
      <c r="AQ48">
        <v>2.6628134114620481E-4</v>
      </c>
      <c r="AR48">
        <v>2.7655906058598226E-4</v>
      </c>
      <c r="AS48">
        <v>2.8473425895091949E-4</v>
      </c>
      <c r="AT48">
        <v>2.9179984863341547E-4</v>
      </c>
      <c r="AU48">
        <v>2.8901343586687722E-4</v>
      </c>
      <c r="AV48">
        <v>2.8622494449626312E-4</v>
      </c>
      <c r="AW48">
        <v>2.8330185671515814E-4</v>
      </c>
      <c r="AX48">
        <v>2.8145333884332555E-4</v>
      </c>
      <c r="AY48">
        <v>2.8064433149197095E-4</v>
      </c>
      <c r="AZ48">
        <v>2.7868537775949657E-4</v>
      </c>
      <c r="BA48">
        <v>2.7178354224707244E-4</v>
      </c>
      <c r="BB48">
        <v>2.6137213403639603E-4</v>
      </c>
      <c r="BC48">
        <v>2.5579197986164842E-4</v>
      </c>
      <c r="BD48">
        <v>2.6904528974039962E-4</v>
      </c>
      <c r="BE48">
        <v>2.7677999424497986E-4</v>
      </c>
      <c r="BF48">
        <v>2.8327066920169971E-4</v>
      </c>
      <c r="BG48">
        <v>2.7998617695398307E-4</v>
      </c>
      <c r="BH48">
        <v>2.76919909909556E-4</v>
      </c>
      <c r="BK48" s="14">
        <f>components!E46*components!G46</f>
        <v>6222410.333032201</v>
      </c>
      <c r="BL48">
        <v>-5.2281307174512222</v>
      </c>
      <c r="BN48">
        <f t="shared" si="0"/>
        <v>-1.8589806811775555E-11</v>
      </c>
      <c r="BO48" s="14" t="e">
        <f t="shared" si="1"/>
        <v>#VALUE!</v>
      </c>
    </row>
    <row r="49" spans="1:67" x14ac:dyDescent="0.2">
      <c r="A49">
        <v>4.505698293324308E-4</v>
      </c>
      <c r="B49">
        <v>4.3874296694459579E-4</v>
      </c>
      <c r="C49">
        <v>4.151889159673627E-4</v>
      </c>
      <c r="D49">
        <v>4.0883330101272429E-4</v>
      </c>
      <c r="E49">
        <v>3.9575307796430167E-4</v>
      </c>
      <c r="F49">
        <v>3.7597654551588299E-4</v>
      </c>
      <c r="G49">
        <v>3.6475194970564249E-4</v>
      </c>
      <c r="H49">
        <v>3.624198331264083E-4</v>
      </c>
      <c r="I49">
        <v>3.6010115582648565E-4</v>
      </c>
      <c r="J49">
        <v>3.5774677524368488E-4</v>
      </c>
      <c r="K49">
        <v>3.5324924325163106E-4</v>
      </c>
      <c r="L49">
        <v>3.426286534304496E-4</v>
      </c>
      <c r="M49">
        <v>3.3975549017839875E-4</v>
      </c>
      <c r="N49">
        <v>3.368922786505436E-4</v>
      </c>
      <c r="O49">
        <v>3.3370260104833563E-4</v>
      </c>
      <c r="P49">
        <v>3.2814215312715252E-4</v>
      </c>
      <c r="Q49">
        <v>3.1687926965661382E-4</v>
      </c>
      <c r="R49">
        <v>3.0374127609355189E-4</v>
      </c>
      <c r="S49">
        <v>2.9726890389554018E-4</v>
      </c>
      <c r="T49">
        <v>2.9963922749689495E-4</v>
      </c>
      <c r="U49">
        <v>3.0573454175794568E-4</v>
      </c>
      <c r="V49">
        <v>3.168102107864928E-4</v>
      </c>
      <c r="W49">
        <v>3.2313975256452319E-4</v>
      </c>
      <c r="X49">
        <v>3.224193479242666E-4</v>
      </c>
      <c r="Y49">
        <v>3.2135794348914242E-4</v>
      </c>
      <c r="Z49">
        <v>3.1975816359090532E-4</v>
      </c>
      <c r="AA49">
        <v>3.1900530613711547E-4</v>
      </c>
      <c r="AB49">
        <v>3.1696581732476364E-4</v>
      </c>
      <c r="AC49">
        <v>3.0946165946479351E-4</v>
      </c>
      <c r="AD49">
        <v>3.0182604000246807E-4</v>
      </c>
      <c r="AE49">
        <v>2.975390624454713E-4</v>
      </c>
      <c r="AF49">
        <v>2.9591071726592274E-4</v>
      </c>
      <c r="AG49">
        <v>3.0548532285716205E-4</v>
      </c>
      <c r="AH49">
        <v>3.1388348797458971E-4</v>
      </c>
      <c r="AI49">
        <v>3.122385240326093E-4</v>
      </c>
      <c r="AJ49">
        <v>3.1078230519332635E-4</v>
      </c>
      <c r="AK49">
        <v>3.0536360043090536E-4</v>
      </c>
      <c r="AL49">
        <v>3.0370998723725477E-4</v>
      </c>
      <c r="AM49">
        <v>3.0298979397476124E-4</v>
      </c>
      <c r="AN49">
        <v>3.0085571409826174E-4</v>
      </c>
      <c r="AO49">
        <v>2.9313841488974455E-4</v>
      </c>
      <c r="AP49">
        <v>2.8176733639267819E-4</v>
      </c>
      <c r="AQ49">
        <v>2.7259006331009286E-4</v>
      </c>
      <c r="AR49">
        <v>2.8304500016673918E-4</v>
      </c>
      <c r="AS49">
        <v>2.9179984863341547E-4</v>
      </c>
      <c r="AT49">
        <v>2.9980424946264464E-4</v>
      </c>
      <c r="AU49">
        <v>2.9780869285198503E-4</v>
      </c>
      <c r="AV49">
        <v>2.9521990162932382E-4</v>
      </c>
      <c r="AW49">
        <v>2.9023728917133569E-4</v>
      </c>
      <c r="AX49">
        <v>2.8848577302590468E-4</v>
      </c>
      <c r="AY49">
        <v>2.8775793158225381E-4</v>
      </c>
      <c r="AZ49">
        <v>2.8575135523677825E-4</v>
      </c>
      <c r="BA49">
        <v>2.7865888588890633E-4</v>
      </c>
      <c r="BB49">
        <v>2.6799681650724349E-4</v>
      </c>
      <c r="BC49">
        <v>2.6252114136281673E-4</v>
      </c>
      <c r="BD49">
        <v>2.7576402679908456E-4</v>
      </c>
      <c r="BE49">
        <v>2.8408315227145046E-4</v>
      </c>
      <c r="BF49">
        <v>2.9151203370739924E-4</v>
      </c>
      <c r="BG49">
        <v>2.8902363322369441E-4</v>
      </c>
      <c r="BH49">
        <v>2.8615101841937497E-4</v>
      </c>
      <c r="BK49" s="14">
        <f>components!E47*components!G47</f>
        <v>-22044847.995336205</v>
      </c>
      <c r="BL49">
        <v>-225.79828611418316</v>
      </c>
      <c r="BN49">
        <f t="shared" si="0"/>
        <v>-8.0287711691704669E-10</v>
      </c>
      <c r="BO49" s="14" t="e">
        <f t="shared" si="1"/>
        <v>#VALUE!</v>
      </c>
    </row>
    <row r="50" spans="1:67" x14ac:dyDescent="0.2">
      <c r="A50">
        <v>4.4351499567668996E-4</v>
      </c>
      <c r="B50">
        <v>4.3112130256994622E-4</v>
      </c>
      <c r="C50">
        <v>4.0736343740508329E-4</v>
      </c>
      <c r="D50">
        <v>4.0121184308480532E-4</v>
      </c>
      <c r="E50">
        <v>3.8819907584813353E-4</v>
      </c>
      <c r="F50">
        <v>3.6875733675305729E-4</v>
      </c>
      <c r="G50">
        <v>3.5780807376202192E-4</v>
      </c>
      <c r="H50">
        <v>3.5570848558493293E-4</v>
      </c>
      <c r="I50">
        <v>3.5337318667532866E-4</v>
      </c>
      <c r="J50">
        <v>3.5090584010673211E-4</v>
      </c>
      <c r="K50">
        <v>3.4627926877065993E-4</v>
      </c>
      <c r="L50">
        <v>3.3630702998515123E-4</v>
      </c>
      <c r="M50">
        <v>3.3357717567630715E-4</v>
      </c>
      <c r="N50">
        <v>3.307065746771739E-4</v>
      </c>
      <c r="O50">
        <v>3.274475733643159E-4</v>
      </c>
      <c r="P50">
        <v>3.2187764700498326E-4</v>
      </c>
      <c r="Q50">
        <v>3.1054986674915029E-4</v>
      </c>
      <c r="R50">
        <v>2.9757402150892604E-4</v>
      </c>
      <c r="S50">
        <v>2.9124288503674088E-4</v>
      </c>
      <c r="T50">
        <v>2.9369697735323217E-4</v>
      </c>
      <c r="U50">
        <v>2.9973762193020618E-4</v>
      </c>
      <c r="V50">
        <v>3.1071383921541217E-4</v>
      </c>
      <c r="W50">
        <v>3.1713839600584559E-4</v>
      </c>
      <c r="X50">
        <v>3.1669421769211023E-4</v>
      </c>
      <c r="Y50">
        <v>3.1597928790784771E-4</v>
      </c>
      <c r="Z50">
        <v>3.1453931367434476E-4</v>
      </c>
      <c r="AA50">
        <v>3.1390676717533717E-4</v>
      </c>
      <c r="AB50">
        <v>3.1190518746410513E-4</v>
      </c>
      <c r="AC50">
        <v>3.0455410658664875E-4</v>
      </c>
      <c r="AD50">
        <v>2.9734157317561131E-4</v>
      </c>
      <c r="AE50">
        <v>2.9336615227523982E-4</v>
      </c>
      <c r="AF50">
        <v>2.9191420342783951E-4</v>
      </c>
      <c r="AG50">
        <v>3.0176525691184185E-4</v>
      </c>
      <c r="AH50">
        <v>3.1089870568323032E-4</v>
      </c>
      <c r="AI50">
        <v>3.1030094926711181E-4</v>
      </c>
      <c r="AJ50">
        <v>3.0912346694069159E-4</v>
      </c>
      <c r="AK50">
        <v>3.0087317650054113E-4</v>
      </c>
      <c r="AL50">
        <v>2.9938023156228673E-4</v>
      </c>
      <c r="AM50">
        <v>2.9877799343724443E-4</v>
      </c>
      <c r="AN50">
        <v>2.9668310473425177E-4</v>
      </c>
      <c r="AO50">
        <v>2.8912217097407388E-4</v>
      </c>
      <c r="AP50">
        <v>2.7796085878454738E-4</v>
      </c>
      <c r="AQ50">
        <v>2.6932531071633656E-4</v>
      </c>
      <c r="AR50">
        <v>2.7994197836806508E-4</v>
      </c>
      <c r="AS50">
        <v>2.8901343586687722E-4</v>
      </c>
      <c r="AT50">
        <v>2.9780869285198503E-4</v>
      </c>
      <c r="AU50">
        <v>2.9693303202655045E-4</v>
      </c>
      <c r="AV50">
        <v>2.9459531249944731E-4</v>
      </c>
      <c r="AW50">
        <v>2.8674565664451787E-4</v>
      </c>
      <c r="AX50">
        <v>2.8515402911167924E-4</v>
      </c>
      <c r="AY50">
        <v>2.845409308800683E-4</v>
      </c>
      <c r="AZ50">
        <v>2.8257291890848129E-4</v>
      </c>
      <c r="BA50">
        <v>2.7563008313443577E-4</v>
      </c>
      <c r="BB50">
        <v>2.651319044394509E-4</v>
      </c>
      <c r="BC50">
        <v>2.6013110071652549E-4</v>
      </c>
      <c r="BD50">
        <v>2.7323737900267214E-4</v>
      </c>
      <c r="BE50">
        <v>2.8190034335911579E-4</v>
      </c>
      <c r="BF50">
        <v>2.9014449760217061E-4</v>
      </c>
      <c r="BG50">
        <v>2.8879320420562374E-4</v>
      </c>
      <c r="BH50">
        <v>2.861707059409868E-4</v>
      </c>
      <c r="BK50" s="14">
        <f>components!E48*components!G48</f>
        <v>-18521371.074460797</v>
      </c>
      <c r="BL50">
        <v>-411.05633334147751</v>
      </c>
      <c r="BN50">
        <f t="shared" si="0"/>
        <v>-1.4616042020655878E-9</v>
      </c>
      <c r="BO50" s="14" t="e">
        <f t="shared" si="1"/>
        <v>#VALUE!</v>
      </c>
    </row>
    <row r="51" spans="1:67" x14ac:dyDescent="0.2">
      <c r="A51">
        <v>4.3646747094794531E-4</v>
      </c>
      <c r="B51">
        <v>4.2428608310134987E-4</v>
      </c>
      <c r="C51">
        <v>4.008999959955043E-4</v>
      </c>
      <c r="D51">
        <v>3.9498963303292219E-4</v>
      </c>
      <c r="E51">
        <v>3.8220569939900658E-4</v>
      </c>
      <c r="F51">
        <v>3.6322064937957825E-4</v>
      </c>
      <c r="G51">
        <v>3.5264387000735233E-4</v>
      </c>
      <c r="H51">
        <v>3.5076704826180692E-4</v>
      </c>
      <c r="I51">
        <v>3.4861845539701445E-4</v>
      </c>
      <c r="J51">
        <v>3.462881594021764E-4</v>
      </c>
      <c r="K51">
        <v>3.4182005823762967E-4</v>
      </c>
      <c r="L51">
        <v>3.3227329344302136E-4</v>
      </c>
      <c r="M51">
        <v>3.2961941532086566E-4</v>
      </c>
      <c r="N51">
        <v>3.2678288713547604E-4</v>
      </c>
      <c r="O51">
        <v>3.2355047049008751E-4</v>
      </c>
      <c r="P51">
        <v>3.1802810778471018E-4</v>
      </c>
      <c r="Q51">
        <v>3.0673056483711123E-4</v>
      </c>
      <c r="R51">
        <v>2.9383560253994811E-4</v>
      </c>
      <c r="S51">
        <v>2.8759888158226814E-4</v>
      </c>
      <c r="T51">
        <v>2.9009444674326637E-4</v>
      </c>
      <c r="U51">
        <v>2.9608138525473817E-4</v>
      </c>
      <c r="V51">
        <v>3.0695048723727397E-4</v>
      </c>
      <c r="W51">
        <v>3.1327280596098352E-4</v>
      </c>
      <c r="X51">
        <v>3.12876551413641E-4</v>
      </c>
      <c r="Y51">
        <v>3.1228556666581999E-4</v>
      </c>
      <c r="Z51">
        <v>3.1093027513562371E-4</v>
      </c>
      <c r="AA51">
        <v>3.1035774094021211E-4</v>
      </c>
      <c r="AB51">
        <v>3.0837659130581059E-4</v>
      </c>
      <c r="AC51">
        <v>3.0105081143362659E-4</v>
      </c>
      <c r="AD51">
        <v>2.9397273481424015E-4</v>
      </c>
      <c r="AE51">
        <v>2.9013294052083452E-4</v>
      </c>
      <c r="AF51">
        <v>2.8867767819684427E-4</v>
      </c>
      <c r="AG51">
        <v>2.98594500256539E-4</v>
      </c>
      <c r="AH51">
        <v>3.0791952026585544E-4</v>
      </c>
      <c r="AI51">
        <v>3.0755389116425986E-4</v>
      </c>
      <c r="AJ51">
        <v>3.0656254541790683E-4</v>
      </c>
      <c r="AK51">
        <v>2.9802991357043675E-4</v>
      </c>
      <c r="AL51">
        <v>2.9662372461982555E-4</v>
      </c>
      <c r="AM51">
        <v>2.9608190771523226E-4</v>
      </c>
      <c r="AN51">
        <v>2.9400831721645916E-4</v>
      </c>
      <c r="AO51">
        <v>2.8646374411646862E-4</v>
      </c>
      <c r="AP51">
        <v>2.7541060088055887E-4</v>
      </c>
      <c r="AQ51">
        <v>2.6687648936534418E-4</v>
      </c>
      <c r="AR51">
        <v>2.7707219481575018E-4</v>
      </c>
      <c r="AS51">
        <v>2.8622494449626312E-4</v>
      </c>
      <c r="AT51">
        <v>2.9521990162932382E-4</v>
      </c>
      <c r="AU51">
        <v>2.9459531249944731E-4</v>
      </c>
      <c r="AV51">
        <v>2.9244960438364341E-4</v>
      </c>
      <c r="AW51">
        <v>2.8432469160770299E-4</v>
      </c>
      <c r="AX51">
        <v>2.8282224766484844E-4</v>
      </c>
      <c r="AY51">
        <v>2.8227135335252867E-4</v>
      </c>
      <c r="AZ51">
        <v>2.8032392232587563E-4</v>
      </c>
      <c r="BA51">
        <v>2.7339109169959795E-4</v>
      </c>
      <c r="BB51">
        <v>2.6298049174911729E-4</v>
      </c>
      <c r="BC51">
        <v>2.5802641759418055E-4</v>
      </c>
      <c r="BD51">
        <v>2.706025330567668E-4</v>
      </c>
      <c r="BE51">
        <v>2.7935442315367534E-4</v>
      </c>
      <c r="BF51">
        <v>2.8780807383080249E-4</v>
      </c>
      <c r="BG51">
        <v>2.8672470692071129E-4</v>
      </c>
      <c r="BH51">
        <v>2.843003195033646E-4</v>
      </c>
      <c r="BK51" s="14">
        <f>components!E49*components!G49</f>
        <v>-10404598.954805601</v>
      </c>
      <c r="BL51">
        <v>-533.56464563665213</v>
      </c>
      <c r="BN51">
        <f t="shared" si="0"/>
        <v>-1.8972103453477563E-9</v>
      </c>
      <c r="BO51" s="14" t="e">
        <f t="shared" si="1"/>
        <v>#VALUE!</v>
      </c>
    </row>
    <row r="52" spans="1:67" x14ac:dyDescent="0.2">
      <c r="A52">
        <v>4.3878036917935971E-4</v>
      </c>
      <c r="B52">
        <v>4.3235312292116827E-4</v>
      </c>
      <c r="C52">
        <v>4.1087787974847733E-4</v>
      </c>
      <c r="D52">
        <v>4.0418439625519931E-4</v>
      </c>
      <c r="E52">
        <v>3.9094569754120759E-4</v>
      </c>
      <c r="F52">
        <v>3.7136516160208303E-4</v>
      </c>
      <c r="G52">
        <v>3.5999981112715877E-4</v>
      </c>
      <c r="H52">
        <v>3.5729879351971715E-4</v>
      </c>
      <c r="I52">
        <v>3.550494836632328E-4</v>
      </c>
      <c r="J52">
        <v>3.5285125714420979E-4</v>
      </c>
      <c r="K52">
        <v>3.4852509604889689E-4</v>
      </c>
      <c r="L52">
        <v>3.3779579031413439E-4</v>
      </c>
      <c r="M52">
        <v>3.3454806911734314E-4</v>
      </c>
      <c r="N52">
        <v>3.3166062718391006E-4</v>
      </c>
      <c r="O52">
        <v>3.2860383322049755E-4</v>
      </c>
      <c r="P52">
        <v>3.2323236651000557E-4</v>
      </c>
      <c r="Q52">
        <v>3.1211058990548659E-4</v>
      </c>
      <c r="R52">
        <v>2.9887732736586604E-4</v>
      </c>
      <c r="S52">
        <v>2.9246247034293334E-4</v>
      </c>
      <c r="T52">
        <v>2.9466990737263298E-4</v>
      </c>
      <c r="U52">
        <v>3.0005733540755628E-4</v>
      </c>
      <c r="V52">
        <v>3.1061881312400424E-4</v>
      </c>
      <c r="W52">
        <v>3.1596719485688009E-4</v>
      </c>
      <c r="X52">
        <v>3.1495147965192739E-4</v>
      </c>
      <c r="Y52">
        <v>3.1373160334081208E-4</v>
      </c>
      <c r="Z52">
        <v>3.1207960151096603E-4</v>
      </c>
      <c r="AA52">
        <v>3.116311157610683E-4</v>
      </c>
      <c r="AB52">
        <v>3.0964635536629798E-4</v>
      </c>
      <c r="AC52">
        <v>3.0196887897215852E-4</v>
      </c>
      <c r="AD52">
        <v>2.9411068070586054E-4</v>
      </c>
      <c r="AE52">
        <v>2.8982494807219253E-4</v>
      </c>
      <c r="AF52">
        <v>2.8754567158606996E-4</v>
      </c>
      <c r="AG52">
        <v>2.9619809181723384E-4</v>
      </c>
      <c r="AH52">
        <v>3.0355163481547048E-4</v>
      </c>
      <c r="AI52">
        <v>3.0043994131551631E-4</v>
      </c>
      <c r="AJ52">
        <v>2.9905087017401491E-4</v>
      </c>
      <c r="AK52">
        <v>3.0291940933572712E-4</v>
      </c>
      <c r="AL52">
        <v>3.0123189151478707E-4</v>
      </c>
      <c r="AM52">
        <v>3.0083629841038648E-4</v>
      </c>
      <c r="AN52">
        <v>2.9876577910342971E-4</v>
      </c>
      <c r="AO52">
        <v>2.9079180094091037E-4</v>
      </c>
      <c r="AP52">
        <v>2.7972646470102066E-4</v>
      </c>
      <c r="AQ52">
        <v>2.6917838442217608E-4</v>
      </c>
      <c r="AR52">
        <v>2.7545417053353891E-4</v>
      </c>
      <c r="AS52">
        <v>2.8330185671515814E-4</v>
      </c>
      <c r="AT52">
        <v>2.9023728917133569E-4</v>
      </c>
      <c r="AU52">
        <v>2.8674565664451787E-4</v>
      </c>
      <c r="AV52">
        <v>2.8432469160770299E-4</v>
      </c>
      <c r="AW52">
        <v>2.8869738010205343E-4</v>
      </c>
      <c r="AX52">
        <v>2.8692570898077344E-4</v>
      </c>
      <c r="AY52">
        <v>2.8653689631139348E-4</v>
      </c>
      <c r="AZ52">
        <v>2.845974527020379E-4</v>
      </c>
      <c r="BA52">
        <v>2.7722790646281519E-4</v>
      </c>
      <c r="BB52">
        <v>2.6684171570837237E-4</v>
      </c>
      <c r="BC52">
        <v>2.5989369632796217E-4</v>
      </c>
      <c r="BD52">
        <v>2.6786798880352796E-4</v>
      </c>
      <c r="BE52">
        <v>2.7526404090235431E-4</v>
      </c>
      <c r="BF52">
        <v>2.8161652214724281E-4</v>
      </c>
      <c r="BG52">
        <v>2.7765555535213274E-4</v>
      </c>
      <c r="BH52">
        <v>2.7497076235817825E-4</v>
      </c>
      <c r="BK52" s="14">
        <f>components!E50*components!G50</f>
        <v>-17190991.955042005</v>
      </c>
      <c r="BL52">
        <v>116.35516216107908</v>
      </c>
      <c r="BN52">
        <f t="shared" si="0"/>
        <v>4.137272197321371E-10</v>
      </c>
      <c r="BO52" s="14" t="e">
        <f t="shared" si="1"/>
        <v>#VALUE!</v>
      </c>
    </row>
    <row r="53" spans="1:67" x14ac:dyDescent="0.2">
      <c r="A53">
        <v>4.3417155038442392E-4</v>
      </c>
      <c r="B53">
        <v>4.2785881924688353E-4</v>
      </c>
      <c r="C53">
        <v>4.065564441769194E-4</v>
      </c>
      <c r="D53">
        <v>3.9996862747379602E-4</v>
      </c>
      <c r="E53">
        <v>3.8683381239615377E-4</v>
      </c>
      <c r="F53">
        <v>3.6748101286589435E-4</v>
      </c>
      <c r="G53">
        <v>3.5631783066430897E-4</v>
      </c>
      <c r="H53">
        <v>3.5374499031630386E-4</v>
      </c>
      <c r="I53">
        <v>3.5161682774384196E-4</v>
      </c>
      <c r="J53">
        <v>3.4953084897190728E-4</v>
      </c>
      <c r="K53">
        <v>3.4535196733510582E-4</v>
      </c>
      <c r="L53">
        <v>3.34909938993134E-4</v>
      </c>
      <c r="M53">
        <v>3.317541779397329E-4</v>
      </c>
      <c r="N53">
        <v>3.2889881490795968E-4</v>
      </c>
      <c r="O53">
        <v>3.2588313444504023E-4</v>
      </c>
      <c r="P53">
        <v>3.2055466804928356E-4</v>
      </c>
      <c r="Q53">
        <v>3.0948950543890474E-4</v>
      </c>
      <c r="R53">
        <v>2.9634439641385203E-4</v>
      </c>
      <c r="S53">
        <v>2.9000444438989832E-4</v>
      </c>
      <c r="T53">
        <v>2.922487665659109E-4</v>
      </c>
      <c r="U53">
        <v>2.9762059590873031E-4</v>
      </c>
      <c r="V53">
        <v>3.0812273781636316E-4</v>
      </c>
      <c r="W53">
        <v>3.1345722439569891E-4</v>
      </c>
      <c r="X53">
        <v>3.1247841574490203E-4</v>
      </c>
      <c r="Y53">
        <v>3.1133630029903949E-4</v>
      </c>
      <c r="Z53">
        <v>3.0973878801236987E-4</v>
      </c>
      <c r="AA53">
        <v>3.0932507903063436E-4</v>
      </c>
      <c r="AB53">
        <v>3.0736374396866614E-4</v>
      </c>
      <c r="AC53">
        <v>2.9971690507617449E-4</v>
      </c>
      <c r="AD53">
        <v>2.9194998214408043E-4</v>
      </c>
      <c r="AE53">
        <v>2.8774772601216898E-4</v>
      </c>
      <c r="AF53">
        <v>2.8547319923327361E-4</v>
      </c>
      <c r="AG53">
        <v>2.9414121136267339E-4</v>
      </c>
      <c r="AH53">
        <v>3.0158827079341605E-4</v>
      </c>
      <c r="AI53">
        <v>2.9862513197749437E-4</v>
      </c>
      <c r="AJ53">
        <v>2.9732003852954317E-4</v>
      </c>
      <c r="AK53">
        <v>3.0091692093256678E-4</v>
      </c>
      <c r="AL53">
        <v>2.9928510676024847E-4</v>
      </c>
      <c r="AM53">
        <v>2.9892406848757596E-4</v>
      </c>
      <c r="AN53">
        <v>2.9687744062450132E-4</v>
      </c>
      <c r="AO53">
        <v>2.8893099407193866E-4</v>
      </c>
      <c r="AP53">
        <v>2.7794930413975829E-4</v>
      </c>
      <c r="AQ53">
        <v>2.674940110993536E-4</v>
      </c>
      <c r="AR53">
        <v>2.7357479985663113E-4</v>
      </c>
      <c r="AS53">
        <v>2.8145333884332555E-4</v>
      </c>
      <c r="AT53">
        <v>2.8848577302590468E-4</v>
      </c>
      <c r="AU53">
        <v>2.8515402911167924E-4</v>
      </c>
      <c r="AV53">
        <v>2.8282224766484844E-4</v>
      </c>
      <c r="AW53">
        <v>2.8692570898077344E-4</v>
      </c>
      <c r="AX53">
        <v>2.8521117654805206E-4</v>
      </c>
      <c r="AY53">
        <v>2.8485769245093596E-4</v>
      </c>
      <c r="AZ53">
        <v>2.82941402219795E-4</v>
      </c>
      <c r="BA53">
        <v>2.7559549211193839E-4</v>
      </c>
      <c r="BB53">
        <v>2.6528142622306332E-4</v>
      </c>
      <c r="BC53">
        <v>2.5839879310394744E-4</v>
      </c>
      <c r="BD53">
        <v>2.6613119978584311E-4</v>
      </c>
      <c r="BE53">
        <v>2.7356251301955753E-4</v>
      </c>
      <c r="BF53">
        <v>2.8001807155922788E-4</v>
      </c>
      <c r="BG53">
        <v>2.7622687278654136E-4</v>
      </c>
      <c r="BH53">
        <v>2.7363539806930196E-4</v>
      </c>
      <c r="BK53" s="14">
        <f>components!E51*components!G51</f>
        <v>-14557709.277222801</v>
      </c>
      <c r="BL53">
        <v>36.806984408082826</v>
      </c>
      <c r="BN53">
        <f t="shared" si="0"/>
        <v>1.3087559712046901E-10</v>
      </c>
      <c r="BO53" s="14" t="e">
        <f t="shared" si="1"/>
        <v>#VALUE!</v>
      </c>
    </row>
    <row r="54" spans="1:67" x14ac:dyDescent="0.2">
      <c r="A54">
        <v>4.3161524689256167E-4</v>
      </c>
      <c r="B54">
        <v>4.2588234325548527E-4</v>
      </c>
      <c r="C54">
        <v>4.0468428022797043E-4</v>
      </c>
      <c r="D54">
        <v>3.9810525218596108E-4</v>
      </c>
      <c r="E54">
        <v>3.8495505223430903E-4</v>
      </c>
      <c r="F54">
        <v>3.6567288474750903E-4</v>
      </c>
      <c r="G54">
        <v>3.5455619590616234E-4</v>
      </c>
      <c r="H54">
        <v>3.5198879522219752E-4</v>
      </c>
      <c r="I54">
        <v>3.4982961083506337E-4</v>
      </c>
      <c r="J54">
        <v>3.4769933167194781E-4</v>
      </c>
      <c r="K54">
        <v>3.434958824445606E-4</v>
      </c>
      <c r="L54">
        <v>3.3317718483668446E-4</v>
      </c>
      <c r="M54">
        <v>3.3005618612990995E-4</v>
      </c>
      <c r="N54">
        <v>3.2720559727455074E-4</v>
      </c>
      <c r="O54">
        <v>3.2423570197067519E-4</v>
      </c>
      <c r="P54">
        <v>3.189433160084518E-4</v>
      </c>
      <c r="Q54">
        <v>3.0790174137337395E-4</v>
      </c>
      <c r="R54">
        <v>2.948007709182039E-4</v>
      </c>
      <c r="S54">
        <v>2.8851272982101064E-4</v>
      </c>
      <c r="T54">
        <v>2.9078203242975697E-4</v>
      </c>
      <c r="U54">
        <v>2.9616205712184923E-4</v>
      </c>
      <c r="V54">
        <v>3.0661541741480502E-4</v>
      </c>
      <c r="W54">
        <v>3.1193048201818847E-4</v>
      </c>
      <c r="X54">
        <v>3.1097290942992499E-4</v>
      </c>
      <c r="Y54">
        <v>3.0989687648457344E-4</v>
      </c>
      <c r="Z54">
        <v>3.083319893977166E-4</v>
      </c>
      <c r="AA54">
        <v>3.0799359172077855E-4</v>
      </c>
      <c r="AB54">
        <v>3.0607214061564348E-4</v>
      </c>
      <c r="AC54">
        <v>2.9846197316275901E-4</v>
      </c>
      <c r="AD54">
        <v>2.9078356615791414E-4</v>
      </c>
      <c r="AE54">
        <v>2.8664991309112662E-4</v>
      </c>
      <c r="AF54">
        <v>2.8436308991225997E-4</v>
      </c>
      <c r="AG54">
        <v>2.9301668386526948E-4</v>
      </c>
      <c r="AH54">
        <v>3.0053384138575156E-4</v>
      </c>
      <c r="AI54">
        <v>2.9767036058838276E-4</v>
      </c>
      <c r="AJ54">
        <v>2.9642573859993263E-4</v>
      </c>
      <c r="AK54">
        <v>3.001859832320778E-4</v>
      </c>
      <c r="AL54">
        <v>2.9858849865306472E-4</v>
      </c>
      <c r="AM54">
        <v>2.9830418342335945E-4</v>
      </c>
      <c r="AN54">
        <v>2.9629845246978686E-4</v>
      </c>
      <c r="AO54">
        <v>2.8838166463519095E-4</v>
      </c>
      <c r="AP54">
        <v>2.7747199958975813E-4</v>
      </c>
      <c r="AQ54">
        <v>2.6701823864615031E-4</v>
      </c>
      <c r="AR54">
        <v>2.7276747596050103E-4</v>
      </c>
      <c r="AS54">
        <v>2.8064433149197095E-4</v>
      </c>
      <c r="AT54">
        <v>2.8775793158225381E-4</v>
      </c>
      <c r="AU54">
        <v>2.845409308800683E-4</v>
      </c>
      <c r="AV54">
        <v>2.8227135335252867E-4</v>
      </c>
      <c r="AW54">
        <v>2.8653689631139348E-4</v>
      </c>
      <c r="AX54">
        <v>2.8485769245093596E-4</v>
      </c>
      <c r="AY54">
        <v>2.8458157911485146E-4</v>
      </c>
      <c r="AZ54">
        <v>2.8270613046713203E-4</v>
      </c>
      <c r="BA54">
        <v>2.7538613924451053E-4</v>
      </c>
      <c r="BB54">
        <v>2.6513070478534622E-4</v>
      </c>
      <c r="BC54">
        <v>2.5821629598834264E-4</v>
      </c>
      <c r="BD54">
        <v>2.6546709034990982E-4</v>
      </c>
      <c r="BE54">
        <v>2.7290194359280338E-4</v>
      </c>
      <c r="BF54">
        <v>2.7944467033271957E-4</v>
      </c>
      <c r="BG54">
        <v>2.7577496123022048E-4</v>
      </c>
      <c r="BH54">
        <v>2.7324762449659615E-4</v>
      </c>
      <c r="BK54" s="14">
        <f>components!E52*components!G52</f>
        <v>-4913299.3608080009</v>
      </c>
      <c r="BL54">
        <v>6.8836588173539894</v>
      </c>
      <c r="BN54">
        <f t="shared" si="0"/>
        <v>2.4476413174912161E-11</v>
      </c>
      <c r="BO54" s="14" t="e">
        <f t="shared" si="1"/>
        <v>#VALUE!</v>
      </c>
    </row>
    <row r="55" spans="1:67" x14ac:dyDescent="0.2">
      <c r="A55">
        <v>4.2701870890230777E-4</v>
      </c>
      <c r="B55">
        <v>4.2173784055126053E-4</v>
      </c>
      <c r="C55">
        <v>4.007530079052362E-4</v>
      </c>
      <c r="D55">
        <v>3.9424900869487652E-4</v>
      </c>
      <c r="E55">
        <v>3.8122071446937265E-4</v>
      </c>
      <c r="F55">
        <v>3.6213677226579129E-4</v>
      </c>
      <c r="G55">
        <v>3.5116894086729278E-4</v>
      </c>
      <c r="H55">
        <v>3.4865593166064589E-4</v>
      </c>
      <c r="I55">
        <v>3.4651860556299984E-4</v>
      </c>
      <c r="J55">
        <v>3.4439689284909768E-4</v>
      </c>
      <c r="K55">
        <v>3.4026033309948669E-4</v>
      </c>
      <c r="L55">
        <v>3.3007134943332026E-4</v>
      </c>
      <c r="M55">
        <v>3.2704349091162906E-4</v>
      </c>
      <c r="N55">
        <v>3.242338298499257E-4</v>
      </c>
      <c r="O55">
        <v>3.2136187258517723E-4</v>
      </c>
      <c r="P55">
        <v>3.1614992862021664E-4</v>
      </c>
      <c r="Q55">
        <v>3.0523285572155536E-4</v>
      </c>
      <c r="R55">
        <v>2.9226326167541128E-4</v>
      </c>
      <c r="S55">
        <v>2.8606169027083528E-4</v>
      </c>
      <c r="T55">
        <v>2.8834502027441937E-4</v>
      </c>
      <c r="U55">
        <v>2.9376892380412225E-4</v>
      </c>
      <c r="V55">
        <v>3.0415165955242619E-4</v>
      </c>
      <c r="W55">
        <v>3.0945989512417784E-4</v>
      </c>
      <c r="X55">
        <v>3.0849170841336604E-4</v>
      </c>
      <c r="Y55">
        <v>3.0744079438907874E-4</v>
      </c>
      <c r="Z55">
        <v>3.058973659968818E-4</v>
      </c>
      <c r="AA55">
        <v>3.0559956810038475E-4</v>
      </c>
      <c r="AB55">
        <v>3.0373367109687353E-4</v>
      </c>
      <c r="AC55">
        <v>2.9620726153170817E-4</v>
      </c>
      <c r="AD55">
        <v>2.8861272724619344E-4</v>
      </c>
      <c r="AE55">
        <v>2.845246368452544E-4</v>
      </c>
      <c r="AF55">
        <v>2.8225934886869173E-4</v>
      </c>
      <c r="AG55">
        <v>2.9083928005076305E-4</v>
      </c>
      <c r="AH55">
        <v>2.9830509732865529E-4</v>
      </c>
      <c r="AI55">
        <v>2.9547043632557944E-4</v>
      </c>
      <c r="AJ55">
        <v>2.9423218681568506E-4</v>
      </c>
      <c r="AK55">
        <v>2.9800923545748149E-4</v>
      </c>
      <c r="AL55">
        <v>2.9643372327275947E-4</v>
      </c>
      <c r="AM55">
        <v>2.9618986017328241E-4</v>
      </c>
      <c r="AN55">
        <v>2.942403420235735E-4</v>
      </c>
      <c r="AO55">
        <v>2.8640750224037995E-4</v>
      </c>
      <c r="AP55">
        <v>2.7559366642121094E-4</v>
      </c>
      <c r="AQ55">
        <v>2.652218650928944E-4</v>
      </c>
      <c r="AR55">
        <v>2.7086915223576569E-4</v>
      </c>
      <c r="AS55">
        <v>2.7868537775949657E-4</v>
      </c>
      <c r="AT55">
        <v>2.8575135523677825E-4</v>
      </c>
      <c r="AU55">
        <v>2.8257291890848129E-4</v>
      </c>
      <c r="AV55">
        <v>2.8032392232587563E-4</v>
      </c>
      <c r="AW55">
        <v>2.845974527020379E-4</v>
      </c>
      <c r="AX55">
        <v>2.82941402219795E-4</v>
      </c>
      <c r="AY55">
        <v>2.8270613046713203E-4</v>
      </c>
      <c r="AZ55">
        <v>2.8088546255251396E-4</v>
      </c>
      <c r="BA55">
        <v>2.7364303130677614E-4</v>
      </c>
      <c r="BB55">
        <v>2.6347387553536525E-4</v>
      </c>
      <c r="BC55">
        <v>2.5659517382411724E-4</v>
      </c>
      <c r="BD55">
        <v>2.6370697629649872E-4</v>
      </c>
      <c r="BE55">
        <v>2.7108590636289181E-4</v>
      </c>
      <c r="BF55">
        <v>2.7758810854058868E-4</v>
      </c>
      <c r="BG55">
        <v>2.7396432153479583E-4</v>
      </c>
      <c r="BH55">
        <v>2.7146153159160859E-4</v>
      </c>
      <c r="BK55" s="14">
        <f>components!E53*components!G53</f>
        <v>25246.475524400001</v>
      </c>
      <c r="BL55">
        <v>-36.955062507538059</v>
      </c>
      <c r="BN55">
        <f t="shared" si="0"/>
        <v>-1.3140212245250388E-10</v>
      </c>
      <c r="BO55" s="14" t="e">
        <f t="shared" si="1"/>
        <v>#VALUE!</v>
      </c>
    </row>
    <row r="56" spans="1:67" x14ac:dyDescent="0.2">
      <c r="A56">
        <v>4.1741443618652588E-4</v>
      </c>
      <c r="B56">
        <v>4.1237991899080629E-4</v>
      </c>
      <c r="C56">
        <v>3.9173845806439103E-4</v>
      </c>
      <c r="D56">
        <v>3.8531237727371093E-4</v>
      </c>
      <c r="E56">
        <v>3.7253054936949834E-4</v>
      </c>
      <c r="F56">
        <v>3.537818730968502E-4</v>
      </c>
      <c r="G56">
        <v>3.4292115736224709E-4</v>
      </c>
      <c r="H56">
        <v>3.4030218204941185E-4</v>
      </c>
      <c r="I56">
        <v>3.379823667821858E-4</v>
      </c>
      <c r="J56">
        <v>3.3568794819086056E-4</v>
      </c>
      <c r="K56">
        <v>3.3141781569011357E-4</v>
      </c>
      <c r="L56">
        <v>3.2131287854743546E-4</v>
      </c>
      <c r="M56">
        <v>3.1833357534794156E-4</v>
      </c>
      <c r="N56">
        <v>3.1558190423900274E-4</v>
      </c>
      <c r="O56">
        <v>3.1280290783226248E-4</v>
      </c>
      <c r="P56">
        <v>3.0773779123677167E-4</v>
      </c>
      <c r="Q56">
        <v>2.9714580688572736E-4</v>
      </c>
      <c r="R56">
        <v>2.8457167394466875E-4</v>
      </c>
      <c r="S56">
        <v>2.7853354273109924E-4</v>
      </c>
      <c r="T56">
        <v>2.8073760965294947E-4</v>
      </c>
      <c r="U56">
        <v>2.8610230007405609E-4</v>
      </c>
      <c r="V56">
        <v>2.9620315334319593E-4</v>
      </c>
      <c r="W56">
        <v>3.01445889817239E-4</v>
      </c>
      <c r="X56">
        <v>3.0051409311500517E-4</v>
      </c>
      <c r="Y56">
        <v>2.9948397714737388E-4</v>
      </c>
      <c r="Z56">
        <v>2.9796388279526158E-4</v>
      </c>
      <c r="AA56">
        <v>2.9769544943384149E-4</v>
      </c>
      <c r="AB56">
        <v>2.9590809191586392E-4</v>
      </c>
      <c r="AC56">
        <v>2.8866206117799097E-4</v>
      </c>
      <c r="AD56">
        <v>2.8133848295976063E-4</v>
      </c>
      <c r="AE56">
        <v>2.7735563870871587E-4</v>
      </c>
      <c r="AF56">
        <v>2.7520144113325697E-4</v>
      </c>
      <c r="AG56">
        <v>2.8353631307009961E-4</v>
      </c>
      <c r="AH56">
        <v>2.9078603875287771E-4</v>
      </c>
      <c r="AI56">
        <v>2.880884879043315E-4</v>
      </c>
      <c r="AJ56">
        <v>2.8684732463437614E-4</v>
      </c>
      <c r="AK56">
        <v>2.9020668230709574E-4</v>
      </c>
      <c r="AL56">
        <v>2.8865436676280893E-4</v>
      </c>
      <c r="AM56">
        <v>2.8843839051472187E-4</v>
      </c>
      <c r="AN56">
        <v>2.8657018293118852E-4</v>
      </c>
      <c r="AO56">
        <v>2.790318828461876E-4</v>
      </c>
      <c r="AP56">
        <v>2.6853766525114205E-4</v>
      </c>
      <c r="AQ56">
        <v>2.5851884880141165E-4</v>
      </c>
      <c r="AR56">
        <v>2.6419346052999892E-4</v>
      </c>
      <c r="AS56">
        <v>2.7178354224707244E-4</v>
      </c>
      <c r="AT56">
        <v>2.7865888588890633E-4</v>
      </c>
      <c r="AU56">
        <v>2.7563008313443577E-4</v>
      </c>
      <c r="AV56">
        <v>2.7339109169959795E-4</v>
      </c>
      <c r="AW56">
        <v>2.7722790646281519E-4</v>
      </c>
      <c r="AX56">
        <v>2.7559549211193839E-4</v>
      </c>
      <c r="AY56">
        <v>2.7538613924451053E-4</v>
      </c>
      <c r="AZ56">
        <v>2.7364303130677614E-4</v>
      </c>
      <c r="BA56">
        <v>2.6667813589814306E-4</v>
      </c>
      <c r="BB56">
        <v>2.5681113625361963E-4</v>
      </c>
      <c r="BC56">
        <v>2.5017431053209058E-4</v>
      </c>
      <c r="BD56">
        <v>2.5727440728222302E-4</v>
      </c>
      <c r="BE56">
        <v>2.644437457077925E-4</v>
      </c>
      <c r="BF56">
        <v>2.7077395450104247E-4</v>
      </c>
      <c r="BG56">
        <v>2.6730618346134321E-4</v>
      </c>
      <c r="BH56">
        <v>2.6481619609327667E-4</v>
      </c>
      <c r="BK56" s="14">
        <f>components!E54*components!G54</f>
        <v>2645892.8088450003</v>
      </c>
      <c r="BL56">
        <v>18.384406602177478</v>
      </c>
      <c r="BN56">
        <f t="shared" si="0"/>
        <v>6.5369935365775206E-11</v>
      </c>
      <c r="BO56" s="14" t="e">
        <f t="shared" si="1"/>
        <v>#VALUE!</v>
      </c>
    </row>
    <row r="57" spans="1:67" x14ac:dyDescent="0.2">
      <c r="A57">
        <v>4.0256748342996901E-4</v>
      </c>
      <c r="B57">
        <v>3.9803640586583247E-4</v>
      </c>
      <c r="C57">
        <v>3.7800983203186447E-4</v>
      </c>
      <c r="D57">
        <v>3.7166229245675839E-4</v>
      </c>
      <c r="E57">
        <v>3.5916289082966795E-4</v>
      </c>
      <c r="F57">
        <v>3.4089785062115565E-4</v>
      </c>
      <c r="G57">
        <v>3.3022224521776322E-4</v>
      </c>
      <c r="H57">
        <v>3.2749998465772653E-4</v>
      </c>
      <c r="I57">
        <v>3.2507077311160452E-4</v>
      </c>
      <c r="J57">
        <v>3.2271828208715279E-4</v>
      </c>
      <c r="K57">
        <v>3.1844085029728833E-4</v>
      </c>
      <c r="L57">
        <v>3.0864916849531761E-4</v>
      </c>
      <c r="M57">
        <v>3.0573933936668717E-4</v>
      </c>
      <c r="N57">
        <v>3.0306910749005125E-4</v>
      </c>
      <c r="O57">
        <v>3.0039568260596054E-4</v>
      </c>
      <c r="P57">
        <v>2.955259429371222E-4</v>
      </c>
      <c r="Q57">
        <v>2.8536145838409157E-4</v>
      </c>
      <c r="R57">
        <v>2.7330917817076174E-4</v>
      </c>
      <c r="S57">
        <v>2.6750461559382213E-4</v>
      </c>
      <c r="T57">
        <v>2.6962060603478121E-4</v>
      </c>
      <c r="U57">
        <v>2.7478488787799457E-4</v>
      </c>
      <c r="V57">
        <v>2.8446204055399948E-4</v>
      </c>
      <c r="W57">
        <v>2.8954536456571328E-4</v>
      </c>
      <c r="X57">
        <v>2.8868586862643359E-4</v>
      </c>
      <c r="Y57">
        <v>2.8772300673170486E-4</v>
      </c>
      <c r="Z57">
        <v>2.8627012415188694E-4</v>
      </c>
      <c r="AA57">
        <v>2.8606153902560339E-4</v>
      </c>
      <c r="AB57">
        <v>2.8436037902701425E-4</v>
      </c>
      <c r="AC57">
        <v>2.7743032009908315E-4</v>
      </c>
      <c r="AD57">
        <v>2.7046507495419932E-4</v>
      </c>
      <c r="AE57">
        <v>2.6666627463311593E-4</v>
      </c>
      <c r="AF57">
        <v>2.645776993046063E-4</v>
      </c>
      <c r="AG57">
        <v>2.7255798006579489E-4</v>
      </c>
      <c r="AH57">
        <v>2.7952842002928129E-4</v>
      </c>
      <c r="AI57">
        <v>2.7698213032641334E-4</v>
      </c>
      <c r="AJ57">
        <v>2.7580904192891896E-4</v>
      </c>
      <c r="AK57">
        <v>2.7919660395299764E-4</v>
      </c>
      <c r="AL57">
        <v>2.7771399127153308E-4</v>
      </c>
      <c r="AM57">
        <v>2.7755745143260782E-4</v>
      </c>
      <c r="AN57">
        <v>2.7577985398134861E-4</v>
      </c>
      <c r="AO57">
        <v>2.6856637150382361E-4</v>
      </c>
      <c r="AP57">
        <v>2.5854321717948807E-4</v>
      </c>
      <c r="AQ57">
        <v>2.488980929621999E-4</v>
      </c>
      <c r="AR57">
        <v>2.5410222681803416E-4</v>
      </c>
      <c r="AS57">
        <v>2.6137213403639603E-4</v>
      </c>
      <c r="AT57">
        <v>2.6799681650724349E-4</v>
      </c>
      <c r="AU57">
        <v>2.651319044394509E-4</v>
      </c>
      <c r="AV57">
        <v>2.6298049174911729E-4</v>
      </c>
      <c r="AW57">
        <v>2.6684171570837237E-4</v>
      </c>
      <c r="AX57">
        <v>2.6528142622306332E-4</v>
      </c>
      <c r="AY57">
        <v>2.6513070478534622E-4</v>
      </c>
      <c r="AZ57">
        <v>2.6347387553536525E-4</v>
      </c>
      <c r="BA57">
        <v>2.5681113625361963E-4</v>
      </c>
      <c r="BB57">
        <v>2.4738810372516005E-4</v>
      </c>
      <c r="BC57">
        <v>2.409883881202175E-4</v>
      </c>
      <c r="BD57">
        <v>2.4748007714085361E-4</v>
      </c>
      <c r="BE57">
        <v>2.5434902162431878E-4</v>
      </c>
      <c r="BF57">
        <v>2.6045189532312882E-4</v>
      </c>
      <c r="BG57">
        <v>2.5716206559770122E-4</v>
      </c>
      <c r="BH57">
        <v>2.5476657187967656E-4</v>
      </c>
      <c r="BK57" s="14">
        <f>components!E55*components!G55</f>
        <v>7868635.3681760002</v>
      </c>
      <c r="BL57">
        <v>82.509716244652282</v>
      </c>
      <c r="BN57">
        <f t="shared" si="0"/>
        <v>2.9338204570184712E-10</v>
      </c>
      <c r="BO57" s="14" t="e">
        <f t="shared" si="1"/>
        <v>#VALUE!</v>
      </c>
    </row>
    <row r="58" spans="1:67" x14ac:dyDescent="0.2">
      <c r="A58">
        <v>3.9408525571807765E-4</v>
      </c>
      <c r="B58">
        <v>3.8869879839459163E-4</v>
      </c>
      <c r="C58">
        <v>3.6871318143647815E-4</v>
      </c>
      <c r="D58">
        <v>3.6252791997834738E-4</v>
      </c>
      <c r="E58">
        <v>3.5028697891288798E-4</v>
      </c>
      <c r="F58">
        <v>3.3237909504367296E-4</v>
      </c>
      <c r="G58">
        <v>3.2193063016215261E-4</v>
      </c>
      <c r="H58">
        <v>3.192937535991642E-4</v>
      </c>
      <c r="I58">
        <v>3.1685666342849369E-4</v>
      </c>
      <c r="J58">
        <v>3.1449774419424264E-4</v>
      </c>
      <c r="K58">
        <v>3.1024950387167357E-4</v>
      </c>
      <c r="L58">
        <v>3.0078558745383067E-4</v>
      </c>
      <c r="M58">
        <v>2.9801929678985138E-4</v>
      </c>
      <c r="N58">
        <v>2.9541179361909257E-4</v>
      </c>
      <c r="O58">
        <v>2.9276669686090825E-4</v>
      </c>
      <c r="P58">
        <v>2.8798263954623807E-4</v>
      </c>
      <c r="Q58">
        <v>2.7805307931190893E-4</v>
      </c>
      <c r="R58">
        <v>2.6635866637188667E-4</v>
      </c>
      <c r="S58">
        <v>2.6070663439443616E-4</v>
      </c>
      <c r="T58">
        <v>2.6280510920846797E-4</v>
      </c>
      <c r="U58">
        <v>2.6793701173467984E-4</v>
      </c>
      <c r="V58">
        <v>2.7743443581344746E-4</v>
      </c>
      <c r="W58">
        <v>2.8259085504590836E-4</v>
      </c>
      <c r="X58">
        <v>2.8185646347872548E-4</v>
      </c>
      <c r="Y58">
        <v>2.809946325665508E-4</v>
      </c>
      <c r="Z58">
        <v>2.7960967935571844E-4</v>
      </c>
      <c r="AA58">
        <v>2.7937730469312347E-4</v>
      </c>
      <c r="AB58">
        <v>2.7771440074795384E-4</v>
      </c>
      <c r="AC58">
        <v>2.710153544570748E-4</v>
      </c>
      <c r="AD58">
        <v>2.6433563956799767E-4</v>
      </c>
      <c r="AE58">
        <v>2.6067860108341918E-4</v>
      </c>
      <c r="AF58">
        <v>2.5876649396395981E-4</v>
      </c>
      <c r="AG58">
        <v>2.6671541614972985E-4</v>
      </c>
      <c r="AH58">
        <v>2.7376725264755664E-4</v>
      </c>
      <c r="AI58">
        <v>2.716756712026002E-4</v>
      </c>
      <c r="AJ58">
        <v>2.705516129418628E-4</v>
      </c>
      <c r="AK58">
        <v>2.7196743797754298E-4</v>
      </c>
      <c r="AL58">
        <v>2.7055095290704455E-4</v>
      </c>
      <c r="AM58">
        <v>2.7036594357588258E-4</v>
      </c>
      <c r="AN58">
        <v>2.6862759219355094E-4</v>
      </c>
      <c r="AO58">
        <v>2.6166692013097724E-4</v>
      </c>
      <c r="AP58">
        <v>2.5189619161442597E-4</v>
      </c>
      <c r="AQ58">
        <v>2.4279374651581785E-4</v>
      </c>
      <c r="AR58">
        <v>2.4853009232962009E-4</v>
      </c>
      <c r="AS58">
        <v>2.5579197986164842E-4</v>
      </c>
      <c r="AT58">
        <v>2.6252114136281673E-4</v>
      </c>
      <c r="AU58">
        <v>2.6013110071652549E-4</v>
      </c>
      <c r="AV58">
        <v>2.5802641759418055E-4</v>
      </c>
      <c r="AW58">
        <v>2.5989369632796217E-4</v>
      </c>
      <c r="AX58">
        <v>2.5839879310394744E-4</v>
      </c>
      <c r="AY58">
        <v>2.5821629598834264E-4</v>
      </c>
      <c r="AZ58">
        <v>2.5659517382411724E-4</v>
      </c>
      <c r="BA58">
        <v>2.5017431053209058E-4</v>
      </c>
      <c r="BB58">
        <v>2.409883881202175E-4</v>
      </c>
      <c r="BC58">
        <v>2.3506461703820723E-4</v>
      </c>
      <c r="BD58">
        <v>2.4218536881994481E-4</v>
      </c>
      <c r="BE58">
        <v>2.4906296938245688E-4</v>
      </c>
      <c r="BF58">
        <v>2.5528771026612243E-4</v>
      </c>
      <c r="BG58">
        <v>2.524798142615982E-4</v>
      </c>
      <c r="BH58">
        <v>2.5013266379799327E-4</v>
      </c>
      <c r="BK58" s="14">
        <f>components!E56*components!G56</f>
        <v>37018321.652448006</v>
      </c>
      <c r="BL58">
        <v>27.902425444918208</v>
      </c>
      <c r="BN58">
        <f t="shared" si="0"/>
        <v>9.9213414245670024E-11</v>
      </c>
      <c r="BO58" s="14" t="e">
        <f t="shared" si="1"/>
        <v>#VALUE!</v>
      </c>
    </row>
    <row r="59" spans="1:67" x14ac:dyDescent="0.2">
      <c r="A59">
        <v>4.1662302413734167E-4</v>
      </c>
      <c r="B59">
        <v>4.0704354673455265E-4</v>
      </c>
      <c r="C59">
        <v>3.8550568921399335E-4</v>
      </c>
      <c r="D59">
        <v>3.7944190459738821E-4</v>
      </c>
      <c r="E59">
        <v>3.6734276101493596E-4</v>
      </c>
      <c r="F59">
        <v>3.4887809748080159E-4</v>
      </c>
      <c r="G59">
        <v>3.3826253536112195E-4</v>
      </c>
      <c r="H59">
        <v>3.3579441694091863E-4</v>
      </c>
      <c r="I59">
        <v>3.3338238035284873E-4</v>
      </c>
      <c r="J59">
        <v>3.3099257753857112E-4</v>
      </c>
      <c r="K59">
        <v>3.2670845963229158E-4</v>
      </c>
      <c r="L59">
        <v>3.1635391479776132E-4</v>
      </c>
      <c r="M59">
        <v>3.1368956868517553E-4</v>
      </c>
      <c r="N59">
        <v>3.11084380119726E-4</v>
      </c>
      <c r="O59">
        <v>3.0834964970976198E-4</v>
      </c>
      <c r="P59">
        <v>3.0335013526513067E-4</v>
      </c>
      <c r="Q59">
        <v>2.9321670833890083E-4</v>
      </c>
      <c r="R59">
        <v>2.8121747626799135E-4</v>
      </c>
      <c r="S59">
        <v>2.7526358710416117E-4</v>
      </c>
      <c r="T59">
        <v>2.7737689617023483E-4</v>
      </c>
      <c r="U59">
        <v>2.8317612489236707E-4</v>
      </c>
      <c r="V59">
        <v>2.9335991135537358E-4</v>
      </c>
      <c r="W59">
        <v>2.9920254279167016E-4</v>
      </c>
      <c r="X59">
        <v>2.9833483117870245E-4</v>
      </c>
      <c r="Y59">
        <v>2.9712579672986912E-4</v>
      </c>
      <c r="Z59">
        <v>2.955297782596117E-4</v>
      </c>
      <c r="AA59">
        <v>2.9484045631384092E-4</v>
      </c>
      <c r="AB59">
        <v>2.9305100552553842E-4</v>
      </c>
      <c r="AC59">
        <v>2.8623965174828683E-4</v>
      </c>
      <c r="AD59">
        <v>2.7908234666878108E-4</v>
      </c>
      <c r="AE59">
        <v>2.7495517604011446E-4</v>
      </c>
      <c r="AF59">
        <v>2.7341755044666587E-4</v>
      </c>
      <c r="AG59">
        <v>2.8188231091694216E-4</v>
      </c>
      <c r="AH59">
        <v>2.8897959245708223E-4</v>
      </c>
      <c r="AI59">
        <v>2.8680531608726525E-4</v>
      </c>
      <c r="AJ59">
        <v>2.8518474534108563E-4</v>
      </c>
      <c r="AK59">
        <v>2.8205517023443893E-4</v>
      </c>
      <c r="AL59">
        <v>2.8040853627626168E-4</v>
      </c>
      <c r="AM59">
        <v>2.7975102988697529E-4</v>
      </c>
      <c r="AN59">
        <v>2.7787510587518586E-4</v>
      </c>
      <c r="AO59">
        <v>2.7087217732932957E-4</v>
      </c>
      <c r="AP59">
        <v>2.604064469792896E-4</v>
      </c>
      <c r="AQ59">
        <v>2.517334527614572E-4</v>
      </c>
      <c r="AR59">
        <v>2.6134679599049615E-4</v>
      </c>
      <c r="AS59">
        <v>2.6904528974039962E-4</v>
      </c>
      <c r="AT59">
        <v>2.7576402679908456E-4</v>
      </c>
      <c r="AU59">
        <v>2.7323737900267214E-4</v>
      </c>
      <c r="AV59">
        <v>2.706025330567668E-4</v>
      </c>
      <c r="AW59">
        <v>2.6786798880352796E-4</v>
      </c>
      <c r="AX59">
        <v>2.6613119978584311E-4</v>
      </c>
      <c r="AY59">
        <v>2.6546709034990982E-4</v>
      </c>
      <c r="AZ59">
        <v>2.6370697629649872E-4</v>
      </c>
      <c r="BA59">
        <v>2.5727440728222302E-4</v>
      </c>
      <c r="BB59">
        <v>2.4748007714085361E-4</v>
      </c>
      <c r="BC59">
        <v>2.4218536881994481E-4</v>
      </c>
      <c r="BD59">
        <v>2.5446320098811284E-4</v>
      </c>
      <c r="BE59">
        <v>2.617528053897277E-4</v>
      </c>
      <c r="BF59">
        <v>2.6793724352279421E-4</v>
      </c>
      <c r="BG59">
        <v>2.6494599930040538E-4</v>
      </c>
      <c r="BH59">
        <v>2.6205046599050953E-4</v>
      </c>
      <c r="BK59" s="14">
        <f>components!E57*components!G57</f>
        <v>14264783.212681299</v>
      </c>
      <c r="BL59">
        <v>-50.991085565705362</v>
      </c>
      <c r="BN59">
        <f t="shared" si="0"/>
        <v>-1.8131039199633855E-10</v>
      </c>
      <c r="BO59" s="14" t="e">
        <f t="shared" si="1"/>
        <v>#VALUE!</v>
      </c>
    </row>
    <row r="60" spans="1:67" x14ac:dyDescent="0.2">
      <c r="A60">
        <v>4.2554147282673223E-4</v>
      </c>
      <c r="B60">
        <v>4.1523383194908204E-4</v>
      </c>
      <c r="C60">
        <v>3.9309301222994336E-4</v>
      </c>
      <c r="D60">
        <v>3.8709535884788799E-4</v>
      </c>
      <c r="E60">
        <v>3.7480701777671511E-4</v>
      </c>
      <c r="F60">
        <v>3.5613144700800302E-4</v>
      </c>
      <c r="G60">
        <v>3.4554676348572214E-4</v>
      </c>
      <c r="H60">
        <v>3.4329061905853648E-4</v>
      </c>
      <c r="I60">
        <v>3.410163026257744E-4</v>
      </c>
      <c r="J60">
        <v>3.3870062257199953E-4</v>
      </c>
      <c r="K60">
        <v>3.3444421958495106E-4</v>
      </c>
      <c r="L60">
        <v>3.2420397017286984E-4</v>
      </c>
      <c r="M60">
        <v>3.2156851142115238E-4</v>
      </c>
      <c r="N60">
        <v>3.1890539014952073E-4</v>
      </c>
      <c r="O60">
        <v>3.1607349587333496E-4</v>
      </c>
      <c r="P60">
        <v>3.1091434295355284E-4</v>
      </c>
      <c r="Q60">
        <v>3.004112065010026E-4</v>
      </c>
      <c r="R60">
        <v>2.8805532811901558E-4</v>
      </c>
      <c r="S60">
        <v>2.8197604985295127E-4</v>
      </c>
      <c r="T60">
        <v>2.8423000093442214E-4</v>
      </c>
      <c r="U60">
        <v>2.9022921734374942E-4</v>
      </c>
      <c r="V60">
        <v>3.0073109766850701E-4</v>
      </c>
      <c r="W60">
        <v>3.0677428853751837E-4</v>
      </c>
      <c r="X60">
        <v>3.059641882913918E-4</v>
      </c>
      <c r="Y60">
        <v>3.0486558183305431E-4</v>
      </c>
      <c r="Z60">
        <v>3.033081977324499E-4</v>
      </c>
      <c r="AA60">
        <v>3.0262281204019919E-4</v>
      </c>
      <c r="AB60">
        <v>3.007774300329678E-4</v>
      </c>
      <c r="AC60">
        <v>2.9374810195278344E-4</v>
      </c>
      <c r="AD60">
        <v>2.8648442477279522E-4</v>
      </c>
      <c r="AE60">
        <v>2.8235278277456845E-4</v>
      </c>
      <c r="AF60">
        <v>2.8081838498538668E-4</v>
      </c>
      <c r="AG60">
        <v>2.8975865559744757E-4</v>
      </c>
      <c r="AH60">
        <v>2.9744429280306598E-4</v>
      </c>
      <c r="AI60">
        <v>2.9560137730768758E-4</v>
      </c>
      <c r="AJ60">
        <v>2.9410800325682456E-4</v>
      </c>
      <c r="AK60">
        <v>2.8961143754290469E-4</v>
      </c>
      <c r="AL60">
        <v>2.8800205557599247E-4</v>
      </c>
      <c r="AM60">
        <v>2.8734790972889104E-4</v>
      </c>
      <c r="AN60">
        <v>2.8541279072505057E-4</v>
      </c>
      <c r="AO60">
        <v>2.7818348792792819E-4</v>
      </c>
      <c r="AP60">
        <v>2.6741227307624008E-4</v>
      </c>
      <c r="AQ60">
        <v>2.586641966158109E-4</v>
      </c>
      <c r="AR60">
        <v>2.6861743808020191E-4</v>
      </c>
      <c r="AS60">
        <v>2.7677999424497986E-4</v>
      </c>
      <c r="AT60">
        <v>2.8408315227145046E-4</v>
      </c>
      <c r="AU60">
        <v>2.8190034335911579E-4</v>
      </c>
      <c r="AV60">
        <v>2.7935442315367534E-4</v>
      </c>
      <c r="AW60">
        <v>2.7526404090235431E-4</v>
      </c>
      <c r="AX60">
        <v>2.7356251301955753E-4</v>
      </c>
      <c r="AY60">
        <v>2.7290194359280338E-4</v>
      </c>
      <c r="AZ60">
        <v>2.7108590636289181E-4</v>
      </c>
      <c r="BA60">
        <v>2.644437457077925E-4</v>
      </c>
      <c r="BB60">
        <v>2.5434902162431878E-4</v>
      </c>
      <c r="BC60">
        <v>2.4906296938245688E-4</v>
      </c>
      <c r="BD60">
        <v>2.617528053897277E-4</v>
      </c>
      <c r="BE60">
        <v>2.6950069857130675E-4</v>
      </c>
      <c r="BF60">
        <v>2.7626048440268909E-4</v>
      </c>
      <c r="BG60">
        <v>2.7361181382927491E-4</v>
      </c>
      <c r="BH60">
        <v>2.7080032555234265E-4</v>
      </c>
      <c r="BK60" s="14">
        <f>components!E58*components!G58</f>
        <v>21129284.3856791</v>
      </c>
      <c r="BL60">
        <v>-223.79927152210666</v>
      </c>
      <c r="BN60">
        <f t="shared" si="0"/>
        <v>-7.9576916627675766E-10</v>
      </c>
      <c r="BO60" s="14" t="e">
        <f t="shared" si="1"/>
        <v>#VALUE!</v>
      </c>
    </row>
    <row r="61" spans="1:67" x14ac:dyDescent="0.2">
      <c r="A61">
        <v>4.3164856500440814E-4</v>
      </c>
      <c r="B61">
        <v>4.2070265980993673E-4</v>
      </c>
      <c r="C61">
        <v>3.9792727318470388E-4</v>
      </c>
      <c r="D61">
        <v>3.920319081521296E-4</v>
      </c>
      <c r="E61">
        <v>3.7951581299215919E-4</v>
      </c>
      <c r="F61">
        <v>3.6072517109170818E-4</v>
      </c>
      <c r="G61">
        <v>3.5023074884537312E-4</v>
      </c>
      <c r="H61">
        <v>3.4825482396603309E-4</v>
      </c>
      <c r="I61">
        <v>3.4608226149132452E-4</v>
      </c>
      <c r="J61">
        <v>3.4375525300216518E-4</v>
      </c>
      <c r="K61">
        <v>3.3941970753418211E-4</v>
      </c>
      <c r="L61">
        <v>3.2955383627927126E-4</v>
      </c>
      <c r="M61">
        <v>3.2696529147774892E-4</v>
      </c>
      <c r="N61">
        <v>3.2422039912399726E-4</v>
      </c>
      <c r="O61">
        <v>3.2123802109526372E-4</v>
      </c>
      <c r="P61">
        <v>3.159025990608618E-4</v>
      </c>
      <c r="Q61">
        <v>3.0495602436669632E-4</v>
      </c>
      <c r="R61">
        <v>2.9226896273014781E-4</v>
      </c>
      <c r="S61">
        <v>2.8611431070493278E-4</v>
      </c>
      <c r="T61">
        <v>2.8853480943840575E-4</v>
      </c>
      <c r="U61">
        <v>2.946390314467235E-4</v>
      </c>
      <c r="V61">
        <v>3.053987251368551E-4</v>
      </c>
      <c r="W61">
        <v>3.1162292149594813E-4</v>
      </c>
      <c r="X61">
        <v>3.1099510760557983E-4</v>
      </c>
      <c r="Y61">
        <v>3.1016931834521998E-4</v>
      </c>
      <c r="Z61">
        <v>3.0871653018419928E-4</v>
      </c>
      <c r="AA61">
        <v>3.0811911456689984E-4</v>
      </c>
      <c r="AB61">
        <v>3.0623152617580384E-4</v>
      </c>
      <c r="AC61">
        <v>2.9902991584728606E-4</v>
      </c>
      <c r="AD61">
        <v>2.9183670111639938E-4</v>
      </c>
      <c r="AE61">
        <v>2.8784687116546748E-4</v>
      </c>
      <c r="AF61">
        <v>2.8635579549832939E-4</v>
      </c>
      <c r="AG61">
        <v>2.9585730800621131E-4</v>
      </c>
      <c r="AH61">
        <v>3.044569325401293E-4</v>
      </c>
      <c r="AI61">
        <v>3.0337919303634607E-4</v>
      </c>
      <c r="AJ61">
        <v>3.0214181774953808E-4</v>
      </c>
      <c r="AK61">
        <v>2.9555207124218644E-4</v>
      </c>
      <c r="AL61">
        <v>2.9404759100533774E-4</v>
      </c>
      <c r="AM61">
        <v>2.9348136087430836E-4</v>
      </c>
      <c r="AN61">
        <v>2.9150193099003945E-4</v>
      </c>
      <c r="AO61">
        <v>2.8408698084225216E-4</v>
      </c>
      <c r="AP61">
        <v>2.7310834283934018E-4</v>
      </c>
      <c r="AQ61">
        <v>2.6442692149136358E-4</v>
      </c>
      <c r="AR61">
        <v>2.7453903200619063E-4</v>
      </c>
      <c r="AS61">
        <v>2.8327066920169971E-4</v>
      </c>
      <c r="AT61">
        <v>2.9151203370739924E-4</v>
      </c>
      <c r="AU61">
        <v>2.9014449760217061E-4</v>
      </c>
      <c r="AV61">
        <v>2.8780807383080249E-4</v>
      </c>
      <c r="AW61">
        <v>2.8161652214724281E-4</v>
      </c>
      <c r="AX61">
        <v>2.8001807155922788E-4</v>
      </c>
      <c r="AY61">
        <v>2.7944467033271957E-4</v>
      </c>
      <c r="AZ61">
        <v>2.7758810854058868E-4</v>
      </c>
      <c r="BA61">
        <v>2.7077395450104247E-4</v>
      </c>
      <c r="BB61">
        <v>2.6045189532312882E-4</v>
      </c>
      <c r="BC61">
        <v>2.5528771026612243E-4</v>
      </c>
      <c r="BD61">
        <v>2.6793724352279421E-4</v>
      </c>
      <c r="BE61">
        <v>2.7626048440268909E-4</v>
      </c>
      <c r="BF61">
        <v>2.8395963620149673E-4</v>
      </c>
      <c r="BG61">
        <v>2.8213285015166238E-4</v>
      </c>
      <c r="BH61">
        <v>2.7952535505124663E-4</v>
      </c>
      <c r="BK61" s="14">
        <f>components!E59*components!G59</f>
        <v>3951633.6043194006</v>
      </c>
      <c r="BL61">
        <v>-448.54383293693036</v>
      </c>
      <c r="BN61">
        <f t="shared" si="0"/>
        <v>-1.594899525575732E-9</v>
      </c>
      <c r="BO61" s="14" t="e">
        <f t="shared" si="1"/>
        <v>#VALUE!</v>
      </c>
    </row>
    <row r="62" spans="1:67" x14ac:dyDescent="0.2">
      <c r="A62">
        <v>4.2330443847408701E-4</v>
      </c>
      <c r="B62">
        <v>4.1185298157084407E-4</v>
      </c>
      <c r="C62">
        <v>3.8894698320071002E-4</v>
      </c>
      <c r="D62">
        <v>3.8329349106777557E-4</v>
      </c>
      <c r="E62">
        <v>3.7089099338814141E-4</v>
      </c>
      <c r="F62">
        <v>3.5251197209727031E-4</v>
      </c>
      <c r="G62">
        <v>3.4235856482002519E-4</v>
      </c>
      <c r="H62">
        <v>3.4065652173071283E-4</v>
      </c>
      <c r="I62">
        <v>3.3850508620161503E-4</v>
      </c>
      <c r="J62">
        <v>3.3609514681210215E-4</v>
      </c>
      <c r="K62">
        <v>3.3167338594332086E-4</v>
      </c>
      <c r="L62">
        <v>3.2251708707251638E-4</v>
      </c>
      <c r="M62">
        <v>3.2009604331644957E-4</v>
      </c>
      <c r="N62">
        <v>3.1735428817600308E-4</v>
      </c>
      <c r="O62">
        <v>3.1431864100276818E-4</v>
      </c>
      <c r="P62">
        <v>3.089885275741255E-4</v>
      </c>
      <c r="Q62">
        <v>2.9799529087266895E-4</v>
      </c>
      <c r="R62">
        <v>2.8549133543038374E-4</v>
      </c>
      <c r="S62">
        <v>2.7949734658835228E-4</v>
      </c>
      <c r="T62">
        <v>2.8200798404896587E-4</v>
      </c>
      <c r="U62">
        <v>2.8805590807949577E-4</v>
      </c>
      <c r="V62">
        <v>2.987012715305653E-4</v>
      </c>
      <c r="W62">
        <v>3.0500849216468255E-4</v>
      </c>
      <c r="X62">
        <v>3.0465659709651626E-4</v>
      </c>
      <c r="Y62">
        <v>3.0418840336526729E-4</v>
      </c>
      <c r="Z62">
        <v>3.0290464235632904E-4</v>
      </c>
      <c r="AA62">
        <v>3.0243408907951381E-4</v>
      </c>
      <c r="AB62">
        <v>3.0059197538805961E-4</v>
      </c>
      <c r="AC62">
        <v>2.9355177058566496E-4</v>
      </c>
      <c r="AD62">
        <v>2.8679562815524826E-4</v>
      </c>
      <c r="AE62">
        <v>2.8313168572817145E-4</v>
      </c>
      <c r="AF62">
        <v>2.8181831104659699E-4</v>
      </c>
      <c r="AG62">
        <v>2.915912680180689E-4</v>
      </c>
      <c r="AH62">
        <v>3.0093181483590269E-4</v>
      </c>
      <c r="AI62">
        <v>3.0091586527826876E-4</v>
      </c>
      <c r="AJ62">
        <v>2.999698260352043E-4</v>
      </c>
      <c r="AK62">
        <v>2.9053943984888781E-4</v>
      </c>
      <c r="AL62">
        <v>2.8920505521636816E-4</v>
      </c>
      <c r="AM62">
        <v>2.8876324958784772E-4</v>
      </c>
      <c r="AN62">
        <v>2.8683063586602429E-4</v>
      </c>
      <c r="AO62">
        <v>2.7957968018894837E-4</v>
      </c>
      <c r="AP62">
        <v>2.6882746434601375E-4</v>
      </c>
      <c r="AQ62">
        <v>2.6070359818889999E-4</v>
      </c>
      <c r="AR62">
        <v>2.7093994868089772E-4</v>
      </c>
      <c r="AS62">
        <v>2.7998617695398307E-4</v>
      </c>
      <c r="AT62">
        <v>2.8902363322369441E-4</v>
      </c>
      <c r="AU62">
        <v>2.8879320420562374E-4</v>
      </c>
      <c r="AV62">
        <v>2.8672470692071129E-4</v>
      </c>
      <c r="AW62">
        <v>2.7765555535213274E-4</v>
      </c>
      <c r="AX62">
        <v>2.7622687278654136E-4</v>
      </c>
      <c r="AY62">
        <v>2.7577496123022048E-4</v>
      </c>
      <c r="AZ62">
        <v>2.7396432153479583E-4</v>
      </c>
      <c r="BA62">
        <v>2.6730618346134321E-4</v>
      </c>
      <c r="BB62">
        <v>2.5716206559770122E-4</v>
      </c>
      <c r="BC62">
        <v>2.524798142615982E-4</v>
      </c>
      <c r="BD62">
        <v>2.6494599930040538E-4</v>
      </c>
      <c r="BE62">
        <v>2.7361181382927491E-4</v>
      </c>
      <c r="BF62">
        <v>2.8213285015166238E-4</v>
      </c>
      <c r="BG62">
        <v>2.8146296781598383E-4</v>
      </c>
      <c r="BH62">
        <v>2.7912377340793789E-4</v>
      </c>
      <c r="BK62" s="14">
        <f>components!E60*components!G60</f>
        <v>-18160358.293181002</v>
      </c>
      <c r="BL62">
        <v>-654.37826176223643</v>
      </c>
      <c r="BN62">
        <f t="shared" si="0"/>
        <v>-2.3267906112944215E-9</v>
      </c>
      <c r="BO62" s="14" t="e">
        <f t="shared" si="1"/>
        <v>#VALUE!</v>
      </c>
    </row>
    <row r="63" spans="1:67" x14ac:dyDescent="0.2">
      <c r="A63">
        <v>4.2330443847408701E-4</v>
      </c>
      <c r="B63">
        <v>4.1185298157084407E-4</v>
      </c>
      <c r="C63">
        <v>3.8894698320071002E-4</v>
      </c>
      <c r="D63">
        <v>3.8329349106777557E-4</v>
      </c>
      <c r="E63">
        <v>3.7089099338814141E-4</v>
      </c>
      <c r="F63">
        <v>3.5251197209727031E-4</v>
      </c>
      <c r="G63">
        <v>3.4235856482002519E-4</v>
      </c>
      <c r="H63">
        <v>3.4065652173071283E-4</v>
      </c>
      <c r="I63">
        <v>3.3850508620161503E-4</v>
      </c>
      <c r="J63">
        <v>3.3609514681210215E-4</v>
      </c>
      <c r="K63">
        <v>3.3167338594332086E-4</v>
      </c>
      <c r="L63">
        <v>3.2251708707251638E-4</v>
      </c>
      <c r="M63">
        <v>3.2009604331644957E-4</v>
      </c>
      <c r="N63">
        <v>3.1735428817600308E-4</v>
      </c>
      <c r="O63">
        <v>3.1431864100276818E-4</v>
      </c>
      <c r="P63">
        <v>3.089885275741255E-4</v>
      </c>
      <c r="Q63">
        <v>2.9799529087266895E-4</v>
      </c>
      <c r="R63">
        <v>2.8549133543038374E-4</v>
      </c>
      <c r="S63">
        <v>2.7949734658835228E-4</v>
      </c>
      <c r="T63">
        <v>2.8200798404896587E-4</v>
      </c>
      <c r="U63">
        <v>2.8805590807949577E-4</v>
      </c>
      <c r="V63">
        <v>2.987012715305653E-4</v>
      </c>
      <c r="W63">
        <v>3.0500849216468255E-4</v>
      </c>
      <c r="X63">
        <v>3.0465659709651626E-4</v>
      </c>
      <c r="Y63">
        <v>3.0418840336526729E-4</v>
      </c>
      <c r="Z63">
        <v>3.0290464235632904E-4</v>
      </c>
      <c r="AA63">
        <v>3.0243408907951381E-4</v>
      </c>
      <c r="AB63">
        <v>3.0059197538805961E-4</v>
      </c>
      <c r="AC63">
        <v>2.9355177058566496E-4</v>
      </c>
      <c r="AD63">
        <v>2.8679562815524826E-4</v>
      </c>
      <c r="AE63">
        <v>2.8313168572817145E-4</v>
      </c>
      <c r="AF63">
        <v>2.8181831104659699E-4</v>
      </c>
      <c r="AG63">
        <v>2.915912680180689E-4</v>
      </c>
      <c r="AH63">
        <v>3.0093181483590269E-4</v>
      </c>
      <c r="AI63">
        <v>3.0091586527826876E-4</v>
      </c>
      <c r="AJ63">
        <v>2.999698260352043E-4</v>
      </c>
      <c r="AK63">
        <v>2.9053943984888781E-4</v>
      </c>
      <c r="AL63">
        <v>2.8920505521636816E-4</v>
      </c>
      <c r="AM63">
        <v>2.8876324958784772E-4</v>
      </c>
      <c r="AN63">
        <v>2.8683063586602429E-4</v>
      </c>
      <c r="AO63">
        <v>2.7957968018894837E-4</v>
      </c>
      <c r="AP63">
        <v>2.6882746434601375E-4</v>
      </c>
      <c r="AQ63">
        <v>2.6070359818889999E-4</v>
      </c>
      <c r="AR63">
        <v>2.7093994868089772E-4</v>
      </c>
      <c r="AS63">
        <v>2.7998617695398307E-4</v>
      </c>
      <c r="AT63">
        <v>2.8902363322369441E-4</v>
      </c>
      <c r="AU63">
        <v>2.8879320420562374E-4</v>
      </c>
      <c r="AV63">
        <v>2.8672470692071129E-4</v>
      </c>
      <c r="AW63">
        <v>2.7765555535213274E-4</v>
      </c>
      <c r="AX63">
        <v>2.7622687278654136E-4</v>
      </c>
      <c r="AY63">
        <v>2.7577496123022048E-4</v>
      </c>
      <c r="AZ63">
        <v>2.7396432153479583E-4</v>
      </c>
      <c r="BA63">
        <v>2.6730618346134321E-4</v>
      </c>
      <c r="BB63">
        <v>2.5716206559770122E-4</v>
      </c>
      <c r="BC63">
        <v>2.524798142615982E-4</v>
      </c>
      <c r="BD63">
        <v>2.6494599930040538E-4</v>
      </c>
      <c r="BE63">
        <v>2.7361181382927491E-4</v>
      </c>
      <c r="BF63">
        <v>2.8213285015166238E-4</v>
      </c>
      <c r="BG63">
        <v>2.8146296781598383E-4</v>
      </c>
      <c r="BH63">
        <v>2.7912377340793789E-4</v>
      </c>
      <c r="BK63" s="14">
        <f>components!E61*components!G61</f>
        <v>-11261712.636</v>
      </c>
      <c r="BL63">
        <v>-654.37826176223643</v>
      </c>
      <c r="BN63">
        <f t="shared" si="0"/>
        <v>-2.3267906112944215E-9</v>
      </c>
      <c r="BO63" s="14" t="e">
        <f t="shared" si="1"/>
        <v>#VALUE!</v>
      </c>
    </row>
    <row r="64" spans="1:67" x14ac:dyDescent="0.2">
      <c r="BK64" s="14" t="e">
        <f>components!#REF!*components!#REF!</f>
        <v>#REF!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88"/>
  <sheetViews>
    <sheetView tabSelected="1" workbookViewId="0">
      <selection activeCell="K26" sqref="K26"/>
    </sheetView>
  </sheetViews>
  <sheetFormatPr defaultRowHeight="12.75" x14ac:dyDescent="0.2"/>
  <cols>
    <col min="4" max="4" width="12" customWidth="1"/>
    <col min="7" max="7" width="14.42578125" style="15" bestFit="1" customWidth="1"/>
    <col min="8" max="8" width="12.5703125" customWidth="1"/>
    <col min="9" max="9" width="11.28515625" customWidth="1"/>
    <col min="10" max="10" width="14.85546875" customWidth="1"/>
    <col min="11" max="11" width="13.42578125" customWidth="1"/>
    <col min="12" max="12" width="13.42578125" bestFit="1" customWidth="1"/>
    <col min="13" max="13" width="15.140625" bestFit="1" customWidth="1"/>
    <col min="63" max="63" width="12.42578125" bestFit="1" customWidth="1"/>
    <col min="64" max="64" width="12.85546875" bestFit="1" customWidth="1"/>
  </cols>
  <sheetData>
    <row r="1" spans="1:22" x14ac:dyDescent="0.2">
      <c r="A1" s="10"/>
      <c r="B1" s="10"/>
      <c r="C1" s="10"/>
      <c r="D1" s="10" t="s">
        <v>3</v>
      </c>
      <c r="E1" s="10" t="s">
        <v>4</v>
      </c>
      <c r="F1" s="10" t="s">
        <v>60</v>
      </c>
      <c r="G1" s="15" t="s">
        <v>61</v>
      </c>
      <c r="H1" t="s">
        <v>59</v>
      </c>
      <c r="I1" s="20" t="s">
        <v>63</v>
      </c>
      <c r="J1" s="35" t="s">
        <v>59</v>
      </c>
      <c r="K1" s="34" t="s">
        <v>62</v>
      </c>
    </row>
    <row r="2" spans="1:22" x14ac:dyDescent="0.2">
      <c r="A2" s="11"/>
      <c r="B2" s="11"/>
      <c r="C2" s="11">
        <v>1</v>
      </c>
      <c r="D2" s="12">
        <v>36708</v>
      </c>
      <c r="E2" s="13">
        <v>4.6859999999999999</v>
      </c>
      <c r="F2">
        <v>0.6</v>
      </c>
      <c r="G2" s="16">
        <v>5105648.7237</v>
      </c>
      <c r="H2" s="14">
        <f>1.645*F2/16*E2*G2</f>
        <v>1475877.7506442401</v>
      </c>
      <c r="I2" s="36" t="s">
        <v>21</v>
      </c>
      <c r="J2" s="32">
        <f>H2</f>
        <v>1475877.7506442401</v>
      </c>
      <c r="K2" s="33">
        <v>-1174943.2</v>
      </c>
      <c r="L2" s="14"/>
      <c r="M2" s="19"/>
      <c r="S2" s="28"/>
      <c r="T2" s="28"/>
      <c r="U2" s="28"/>
      <c r="V2" s="28"/>
    </row>
    <row r="3" spans="1:22" x14ac:dyDescent="0.2">
      <c r="A3" s="11"/>
      <c r="B3" s="11"/>
      <c r="C3" s="11">
        <v>2</v>
      </c>
      <c r="D3" s="12">
        <v>36739</v>
      </c>
      <c r="E3" s="13">
        <v>4.6150000000000002</v>
      </c>
      <c r="F3">
        <v>0.68</v>
      </c>
      <c r="G3" s="16">
        <v>910962.21239999996</v>
      </c>
      <c r="H3" s="14">
        <f>1.645*F3/16*E3*G3</f>
        <v>293918.4847874252</v>
      </c>
      <c r="I3" s="36" t="s">
        <v>22</v>
      </c>
      <c r="J3" s="32">
        <f t="shared" ref="J3:J18" si="0">H3</f>
        <v>293918.4847874252</v>
      </c>
      <c r="K3" s="33">
        <v>-233735.38</v>
      </c>
      <c r="L3" s="14"/>
      <c r="M3" s="19"/>
      <c r="S3" s="29"/>
      <c r="T3" s="30"/>
      <c r="U3" s="29"/>
      <c r="V3" s="31"/>
    </row>
    <row r="4" spans="1:22" x14ac:dyDescent="0.2">
      <c r="A4" s="11"/>
      <c r="B4" s="11"/>
      <c r="C4" s="11">
        <v>3</v>
      </c>
      <c r="D4" s="12">
        <v>36770</v>
      </c>
      <c r="E4" s="13">
        <v>4.58</v>
      </c>
      <c r="F4">
        <v>0.67249999999999999</v>
      </c>
      <c r="G4" s="16">
        <v>3219415.7686999999</v>
      </c>
      <c r="H4" s="14">
        <f t="shared" ref="H4:H67" si="1">1.645*F4/16*E4*G4</f>
        <v>1019484.7956651496</v>
      </c>
      <c r="I4" s="36" t="s">
        <v>23</v>
      </c>
      <c r="J4" s="32">
        <f t="shared" si="0"/>
        <v>1019484.7956651496</v>
      </c>
      <c r="K4" s="33">
        <v>-814053.22</v>
      </c>
      <c r="L4" s="14"/>
      <c r="M4" s="19"/>
      <c r="S4" s="29"/>
      <c r="T4" s="30"/>
      <c r="U4" s="29"/>
      <c r="V4" s="31"/>
    </row>
    <row r="5" spans="1:22" x14ac:dyDescent="0.2">
      <c r="A5" s="11"/>
      <c r="B5" s="11"/>
      <c r="C5" s="11">
        <v>4</v>
      </c>
      <c r="D5" s="12">
        <v>36800</v>
      </c>
      <c r="E5" s="13">
        <v>4.5549999999999997</v>
      </c>
      <c r="F5">
        <v>0.67249999999999999</v>
      </c>
      <c r="G5" s="16">
        <v>-2927929.2412999999</v>
      </c>
      <c r="H5" s="14">
        <f t="shared" si="1"/>
        <v>-922119.41613081773</v>
      </c>
      <c r="I5" s="36" t="s">
        <v>24</v>
      </c>
      <c r="J5" s="32">
        <f t="shared" si="0"/>
        <v>-922119.41613081773</v>
      </c>
      <c r="K5" s="33">
        <v>739680.83299999998</v>
      </c>
      <c r="L5" s="14"/>
      <c r="M5" s="19"/>
      <c r="S5" s="29"/>
      <c r="T5" s="30"/>
      <c r="U5" s="29"/>
      <c r="V5" s="31"/>
    </row>
    <row r="6" spans="1:22" x14ac:dyDescent="0.2">
      <c r="A6" s="11"/>
      <c r="B6" s="11"/>
      <c r="C6" s="11">
        <v>5</v>
      </c>
      <c r="D6" s="12">
        <v>36831</v>
      </c>
      <c r="E6" s="13">
        <v>4.5999999999999996</v>
      </c>
      <c r="F6">
        <v>0.67249999999999999</v>
      </c>
      <c r="G6" s="16">
        <v>-165461.02600000001</v>
      </c>
      <c r="H6" s="14">
        <f t="shared" si="1"/>
        <v>-52624.956879155936</v>
      </c>
      <c r="I6" s="36" t="s">
        <v>25</v>
      </c>
      <c r="J6" s="32">
        <f t="shared" si="0"/>
        <v>-52624.956879155936</v>
      </c>
      <c r="K6" s="33">
        <v>42321.629500000003</v>
      </c>
      <c r="L6" s="14"/>
      <c r="M6" s="19"/>
      <c r="S6" s="29"/>
      <c r="T6" s="30"/>
      <c r="U6" s="29"/>
      <c r="V6" s="31"/>
    </row>
    <row r="7" spans="1:22" x14ac:dyDescent="0.2">
      <c r="A7" s="11"/>
      <c r="B7" s="11"/>
      <c r="C7" s="11">
        <v>6</v>
      </c>
      <c r="D7" s="12">
        <v>36861</v>
      </c>
      <c r="E7" s="13">
        <v>4.665</v>
      </c>
      <c r="F7">
        <v>0.67500000000000004</v>
      </c>
      <c r="G7" s="16">
        <v>17590.86</v>
      </c>
      <c r="H7" s="14">
        <f t="shared" si="1"/>
        <v>5694.9302949820321</v>
      </c>
      <c r="I7" s="36" t="s">
        <v>26</v>
      </c>
      <c r="J7" s="32">
        <f t="shared" si="0"/>
        <v>5694.9302949820321</v>
      </c>
      <c r="K7" s="33">
        <v>-4600.433</v>
      </c>
      <c r="L7" s="14"/>
      <c r="M7" s="19"/>
      <c r="S7" s="29"/>
      <c r="T7" s="30"/>
      <c r="U7" s="29"/>
      <c r="V7" s="31"/>
    </row>
    <row r="8" spans="1:22" x14ac:dyDescent="0.2">
      <c r="A8" s="11"/>
      <c r="B8" s="11"/>
      <c r="C8" s="11">
        <v>7</v>
      </c>
      <c r="D8" s="12">
        <v>36892</v>
      </c>
      <c r="E8" s="13">
        <v>4.6399999999999997</v>
      </c>
      <c r="F8">
        <v>0.67749999999999999</v>
      </c>
      <c r="G8" s="16">
        <v>-200024.23920000001</v>
      </c>
      <c r="H8" s="14">
        <f t="shared" si="1"/>
        <v>-64648.109142768903</v>
      </c>
      <c r="I8" s="36" t="s">
        <v>27</v>
      </c>
      <c r="J8" s="32">
        <f t="shared" si="0"/>
        <v>-64648.109142768903</v>
      </c>
      <c r="K8" s="33">
        <v>52425.418400000002</v>
      </c>
      <c r="L8" s="14"/>
      <c r="M8" s="19"/>
      <c r="S8" s="29"/>
      <c r="T8" s="30"/>
      <c r="U8" s="29"/>
      <c r="V8" s="31"/>
    </row>
    <row r="9" spans="1:22" x14ac:dyDescent="0.2">
      <c r="A9" s="11"/>
      <c r="B9" s="11"/>
      <c r="C9" s="11">
        <v>8</v>
      </c>
      <c r="D9" s="12">
        <v>36923</v>
      </c>
      <c r="E9" s="13">
        <v>4.3600000000000003</v>
      </c>
      <c r="F9">
        <v>0.64749999999999996</v>
      </c>
      <c r="G9" s="16">
        <v>-596143.5952000001</v>
      </c>
      <c r="H9" s="14">
        <f t="shared" si="1"/>
        <v>-173030.65987731266</v>
      </c>
      <c r="I9" s="36" t="s">
        <v>28</v>
      </c>
      <c r="J9" s="32">
        <f t="shared" si="0"/>
        <v>-173030.65987731266</v>
      </c>
      <c r="K9" s="33">
        <v>140901.30799999999</v>
      </c>
      <c r="L9" s="14"/>
      <c r="M9" s="19"/>
      <c r="S9" s="29"/>
      <c r="T9" s="30"/>
      <c r="U9" s="29"/>
      <c r="V9" s="31"/>
    </row>
    <row r="10" spans="1:22" x14ac:dyDescent="0.2">
      <c r="A10" s="11"/>
      <c r="B10" s="11"/>
      <c r="C10" s="11">
        <v>9</v>
      </c>
      <c r="D10" s="12">
        <v>36951</v>
      </c>
      <c r="E10" s="13">
        <v>4.08</v>
      </c>
      <c r="F10">
        <v>0.64749999999999996</v>
      </c>
      <c r="G10" s="16">
        <v>-142452.64350000001</v>
      </c>
      <c r="H10" s="14">
        <f t="shared" si="1"/>
        <v>-38691.571404325216</v>
      </c>
      <c r="I10" s="36" t="s">
        <v>29</v>
      </c>
      <c r="J10" s="32">
        <f t="shared" si="0"/>
        <v>-38691.571404325216</v>
      </c>
      <c r="K10" s="33">
        <v>28068.871999999999</v>
      </c>
      <c r="L10" s="14"/>
      <c r="M10" s="19"/>
      <c r="S10" s="29"/>
      <c r="T10" s="30"/>
      <c r="U10" s="29"/>
      <c r="V10" s="31"/>
    </row>
    <row r="11" spans="1:22" x14ac:dyDescent="0.2">
      <c r="A11" s="11"/>
      <c r="B11" s="11"/>
      <c r="C11" s="11">
        <v>10</v>
      </c>
      <c r="D11" s="12">
        <v>36982</v>
      </c>
      <c r="E11" s="13">
        <v>3.7850000000000001</v>
      </c>
      <c r="F11">
        <v>0.47249999999999998</v>
      </c>
      <c r="G11" s="16">
        <v>-163047.03880000001</v>
      </c>
      <c r="H11" s="14">
        <f t="shared" si="1"/>
        <v>-29979.648184197107</v>
      </c>
      <c r="I11" s="36" t="s">
        <v>30</v>
      </c>
      <c r="J11" s="32">
        <f t="shared" si="0"/>
        <v>-29979.648184197107</v>
      </c>
      <c r="K11" s="33">
        <v>24525.317500000001</v>
      </c>
      <c r="L11" s="14"/>
      <c r="M11" s="19"/>
      <c r="S11" s="29"/>
      <c r="T11" s="30"/>
      <c r="U11" s="29"/>
      <c r="V11" s="31"/>
    </row>
    <row r="12" spans="1:22" x14ac:dyDescent="0.2">
      <c r="A12" s="11"/>
      <c r="B12" s="11"/>
      <c r="C12" s="11">
        <v>11</v>
      </c>
      <c r="D12" s="12">
        <v>37012</v>
      </c>
      <c r="E12" s="13">
        <v>3.62</v>
      </c>
      <c r="F12">
        <v>0.41</v>
      </c>
      <c r="G12" s="16">
        <v>7821165.5640000002</v>
      </c>
      <c r="H12" s="14">
        <f t="shared" si="1"/>
        <v>1193465.3821872547</v>
      </c>
      <c r="I12" s="36" t="s">
        <v>31</v>
      </c>
      <c r="J12" s="32">
        <f t="shared" si="0"/>
        <v>1193465.3821872547</v>
      </c>
      <c r="K12" s="33">
        <v>-972476.21</v>
      </c>
      <c r="L12" s="14"/>
      <c r="M12" s="19"/>
      <c r="S12" s="29"/>
      <c r="T12" s="30"/>
      <c r="U12" s="29"/>
      <c r="V12" s="31"/>
    </row>
    <row r="13" spans="1:22" x14ac:dyDescent="0.2">
      <c r="A13" s="11"/>
      <c r="B13" s="11"/>
      <c r="C13" s="11">
        <v>12</v>
      </c>
      <c r="D13" s="27">
        <v>37043</v>
      </c>
      <c r="E13" s="13">
        <v>3.5640000000000005</v>
      </c>
      <c r="F13">
        <v>0.4</v>
      </c>
      <c r="G13" s="16">
        <v>9988119.9550000001</v>
      </c>
      <c r="H13" s="14">
        <f t="shared" si="1"/>
        <v>1463953.7477443728</v>
      </c>
      <c r="I13" s="36" t="s">
        <v>32</v>
      </c>
      <c r="J13" s="32">
        <f t="shared" si="0"/>
        <v>1463953.7477443728</v>
      </c>
      <c r="K13" s="33">
        <v>-1201333.5</v>
      </c>
      <c r="L13" s="14"/>
      <c r="M13" s="19"/>
      <c r="S13" s="29"/>
      <c r="T13" s="30"/>
      <c r="U13" s="29"/>
      <c r="V13" s="31"/>
    </row>
    <row r="14" spans="1:22" x14ac:dyDescent="0.2">
      <c r="A14" s="11"/>
      <c r="B14" s="11"/>
      <c r="C14" s="11">
        <v>13</v>
      </c>
      <c r="D14" s="12">
        <v>37073</v>
      </c>
      <c r="E14" s="13">
        <v>3.5410000000000004</v>
      </c>
      <c r="F14">
        <v>0.38674700000000001</v>
      </c>
      <c r="G14" s="16">
        <v>2280412.8725999999</v>
      </c>
      <c r="H14" s="14">
        <f t="shared" si="1"/>
        <v>321079.28250397783</v>
      </c>
      <c r="I14" s="36" t="s">
        <v>33</v>
      </c>
      <c r="J14" s="32">
        <f t="shared" si="0"/>
        <v>321079.28250397783</v>
      </c>
      <c r="K14" s="33">
        <v>-258191.57</v>
      </c>
      <c r="L14" s="14"/>
      <c r="M14" s="19"/>
      <c r="S14" s="29"/>
      <c r="T14" s="30"/>
      <c r="U14" s="29"/>
      <c r="V14" s="31"/>
    </row>
    <row r="15" spans="1:22" x14ac:dyDescent="0.2">
      <c r="A15" s="11"/>
      <c r="B15" s="11"/>
      <c r="C15" s="11">
        <v>14</v>
      </c>
      <c r="D15" s="12">
        <v>37104</v>
      </c>
      <c r="E15" s="13">
        <v>3.52</v>
      </c>
      <c r="F15">
        <v>0.3523</v>
      </c>
      <c r="G15" s="16">
        <v>1521957.9615</v>
      </c>
      <c r="H15" s="14">
        <f t="shared" si="1"/>
        <v>194045.63734181126</v>
      </c>
      <c r="I15" s="36" t="s">
        <v>34</v>
      </c>
      <c r="J15" s="32">
        <f t="shared" si="0"/>
        <v>194045.63734181126</v>
      </c>
      <c r="K15" s="33">
        <v>-154242.03</v>
      </c>
      <c r="L15" s="14"/>
      <c r="M15" s="19"/>
      <c r="S15" s="29"/>
      <c r="T15" s="30"/>
      <c r="U15" s="29"/>
      <c r="V15" s="31"/>
    </row>
    <row r="16" spans="1:22" x14ac:dyDescent="0.2">
      <c r="A16" s="11"/>
      <c r="B16" s="11"/>
      <c r="C16" s="11">
        <v>15</v>
      </c>
      <c r="D16" s="12">
        <v>37135</v>
      </c>
      <c r="E16" s="13">
        <v>3.4990000000000006</v>
      </c>
      <c r="F16">
        <v>0.31330000000000002</v>
      </c>
      <c r="G16" s="16">
        <v>1849893.8680000002</v>
      </c>
      <c r="H16" s="14">
        <f t="shared" si="1"/>
        <v>208495.6842777991</v>
      </c>
      <c r="I16" s="36" t="s">
        <v>35</v>
      </c>
      <c r="J16" s="32">
        <f t="shared" si="0"/>
        <v>208495.6842777991</v>
      </c>
      <c r="K16" s="33">
        <v>-165427.62</v>
      </c>
      <c r="L16" s="14"/>
      <c r="M16" s="19"/>
      <c r="S16" s="29"/>
      <c r="T16" s="30"/>
      <c r="U16" s="29"/>
      <c r="V16" s="31"/>
    </row>
    <row r="17" spans="1:22" x14ac:dyDescent="0.2">
      <c r="A17" s="11"/>
      <c r="B17" s="11"/>
      <c r="C17" s="11">
        <v>16</v>
      </c>
      <c r="D17" s="12">
        <v>37165</v>
      </c>
      <c r="E17" s="13">
        <v>3.508</v>
      </c>
      <c r="F17">
        <v>0.2732</v>
      </c>
      <c r="G17" s="16">
        <v>1124712.2080000001</v>
      </c>
      <c r="H17" s="14">
        <f t="shared" si="1"/>
        <v>110822.41463496006</v>
      </c>
      <c r="I17" s="36" t="s">
        <v>36</v>
      </c>
      <c r="J17" s="32">
        <f t="shared" si="0"/>
        <v>110822.41463496006</v>
      </c>
      <c r="K17" s="33">
        <v>-86595.934999999998</v>
      </c>
      <c r="L17" s="14"/>
      <c r="M17" s="19"/>
      <c r="S17" s="29"/>
      <c r="T17" s="30"/>
      <c r="U17" s="29"/>
      <c r="V17" s="31"/>
    </row>
    <row r="18" spans="1:22" x14ac:dyDescent="0.2">
      <c r="A18" s="11"/>
      <c r="B18" s="11"/>
      <c r="C18" s="11">
        <v>17</v>
      </c>
      <c r="D18" s="12">
        <v>37196</v>
      </c>
      <c r="E18" s="13">
        <v>3.5830000000000002</v>
      </c>
      <c r="F18">
        <v>0.22239999999999999</v>
      </c>
      <c r="G18" s="16">
        <v>-11075010.238600001</v>
      </c>
      <c r="H18" s="14">
        <f t="shared" si="1"/>
        <v>-907343.32180616795</v>
      </c>
      <c r="I18" s="36" t="s">
        <v>37</v>
      </c>
      <c r="J18" s="32">
        <f t="shared" si="0"/>
        <v>-907343.32180616795</v>
      </c>
      <c r="K18" s="33">
        <v>692693.59199999995</v>
      </c>
      <c r="L18" s="14"/>
      <c r="M18" s="19"/>
      <c r="S18" s="29"/>
      <c r="T18" s="30"/>
      <c r="U18" s="29"/>
      <c r="V18" s="31"/>
    </row>
    <row r="19" spans="1:22" x14ac:dyDescent="0.2">
      <c r="A19" s="11"/>
      <c r="B19" s="11"/>
      <c r="C19" s="11">
        <v>18</v>
      </c>
      <c r="D19" s="12">
        <v>37226</v>
      </c>
      <c r="E19" s="13">
        <v>3.6680000000000001</v>
      </c>
      <c r="F19">
        <v>0.15744</v>
      </c>
      <c r="G19" s="16">
        <v>-9534243.7045000009</v>
      </c>
      <c r="H19" s="14">
        <f t="shared" si="1"/>
        <v>-566078.39051333035</v>
      </c>
      <c r="I19" s="36" t="s">
        <v>38</v>
      </c>
      <c r="J19" s="32">
        <f>SUM(H19:H30)</f>
        <v>-1638631.2014299296</v>
      </c>
      <c r="K19" s="33">
        <v>1131721.1399999999</v>
      </c>
      <c r="L19" s="14"/>
      <c r="M19" s="14"/>
      <c r="S19" s="29"/>
      <c r="T19" s="30"/>
      <c r="U19" s="29"/>
      <c r="V19" s="31"/>
    </row>
    <row r="20" spans="1:22" x14ac:dyDescent="0.2">
      <c r="A20" s="11"/>
      <c r="B20" s="11"/>
      <c r="C20" s="11">
        <v>19</v>
      </c>
      <c r="D20" s="12">
        <v>37257</v>
      </c>
      <c r="E20" s="13">
        <v>3.6630000000000003</v>
      </c>
      <c r="F20">
        <v>6.7339999999999997E-2</v>
      </c>
      <c r="G20" s="16">
        <v>-2054710.0952000001</v>
      </c>
      <c r="H20" s="14">
        <f t="shared" si="1"/>
        <v>-52108.252035174191</v>
      </c>
      <c r="I20" s="36" t="s">
        <v>39</v>
      </c>
      <c r="J20" s="32">
        <f>SUM(H31:H42)</f>
        <v>-1256653.0348321758</v>
      </c>
      <c r="K20" s="33">
        <v>974287.27399999998</v>
      </c>
      <c r="L20" s="14"/>
      <c r="M20" s="14"/>
      <c r="S20" s="29"/>
      <c r="T20" s="30"/>
      <c r="U20" s="29"/>
      <c r="V20" s="31"/>
    </row>
    <row r="21" spans="1:22" x14ac:dyDescent="0.2">
      <c r="A21" s="11"/>
      <c r="B21" s="11"/>
      <c r="C21" s="11">
        <v>20</v>
      </c>
      <c r="D21" s="12">
        <v>37288</v>
      </c>
      <c r="E21" s="13">
        <v>3.4960000000000004</v>
      </c>
      <c r="F21">
        <v>0.51800000000000002</v>
      </c>
      <c r="G21" s="16">
        <v>-3779718.2573000002</v>
      </c>
      <c r="H21" s="14">
        <f t="shared" si="1"/>
        <v>-703730.75574379694</v>
      </c>
      <c r="I21" s="36" t="s">
        <v>40</v>
      </c>
      <c r="J21" s="32">
        <f>SUM(H43:H54)</f>
        <v>-341001.82456095796</v>
      </c>
      <c r="K21" s="33">
        <v>269662.65299999999</v>
      </c>
      <c r="L21" s="14"/>
      <c r="M21" s="14"/>
      <c r="S21" s="29"/>
      <c r="T21" s="30"/>
      <c r="U21" s="29"/>
      <c r="V21" s="31"/>
    </row>
    <row r="22" spans="1:22" x14ac:dyDescent="0.2">
      <c r="A22" s="11"/>
      <c r="B22" s="11"/>
      <c r="C22" s="11">
        <v>21</v>
      </c>
      <c r="D22" s="12">
        <v>37316</v>
      </c>
      <c r="E22" s="13">
        <v>3.3220000000000001</v>
      </c>
      <c r="F22">
        <v>0.46</v>
      </c>
      <c r="G22" s="16">
        <v>132016.46580000001</v>
      </c>
      <c r="H22" s="14">
        <f t="shared" si="1"/>
        <v>20741.085489162309</v>
      </c>
      <c r="I22" s="36" t="s">
        <v>41</v>
      </c>
      <c r="J22" s="32">
        <f>SUM(H55:H66)</f>
        <v>-120948.47954241047</v>
      </c>
      <c r="K22" s="33">
        <v>43187.147700000001</v>
      </c>
      <c r="L22" s="14"/>
      <c r="M22" s="14"/>
      <c r="S22" s="29"/>
      <c r="T22" s="30"/>
      <c r="U22" s="29"/>
      <c r="V22" s="31"/>
    </row>
    <row r="23" spans="1:22" x14ac:dyDescent="0.2">
      <c r="A23" s="11"/>
      <c r="B23" s="11"/>
      <c r="C23" s="11">
        <v>22</v>
      </c>
      <c r="D23" s="12">
        <v>37347</v>
      </c>
      <c r="E23" s="13">
        <v>3.1549999999999998</v>
      </c>
      <c r="F23">
        <v>2.7E-2</v>
      </c>
      <c r="G23" s="16">
        <v>1096821.0957000002</v>
      </c>
      <c r="H23" s="14">
        <f t="shared" si="1"/>
        <v>9606.0499866375885</v>
      </c>
      <c r="I23" s="36" t="s">
        <v>42</v>
      </c>
      <c r="J23" s="32">
        <f>SUM(H67:H78)</f>
        <v>-295780.39651894959</v>
      </c>
      <c r="K23" s="33">
        <v>-129384.63</v>
      </c>
      <c r="L23" s="14"/>
      <c r="M23" s="14"/>
      <c r="S23" s="29"/>
      <c r="T23" s="30"/>
      <c r="U23" s="29"/>
      <c r="V23" s="31"/>
    </row>
    <row r="24" spans="1:22" x14ac:dyDescent="0.2">
      <c r="A24" s="11"/>
      <c r="B24" s="11"/>
      <c r="C24" s="11">
        <v>23</v>
      </c>
      <c r="D24" s="12">
        <v>37377</v>
      </c>
      <c r="E24" s="13">
        <v>3.0750000000000002</v>
      </c>
      <c r="F24">
        <v>0.158</v>
      </c>
      <c r="G24" s="16">
        <v>718115.93310000002</v>
      </c>
      <c r="H24" s="14">
        <f t="shared" si="1"/>
        <v>35870.934370560295</v>
      </c>
      <c r="I24" s="36" t="s">
        <v>43</v>
      </c>
      <c r="J24" s="32">
        <f>SUM(H79:H90)</f>
        <v>1848831.5222156255</v>
      </c>
      <c r="K24" s="33">
        <v>-1291079.3999999999</v>
      </c>
      <c r="L24" s="14"/>
      <c r="M24" s="14"/>
      <c r="S24" s="29"/>
      <c r="T24" s="30"/>
      <c r="U24" s="29"/>
      <c r="V24" s="31"/>
    </row>
    <row r="25" spans="1:22" x14ac:dyDescent="0.2">
      <c r="A25" s="11"/>
      <c r="B25" s="11"/>
      <c r="C25" s="11">
        <v>24</v>
      </c>
      <c r="D25" s="27">
        <v>37408</v>
      </c>
      <c r="E25" s="13">
        <v>3.0360000000000005</v>
      </c>
      <c r="F25">
        <v>0.152</v>
      </c>
      <c r="G25" s="16">
        <v>4098865.2366000004</v>
      </c>
      <c r="H25" s="14">
        <f t="shared" si="1"/>
        <v>194471.03004835831</v>
      </c>
      <c r="I25" s="36" t="s">
        <v>44</v>
      </c>
      <c r="L25" s="14"/>
      <c r="M25" s="26"/>
      <c r="S25" s="29"/>
      <c r="T25" s="30"/>
      <c r="U25" s="29"/>
      <c r="V25" s="31"/>
    </row>
    <row r="26" spans="1:22" x14ac:dyDescent="0.2">
      <c r="A26" s="11"/>
      <c r="B26" s="11"/>
      <c r="C26" s="11">
        <v>25</v>
      </c>
      <c r="D26" s="12">
        <v>37438</v>
      </c>
      <c r="E26" s="13">
        <v>3.02</v>
      </c>
      <c r="F26">
        <v>0.15400800000000001</v>
      </c>
      <c r="G26" s="16">
        <v>1997003.9755000002</v>
      </c>
      <c r="H26" s="14">
        <f t="shared" si="1"/>
        <v>95493.777438182049</v>
      </c>
      <c r="I26" s="36" t="s">
        <v>45</v>
      </c>
      <c r="J26" t="s">
        <v>65</v>
      </c>
      <c r="K26" s="18"/>
      <c r="L26" s="14"/>
      <c r="M26" s="26"/>
      <c r="S26" s="29"/>
      <c r="T26" s="30"/>
      <c r="U26" s="29"/>
      <c r="V26" s="31"/>
    </row>
    <row r="27" spans="1:22" x14ac:dyDescent="0.2">
      <c r="A27" s="11"/>
      <c r="B27" s="11"/>
      <c r="C27" s="11">
        <v>26</v>
      </c>
      <c r="D27" s="12">
        <v>37469</v>
      </c>
      <c r="E27" s="13">
        <v>3.0169999999999999</v>
      </c>
      <c r="F27">
        <v>0.13650200000000001</v>
      </c>
      <c r="G27" s="16">
        <v>-4478252.9813999999</v>
      </c>
      <c r="H27" s="14">
        <f t="shared" si="1"/>
        <v>-189613.33119343352</v>
      </c>
      <c r="I27" s="36" t="s">
        <v>46</v>
      </c>
      <c r="L27" s="14"/>
      <c r="M27" s="26"/>
      <c r="S27" s="29"/>
      <c r="T27" s="30"/>
      <c r="U27" s="29"/>
      <c r="V27" s="31"/>
    </row>
    <row r="28" spans="1:22" x14ac:dyDescent="0.2">
      <c r="A28" s="11"/>
      <c r="B28" s="11"/>
      <c r="C28" s="11">
        <v>27</v>
      </c>
      <c r="D28" s="12">
        <v>37500</v>
      </c>
      <c r="E28" s="13">
        <v>3.0019999999999998</v>
      </c>
      <c r="F28">
        <v>0.11411</v>
      </c>
      <c r="G28" s="16">
        <v>-4669985.9494000003</v>
      </c>
      <c r="H28" s="14">
        <f t="shared" si="1"/>
        <v>-164473.48200897968</v>
      </c>
      <c r="I28" s="36" t="s">
        <v>47</v>
      </c>
      <c r="L28" s="14"/>
      <c r="M28" s="26"/>
      <c r="S28" s="29"/>
      <c r="T28" s="30"/>
      <c r="U28" s="29"/>
      <c r="V28" s="31"/>
    </row>
    <row r="29" spans="1:22" x14ac:dyDescent="0.2">
      <c r="A29" s="11"/>
      <c r="B29" s="11"/>
      <c r="C29" s="11">
        <v>28</v>
      </c>
      <c r="D29" s="12">
        <v>37530</v>
      </c>
      <c r="E29" s="13">
        <v>3.0190000000000006</v>
      </c>
      <c r="F29">
        <v>0.12167500000000001</v>
      </c>
      <c r="G29" s="16">
        <v>-4427550.9534</v>
      </c>
      <c r="H29" s="14">
        <f t="shared" si="1"/>
        <v>-167214.50803343332</v>
      </c>
      <c r="L29" s="14"/>
      <c r="M29" s="26"/>
      <c r="S29" s="29"/>
      <c r="T29" s="30"/>
      <c r="U29" s="29"/>
      <c r="V29" s="31"/>
    </row>
    <row r="30" spans="1:22" x14ac:dyDescent="0.2">
      <c r="A30" s="11"/>
      <c r="B30" s="11"/>
      <c r="C30" s="11">
        <v>29</v>
      </c>
      <c r="D30" s="12">
        <v>37561</v>
      </c>
      <c r="E30" s="13">
        <v>3.1180000000000003</v>
      </c>
      <c r="F30">
        <v>0.115353</v>
      </c>
      <c r="G30" s="16">
        <v>-4099538.6219000001</v>
      </c>
      <c r="H30" s="14">
        <f t="shared" si="1"/>
        <v>-151595.35923468234</v>
      </c>
      <c r="L30" s="14"/>
      <c r="M30" s="26"/>
      <c r="S30" s="29"/>
      <c r="T30" s="30"/>
      <c r="U30" s="29"/>
      <c r="V30" s="31"/>
    </row>
    <row r="31" spans="1:22" x14ac:dyDescent="0.2">
      <c r="A31" s="11"/>
      <c r="B31" s="11"/>
      <c r="C31" s="11">
        <v>30</v>
      </c>
      <c r="D31" s="12">
        <v>37591</v>
      </c>
      <c r="E31" s="13">
        <v>3.2190000000000003</v>
      </c>
      <c r="F31">
        <v>9.5767000000000005E-2</v>
      </c>
      <c r="G31" s="16">
        <v>5456435.0740999999</v>
      </c>
      <c r="H31" s="14">
        <f t="shared" si="1"/>
        <v>172938.53320480575</v>
      </c>
      <c r="L31" s="14"/>
      <c r="M31" s="26"/>
      <c r="S31" s="29"/>
      <c r="T31" s="30"/>
      <c r="U31" s="29"/>
      <c r="V31" s="31"/>
    </row>
    <row r="32" spans="1:22" x14ac:dyDescent="0.2">
      <c r="A32" s="11"/>
      <c r="B32" s="11"/>
      <c r="C32" s="11">
        <v>31</v>
      </c>
      <c r="D32" s="12">
        <v>37622</v>
      </c>
      <c r="E32" s="13">
        <v>3.2349999999999999</v>
      </c>
      <c r="F32">
        <v>0.10051400000000001</v>
      </c>
      <c r="G32" s="16">
        <v>6845552.6053999998</v>
      </c>
      <c r="H32" s="14">
        <f t="shared" si="1"/>
        <v>228852.29556960482</v>
      </c>
      <c r="L32" s="14"/>
      <c r="M32" s="26"/>
      <c r="S32" s="29"/>
      <c r="T32" s="30"/>
      <c r="U32" s="29"/>
      <c r="V32" s="31"/>
    </row>
    <row r="33" spans="1:22" x14ac:dyDescent="0.2">
      <c r="A33" s="11"/>
      <c r="B33" s="11"/>
      <c r="C33" s="11">
        <v>32</v>
      </c>
      <c r="D33" s="12">
        <v>37653</v>
      </c>
      <c r="E33" s="13">
        <v>3.1</v>
      </c>
      <c r="F33">
        <v>0.31</v>
      </c>
      <c r="G33" s="16">
        <v>-1848188.2268000001</v>
      </c>
      <c r="H33" s="14">
        <f t="shared" si="1"/>
        <v>-182606.1948372279</v>
      </c>
      <c r="L33" s="14"/>
      <c r="M33" s="26"/>
      <c r="S33" s="29"/>
      <c r="T33" s="30"/>
      <c r="U33" s="29"/>
      <c r="V33" s="31"/>
    </row>
    <row r="34" spans="1:22" x14ac:dyDescent="0.2">
      <c r="A34" s="11"/>
      <c r="B34" s="11"/>
      <c r="C34" s="11">
        <v>33</v>
      </c>
      <c r="D34" s="12">
        <v>37681</v>
      </c>
      <c r="E34" s="13">
        <v>2.96</v>
      </c>
      <c r="F34">
        <v>0.114264</v>
      </c>
      <c r="G34" s="16">
        <v>2305650.7273000004</v>
      </c>
      <c r="H34" s="14">
        <f t="shared" si="1"/>
        <v>80175.29609435788</v>
      </c>
      <c r="L34" s="14"/>
      <c r="M34" s="26"/>
      <c r="S34" s="29"/>
      <c r="T34" s="30"/>
      <c r="U34" s="29"/>
      <c r="V34" s="31"/>
    </row>
    <row r="35" spans="1:22" x14ac:dyDescent="0.2">
      <c r="A35" s="11"/>
      <c r="B35" s="11"/>
      <c r="C35" s="11">
        <v>34</v>
      </c>
      <c r="D35" s="12">
        <v>37712</v>
      </c>
      <c r="E35" s="13">
        <v>2.8140000000000005</v>
      </c>
      <c r="F35">
        <v>0.14600399999999999</v>
      </c>
      <c r="G35" s="16">
        <v>2478808.0908000004</v>
      </c>
      <c r="H35" s="14">
        <f t="shared" si="1"/>
        <v>104707.47139532698</v>
      </c>
      <c r="L35" s="14"/>
      <c r="M35" s="26"/>
      <c r="S35" s="29"/>
      <c r="T35" s="30"/>
      <c r="U35" s="29"/>
      <c r="V35" s="31"/>
    </row>
    <row r="36" spans="1:22" x14ac:dyDescent="0.2">
      <c r="A36" s="11"/>
      <c r="B36" s="11"/>
      <c r="C36" s="11">
        <v>35</v>
      </c>
      <c r="D36" s="12">
        <v>37742</v>
      </c>
      <c r="E36" s="13">
        <v>2.7860000000000005</v>
      </c>
      <c r="F36">
        <v>0.15122099999999999</v>
      </c>
      <c r="G36" s="16">
        <v>-7188660.3171000006</v>
      </c>
      <c r="H36" s="14">
        <f t="shared" si="1"/>
        <v>-311377.40857582277</v>
      </c>
      <c r="L36" s="14"/>
      <c r="M36" s="26"/>
      <c r="S36" s="29"/>
      <c r="T36" s="30"/>
      <c r="U36" s="29"/>
      <c r="V36" s="31"/>
    </row>
    <row r="37" spans="1:22" x14ac:dyDescent="0.2">
      <c r="A37" s="11"/>
      <c r="B37" s="11"/>
      <c r="C37" s="11">
        <v>36</v>
      </c>
      <c r="D37" s="27">
        <v>37773</v>
      </c>
      <c r="E37" s="13">
        <v>2.7890000000000006</v>
      </c>
      <c r="F37">
        <v>0.14513100000000001</v>
      </c>
      <c r="G37" s="16">
        <v>-6891166.449</v>
      </c>
      <c r="H37" s="14">
        <f t="shared" si="1"/>
        <v>-286779.01026699058</v>
      </c>
      <c r="L37" s="14"/>
      <c r="M37" s="26"/>
      <c r="S37" s="29"/>
      <c r="T37" s="30"/>
      <c r="U37" s="29"/>
      <c r="V37" s="31"/>
    </row>
    <row r="38" spans="1:22" x14ac:dyDescent="0.2">
      <c r="A38" s="11"/>
      <c r="B38" s="11"/>
      <c r="C38" s="11">
        <v>37</v>
      </c>
      <c r="D38" s="12">
        <v>37803</v>
      </c>
      <c r="E38" s="13">
        <v>2.84</v>
      </c>
      <c r="F38">
        <v>0.1575157068887629</v>
      </c>
      <c r="G38" s="16">
        <v>-5154795.4301000005</v>
      </c>
      <c r="H38" s="14">
        <f t="shared" si="1"/>
        <v>-237082.53432786101</v>
      </c>
      <c r="L38" s="14"/>
      <c r="M38" s="26"/>
      <c r="S38" s="29"/>
      <c r="T38" s="30"/>
      <c r="U38" s="29"/>
      <c r="V38" s="31"/>
    </row>
    <row r="39" spans="1:22" x14ac:dyDescent="0.2">
      <c r="A39" s="11"/>
      <c r="B39" s="11"/>
      <c r="C39" s="11">
        <v>38</v>
      </c>
      <c r="D39" s="12">
        <v>37834</v>
      </c>
      <c r="E39" s="13">
        <v>2.8369999999999997</v>
      </c>
      <c r="F39">
        <v>0.15212556491267337</v>
      </c>
      <c r="G39" s="16">
        <v>-4261325.6426999997</v>
      </c>
      <c r="H39" s="14">
        <f t="shared" si="1"/>
        <v>-189082.86879324846</v>
      </c>
      <c r="L39" s="14"/>
      <c r="M39" s="26"/>
      <c r="S39" s="29"/>
      <c r="T39" s="30"/>
      <c r="U39" s="29"/>
      <c r="V39" s="31"/>
    </row>
    <row r="40" spans="1:22" x14ac:dyDescent="0.2">
      <c r="A40" s="11"/>
      <c r="B40" s="11"/>
      <c r="C40" s="11">
        <v>39</v>
      </c>
      <c r="D40" s="12">
        <v>37865</v>
      </c>
      <c r="E40" s="13">
        <v>2.8220000000000001</v>
      </c>
      <c r="F40">
        <v>0.14594697952795521</v>
      </c>
      <c r="G40" s="16">
        <v>-10621070.962900002</v>
      </c>
      <c r="H40" s="14">
        <f t="shared" si="1"/>
        <v>-449745.00740018632</v>
      </c>
      <c r="L40" s="14"/>
      <c r="M40" s="26"/>
      <c r="S40" s="29"/>
      <c r="T40" s="30"/>
      <c r="U40" s="29"/>
      <c r="V40" s="31"/>
    </row>
    <row r="41" spans="1:22" x14ac:dyDescent="0.2">
      <c r="A41" s="11"/>
      <c r="B41" s="11"/>
      <c r="C41" s="11">
        <v>40</v>
      </c>
      <c r="D41" s="12">
        <v>37895</v>
      </c>
      <c r="E41" s="13">
        <v>2.8390000000000004</v>
      </c>
      <c r="F41">
        <v>0.11399698460924311</v>
      </c>
      <c r="G41" s="16">
        <v>-5074763.5602000002</v>
      </c>
      <c r="H41" s="14">
        <f t="shared" si="1"/>
        <v>-168857.55191839024</v>
      </c>
      <c r="L41" s="14"/>
      <c r="M41" s="26"/>
      <c r="S41" s="29"/>
      <c r="T41" s="30"/>
      <c r="U41" s="29"/>
      <c r="V41" s="31"/>
    </row>
    <row r="42" spans="1:22" x14ac:dyDescent="0.2">
      <c r="A42" s="11"/>
      <c r="B42" s="11"/>
      <c r="C42" s="11">
        <v>41</v>
      </c>
      <c r="D42" s="12">
        <v>37926</v>
      </c>
      <c r="E42" s="13">
        <v>2.9380000000000002</v>
      </c>
      <c r="F42">
        <v>0.12717278272754221</v>
      </c>
      <c r="G42" s="16">
        <v>-463267.52069999999</v>
      </c>
      <c r="H42" s="14">
        <f t="shared" si="1"/>
        <v>-17796.054976543914</v>
      </c>
      <c r="L42" s="14"/>
      <c r="M42" s="26"/>
      <c r="S42" s="29"/>
      <c r="T42" s="30"/>
      <c r="U42" s="29"/>
      <c r="V42" s="31"/>
    </row>
    <row r="43" spans="1:22" x14ac:dyDescent="0.2">
      <c r="A43" s="11"/>
      <c r="B43" s="11"/>
      <c r="C43" s="11">
        <v>42</v>
      </c>
      <c r="D43" s="12">
        <v>37956</v>
      </c>
      <c r="E43" s="13">
        <v>3.0390000000000006</v>
      </c>
      <c r="F43">
        <v>0.12272598203586198</v>
      </c>
      <c r="G43" s="16">
        <v>11581942.8594</v>
      </c>
      <c r="H43" s="14">
        <f t="shared" si="1"/>
        <v>444114.09181421698</v>
      </c>
      <c r="L43" s="14"/>
      <c r="M43" s="26"/>
      <c r="S43" s="29"/>
      <c r="T43" s="30"/>
      <c r="U43" s="29"/>
      <c r="V43" s="31"/>
    </row>
    <row r="44" spans="1:22" x14ac:dyDescent="0.2">
      <c r="A44" s="11"/>
      <c r="B44" s="11"/>
      <c r="C44" s="11">
        <v>43</v>
      </c>
      <c r="D44" s="12">
        <v>37987</v>
      </c>
      <c r="E44" s="13">
        <v>3.1419999999999999</v>
      </c>
      <c r="F44">
        <v>0.10492556885716672</v>
      </c>
      <c r="G44" s="16">
        <v>16878971.9243</v>
      </c>
      <c r="H44" s="14">
        <f t="shared" si="1"/>
        <v>572109.84801724378</v>
      </c>
      <c r="L44" s="14"/>
      <c r="M44" s="26"/>
      <c r="S44" s="29"/>
      <c r="T44" s="30"/>
      <c r="U44" s="29"/>
      <c r="V44" s="31"/>
    </row>
    <row r="45" spans="1:22" x14ac:dyDescent="0.2">
      <c r="A45" s="11"/>
      <c r="B45" s="11"/>
      <c r="C45" s="11">
        <v>44</v>
      </c>
      <c r="D45" s="12">
        <v>38018</v>
      </c>
      <c r="E45" s="13">
        <v>3.0110000000000001</v>
      </c>
      <c r="F45">
        <v>0.12348456381264834</v>
      </c>
      <c r="G45" s="16">
        <v>1032487.7291</v>
      </c>
      <c r="H45" s="14">
        <f t="shared" si="1"/>
        <v>39468.829409027967</v>
      </c>
      <c r="L45" s="14"/>
      <c r="M45" s="26"/>
      <c r="S45" s="29"/>
      <c r="T45" s="30"/>
      <c r="U45" s="29"/>
      <c r="V45" s="31"/>
    </row>
    <row r="46" spans="1:22" x14ac:dyDescent="0.2">
      <c r="A46" s="11"/>
      <c r="B46" s="11"/>
      <c r="C46" s="11">
        <v>45</v>
      </c>
      <c r="D46" s="12">
        <v>38047</v>
      </c>
      <c r="E46" s="13">
        <v>2.8740000000000006</v>
      </c>
      <c r="F46">
        <v>0.12569805089976555</v>
      </c>
      <c r="G46" s="16">
        <v>2165069.7053</v>
      </c>
      <c r="H46" s="14">
        <f t="shared" si="1"/>
        <v>80414.267468835373</v>
      </c>
      <c r="L46" s="14"/>
      <c r="M46" s="26"/>
      <c r="S46" s="29"/>
      <c r="T46" s="30"/>
      <c r="U46" s="29"/>
      <c r="V46" s="31"/>
    </row>
    <row r="47" spans="1:22" x14ac:dyDescent="0.2">
      <c r="A47" s="11"/>
      <c r="B47" s="11"/>
      <c r="C47" s="11">
        <v>46</v>
      </c>
      <c r="D47" s="12">
        <v>38078</v>
      </c>
      <c r="E47" s="13">
        <v>2.7310000000000003</v>
      </c>
      <c r="F47">
        <v>0.16281220009569292</v>
      </c>
      <c r="G47" s="16">
        <v>-8072079.0902000004</v>
      </c>
      <c r="H47" s="14">
        <f t="shared" si="1"/>
        <v>-369011.56148522574</v>
      </c>
      <c r="L47" s="14"/>
      <c r="M47" s="26"/>
      <c r="S47" s="29"/>
      <c r="T47" s="30"/>
      <c r="U47" s="29"/>
      <c r="V47" s="31"/>
    </row>
    <row r="48" spans="1:22" x14ac:dyDescent="0.2">
      <c r="A48" s="11"/>
      <c r="B48" s="11"/>
      <c r="C48" s="11">
        <v>47</v>
      </c>
      <c r="D48" s="12">
        <v>38108</v>
      </c>
      <c r="E48" s="13">
        <v>2.7039999999999997</v>
      </c>
      <c r="F48">
        <v>0.18147256450126745</v>
      </c>
      <c r="G48" s="16">
        <v>-6849619.4802000001</v>
      </c>
      <c r="H48" s="14">
        <f t="shared" si="1"/>
        <v>-345565.22268453031</v>
      </c>
      <c r="L48" s="14"/>
      <c r="M48" s="26"/>
      <c r="S48" s="29"/>
      <c r="T48" s="30"/>
      <c r="U48" s="29"/>
      <c r="V48" s="31"/>
    </row>
    <row r="49" spans="1:22" x14ac:dyDescent="0.2">
      <c r="A49" s="11"/>
      <c r="B49" s="11"/>
      <c r="C49" s="11">
        <v>48</v>
      </c>
      <c r="D49" s="27">
        <v>38139</v>
      </c>
      <c r="E49" s="13">
        <v>2.7080000000000002</v>
      </c>
      <c r="F49">
        <v>0.17946244964708727</v>
      </c>
      <c r="G49" s="16">
        <v>-3842170.9582000002</v>
      </c>
      <c r="H49" s="14">
        <f t="shared" si="1"/>
        <v>-191975.07952256387</v>
      </c>
      <c r="L49" s="14"/>
      <c r="M49" s="26"/>
      <c r="S49" s="29"/>
      <c r="T49" s="30"/>
      <c r="U49" s="29"/>
      <c r="V49" s="31"/>
    </row>
    <row r="50" spans="1:22" x14ac:dyDescent="0.2">
      <c r="A50" s="11"/>
      <c r="B50" s="11"/>
      <c r="C50" s="11">
        <v>49</v>
      </c>
      <c r="D50" s="12">
        <v>38169</v>
      </c>
      <c r="E50" s="13">
        <v>2.7590000000000003</v>
      </c>
      <c r="F50">
        <v>0.16333630949669467</v>
      </c>
      <c r="G50" s="16">
        <v>-6230877.8380000005</v>
      </c>
      <c r="H50" s="14">
        <f t="shared" si="1"/>
        <v>-288688.57407824142</v>
      </c>
      <c r="L50" s="14"/>
      <c r="M50" s="26"/>
      <c r="S50" s="29"/>
      <c r="T50" s="30"/>
      <c r="U50" s="29"/>
      <c r="V50" s="31"/>
    </row>
    <row r="51" spans="1:22" x14ac:dyDescent="0.2">
      <c r="A51" s="11"/>
      <c r="B51" s="11"/>
      <c r="C51" s="11">
        <v>50</v>
      </c>
      <c r="D51" s="12">
        <v>38200</v>
      </c>
      <c r="E51" s="13">
        <v>2.7560000000000002</v>
      </c>
      <c r="F51">
        <v>0.16087650543196172</v>
      </c>
      <c r="G51" s="16">
        <v>-5282187.6913000001</v>
      </c>
      <c r="H51" s="14">
        <f t="shared" si="1"/>
        <v>-240786.19598656992</v>
      </c>
      <c r="L51" s="14"/>
      <c r="M51" s="26"/>
      <c r="S51" s="29"/>
      <c r="T51" s="30"/>
      <c r="U51" s="29"/>
      <c r="V51" s="31"/>
    </row>
    <row r="52" spans="1:22" x14ac:dyDescent="0.2">
      <c r="A52" s="11"/>
      <c r="B52" s="11"/>
      <c r="C52" s="11">
        <v>51</v>
      </c>
      <c r="D52" s="12">
        <v>38231</v>
      </c>
      <c r="E52" s="13">
        <v>2.74</v>
      </c>
      <c r="F52">
        <v>0.15811783580608482</v>
      </c>
      <c r="G52" s="16">
        <v>-1793174.9492000001</v>
      </c>
      <c r="H52" s="14">
        <f t="shared" si="1"/>
        <v>-79873.001895583555</v>
      </c>
      <c r="L52" s="14"/>
      <c r="M52" s="26"/>
      <c r="S52" s="29"/>
      <c r="T52" s="30"/>
      <c r="U52" s="29"/>
      <c r="V52" s="31"/>
    </row>
    <row r="53" spans="1:22" x14ac:dyDescent="0.2">
      <c r="A53" s="11"/>
      <c r="B53" s="11"/>
      <c r="C53" s="11">
        <v>52</v>
      </c>
      <c r="D53" s="12">
        <v>38261</v>
      </c>
      <c r="E53" s="13">
        <v>2.7560000000000002</v>
      </c>
      <c r="F53">
        <v>0.15566390076058104</v>
      </c>
      <c r="G53" s="16">
        <v>9160.5499</v>
      </c>
      <c r="H53" s="14">
        <f t="shared" si="1"/>
        <v>404.04951222885825</v>
      </c>
      <c r="L53" s="14"/>
      <c r="M53" s="26"/>
      <c r="S53" s="29"/>
      <c r="T53" s="30"/>
      <c r="U53" s="29"/>
      <c r="V53" s="31"/>
    </row>
    <row r="54" spans="1:22" x14ac:dyDescent="0.2">
      <c r="A54" s="11"/>
      <c r="B54" s="11"/>
      <c r="C54" s="11">
        <v>53</v>
      </c>
      <c r="D54" s="12">
        <v>38292</v>
      </c>
      <c r="E54" s="13">
        <v>2.85</v>
      </c>
      <c r="F54">
        <v>0.1411116579167008</v>
      </c>
      <c r="G54" s="16">
        <v>928383.44170000008</v>
      </c>
      <c r="H54" s="14">
        <f t="shared" si="1"/>
        <v>38386.72487020379</v>
      </c>
      <c r="L54" s="14"/>
      <c r="M54" s="26"/>
      <c r="S54" s="29"/>
      <c r="T54" s="30"/>
      <c r="U54" s="29"/>
      <c r="V54" s="31"/>
    </row>
    <row r="55" spans="1:22" x14ac:dyDescent="0.2">
      <c r="A55" s="11"/>
      <c r="B55" s="11"/>
      <c r="C55" s="11">
        <v>54</v>
      </c>
      <c r="D55" s="12">
        <v>38322</v>
      </c>
      <c r="E55" s="13">
        <v>2.948</v>
      </c>
      <c r="F55">
        <v>0.14057193443216173</v>
      </c>
      <c r="G55" s="16">
        <v>2669143.6120000002</v>
      </c>
      <c r="H55" s="14">
        <f t="shared" si="1"/>
        <v>113721.86189689893</v>
      </c>
      <c r="L55" s="14"/>
      <c r="M55" s="26"/>
      <c r="S55" s="29"/>
      <c r="T55" s="30"/>
      <c r="U55" s="29"/>
      <c r="V55" s="31"/>
    </row>
    <row r="56" spans="1:22" x14ac:dyDescent="0.2">
      <c r="A56" s="11"/>
      <c r="B56" s="11"/>
      <c r="C56" s="11">
        <v>55</v>
      </c>
      <c r="D56" s="12">
        <v>38353</v>
      </c>
      <c r="E56" s="13">
        <v>3.1040000000000005</v>
      </c>
      <c r="F56">
        <v>0.14318912319027571</v>
      </c>
      <c r="G56" s="16">
        <v>11926005.687000001</v>
      </c>
      <c r="H56" s="14">
        <f t="shared" si="1"/>
        <v>544970.0985559962</v>
      </c>
      <c r="L56" s="14"/>
      <c r="M56" s="26"/>
      <c r="S56" s="29"/>
      <c r="T56" s="30"/>
      <c r="U56" s="29"/>
      <c r="V56" s="31"/>
    </row>
    <row r="57" spans="1:22" x14ac:dyDescent="0.2">
      <c r="A57" s="11"/>
      <c r="B57" s="11"/>
      <c r="C57" s="11">
        <v>56</v>
      </c>
      <c r="D57" s="12">
        <v>38384</v>
      </c>
      <c r="E57" s="13">
        <v>2.9769999999999999</v>
      </c>
      <c r="F57">
        <v>0.13375000000000001</v>
      </c>
      <c r="G57" s="16">
        <v>4791663.8268999998</v>
      </c>
      <c r="H57" s="14">
        <f t="shared" si="1"/>
        <v>196157.48571719523</v>
      </c>
      <c r="L57" s="14"/>
      <c r="M57" s="26"/>
      <c r="S57" s="29"/>
      <c r="T57" s="30"/>
      <c r="U57" s="29"/>
      <c r="V57" s="31"/>
    </row>
    <row r="58" spans="1:22" x14ac:dyDescent="0.2">
      <c r="A58" s="11"/>
      <c r="B58" s="11"/>
      <c r="C58" s="11">
        <v>57</v>
      </c>
      <c r="D58" s="12">
        <v>38412</v>
      </c>
      <c r="E58" s="13">
        <v>2.843</v>
      </c>
      <c r="F58">
        <v>0.14468356276140457</v>
      </c>
      <c r="G58" s="16">
        <v>7432038.1237000003</v>
      </c>
      <c r="H58" s="14">
        <f t="shared" si="1"/>
        <v>314303.99600554392</v>
      </c>
      <c r="L58" s="14"/>
      <c r="M58" s="26"/>
      <c r="S58" s="29"/>
      <c r="T58" s="30"/>
      <c r="U58" s="29"/>
      <c r="V58" s="31"/>
    </row>
    <row r="59" spans="1:22" x14ac:dyDescent="0.2">
      <c r="A59" s="11"/>
      <c r="B59" s="11"/>
      <c r="C59" s="11">
        <v>58</v>
      </c>
      <c r="D59" s="12">
        <v>38443</v>
      </c>
      <c r="E59" s="13">
        <v>2.7030000000000003</v>
      </c>
      <c r="F59">
        <v>0.17274891461308825</v>
      </c>
      <c r="G59" s="16">
        <v>1461943.6198</v>
      </c>
      <c r="H59" s="14">
        <f t="shared" si="1"/>
        <v>70183.967779744809</v>
      </c>
      <c r="L59" s="14"/>
      <c r="M59" s="26"/>
      <c r="S59" s="29"/>
      <c r="T59" s="30"/>
      <c r="U59" s="29"/>
      <c r="V59" s="31"/>
    </row>
    <row r="60" spans="1:22" x14ac:dyDescent="0.2">
      <c r="A60" s="11"/>
      <c r="B60" s="11"/>
      <c r="C60" s="11">
        <v>59</v>
      </c>
      <c r="D60" s="12">
        <v>38473</v>
      </c>
      <c r="E60" s="13">
        <v>2.677</v>
      </c>
      <c r="F60">
        <v>0.17133361705553682</v>
      </c>
      <c r="G60" s="16">
        <v>-6783846.9530000007</v>
      </c>
      <c r="H60" s="14">
        <f t="shared" si="1"/>
        <v>-319899.02448344562</v>
      </c>
      <c r="L60" s="14"/>
      <c r="M60" s="26"/>
      <c r="S60" s="29"/>
      <c r="T60" s="30"/>
      <c r="U60" s="29"/>
      <c r="V60" s="31"/>
    </row>
    <row r="61" spans="1:22" x14ac:dyDescent="0.2">
      <c r="A61" s="11"/>
      <c r="B61" s="11"/>
      <c r="C61" s="11">
        <v>60</v>
      </c>
      <c r="D61" s="27">
        <v>38504</v>
      </c>
      <c r="E61" s="13">
        <v>2.6819999999999999</v>
      </c>
      <c r="F61">
        <v>0.16990653067691863</v>
      </c>
      <c r="G61" s="16">
        <v>-4198998</v>
      </c>
      <c r="H61" s="14">
        <f t="shared" si="1"/>
        <v>-196725.3981935578</v>
      </c>
      <c r="I61" s="17"/>
      <c r="J61" s="18"/>
      <c r="L61" s="14"/>
      <c r="M61" s="26"/>
      <c r="S61" s="29"/>
      <c r="T61" s="30"/>
      <c r="U61" s="29"/>
      <c r="V61" s="31"/>
    </row>
    <row r="62" spans="1:22" x14ac:dyDescent="0.2">
      <c r="A62" s="11"/>
      <c r="B62" s="11"/>
      <c r="C62" s="11">
        <v>61</v>
      </c>
      <c r="D62" s="12">
        <v>38534</v>
      </c>
      <c r="E62" s="13">
        <v>2.7330000000000001</v>
      </c>
      <c r="F62">
        <v>0.18205310580523845</v>
      </c>
      <c r="G62" s="16">
        <v>-3097787.0037000002</v>
      </c>
      <c r="H62" s="14">
        <f t="shared" si="1"/>
        <v>-158465.67215026912</v>
      </c>
      <c r="S62" s="29"/>
      <c r="T62" s="30"/>
      <c r="U62" s="29"/>
      <c r="V62" s="31"/>
    </row>
    <row r="63" spans="1:22" x14ac:dyDescent="0.2">
      <c r="A63" s="11"/>
      <c r="B63" s="11"/>
      <c r="C63" s="11">
        <v>62</v>
      </c>
      <c r="D63" s="12">
        <v>38565</v>
      </c>
      <c r="E63" s="13">
        <v>2.73</v>
      </c>
      <c r="F63">
        <v>0.18102140757380053</v>
      </c>
      <c r="G63" s="16">
        <v>-2578506.3004000001</v>
      </c>
      <c r="H63" s="14">
        <f t="shared" si="1"/>
        <v>-131010.68008925169</v>
      </c>
      <c r="S63" s="29"/>
      <c r="T63" s="30"/>
      <c r="U63" s="29"/>
      <c r="V63" s="31"/>
    </row>
    <row r="64" spans="1:22" x14ac:dyDescent="0.2">
      <c r="A64" s="11"/>
      <c r="B64" s="11"/>
      <c r="C64" s="11">
        <v>63</v>
      </c>
      <c r="D64" s="12">
        <v>38596</v>
      </c>
      <c r="E64" s="13">
        <v>2.7130000000000001</v>
      </c>
      <c r="F64">
        <v>0.17987611477532722</v>
      </c>
      <c r="G64" s="16">
        <v>-7648044.1119000008</v>
      </c>
      <c r="H64" s="14">
        <f t="shared" si="1"/>
        <v>-383724.5593477707</v>
      </c>
      <c r="S64" s="29"/>
      <c r="T64" s="30"/>
      <c r="U64" s="29"/>
      <c r="V64" s="31"/>
    </row>
    <row r="65" spans="1:22" x14ac:dyDescent="0.2">
      <c r="A65" s="11"/>
      <c r="B65" s="11"/>
      <c r="C65" s="11">
        <v>64</v>
      </c>
      <c r="D65" s="12">
        <v>38626</v>
      </c>
      <c r="E65" s="13">
        <v>2.7280000000000002</v>
      </c>
      <c r="F65">
        <v>0.16141464462681199</v>
      </c>
      <c r="G65" s="16">
        <v>-4561375.1513999999</v>
      </c>
      <c r="H65" s="14">
        <f t="shared" si="1"/>
        <v>-206504.25861432138</v>
      </c>
      <c r="S65" s="29"/>
      <c r="T65" s="30"/>
      <c r="U65" s="29"/>
      <c r="V65" s="31"/>
    </row>
    <row r="66" spans="1:22" x14ac:dyDescent="0.2">
      <c r="A66" s="11"/>
      <c r="B66" s="11"/>
      <c r="C66" s="11">
        <v>65</v>
      </c>
      <c r="D66" s="12">
        <v>38657</v>
      </c>
      <c r="E66" s="13">
        <v>2.8169999999999997</v>
      </c>
      <c r="F66">
        <v>0.14282856857085707</v>
      </c>
      <c r="G66" s="16">
        <v>871327.77220000001</v>
      </c>
      <c r="H66" s="14">
        <f t="shared" si="1"/>
        <v>36043.703380826708</v>
      </c>
      <c r="S66" s="29"/>
      <c r="T66" s="30"/>
      <c r="U66" s="29"/>
      <c r="V66" s="31"/>
    </row>
    <row r="67" spans="1:22" x14ac:dyDescent="0.2">
      <c r="A67" s="11"/>
      <c r="B67" s="11"/>
      <c r="C67" s="11">
        <v>66</v>
      </c>
      <c r="D67" s="12">
        <v>38687</v>
      </c>
      <c r="E67" s="13">
        <v>2.9119999999999999</v>
      </c>
      <c r="F67">
        <v>0.14352409786048706</v>
      </c>
      <c r="G67" s="16">
        <v>11529996.912</v>
      </c>
      <c r="H67" s="14">
        <f t="shared" si="1"/>
        <v>495440.27377157181</v>
      </c>
      <c r="S67" s="29"/>
      <c r="T67" s="30"/>
      <c r="U67" s="29"/>
      <c r="V67" s="31"/>
    </row>
    <row r="68" spans="1:22" x14ac:dyDescent="0.2">
      <c r="A68" s="11"/>
      <c r="B68" s="11"/>
      <c r="C68" s="11">
        <v>67</v>
      </c>
      <c r="D68" s="12">
        <v>38718</v>
      </c>
      <c r="E68" s="13">
        <v>3.0960000000000001</v>
      </c>
      <c r="F68">
        <v>0.12368053605964045</v>
      </c>
      <c r="G68" s="16">
        <v>12508874.601200001</v>
      </c>
      <c r="H68" s="14">
        <f t="shared" ref="H68:H83" si="2">1.645*F68/16*E68*G68</f>
        <v>492454.90712222259</v>
      </c>
      <c r="K68" s="21">
        <v>11116540</v>
      </c>
      <c r="S68" s="29"/>
      <c r="T68" s="30"/>
      <c r="U68" s="29"/>
      <c r="V68" s="31"/>
    </row>
    <row r="69" spans="1:22" x14ac:dyDescent="0.2">
      <c r="A69" s="11"/>
      <c r="B69" s="11"/>
      <c r="C69" s="11">
        <v>68</v>
      </c>
      <c r="D69" s="12">
        <v>38749</v>
      </c>
      <c r="E69" s="13">
        <v>2.9730000000000003</v>
      </c>
      <c r="F69">
        <v>0.11457575732530292</v>
      </c>
      <c r="G69" s="16">
        <v>6435974.1612</v>
      </c>
      <c r="H69" s="14">
        <f t="shared" si="2"/>
        <v>225396.85772473915</v>
      </c>
      <c r="S69" s="29"/>
      <c r="T69" s="30"/>
      <c r="U69" s="29"/>
      <c r="V69" s="31"/>
    </row>
    <row r="70" spans="1:22" x14ac:dyDescent="0.2">
      <c r="A70" s="11"/>
      <c r="B70" s="11"/>
      <c r="C70" s="11">
        <v>69</v>
      </c>
      <c r="D70" s="12">
        <v>38777</v>
      </c>
      <c r="E70" s="13">
        <v>2.8420000000000001</v>
      </c>
      <c r="F70">
        <v>0.192</v>
      </c>
      <c r="G70" s="16">
        <v>6864977.8570000008</v>
      </c>
      <c r="H70" s="14">
        <f t="shared" si="2"/>
        <v>385132.67195378564</v>
      </c>
      <c r="S70" s="29"/>
      <c r="T70" s="30"/>
      <c r="U70" s="29"/>
      <c r="V70" s="31"/>
    </row>
    <row r="71" spans="1:22" x14ac:dyDescent="0.2">
      <c r="A71" s="11"/>
      <c r="B71" s="11"/>
      <c r="C71" s="11">
        <v>70</v>
      </c>
      <c r="D71" s="12">
        <v>38808</v>
      </c>
      <c r="E71" s="13">
        <v>2.7050000000000001</v>
      </c>
      <c r="F71">
        <v>0.18200000000000002</v>
      </c>
      <c r="G71" s="16">
        <v>-2435597.9541000002</v>
      </c>
      <c r="H71" s="14">
        <f t="shared" si="2"/>
        <v>-123279.30508424924</v>
      </c>
      <c r="S71" s="29"/>
      <c r="T71" s="30"/>
      <c r="U71" s="29"/>
      <c r="V71" s="31"/>
    </row>
    <row r="72" spans="1:22" x14ac:dyDescent="0.2">
      <c r="A72" s="11"/>
      <c r="B72" s="11"/>
      <c r="C72" s="11">
        <v>71</v>
      </c>
      <c r="D72" s="12">
        <v>38838</v>
      </c>
      <c r="E72" s="13">
        <v>2.68</v>
      </c>
      <c r="F72">
        <v>0.18200000000000002</v>
      </c>
      <c r="G72" s="16">
        <v>-8241872.5923000006</v>
      </c>
      <c r="H72" s="14">
        <f t="shared" si="2"/>
        <v>-413311.98443095689</v>
      </c>
      <c r="S72" s="29"/>
      <c r="T72" s="30"/>
      <c r="U72" s="29"/>
      <c r="V72" s="31"/>
    </row>
    <row r="73" spans="1:22" x14ac:dyDescent="0.2">
      <c r="A73" s="11"/>
      <c r="B73" s="11"/>
      <c r="C73" s="11">
        <v>72</v>
      </c>
      <c r="D73" s="27">
        <v>38869</v>
      </c>
      <c r="E73" s="13">
        <v>2.6860000000000004</v>
      </c>
      <c r="F73">
        <v>0.18200000000000002</v>
      </c>
      <c r="G73" s="16">
        <v>-5623970.2467</v>
      </c>
      <c r="H73" s="14">
        <f t="shared" si="2"/>
        <v>-282661.28590627835</v>
      </c>
      <c r="S73" s="29"/>
      <c r="T73" s="30"/>
      <c r="U73" s="29"/>
      <c r="V73" s="31"/>
    </row>
    <row r="74" spans="1:22" x14ac:dyDescent="0.2">
      <c r="A74" s="11"/>
      <c r="B74" s="11"/>
      <c r="C74" s="11">
        <v>73</v>
      </c>
      <c r="D74" s="12">
        <v>38899</v>
      </c>
      <c r="E74" s="13">
        <v>2.7370000000000001</v>
      </c>
      <c r="F74">
        <v>0.18200000000000002</v>
      </c>
      <c r="G74" s="16">
        <v>-8029581.4799000006</v>
      </c>
      <c r="H74" s="14">
        <f t="shared" si="2"/>
        <v>-411230.21279965597</v>
      </c>
      <c r="S74" s="29"/>
      <c r="T74" s="30"/>
      <c r="U74" s="29"/>
      <c r="V74" s="31"/>
    </row>
    <row r="75" spans="1:22" x14ac:dyDescent="0.2">
      <c r="A75" s="11"/>
      <c r="B75" s="11"/>
      <c r="C75" s="11">
        <v>74</v>
      </c>
      <c r="D75" s="12">
        <v>38930</v>
      </c>
      <c r="E75" s="13">
        <v>2.7340000000000004</v>
      </c>
      <c r="F75">
        <v>0.18200000000000002</v>
      </c>
      <c r="G75" s="16">
        <v>-7979541.7716999995</v>
      </c>
      <c r="H75" s="14">
        <f t="shared" si="2"/>
        <v>-408219.52250962541</v>
      </c>
      <c r="S75" s="29"/>
      <c r="T75" s="30"/>
      <c r="U75" s="29"/>
      <c r="V75" s="31"/>
    </row>
    <row r="76" spans="1:22" x14ac:dyDescent="0.2">
      <c r="A76" s="11"/>
      <c r="B76" s="11"/>
      <c r="C76" s="11">
        <v>75</v>
      </c>
      <c r="D76" s="12">
        <v>38961</v>
      </c>
      <c r="E76" s="13">
        <v>2.7160000000000002</v>
      </c>
      <c r="F76">
        <v>0.18200000000000002</v>
      </c>
      <c r="G76" s="16">
        <v>-7780662.3943000007</v>
      </c>
      <c r="H76" s="14">
        <f t="shared" si="2"/>
        <v>-395424.56429045385</v>
      </c>
      <c r="S76" s="29"/>
      <c r="T76" s="30"/>
      <c r="U76" s="29"/>
      <c r="V76" s="31"/>
    </row>
    <row r="77" spans="1:22" x14ac:dyDescent="0.2">
      <c r="A77" s="11"/>
      <c r="B77" s="11"/>
      <c r="C77" s="11">
        <v>76</v>
      </c>
      <c r="D77" s="12">
        <v>38991</v>
      </c>
      <c r="E77" s="13">
        <v>2.73</v>
      </c>
      <c r="F77">
        <v>0.18</v>
      </c>
      <c r="G77" s="16">
        <v>1935261.0229</v>
      </c>
      <c r="H77" s="14">
        <f t="shared" si="2"/>
        <v>97773.378352767715</v>
      </c>
      <c r="S77" s="29"/>
      <c r="T77" s="30"/>
      <c r="U77" s="29"/>
      <c r="V77" s="31"/>
    </row>
    <row r="78" spans="1:22" x14ac:dyDescent="0.2">
      <c r="A78" s="11"/>
      <c r="B78" s="11"/>
      <c r="C78" s="11">
        <v>77</v>
      </c>
      <c r="D78" s="12">
        <v>39022</v>
      </c>
      <c r="E78" s="13">
        <v>2.8140000000000005</v>
      </c>
      <c r="F78">
        <v>0.18</v>
      </c>
      <c r="G78" s="16">
        <v>809353.90739999991</v>
      </c>
      <c r="H78" s="14">
        <f t="shared" si="2"/>
        <v>42148.389577182999</v>
      </c>
      <c r="S78" s="29"/>
      <c r="T78" s="30"/>
      <c r="U78" s="29"/>
      <c r="V78" s="31"/>
    </row>
    <row r="79" spans="1:22" x14ac:dyDescent="0.2">
      <c r="A79" s="11"/>
      <c r="B79" s="11"/>
      <c r="C79" s="11">
        <v>78</v>
      </c>
      <c r="D79" s="12">
        <v>39052</v>
      </c>
      <c r="E79" s="13">
        <v>2.9060000000000001</v>
      </c>
      <c r="F79">
        <v>0.18200000000000002</v>
      </c>
      <c r="G79" s="16">
        <v>16305561.9472</v>
      </c>
      <c r="H79" s="14">
        <f t="shared" si="2"/>
        <v>886642.79300797742</v>
      </c>
      <c r="S79" s="29"/>
      <c r="T79" s="30"/>
      <c r="U79" s="29"/>
      <c r="V79" s="31"/>
    </row>
    <row r="80" spans="1:22" x14ac:dyDescent="0.2">
      <c r="A80" s="11"/>
      <c r="B80" s="11"/>
      <c r="C80" s="11">
        <v>79</v>
      </c>
      <c r="D80" s="12">
        <v>39083</v>
      </c>
      <c r="E80" s="13">
        <v>3.1030000000000002</v>
      </c>
      <c r="F80">
        <v>0.18400000000000002</v>
      </c>
      <c r="G80" s="16">
        <v>16391227.1307</v>
      </c>
      <c r="H80" s="14">
        <f t="shared" si="2"/>
        <v>962181.46477728873</v>
      </c>
      <c r="S80" s="29"/>
      <c r="T80" s="30"/>
      <c r="U80" s="29"/>
      <c r="V80" s="31"/>
    </row>
    <row r="81" spans="1:64" x14ac:dyDescent="0.2">
      <c r="A81" s="11"/>
      <c r="B81" s="11"/>
      <c r="C81" s="11">
        <v>80</v>
      </c>
      <c r="D81" s="12">
        <v>39114</v>
      </c>
      <c r="E81" s="13">
        <v>2.9840000000000004</v>
      </c>
      <c r="F81">
        <v>0.18</v>
      </c>
      <c r="G81" s="16">
        <v>1371586.5867000001</v>
      </c>
      <c r="H81" s="14">
        <f t="shared" si="2"/>
        <v>75742.64602202877</v>
      </c>
      <c r="S81" s="29"/>
      <c r="T81" s="30"/>
      <c r="U81" s="29"/>
      <c r="V81" s="31"/>
    </row>
    <row r="82" spans="1:64" x14ac:dyDescent="0.2">
      <c r="A82" s="11"/>
      <c r="B82" s="11"/>
      <c r="C82" s="11">
        <v>81</v>
      </c>
      <c r="D82" s="12">
        <v>39142</v>
      </c>
      <c r="E82" s="13">
        <v>2.8560000000000003</v>
      </c>
      <c r="F82">
        <v>0.15170887691013116</v>
      </c>
      <c r="G82" s="16">
        <v>1250017.8437999999</v>
      </c>
      <c r="H82" s="14">
        <f t="shared" si="2"/>
        <v>55684.115880777208</v>
      </c>
      <c r="S82" s="29"/>
      <c r="T82" s="30"/>
      <c r="U82" s="29"/>
      <c r="V82" s="31"/>
    </row>
    <row r="83" spans="1:64" x14ac:dyDescent="0.2">
      <c r="A83" s="11"/>
      <c r="B83" s="11"/>
      <c r="C83" s="11">
        <v>82</v>
      </c>
      <c r="D83" s="12">
        <v>39173</v>
      </c>
      <c r="E83" s="13">
        <v>2.722</v>
      </c>
      <c r="F83">
        <v>0.1575</v>
      </c>
      <c r="G83" s="16">
        <v>-2981683.1832999997</v>
      </c>
      <c r="H83" s="14">
        <f t="shared" si="2"/>
        <v>-131424.42770326973</v>
      </c>
      <c r="S83" s="29"/>
      <c r="T83" s="30"/>
      <c r="U83" s="29"/>
      <c r="V83" s="31"/>
    </row>
    <row r="84" spans="1:64" x14ac:dyDescent="0.2">
      <c r="A84" s="11"/>
      <c r="B84" s="11"/>
      <c r="C84" s="11"/>
      <c r="D84" s="12"/>
      <c r="E84" s="13"/>
      <c r="G84" s="16"/>
      <c r="S84" s="29"/>
      <c r="T84" s="30"/>
      <c r="U84" s="29"/>
      <c r="V84" s="31"/>
    </row>
    <row r="85" spans="1:64" ht="38.25" x14ac:dyDescent="0.2">
      <c r="A85" s="24" t="s">
        <v>48</v>
      </c>
      <c r="B85" s="11"/>
      <c r="C85" s="37" t="s">
        <v>64</v>
      </c>
      <c r="D85" s="12"/>
      <c r="E85" s="13"/>
      <c r="G85" s="16"/>
      <c r="S85" s="29"/>
      <c r="T85" s="30"/>
      <c r="U85" s="29"/>
      <c r="V85" s="31"/>
      <c r="BJ85" t="s">
        <v>49</v>
      </c>
      <c r="BK85" t="s">
        <v>50</v>
      </c>
      <c r="BL85" t="s">
        <v>51</v>
      </c>
    </row>
    <row r="86" spans="1:64" x14ac:dyDescent="0.2">
      <c r="A86" s="11">
        <v>1</v>
      </c>
      <c r="B86" s="11"/>
      <c r="C86" s="11">
        <v>0.9942959165756079</v>
      </c>
      <c r="D86" s="22">
        <v>0.99393242944589422</v>
      </c>
      <c r="E86" s="13">
        <v>0.99268435448599968</v>
      </c>
      <c r="F86">
        <v>0.98941487856859756</v>
      </c>
      <c r="G86" s="23">
        <v>0.98444719167153139</v>
      </c>
      <c r="H86">
        <v>0.97884200924669507</v>
      </c>
      <c r="I86">
        <v>0.97197555360487353</v>
      </c>
      <c r="J86">
        <v>0.96556180314734652</v>
      </c>
      <c r="K86">
        <v>0.95424897956465948</v>
      </c>
      <c r="N86">
        <v>0.93403501007247192</v>
      </c>
      <c r="O86">
        <v>0.92923957505688637</v>
      </c>
      <c r="Q86">
        <v>0.92614865884153819</v>
      </c>
      <c r="R86">
        <v>0.92762513933757174</v>
      </c>
      <c r="S86" s="29"/>
      <c r="T86" s="30"/>
      <c r="U86" s="29"/>
      <c r="V86" s="31"/>
      <c r="W86">
        <v>0.9118107752340433</v>
      </c>
      <c r="X86">
        <v>0.91525160409578066</v>
      </c>
      <c r="Y86">
        <v>0.91368911046723567</v>
      </c>
      <c r="Z86">
        <v>0.91159474608718538</v>
      </c>
      <c r="AA86">
        <v>0.91058511518547292</v>
      </c>
      <c r="AB86">
        <v>0.90822322236010555</v>
      </c>
      <c r="AC86">
        <v>0.91065191883056607</v>
      </c>
      <c r="AD86">
        <v>0.91298642693860277</v>
      </c>
      <c r="AE86">
        <v>0.91145885188073439</v>
      </c>
      <c r="AF86">
        <v>0.91194786964071839</v>
      </c>
      <c r="AG86">
        <v>0.90729919330444198</v>
      </c>
      <c r="AH86">
        <v>0.89974009916249265</v>
      </c>
      <c r="AI86">
        <v>0.89421823431704162</v>
      </c>
      <c r="AJ86">
        <v>0.88969173009821001</v>
      </c>
      <c r="AK86">
        <v>0.89715238777215245</v>
      </c>
      <c r="AL86">
        <v>0.89407962338934632</v>
      </c>
      <c r="AM86">
        <v>0.89120952254422459</v>
      </c>
      <c r="AN86">
        <v>0.88822232326078876</v>
      </c>
      <c r="AO86">
        <v>0.89134721305898656</v>
      </c>
      <c r="AP86">
        <v>0.89270653634473818</v>
      </c>
      <c r="AQ86">
        <v>0.89471882546010362</v>
      </c>
      <c r="AR86">
        <v>0.90392428936089764</v>
      </c>
      <c r="AS86">
        <v>0.89775322738761087</v>
      </c>
      <c r="AT86">
        <v>0.88894029786147599</v>
      </c>
      <c r="AU86">
        <v>0.87924201077014297</v>
      </c>
      <c r="AV86">
        <v>0.87187804552207893</v>
      </c>
      <c r="AW86">
        <v>0.88217581384663235</v>
      </c>
      <c r="AX86">
        <v>0.87822838803660797</v>
      </c>
      <c r="AY86">
        <v>0.87402280481061156</v>
      </c>
      <c r="AZ86">
        <v>0.87038550681536231</v>
      </c>
      <c r="BA86">
        <v>0.87317871084813226</v>
      </c>
      <c r="BB86">
        <v>0.87433661478547586</v>
      </c>
      <c r="BC86">
        <v>0.87806352005062915</v>
      </c>
      <c r="BD86">
        <v>0.89219575571063892</v>
      </c>
      <c r="BE86">
        <v>0.88550562370461861</v>
      </c>
      <c r="BF86">
        <v>0.87504698916529577</v>
      </c>
      <c r="BG86">
        <v>0.86192915243456281</v>
      </c>
      <c r="BH86">
        <v>0.86192915243456281</v>
      </c>
      <c r="BJ86" t="e">
        <f t="array" ref="BJ86:BJ145">MMULT(A86:BH145,H2:H61)</f>
        <v>#VALUE!</v>
      </c>
      <c r="BK86" t="e">
        <f t="array" ref="BK86">MMULT(TRANSPOSE(H2:H61),BJ86:BJ145)</f>
        <v>#VALUE!</v>
      </c>
      <c r="BL86" s="14" t="e">
        <f>SQRT(BK86)</f>
        <v>#VALUE!</v>
      </c>
    </row>
    <row r="87" spans="1:64" x14ac:dyDescent="0.2">
      <c r="A87" s="11">
        <v>0.99620944072961115</v>
      </c>
      <c r="B87" s="11"/>
      <c r="C87" s="11">
        <v>0.99945186218697168</v>
      </c>
      <c r="D87" s="22">
        <v>0.99875654258978996</v>
      </c>
      <c r="E87" s="13">
        <v>0.99713844489013193</v>
      </c>
      <c r="F87">
        <v>0.99379923937493919</v>
      </c>
      <c r="G87" s="23">
        <v>0.98867427453405554</v>
      </c>
      <c r="H87">
        <v>0.98261813802202314</v>
      </c>
      <c r="I87">
        <v>0.97518325927118721</v>
      </c>
      <c r="J87">
        <v>0.9680897306922186</v>
      </c>
      <c r="K87">
        <v>0.95642241418485263</v>
      </c>
      <c r="N87">
        <v>0.935848815618324</v>
      </c>
      <c r="O87">
        <v>0.93196704665034746</v>
      </c>
      <c r="Q87">
        <v>0.92971427981087873</v>
      </c>
      <c r="R87">
        <v>0.9311388822572233</v>
      </c>
      <c r="S87" s="29"/>
      <c r="T87" s="30"/>
      <c r="U87" s="29"/>
      <c r="V87" s="31"/>
      <c r="W87">
        <v>0.91566477024868353</v>
      </c>
      <c r="X87">
        <v>0.91855176338138256</v>
      </c>
      <c r="Y87">
        <v>0.91695995093166049</v>
      </c>
      <c r="Z87">
        <v>0.91479225558671406</v>
      </c>
      <c r="AA87">
        <v>0.9146903858831531</v>
      </c>
      <c r="AB87">
        <v>0.91292671016156068</v>
      </c>
      <c r="AC87">
        <v>0.9155118488351538</v>
      </c>
      <c r="AD87">
        <v>0.91789847626719556</v>
      </c>
      <c r="AE87">
        <v>0.91643601639826699</v>
      </c>
      <c r="AF87">
        <v>0.91625491800616332</v>
      </c>
      <c r="AG87">
        <v>0.91053230794793238</v>
      </c>
      <c r="AH87">
        <v>0.90200246171288678</v>
      </c>
      <c r="AI87">
        <v>0.89488421304783872</v>
      </c>
      <c r="AJ87">
        <v>0.89021017239396893</v>
      </c>
      <c r="AK87">
        <v>0.90918294023470003</v>
      </c>
      <c r="AL87">
        <v>0.90610434326388534</v>
      </c>
      <c r="AM87">
        <v>0.90423414340295127</v>
      </c>
      <c r="AN87">
        <v>0.90194986902964125</v>
      </c>
      <c r="AO87">
        <v>0.90536090369657918</v>
      </c>
      <c r="AP87">
        <v>0.90742756652799106</v>
      </c>
      <c r="AQ87">
        <v>0.90783076696956677</v>
      </c>
      <c r="AR87">
        <v>0.91109925868446318</v>
      </c>
      <c r="AS87">
        <v>0.90379680306257448</v>
      </c>
      <c r="AT87">
        <v>0.89390924737897726</v>
      </c>
      <c r="AU87">
        <v>0.88261718812081524</v>
      </c>
      <c r="AV87">
        <v>0.87525665602166924</v>
      </c>
      <c r="AW87">
        <v>0.89767541943806217</v>
      </c>
      <c r="AX87">
        <v>0.89375682786709476</v>
      </c>
      <c r="AY87">
        <v>0.89061170144696722</v>
      </c>
      <c r="AZ87">
        <v>0.88772835735199551</v>
      </c>
      <c r="BA87">
        <v>0.89085281777608105</v>
      </c>
      <c r="BB87">
        <v>0.89276168788402555</v>
      </c>
      <c r="BC87">
        <v>0.89437926352922692</v>
      </c>
      <c r="BD87">
        <v>0.90018243662318753</v>
      </c>
      <c r="BE87">
        <v>0.89230831089845497</v>
      </c>
      <c r="BF87">
        <v>0.88074281026164203</v>
      </c>
      <c r="BG87">
        <v>0.86603159692612641</v>
      </c>
      <c r="BH87">
        <v>0.86603159692612641</v>
      </c>
      <c r="BJ87" t="e">
        <v>#VALUE!</v>
      </c>
    </row>
    <row r="88" spans="1:64" x14ac:dyDescent="0.2">
      <c r="A88" s="11">
        <v>0.9942959165756079</v>
      </c>
      <c r="B88" s="11"/>
      <c r="C88" s="11">
        <v>1</v>
      </c>
      <c r="D88" s="22">
        <v>0.99967500137973542</v>
      </c>
      <c r="E88" s="13">
        <v>0.99861698217003392</v>
      </c>
      <c r="F88">
        <v>0.99604314823262141</v>
      </c>
      <c r="G88" s="23">
        <v>0.99158681576501428</v>
      </c>
      <c r="H88">
        <v>0.98598277760070696</v>
      </c>
      <c r="I88">
        <v>0.97907772940200088</v>
      </c>
      <c r="J88">
        <v>0.9723112315640392</v>
      </c>
      <c r="K88">
        <v>0.9610714190426134</v>
      </c>
      <c r="N88">
        <v>0.94041371403122087</v>
      </c>
      <c r="O88">
        <v>0.93668749105371751</v>
      </c>
      <c r="Q88">
        <v>0.93460046144805209</v>
      </c>
      <c r="R88">
        <v>0.93580169874029762</v>
      </c>
      <c r="S88" s="29"/>
      <c r="T88" s="30"/>
      <c r="U88" s="29"/>
      <c r="V88" s="31"/>
      <c r="W88">
        <v>0.919198625363293</v>
      </c>
      <c r="X88">
        <v>0.9216705663021928</v>
      </c>
      <c r="Y88">
        <v>0.91979406486541548</v>
      </c>
      <c r="Z88">
        <v>0.9174959252345225</v>
      </c>
      <c r="AA88">
        <v>0.91738439305161557</v>
      </c>
      <c r="AB88">
        <v>0.91561924451845889</v>
      </c>
      <c r="AC88">
        <v>0.91797974455200781</v>
      </c>
      <c r="AD88">
        <v>0.91984134849357435</v>
      </c>
      <c r="AE88">
        <v>0.91812969558920376</v>
      </c>
      <c r="AF88">
        <v>0.91766971463923497</v>
      </c>
      <c r="AG88">
        <v>0.91164805541991401</v>
      </c>
      <c r="AH88">
        <v>0.90248710029325574</v>
      </c>
      <c r="AI88">
        <v>0.89412626261574935</v>
      </c>
      <c r="AJ88">
        <v>0.88933423711775572</v>
      </c>
      <c r="AK88">
        <v>0.91322202273871023</v>
      </c>
      <c r="AL88">
        <v>0.91001324704974695</v>
      </c>
      <c r="AM88">
        <v>0.90813596175209921</v>
      </c>
      <c r="AN88">
        <v>0.90585639269712681</v>
      </c>
      <c r="AO88">
        <v>0.90902650765730819</v>
      </c>
      <c r="AP88">
        <v>0.91086840802501989</v>
      </c>
      <c r="AQ88">
        <v>0.91035858418416238</v>
      </c>
      <c r="AR88">
        <v>0.91245355858539878</v>
      </c>
      <c r="AS88">
        <v>0.90478703261547533</v>
      </c>
      <c r="AT88">
        <v>0.89416350948874768</v>
      </c>
      <c r="AU88">
        <v>0.88154172663098584</v>
      </c>
      <c r="AV88">
        <v>0.87417949739822509</v>
      </c>
      <c r="AW88">
        <v>0.90174018374252163</v>
      </c>
      <c r="AX88">
        <v>0.89769263673826727</v>
      </c>
      <c r="AY88">
        <v>0.89454671666615304</v>
      </c>
      <c r="AZ88">
        <v>0.89166607435498457</v>
      </c>
      <c r="BA88">
        <v>0.89452521682185115</v>
      </c>
      <c r="BB88">
        <v>0.89619759447259895</v>
      </c>
      <c r="BC88">
        <v>0.89677835311738974</v>
      </c>
      <c r="BD88">
        <v>0.90117343782145265</v>
      </c>
      <c r="BE88">
        <v>0.89290542128466821</v>
      </c>
      <c r="BF88">
        <v>0.88057324129488268</v>
      </c>
      <c r="BG88">
        <v>0.86450967844738369</v>
      </c>
      <c r="BH88">
        <v>0.86450967844738369</v>
      </c>
      <c r="BJ88" t="e">
        <v>#VALUE!</v>
      </c>
    </row>
    <row r="89" spans="1:64" x14ac:dyDescent="0.2">
      <c r="A89" s="11">
        <v>0.99393242944589422</v>
      </c>
      <c r="B89" s="11"/>
      <c r="C89" s="11">
        <v>0.99967500137973542</v>
      </c>
      <c r="D89" s="22">
        <v>1</v>
      </c>
      <c r="E89" s="13">
        <v>0.99959388367620017</v>
      </c>
      <c r="F89">
        <v>0.99793385268472157</v>
      </c>
      <c r="G89" s="23">
        <v>0.99451996712023594</v>
      </c>
      <c r="H89">
        <v>0.98981471023168965</v>
      </c>
      <c r="I89">
        <v>0.98364926764730209</v>
      </c>
      <c r="J89">
        <v>0.977328299494998</v>
      </c>
      <c r="K89">
        <v>0.96666057813933348</v>
      </c>
      <c r="N89">
        <v>0.94694935690502691</v>
      </c>
      <c r="O89">
        <v>0.94336041678080018</v>
      </c>
      <c r="Q89">
        <v>0.94123044732185446</v>
      </c>
      <c r="R89">
        <v>0.94226297787262114</v>
      </c>
      <c r="S89" s="29"/>
      <c r="T89" s="30"/>
      <c r="U89" s="29"/>
      <c r="V89" s="31"/>
      <c r="W89">
        <v>0.92601650834377314</v>
      </c>
      <c r="X89">
        <v>0.92833189877548083</v>
      </c>
      <c r="Y89">
        <v>0.92650024064860226</v>
      </c>
      <c r="Z89">
        <v>0.92425501486363171</v>
      </c>
      <c r="AA89">
        <v>0.92409779271531356</v>
      </c>
      <c r="AB89">
        <v>0.92235062438816151</v>
      </c>
      <c r="AC89">
        <v>0.92459763064863432</v>
      </c>
      <c r="AD89">
        <v>0.92630350047030974</v>
      </c>
      <c r="AE89">
        <v>0.92460213206760333</v>
      </c>
      <c r="AF89">
        <v>0.92423998096359206</v>
      </c>
      <c r="AG89">
        <v>0.91860367771171525</v>
      </c>
      <c r="AH89">
        <v>0.90979104078769302</v>
      </c>
      <c r="AI89">
        <v>0.90149505022117449</v>
      </c>
      <c r="AJ89">
        <v>0.89687490097497746</v>
      </c>
      <c r="AK89">
        <v>0.9196773905855623</v>
      </c>
      <c r="AL89">
        <v>0.9165135113232008</v>
      </c>
      <c r="AM89">
        <v>0.91456925170580916</v>
      </c>
      <c r="AN89">
        <v>0.91229817512119959</v>
      </c>
      <c r="AO89">
        <v>0.91533755757443402</v>
      </c>
      <c r="AP89">
        <v>0.91686389531731338</v>
      </c>
      <c r="AQ89">
        <v>0.91645089401167024</v>
      </c>
      <c r="AR89">
        <v>0.91923525166372544</v>
      </c>
      <c r="AS89">
        <v>0.91194355033937957</v>
      </c>
      <c r="AT89">
        <v>0.90162171840160388</v>
      </c>
      <c r="AU89">
        <v>0.88908131027134896</v>
      </c>
      <c r="AV89">
        <v>0.88197682014742007</v>
      </c>
      <c r="AW89">
        <v>0.90835396273244162</v>
      </c>
      <c r="AX89">
        <v>0.90435647167689848</v>
      </c>
      <c r="AY89">
        <v>0.90113842366372654</v>
      </c>
      <c r="AZ89">
        <v>0.89826188459680723</v>
      </c>
      <c r="BA89">
        <v>0.90098227618248605</v>
      </c>
      <c r="BB89">
        <v>0.90231066102030477</v>
      </c>
      <c r="BC89">
        <v>0.90291074507187863</v>
      </c>
      <c r="BD89">
        <v>0.90830099876702586</v>
      </c>
      <c r="BE89">
        <v>0.90039901212918083</v>
      </c>
      <c r="BF89">
        <v>0.8883622677351003</v>
      </c>
      <c r="BG89">
        <v>0.87240431735954194</v>
      </c>
      <c r="BH89">
        <v>0.87240431735954194</v>
      </c>
      <c r="BJ89" t="e">
        <v>#VALUE!</v>
      </c>
    </row>
    <row r="90" spans="1:64" x14ac:dyDescent="0.2">
      <c r="A90" s="11">
        <v>0.99268435448599968</v>
      </c>
      <c r="B90" s="11"/>
      <c r="C90" s="11">
        <v>0.99861698217003392</v>
      </c>
      <c r="D90" s="22">
        <v>0.99959388367620017</v>
      </c>
      <c r="E90" s="13">
        <v>1</v>
      </c>
      <c r="F90">
        <v>0.99931898439997946</v>
      </c>
      <c r="G90" s="23">
        <v>0.99689952313409347</v>
      </c>
      <c r="H90">
        <v>0.99297318803496937</v>
      </c>
      <c r="I90">
        <v>0.98744632614862404</v>
      </c>
      <c r="J90">
        <v>0.98146731858909986</v>
      </c>
      <c r="K90">
        <v>0.97126702537549892</v>
      </c>
      <c r="N90">
        <v>0.95198605351377064</v>
      </c>
      <c r="O90">
        <v>0.9485489486431683</v>
      </c>
      <c r="Q90">
        <v>0.94655286189047827</v>
      </c>
      <c r="R90">
        <v>0.94748729763490203</v>
      </c>
      <c r="S90" s="29"/>
      <c r="T90" s="30"/>
      <c r="U90" s="29"/>
      <c r="V90" s="31"/>
      <c r="W90">
        <v>0.93120897322873075</v>
      </c>
      <c r="X90">
        <v>0.93322826711195817</v>
      </c>
      <c r="Y90">
        <v>0.93121870502752957</v>
      </c>
      <c r="Z90">
        <v>0.92890718571347775</v>
      </c>
      <c r="AA90">
        <v>0.9285950374405928</v>
      </c>
      <c r="AB90">
        <v>0.92685173193659565</v>
      </c>
      <c r="AC90">
        <v>0.92903888794580736</v>
      </c>
      <c r="AD90">
        <v>0.93042706943533315</v>
      </c>
      <c r="AE90">
        <v>0.92854778166637597</v>
      </c>
      <c r="AF90">
        <v>0.92830720075246009</v>
      </c>
      <c r="AG90">
        <v>0.92282303842987801</v>
      </c>
      <c r="AH90">
        <v>0.91387645592566247</v>
      </c>
      <c r="AI90">
        <v>0.90515505511173144</v>
      </c>
      <c r="AJ90">
        <v>0.90047728124713378</v>
      </c>
      <c r="AK90">
        <v>0.92309264362316257</v>
      </c>
      <c r="AL90">
        <v>0.91983999020605778</v>
      </c>
      <c r="AM90">
        <v>0.91771443270549313</v>
      </c>
      <c r="AN90">
        <v>0.91543003301319292</v>
      </c>
      <c r="AO90">
        <v>0.91837934749247974</v>
      </c>
      <c r="AP90">
        <v>0.91950521437312116</v>
      </c>
      <c r="AQ90">
        <v>0.91905688120916185</v>
      </c>
      <c r="AR90">
        <v>0.92306726857583943</v>
      </c>
      <c r="AS90">
        <v>0.91588799274948207</v>
      </c>
      <c r="AT90">
        <v>0.90536167052879535</v>
      </c>
      <c r="AU90">
        <v>0.8923637827271842</v>
      </c>
      <c r="AV90">
        <v>0.88529565945625044</v>
      </c>
      <c r="AW90">
        <v>0.91140563986295631</v>
      </c>
      <c r="AX90">
        <v>0.90731450299392857</v>
      </c>
      <c r="AY90">
        <v>0.90390611914033792</v>
      </c>
      <c r="AZ90">
        <v>0.90100780855260043</v>
      </c>
      <c r="BA90">
        <v>0.90361801907087824</v>
      </c>
      <c r="BB90">
        <v>0.904521194780052</v>
      </c>
      <c r="BC90">
        <v>0.90499682962073169</v>
      </c>
      <c r="BD90">
        <v>0.91216979667034137</v>
      </c>
      <c r="BE90">
        <v>0.90436648907161432</v>
      </c>
      <c r="BF90">
        <v>0.89210970831804381</v>
      </c>
      <c r="BG90">
        <v>0.87569395338844003</v>
      </c>
      <c r="BH90">
        <v>0.87569395338844003</v>
      </c>
      <c r="BJ90" t="e">
        <v>#VALUE!</v>
      </c>
    </row>
    <row r="91" spans="1:64" x14ac:dyDescent="0.2">
      <c r="A91" s="11">
        <v>0.98941487856859756</v>
      </c>
      <c r="B91" s="11"/>
      <c r="C91" s="11">
        <v>0.99604314823262141</v>
      </c>
      <c r="D91" s="22">
        <v>0.99793385268472157</v>
      </c>
      <c r="E91" s="13">
        <v>0.99931898439997946</v>
      </c>
      <c r="F91">
        <v>1</v>
      </c>
      <c r="G91" s="23">
        <v>0.99905116040206454</v>
      </c>
      <c r="H91">
        <v>0.99635317615172569</v>
      </c>
      <c r="I91">
        <v>0.9918558777045241</v>
      </c>
      <c r="J91">
        <v>0.98647104356456128</v>
      </c>
      <c r="K91">
        <v>0.97704122203501675</v>
      </c>
      <c r="N91">
        <v>0.95884912899115082</v>
      </c>
      <c r="O91">
        <v>0.95560854469409118</v>
      </c>
      <c r="Q91">
        <v>0.95357872374302022</v>
      </c>
      <c r="R91">
        <v>0.95422879559100693</v>
      </c>
      <c r="S91" s="29"/>
      <c r="T91" s="30"/>
      <c r="U91" s="29"/>
      <c r="V91" s="31"/>
      <c r="W91">
        <v>0.93803444768309452</v>
      </c>
      <c r="X91">
        <v>0.93974404059753602</v>
      </c>
      <c r="Y91">
        <v>0.93771058969825571</v>
      </c>
      <c r="Z91">
        <v>0.93542329824829062</v>
      </c>
      <c r="AA91">
        <v>0.93504993470875619</v>
      </c>
      <c r="AB91">
        <v>0.93332626450650313</v>
      </c>
      <c r="AC91">
        <v>0.9353169883011353</v>
      </c>
      <c r="AD91">
        <v>0.93637117195567576</v>
      </c>
      <c r="AE91">
        <v>0.93443648220242603</v>
      </c>
      <c r="AF91">
        <v>0.934258675930977</v>
      </c>
      <c r="AG91">
        <v>0.92918645576238934</v>
      </c>
      <c r="AH91">
        <v>0.92053078580175041</v>
      </c>
      <c r="AI91">
        <v>0.91159446488598039</v>
      </c>
      <c r="AJ91">
        <v>0.90710592503853804</v>
      </c>
      <c r="AK91">
        <v>0.92960693307530329</v>
      </c>
      <c r="AL91">
        <v>0.9263700576667766</v>
      </c>
      <c r="AM91">
        <v>0.92416254274450427</v>
      </c>
      <c r="AN91">
        <v>0.92188884991802944</v>
      </c>
      <c r="AO91">
        <v>0.92461537170782893</v>
      </c>
      <c r="AP91">
        <v>0.92528023735332843</v>
      </c>
      <c r="AQ91">
        <v>0.9247133750287152</v>
      </c>
      <c r="AR91">
        <v>0.92932205407238921</v>
      </c>
      <c r="AS91">
        <v>0.92252232761476094</v>
      </c>
      <c r="AT91">
        <v>0.9122098636846514</v>
      </c>
      <c r="AU91">
        <v>0.89900957261373926</v>
      </c>
      <c r="AV91">
        <v>0.8922733343728676</v>
      </c>
      <c r="AW91">
        <v>0.91819017405834125</v>
      </c>
      <c r="AX91">
        <v>0.9141227921002204</v>
      </c>
      <c r="AY91">
        <v>0.91063065956680844</v>
      </c>
      <c r="AZ91">
        <v>0.90773879754542097</v>
      </c>
      <c r="BA91">
        <v>0.91011186126218513</v>
      </c>
      <c r="BB91">
        <v>0.91051637355586201</v>
      </c>
      <c r="BC91">
        <v>0.9107369833427359</v>
      </c>
      <c r="BD91">
        <v>0.91878546299160835</v>
      </c>
      <c r="BE91">
        <v>0.91134597431829756</v>
      </c>
      <c r="BF91">
        <v>0.89929265301755734</v>
      </c>
      <c r="BG91">
        <v>0.8827061302401209</v>
      </c>
      <c r="BH91">
        <v>0.8827061302401209</v>
      </c>
      <c r="BJ91" t="e">
        <v>#VALUE!</v>
      </c>
    </row>
    <row r="92" spans="1:64" x14ac:dyDescent="0.2">
      <c r="A92" s="11">
        <v>0.98444719167153139</v>
      </c>
      <c r="B92" s="11"/>
      <c r="C92" s="11">
        <v>0.99158681576501428</v>
      </c>
      <c r="D92" s="22">
        <v>0.99451996712023594</v>
      </c>
      <c r="E92" s="13">
        <v>0.99689952313409347</v>
      </c>
      <c r="F92">
        <v>0.99905116040206454</v>
      </c>
      <c r="G92" s="23">
        <v>1</v>
      </c>
      <c r="H92">
        <v>0.99907559447385941</v>
      </c>
      <c r="I92">
        <v>0.99624090476371152</v>
      </c>
      <c r="J92">
        <v>0.99207535989113038</v>
      </c>
      <c r="K92">
        <v>0.98424719552146778</v>
      </c>
      <c r="N92">
        <v>0.96850448425908242</v>
      </c>
      <c r="O92">
        <v>0.96567475844404227</v>
      </c>
      <c r="Q92">
        <v>0.96372519993510553</v>
      </c>
      <c r="R92">
        <v>0.96409510618248784</v>
      </c>
      <c r="S92" s="29"/>
      <c r="T92" s="30"/>
      <c r="U92" s="29"/>
      <c r="V92" s="31"/>
      <c r="W92">
        <v>0.94899389721896543</v>
      </c>
      <c r="X92">
        <v>0.95039833893363601</v>
      </c>
      <c r="Y92">
        <v>0.94849679807419962</v>
      </c>
      <c r="Z92">
        <v>0.94636150493551041</v>
      </c>
      <c r="AA92">
        <v>0.94595590071194846</v>
      </c>
      <c r="AB92">
        <v>0.94432020630972402</v>
      </c>
      <c r="AC92">
        <v>0.94600589518678924</v>
      </c>
      <c r="AD92">
        <v>0.94668638451471421</v>
      </c>
      <c r="AE92">
        <v>0.94479723714089947</v>
      </c>
      <c r="AF92">
        <v>0.94465325852832382</v>
      </c>
      <c r="AG92">
        <v>0.94016745487318332</v>
      </c>
      <c r="AH92">
        <v>0.93208103363772699</v>
      </c>
      <c r="AI92">
        <v>0.92309816839625436</v>
      </c>
      <c r="AJ92">
        <v>0.91886027581138086</v>
      </c>
      <c r="AK92">
        <v>0.94041299826620217</v>
      </c>
      <c r="AL92">
        <v>0.93732474085942374</v>
      </c>
      <c r="AM92">
        <v>0.9350535675009406</v>
      </c>
      <c r="AN92">
        <v>0.93285699522295706</v>
      </c>
      <c r="AO92">
        <v>0.93523912478419968</v>
      </c>
      <c r="AP92">
        <v>0.9353743560511909</v>
      </c>
      <c r="AQ92">
        <v>0.93479448168939594</v>
      </c>
      <c r="AR92">
        <v>0.94002193943329104</v>
      </c>
      <c r="AS92">
        <v>0.93383148095508217</v>
      </c>
      <c r="AT92">
        <v>0.92396894550935016</v>
      </c>
      <c r="AU92">
        <v>0.91075072269015878</v>
      </c>
      <c r="AV92">
        <v>0.90446020831283547</v>
      </c>
      <c r="AW92">
        <v>0.92930761647164384</v>
      </c>
      <c r="AX92">
        <v>0.92540732021496686</v>
      </c>
      <c r="AY92">
        <v>0.92185015213400534</v>
      </c>
      <c r="AZ92">
        <v>0.91903089551116013</v>
      </c>
      <c r="BA92">
        <v>0.92104154566514829</v>
      </c>
      <c r="BB92">
        <v>0.92086414836682362</v>
      </c>
      <c r="BC92">
        <v>0.92097388092553567</v>
      </c>
      <c r="BD92">
        <v>0.93007945622078814</v>
      </c>
      <c r="BE92">
        <v>0.92322068619446584</v>
      </c>
      <c r="BF92">
        <v>0.91160062066280179</v>
      </c>
      <c r="BG92">
        <v>0.89505394446672459</v>
      </c>
      <c r="BH92">
        <v>0.89505394446672459</v>
      </c>
      <c r="BJ92" t="e">
        <v>#VALUE!</v>
      </c>
    </row>
    <row r="93" spans="1:64" x14ac:dyDescent="0.2">
      <c r="A93" s="11">
        <v>0.97884200924669507</v>
      </c>
      <c r="B93" s="11"/>
      <c r="C93" s="11">
        <v>0.98598277760070696</v>
      </c>
      <c r="D93" s="22">
        <v>0.98981471023168965</v>
      </c>
      <c r="E93" s="13">
        <v>0.99297318803496937</v>
      </c>
      <c r="F93">
        <v>0.99635317615172569</v>
      </c>
      <c r="G93" s="23">
        <v>0.99907559447385941</v>
      </c>
      <c r="H93">
        <v>1</v>
      </c>
      <c r="I93">
        <v>0.99896714111318397</v>
      </c>
      <c r="J93">
        <v>0.99620761592278095</v>
      </c>
      <c r="K93">
        <v>0.99019941258418809</v>
      </c>
      <c r="N93">
        <v>0.97729979323316307</v>
      </c>
      <c r="O93">
        <v>0.97482099213494022</v>
      </c>
      <c r="Q93">
        <v>0.97280879501106554</v>
      </c>
      <c r="R93">
        <v>0.97286181055666343</v>
      </c>
      <c r="S93" s="29"/>
      <c r="T93" s="30"/>
      <c r="U93" s="29"/>
      <c r="V93" s="31"/>
      <c r="W93">
        <v>0.95898425279704558</v>
      </c>
      <c r="X93">
        <v>0.96021502529830682</v>
      </c>
      <c r="Y93">
        <v>0.95856053323281309</v>
      </c>
      <c r="Z93">
        <v>0.95662375740510208</v>
      </c>
      <c r="AA93">
        <v>0.95619050539731199</v>
      </c>
      <c r="AB93">
        <v>0.95461816679906186</v>
      </c>
      <c r="AC93">
        <v>0.95593294138431684</v>
      </c>
      <c r="AD93">
        <v>0.95625221699667606</v>
      </c>
      <c r="AE93">
        <v>0.9544823428196767</v>
      </c>
      <c r="AF93">
        <v>0.95436180207253984</v>
      </c>
      <c r="AG93">
        <v>0.95048955276635272</v>
      </c>
      <c r="AH93">
        <v>0.9432055362890257</v>
      </c>
      <c r="AI93">
        <v>0.93447710540176676</v>
      </c>
      <c r="AJ93">
        <v>0.93045769663407973</v>
      </c>
      <c r="AK93">
        <v>0.95045840034509155</v>
      </c>
      <c r="AL93">
        <v>0.94756996937150928</v>
      </c>
      <c r="AM93">
        <v>0.94523997775464985</v>
      </c>
      <c r="AN93">
        <v>0.94309410785207803</v>
      </c>
      <c r="AO93">
        <v>0.94506048748561988</v>
      </c>
      <c r="AP93">
        <v>0.9446806526182302</v>
      </c>
      <c r="AQ93">
        <v>0.9441530475476354</v>
      </c>
      <c r="AR93">
        <v>0.95009220482385282</v>
      </c>
      <c r="AS93">
        <v>0.944572014465762</v>
      </c>
      <c r="AT93">
        <v>0.93540307527102207</v>
      </c>
      <c r="AU93">
        <v>0.92250918429277518</v>
      </c>
      <c r="AV93">
        <v>0.91664040862947116</v>
      </c>
      <c r="AW93">
        <v>0.93975762427622567</v>
      </c>
      <c r="AX93">
        <v>0.93607954995774256</v>
      </c>
      <c r="AY93">
        <v>0.93246207212337251</v>
      </c>
      <c r="AZ93">
        <v>0.92968999322540302</v>
      </c>
      <c r="BA93">
        <v>0.9312724556190225</v>
      </c>
      <c r="BB93">
        <v>0.93052406153636724</v>
      </c>
      <c r="BC93">
        <v>0.93068458527165099</v>
      </c>
      <c r="BD93">
        <v>0.94073371185289034</v>
      </c>
      <c r="BE93">
        <v>0.93451810072326036</v>
      </c>
      <c r="BF93">
        <v>0.92358009584405942</v>
      </c>
      <c r="BG93">
        <v>0.90742722683173194</v>
      </c>
      <c r="BH93">
        <v>0.90742722683173194</v>
      </c>
      <c r="BJ93" t="e">
        <v>#VALUE!</v>
      </c>
    </row>
    <row r="94" spans="1:64" x14ac:dyDescent="0.2">
      <c r="A94" s="11">
        <v>0.97197555360487353</v>
      </c>
      <c r="B94" s="11"/>
      <c r="C94" s="11">
        <v>0.97907772940200088</v>
      </c>
      <c r="D94" s="22">
        <v>0.98364926764730209</v>
      </c>
      <c r="E94" s="13">
        <v>0.98744632614862404</v>
      </c>
      <c r="F94">
        <v>0.9918558777045241</v>
      </c>
      <c r="G94" s="23">
        <v>0.99624090476371152</v>
      </c>
      <c r="H94">
        <v>0.99896714111318397</v>
      </c>
      <c r="I94">
        <v>1</v>
      </c>
      <c r="J94">
        <v>0.99908600543875548</v>
      </c>
      <c r="K94">
        <v>0.99538597317776101</v>
      </c>
      <c r="N94">
        <v>0.98558925686948595</v>
      </c>
      <c r="O94">
        <v>0.98348494810559239</v>
      </c>
      <c r="Q94">
        <v>0.9815639360101498</v>
      </c>
      <c r="R94">
        <v>0.98134730129986347</v>
      </c>
      <c r="S94" s="29"/>
      <c r="T94" s="30"/>
      <c r="U94" s="29"/>
      <c r="V94" s="31"/>
      <c r="W94">
        <v>0.96848466964721747</v>
      </c>
      <c r="X94">
        <v>0.96949324935182268</v>
      </c>
      <c r="Y94">
        <v>0.96799202879212942</v>
      </c>
      <c r="Z94">
        <v>0.96626049038341943</v>
      </c>
      <c r="AA94">
        <v>0.96571614233345349</v>
      </c>
      <c r="AB94">
        <v>0.96414938676628725</v>
      </c>
      <c r="AC94">
        <v>0.96493480299657008</v>
      </c>
      <c r="AD94">
        <v>0.96468427975340387</v>
      </c>
      <c r="AE94">
        <v>0.96294730190902211</v>
      </c>
      <c r="AF94">
        <v>0.96263837706326039</v>
      </c>
      <c r="AG94">
        <v>0.95920627873576647</v>
      </c>
      <c r="AH94">
        <v>0.95236658883026015</v>
      </c>
      <c r="AI94">
        <v>0.94337477877511078</v>
      </c>
      <c r="AJ94">
        <v>0.93951021366839993</v>
      </c>
      <c r="AK94">
        <v>0.95959989919471367</v>
      </c>
      <c r="AL94">
        <v>0.95692064156084955</v>
      </c>
      <c r="AM94">
        <v>0.95444568546935515</v>
      </c>
      <c r="AN94">
        <v>0.95228794408431228</v>
      </c>
      <c r="AO94">
        <v>0.95365490427644883</v>
      </c>
      <c r="AP94">
        <v>0.95275601311187663</v>
      </c>
      <c r="AQ94">
        <v>0.95195046032904029</v>
      </c>
      <c r="AR94">
        <v>0.95792849080654863</v>
      </c>
      <c r="AS94">
        <v>0.95292569985358433</v>
      </c>
      <c r="AT94">
        <v>0.94404778554423796</v>
      </c>
      <c r="AU94">
        <v>0.93087783846057737</v>
      </c>
      <c r="AV94">
        <v>0.92536529984012827</v>
      </c>
      <c r="AW94">
        <v>0.94854036881252524</v>
      </c>
      <c r="AX94">
        <v>0.94509341242156497</v>
      </c>
      <c r="AY94">
        <v>0.94132919665444992</v>
      </c>
      <c r="AZ94">
        <v>0.93853458599663375</v>
      </c>
      <c r="BA94">
        <v>0.93948249431139086</v>
      </c>
      <c r="BB94">
        <v>0.93815991536420806</v>
      </c>
      <c r="BC94">
        <v>0.93811821443568755</v>
      </c>
      <c r="BD94">
        <v>0.94867729102039799</v>
      </c>
      <c r="BE94">
        <v>0.94293889112354767</v>
      </c>
      <c r="BF94">
        <v>0.93226501998726985</v>
      </c>
      <c r="BG94">
        <v>0.91588916616078375</v>
      </c>
      <c r="BH94">
        <v>0.91588916616078375</v>
      </c>
      <c r="BJ94" t="e">
        <v>#VALUE!</v>
      </c>
    </row>
    <row r="95" spans="1:64" x14ac:dyDescent="0.2">
      <c r="A95" s="11">
        <v>0.96556180314734652</v>
      </c>
      <c r="B95" s="11"/>
      <c r="C95" s="11">
        <v>0.9723112315640392</v>
      </c>
      <c r="D95" s="22">
        <v>0.977328299494998</v>
      </c>
      <c r="E95" s="13">
        <v>0.98146731858909986</v>
      </c>
      <c r="F95">
        <v>0.98647104356456128</v>
      </c>
      <c r="G95" s="23">
        <v>0.99207535989113038</v>
      </c>
      <c r="H95">
        <v>0.99620761592278095</v>
      </c>
      <c r="I95">
        <v>0.99908600543875548</v>
      </c>
      <c r="J95">
        <v>1</v>
      </c>
      <c r="K95">
        <v>0.99855355656575684</v>
      </c>
      <c r="N95">
        <v>0.99161519670835141</v>
      </c>
      <c r="O95">
        <v>0.98985717253981398</v>
      </c>
      <c r="Q95">
        <v>0.98815129006149316</v>
      </c>
      <c r="R95">
        <v>0.9878007670343758</v>
      </c>
      <c r="S95" s="29"/>
      <c r="T95" s="30"/>
      <c r="U95" s="29"/>
      <c r="V95" s="31"/>
      <c r="W95">
        <v>0.97593497887679248</v>
      </c>
      <c r="X95">
        <v>0.97677281290670259</v>
      </c>
      <c r="Y95">
        <v>0.97537528722999989</v>
      </c>
      <c r="Z95">
        <v>0.97384612292488093</v>
      </c>
      <c r="AA95">
        <v>0.97316064032980287</v>
      </c>
      <c r="AB95">
        <v>0.97157575499686133</v>
      </c>
      <c r="AC95">
        <v>0.97184960432408996</v>
      </c>
      <c r="AD95">
        <v>0.97106051104073265</v>
      </c>
      <c r="AE95">
        <v>0.96932835229108083</v>
      </c>
      <c r="AF95">
        <v>0.96874705658416049</v>
      </c>
      <c r="AG95">
        <v>0.96559351319750486</v>
      </c>
      <c r="AH95">
        <v>0.95893606231527972</v>
      </c>
      <c r="AI95">
        <v>0.94950986078250488</v>
      </c>
      <c r="AJ95">
        <v>0.9457443655735166</v>
      </c>
      <c r="AK95">
        <v>0.9663870683342447</v>
      </c>
      <c r="AL95">
        <v>0.96391562758589699</v>
      </c>
      <c r="AM95">
        <v>0.9612687533552956</v>
      </c>
      <c r="AN95">
        <v>0.95907485154596062</v>
      </c>
      <c r="AO95">
        <v>0.95985708964232463</v>
      </c>
      <c r="AP95">
        <v>0.95856792143898439</v>
      </c>
      <c r="AQ95">
        <v>0.95743544900002719</v>
      </c>
      <c r="AR95">
        <v>0.96309330818247663</v>
      </c>
      <c r="AS95">
        <v>0.95846118897219645</v>
      </c>
      <c r="AT95">
        <v>0.94961631357413567</v>
      </c>
      <c r="AU95">
        <v>0.93595004824065131</v>
      </c>
      <c r="AV95">
        <v>0.93068658540117477</v>
      </c>
      <c r="AW95">
        <v>0.95446845363243749</v>
      </c>
      <c r="AX95">
        <v>0.95124759772681811</v>
      </c>
      <c r="AY95">
        <v>0.94730928650603397</v>
      </c>
      <c r="AZ95">
        <v>0.94446512207543343</v>
      </c>
      <c r="BA95">
        <v>0.94478583962078488</v>
      </c>
      <c r="BB95">
        <v>0.94302996866608491</v>
      </c>
      <c r="BC95">
        <v>0.94279058077233024</v>
      </c>
      <c r="BD95">
        <v>0.95366774279760491</v>
      </c>
      <c r="BE95">
        <v>0.94825988485690071</v>
      </c>
      <c r="BF95">
        <v>0.93758871005753008</v>
      </c>
      <c r="BG95">
        <v>0.92075257327843862</v>
      </c>
      <c r="BH95">
        <v>0.92075257327843862</v>
      </c>
      <c r="BJ95" t="e">
        <v>#VALUE!</v>
      </c>
    </row>
    <row r="96" spans="1:64" x14ac:dyDescent="0.2">
      <c r="A96" s="11">
        <v>0.95424897956465948</v>
      </c>
      <c r="B96" s="11"/>
      <c r="C96" s="11">
        <v>0.9610714190426134</v>
      </c>
      <c r="D96" s="22">
        <v>0.96666057813933348</v>
      </c>
      <c r="E96" s="13">
        <v>0.97126702537549892</v>
      </c>
      <c r="F96">
        <v>0.97704122203501675</v>
      </c>
      <c r="G96" s="23">
        <v>0.98424719552146778</v>
      </c>
      <c r="H96">
        <v>0.99019941258418809</v>
      </c>
      <c r="I96">
        <v>0.99538597317776101</v>
      </c>
      <c r="J96">
        <v>0.99855355656575684</v>
      </c>
      <c r="K96">
        <v>1</v>
      </c>
      <c r="N96">
        <v>0.99683017211061775</v>
      </c>
      <c r="O96">
        <v>0.99569023670419099</v>
      </c>
      <c r="Q96">
        <v>0.99446631407489283</v>
      </c>
      <c r="R96">
        <v>0.99402691088956996</v>
      </c>
      <c r="S96" s="29"/>
      <c r="T96" s="30"/>
      <c r="U96" s="29"/>
      <c r="V96" s="31"/>
      <c r="W96">
        <v>0.98394361560083676</v>
      </c>
      <c r="X96">
        <v>0.98448701923866955</v>
      </c>
      <c r="Y96">
        <v>0.98320220080528298</v>
      </c>
      <c r="Z96">
        <v>0.98191585501560519</v>
      </c>
      <c r="AA96">
        <v>0.98110579949568921</v>
      </c>
      <c r="AB96">
        <v>0.97960516151296395</v>
      </c>
      <c r="AC96">
        <v>0.97933098966793275</v>
      </c>
      <c r="AD96">
        <v>0.97788858863248884</v>
      </c>
      <c r="AE96">
        <v>0.97614816679023741</v>
      </c>
      <c r="AF96">
        <v>0.97527667491467251</v>
      </c>
      <c r="AG96">
        <v>0.97238833628261245</v>
      </c>
      <c r="AH96">
        <v>0.96585933241856115</v>
      </c>
      <c r="AI96">
        <v>0.95582291323919666</v>
      </c>
      <c r="AJ96">
        <v>0.95207728686752657</v>
      </c>
      <c r="AK96">
        <v>0.97345026425917447</v>
      </c>
      <c r="AL96">
        <v>0.97122792216977016</v>
      </c>
      <c r="AM96">
        <v>0.96842268837749346</v>
      </c>
      <c r="AN96">
        <v>0.96629607907872284</v>
      </c>
      <c r="AO96">
        <v>0.96644518850288819</v>
      </c>
      <c r="AP96">
        <v>0.96468337135056947</v>
      </c>
      <c r="AQ96">
        <v>0.96319367570435055</v>
      </c>
      <c r="AR96">
        <v>0.96865575844914809</v>
      </c>
      <c r="AS96">
        <v>0.96441076562948691</v>
      </c>
      <c r="AT96">
        <v>0.95549395753916855</v>
      </c>
      <c r="AU96">
        <v>0.94115863728258498</v>
      </c>
      <c r="AV96">
        <v>0.9361331437444359</v>
      </c>
      <c r="AW96">
        <v>0.9606788536109484</v>
      </c>
      <c r="AX96">
        <v>0.95773257953047175</v>
      </c>
      <c r="AY96">
        <v>0.95363842095472562</v>
      </c>
      <c r="AZ96">
        <v>0.95085060796966991</v>
      </c>
      <c r="BA96">
        <v>0.95049041621535602</v>
      </c>
      <c r="BB96">
        <v>0.94821094945372686</v>
      </c>
      <c r="BC96">
        <v>0.94772658114605779</v>
      </c>
      <c r="BD96">
        <v>0.95920952786005642</v>
      </c>
      <c r="BE96">
        <v>0.95413393746834774</v>
      </c>
      <c r="BF96">
        <v>0.94335324199223658</v>
      </c>
      <c r="BG96">
        <v>0.92590321050544078</v>
      </c>
      <c r="BH96">
        <v>0.92590321050544078</v>
      </c>
      <c r="BJ96" t="e">
        <v>#VALUE!</v>
      </c>
    </row>
    <row r="97" spans="1:62" x14ac:dyDescent="0.2">
      <c r="A97" s="11">
        <v>0.94355473870677808</v>
      </c>
      <c r="B97" s="11"/>
      <c r="C97" s="11">
        <v>0.94981229395236277</v>
      </c>
      <c r="D97" s="22">
        <v>0.95596411124938063</v>
      </c>
      <c r="E97" s="13">
        <v>0.96071271541412961</v>
      </c>
      <c r="F97">
        <v>0.96713073628454183</v>
      </c>
      <c r="G97" s="23">
        <v>0.97574303362401704</v>
      </c>
      <c r="H97">
        <v>0.98337842238245921</v>
      </c>
      <c r="I97">
        <v>0.99040735622397724</v>
      </c>
      <c r="J97">
        <v>0.99525943421050944</v>
      </c>
      <c r="K97">
        <v>0.99879093544165376</v>
      </c>
      <c r="N97">
        <v>0.99932583192012181</v>
      </c>
      <c r="O97">
        <v>0.99848642946447164</v>
      </c>
      <c r="Q97">
        <v>0.99699152428365767</v>
      </c>
      <c r="R97">
        <v>0.99621400359533008</v>
      </c>
      <c r="S97" s="29"/>
      <c r="T97" s="30"/>
      <c r="U97" s="29"/>
      <c r="V97" s="31"/>
      <c r="W97">
        <v>0.98803826000173312</v>
      </c>
      <c r="X97">
        <v>0.98870667194277151</v>
      </c>
      <c r="Y97">
        <v>0.98804572204369878</v>
      </c>
      <c r="Z97">
        <v>0.98719898012393603</v>
      </c>
      <c r="AA97">
        <v>0.9865363370094441</v>
      </c>
      <c r="AB97">
        <v>0.98509500596074284</v>
      </c>
      <c r="AC97">
        <v>0.98430772895419483</v>
      </c>
      <c r="AD97">
        <v>0.98279523355756682</v>
      </c>
      <c r="AE97">
        <v>0.98150828865362905</v>
      </c>
      <c r="AF97">
        <v>0.98047691374099155</v>
      </c>
      <c r="AG97">
        <v>0.97849476225080256</v>
      </c>
      <c r="AH97">
        <v>0.97344006824850771</v>
      </c>
      <c r="AI97">
        <v>0.96438855977287774</v>
      </c>
      <c r="AJ97">
        <v>0.96128665148846515</v>
      </c>
      <c r="AK97">
        <v>0.98018836281671939</v>
      </c>
      <c r="AL97">
        <v>0.97844505941497806</v>
      </c>
      <c r="AM97">
        <v>0.97578345685971857</v>
      </c>
      <c r="AN97">
        <v>0.97372201630510702</v>
      </c>
      <c r="AO97">
        <v>0.97332649563217766</v>
      </c>
      <c r="AP97">
        <v>0.97133944360678326</v>
      </c>
      <c r="AQ97">
        <v>0.9700088566619296</v>
      </c>
      <c r="AR97">
        <v>0.97450667555887716</v>
      </c>
      <c r="AS97">
        <v>0.97130737847728277</v>
      </c>
      <c r="AT97">
        <v>0.96381227216758236</v>
      </c>
      <c r="AU97">
        <v>0.95059243498284685</v>
      </c>
      <c r="AV97">
        <v>0.94636262801160842</v>
      </c>
      <c r="AW97">
        <v>0.96832350989028737</v>
      </c>
      <c r="AX97">
        <v>0.9659005883374997</v>
      </c>
      <c r="AY97">
        <v>0.96196556576842607</v>
      </c>
      <c r="AZ97">
        <v>0.95924791084012884</v>
      </c>
      <c r="BA97">
        <v>0.95834546503497797</v>
      </c>
      <c r="BB97">
        <v>0.95579195356623126</v>
      </c>
      <c r="BC97">
        <v>0.95554480589474899</v>
      </c>
      <c r="BD97">
        <v>0.96593607191323305</v>
      </c>
      <c r="BE97">
        <v>0.96189140878832979</v>
      </c>
      <c r="BF97">
        <v>0.95254550195585019</v>
      </c>
      <c r="BG97">
        <v>0.93633177544694091</v>
      </c>
      <c r="BH97">
        <v>0.93633177544694091</v>
      </c>
      <c r="BJ97" t="e">
        <v>#VALUE!</v>
      </c>
    </row>
    <row r="98" spans="1:62" x14ac:dyDescent="0.2">
      <c r="A98" s="11">
        <v>0.9366828168156629</v>
      </c>
      <c r="B98" s="11"/>
      <c r="C98" s="11">
        <v>0.94296908133330359</v>
      </c>
      <c r="D98" s="22">
        <v>0.94938617880343534</v>
      </c>
      <c r="E98" s="13">
        <v>0.95429150852093403</v>
      </c>
      <c r="F98">
        <v>0.96099365234648393</v>
      </c>
      <c r="G98" s="23">
        <v>0.97036392545429173</v>
      </c>
      <c r="H98">
        <v>0.97888174948782336</v>
      </c>
      <c r="I98">
        <v>0.98684705648495885</v>
      </c>
      <c r="J98">
        <v>0.9925674755038203</v>
      </c>
      <c r="K98">
        <v>0.99735032230728893</v>
      </c>
      <c r="N98">
        <v>0.99995588214509668</v>
      </c>
      <c r="O98">
        <v>0.99957067131379684</v>
      </c>
      <c r="Q98">
        <v>0.99842132696747365</v>
      </c>
      <c r="R98">
        <v>0.99770978872602212</v>
      </c>
      <c r="S98" s="29"/>
      <c r="T98" s="30"/>
      <c r="U98" s="29"/>
      <c r="V98" s="31"/>
      <c r="W98">
        <v>0.99137175724515014</v>
      </c>
      <c r="X98">
        <v>0.99194772364205042</v>
      </c>
      <c r="Y98">
        <v>0.99146129040421915</v>
      </c>
      <c r="Z98">
        <v>0.99077396282337282</v>
      </c>
      <c r="AA98">
        <v>0.99015853498728035</v>
      </c>
      <c r="AB98">
        <v>0.98889336015339024</v>
      </c>
      <c r="AC98">
        <v>0.98802905907444982</v>
      </c>
      <c r="AD98">
        <v>0.9864422968894393</v>
      </c>
      <c r="AE98">
        <v>0.98525783034687642</v>
      </c>
      <c r="AF98">
        <v>0.98425974148470263</v>
      </c>
      <c r="AG98">
        <v>0.98248656814473589</v>
      </c>
      <c r="AH98">
        <v>0.97772993832483945</v>
      </c>
      <c r="AI98">
        <v>0.96883710337376139</v>
      </c>
      <c r="AJ98">
        <v>0.96573211647411306</v>
      </c>
      <c r="AK98">
        <v>0.98325818500422646</v>
      </c>
      <c r="AL98">
        <v>0.98167812518654418</v>
      </c>
      <c r="AM98">
        <v>0.97905165283747697</v>
      </c>
      <c r="AN98">
        <v>0.97716542863599642</v>
      </c>
      <c r="AO98">
        <v>0.97667364728887451</v>
      </c>
      <c r="AP98">
        <v>0.97454703029866285</v>
      </c>
      <c r="AQ98">
        <v>0.97343325243369361</v>
      </c>
      <c r="AR98">
        <v>0.97839036696481119</v>
      </c>
      <c r="AS98">
        <v>0.97547897200693456</v>
      </c>
      <c r="AT98">
        <v>0.96820991430266701</v>
      </c>
      <c r="AU98">
        <v>0.95518832393795805</v>
      </c>
      <c r="AV98">
        <v>0.95106281074213395</v>
      </c>
      <c r="AW98">
        <v>0.97153631910924465</v>
      </c>
      <c r="AX98">
        <v>0.96929297465987152</v>
      </c>
      <c r="AY98">
        <v>0.96539805345672924</v>
      </c>
      <c r="AZ98">
        <v>0.96285926313433334</v>
      </c>
      <c r="BA98">
        <v>0.96185736764053154</v>
      </c>
      <c r="BB98">
        <v>0.95914408146562069</v>
      </c>
      <c r="BC98">
        <v>0.95911942939088612</v>
      </c>
      <c r="BD98">
        <v>0.97030779054695704</v>
      </c>
      <c r="BE98">
        <v>0.96653036342004583</v>
      </c>
      <c r="BF98">
        <v>0.95740409767778778</v>
      </c>
      <c r="BG98">
        <v>0.94143775013237541</v>
      </c>
      <c r="BH98">
        <v>0.94143775013237541</v>
      </c>
      <c r="BJ98" t="e">
        <v>#VALUE!</v>
      </c>
    </row>
    <row r="99" spans="1:62" x14ac:dyDescent="0.2">
      <c r="A99" s="11">
        <v>0.93403501007247192</v>
      </c>
      <c r="B99" s="11"/>
      <c r="C99" s="11">
        <v>0.94041371403122087</v>
      </c>
      <c r="D99" s="22">
        <v>0.94694935690502691</v>
      </c>
      <c r="E99" s="13">
        <v>0.95198605351377064</v>
      </c>
      <c r="F99">
        <v>0.95884912899115082</v>
      </c>
      <c r="G99" s="23">
        <v>0.96850448425908242</v>
      </c>
      <c r="H99">
        <v>0.97729979323316307</v>
      </c>
      <c r="I99">
        <v>0.98558925686948595</v>
      </c>
      <c r="J99">
        <v>0.99161519670835141</v>
      </c>
      <c r="K99">
        <v>0.99683017211061775</v>
      </c>
      <c r="N99">
        <v>1</v>
      </c>
      <c r="O99">
        <v>0.99977794313769286</v>
      </c>
      <c r="Q99">
        <v>0.99881433560297039</v>
      </c>
      <c r="R99">
        <v>0.99814254474911657</v>
      </c>
      <c r="S99" s="29"/>
      <c r="T99" s="30"/>
      <c r="U99" s="29"/>
      <c r="V99" s="31"/>
      <c r="W99">
        <v>0.9922704455081377</v>
      </c>
      <c r="X99">
        <v>0.99275372380758475</v>
      </c>
      <c r="Y99">
        <v>0.99224716236839317</v>
      </c>
      <c r="Z99">
        <v>0.99158255027355635</v>
      </c>
      <c r="AA99">
        <v>0.99094253885565176</v>
      </c>
      <c r="AB99">
        <v>0.98972501936540391</v>
      </c>
      <c r="AC99">
        <v>0.98882982113720641</v>
      </c>
      <c r="AD99">
        <v>0.98714855980678429</v>
      </c>
      <c r="AE99">
        <v>0.98593472719142605</v>
      </c>
      <c r="AF99">
        <v>0.98493038234800723</v>
      </c>
      <c r="AG99">
        <v>0.98317152494028826</v>
      </c>
      <c r="AH99">
        <v>0.97834359800263282</v>
      </c>
      <c r="AI99">
        <v>0.96928793202457908</v>
      </c>
      <c r="AJ99">
        <v>0.96614448426248967</v>
      </c>
      <c r="AK99">
        <v>0.98365846165408788</v>
      </c>
      <c r="AL99">
        <v>0.98209866013424663</v>
      </c>
      <c r="AM99">
        <v>0.97944153789826116</v>
      </c>
      <c r="AN99">
        <v>0.97760013312735705</v>
      </c>
      <c r="AO99">
        <v>0.97706482377506942</v>
      </c>
      <c r="AP99">
        <v>0.9748571075701119</v>
      </c>
      <c r="AQ99">
        <v>0.97373717064232057</v>
      </c>
      <c r="AR99">
        <v>0.97888170640395233</v>
      </c>
      <c r="AS99">
        <v>0.97600058812988033</v>
      </c>
      <c r="AT99">
        <v>0.96862340951699977</v>
      </c>
      <c r="AU99">
        <v>0.95542448781692346</v>
      </c>
      <c r="AV99">
        <v>0.95129799617460786</v>
      </c>
      <c r="AW99">
        <v>0.971751661581157</v>
      </c>
      <c r="AX99">
        <v>0.96953129973464169</v>
      </c>
      <c r="AY99">
        <v>0.9656063817320919</v>
      </c>
      <c r="AZ99">
        <v>0.9631113269492475</v>
      </c>
      <c r="BA99">
        <v>0.96205783897339003</v>
      </c>
      <c r="BB99">
        <v>0.95925718268820914</v>
      </c>
      <c r="BC99">
        <v>0.9592172804160628</v>
      </c>
      <c r="BD99">
        <v>0.97084189174964053</v>
      </c>
      <c r="BE99">
        <v>0.96708513476348157</v>
      </c>
      <c r="BF99">
        <v>0.95784409479720345</v>
      </c>
      <c r="BG99">
        <v>0.94170859715160937</v>
      </c>
      <c r="BH99">
        <v>0.94170859715160937</v>
      </c>
      <c r="BJ99" t="e">
        <v>#VALUE!</v>
      </c>
    </row>
    <row r="100" spans="1:62" x14ac:dyDescent="0.2">
      <c r="A100" s="11">
        <v>0.92923957505688637</v>
      </c>
      <c r="B100" s="11"/>
      <c r="C100" s="11">
        <v>0.93668749105371751</v>
      </c>
      <c r="D100" s="22">
        <v>0.94336041678080018</v>
      </c>
      <c r="E100" s="13">
        <v>0.9485489486431683</v>
      </c>
      <c r="F100">
        <v>0.95560854469409118</v>
      </c>
      <c r="G100" s="23">
        <v>0.96567475844404227</v>
      </c>
      <c r="H100">
        <v>0.97482099213494022</v>
      </c>
      <c r="I100">
        <v>0.98348494810559239</v>
      </c>
      <c r="J100">
        <v>0.98985717253981398</v>
      </c>
      <c r="K100">
        <v>0.99569023670419099</v>
      </c>
      <c r="N100">
        <v>0.99977794313769286</v>
      </c>
      <c r="O100">
        <v>1</v>
      </c>
      <c r="Q100">
        <v>0.99954870887968672</v>
      </c>
      <c r="R100">
        <v>0.99902322123769105</v>
      </c>
      <c r="S100" s="29"/>
      <c r="T100" s="30"/>
      <c r="U100" s="29"/>
      <c r="V100" s="31"/>
      <c r="W100">
        <v>0.99434806664182629</v>
      </c>
      <c r="X100">
        <v>0.99461626183167318</v>
      </c>
      <c r="Y100">
        <v>0.99407818423354899</v>
      </c>
      <c r="Z100">
        <v>0.99344764955045972</v>
      </c>
      <c r="AA100">
        <v>0.99288337036449803</v>
      </c>
      <c r="AB100">
        <v>0.99186077011854912</v>
      </c>
      <c r="AC100">
        <v>0.99101937418035968</v>
      </c>
      <c r="AD100">
        <v>0.98926819362414775</v>
      </c>
      <c r="AE100">
        <v>0.98802269850379121</v>
      </c>
      <c r="AF100">
        <v>0.98699700699731319</v>
      </c>
      <c r="AG100">
        <v>0.98513679361936923</v>
      </c>
      <c r="AH100">
        <v>0.98006077466515629</v>
      </c>
      <c r="AI100">
        <v>0.97062778760947177</v>
      </c>
      <c r="AJ100">
        <v>0.96737333193175079</v>
      </c>
      <c r="AK100">
        <v>0.98555485870862647</v>
      </c>
      <c r="AL100">
        <v>0.98402982861988253</v>
      </c>
      <c r="AM100">
        <v>0.98144740698723054</v>
      </c>
      <c r="AN100">
        <v>0.97980842519107858</v>
      </c>
      <c r="AO100">
        <v>0.97932603038783583</v>
      </c>
      <c r="AP100">
        <v>0.97709875848466587</v>
      </c>
      <c r="AQ100">
        <v>0.97593846281026675</v>
      </c>
      <c r="AR100">
        <v>0.98100293748814749</v>
      </c>
      <c r="AS100">
        <v>0.97804626330870659</v>
      </c>
      <c r="AT100">
        <v>0.97035200248312947</v>
      </c>
      <c r="AU100">
        <v>0.95675585064689672</v>
      </c>
      <c r="AV100">
        <v>0.95258803751426302</v>
      </c>
      <c r="AW100">
        <v>0.97373282536928996</v>
      </c>
      <c r="AX100">
        <v>0.97155462056915909</v>
      </c>
      <c r="AY100">
        <v>0.96771182546359857</v>
      </c>
      <c r="AZ100">
        <v>0.96542452003719692</v>
      </c>
      <c r="BA100">
        <v>0.96441883403728923</v>
      </c>
      <c r="BB100">
        <v>0.96159653009403645</v>
      </c>
      <c r="BC100">
        <v>0.96142773983863139</v>
      </c>
      <c r="BD100">
        <v>0.97323915544935102</v>
      </c>
      <c r="BE100">
        <v>0.96938599058675767</v>
      </c>
      <c r="BF100">
        <v>0.95981435981108942</v>
      </c>
      <c r="BG100">
        <v>0.94329626219343132</v>
      </c>
      <c r="BH100">
        <v>0.94329626219343132</v>
      </c>
      <c r="BJ100" t="e">
        <v>#VALUE!</v>
      </c>
    </row>
    <row r="101" spans="1:62" x14ac:dyDescent="0.2">
      <c r="A101" s="11">
        <v>0.9267001032348734</v>
      </c>
      <c r="B101" s="11"/>
      <c r="C101" s="11">
        <v>0.93480238645967095</v>
      </c>
      <c r="D101" s="22">
        <v>0.94154472994777783</v>
      </c>
      <c r="E101" s="13">
        <v>0.94684055196175254</v>
      </c>
      <c r="F101">
        <v>0.95401727407728609</v>
      </c>
      <c r="G101" s="23">
        <v>0.9642815727431423</v>
      </c>
      <c r="H101">
        <v>0.9735723164611928</v>
      </c>
      <c r="I101">
        <v>0.982402666422166</v>
      </c>
      <c r="J101">
        <v>0.98892881861633153</v>
      </c>
      <c r="K101">
        <v>0.99505039799893669</v>
      </c>
      <c r="N101">
        <v>0.99948499594481233</v>
      </c>
      <c r="O101">
        <v>0.99993691945370833</v>
      </c>
      <c r="Q101">
        <v>0.99978332189801611</v>
      </c>
      <c r="R101">
        <v>0.9993418534724049</v>
      </c>
      <c r="S101" s="29"/>
      <c r="T101" s="30"/>
      <c r="U101" s="29"/>
      <c r="V101" s="31"/>
      <c r="W101">
        <v>0.9951653412348288</v>
      </c>
      <c r="X101">
        <v>0.99529077463475923</v>
      </c>
      <c r="Y101">
        <v>0.99469002710904997</v>
      </c>
      <c r="Z101">
        <v>0.99405344138642981</v>
      </c>
      <c r="AA101">
        <v>0.9935121058333749</v>
      </c>
      <c r="AB101">
        <v>0.99258554319903602</v>
      </c>
      <c r="AC101">
        <v>0.99177624587277813</v>
      </c>
      <c r="AD101">
        <v>0.98995415624576966</v>
      </c>
      <c r="AE101">
        <v>0.98865506478658338</v>
      </c>
      <c r="AF101">
        <v>0.98760849900559888</v>
      </c>
      <c r="AG101">
        <v>0.98564466378514459</v>
      </c>
      <c r="AH101">
        <v>0.98033419858930659</v>
      </c>
      <c r="AI101">
        <v>0.9705840318841753</v>
      </c>
      <c r="AJ101">
        <v>0.96723777123834576</v>
      </c>
      <c r="AK101">
        <v>0.98610005668524159</v>
      </c>
      <c r="AL101">
        <v>0.98456740255338759</v>
      </c>
      <c r="AM101">
        <v>0.98200727714831426</v>
      </c>
      <c r="AN101">
        <v>0.98046753634612838</v>
      </c>
      <c r="AO101">
        <v>0.98001500928456287</v>
      </c>
      <c r="AP101">
        <v>0.97776777802996684</v>
      </c>
      <c r="AQ101">
        <v>0.97653272110337852</v>
      </c>
      <c r="AR101">
        <v>0.98155864511987312</v>
      </c>
      <c r="AS101">
        <v>0.97850418283251883</v>
      </c>
      <c r="AT101">
        <v>0.97053458475324073</v>
      </c>
      <c r="AU101">
        <v>0.95659795059158415</v>
      </c>
      <c r="AV101">
        <v>0.95237474622983098</v>
      </c>
      <c r="AW101">
        <v>0.97422956548639772</v>
      </c>
      <c r="AX101">
        <v>0.97204578241058692</v>
      </c>
      <c r="AY101">
        <v>0.96822880192849581</v>
      </c>
      <c r="AZ101">
        <v>0.96604274107570753</v>
      </c>
      <c r="BA101">
        <v>0.96506154754911244</v>
      </c>
      <c r="BB101">
        <v>0.96221935969332528</v>
      </c>
      <c r="BC101">
        <v>0.96192355946360764</v>
      </c>
      <c r="BD101">
        <v>0.97386685387838545</v>
      </c>
      <c r="BE101">
        <v>0.96990387455751981</v>
      </c>
      <c r="BF101">
        <v>0.96004762634670104</v>
      </c>
      <c r="BG101">
        <v>0.94319091345883221</v>
      </c>
      <c r="BH101">
        <v>0.94319091345883221</v>
      </c>
      <c r="BJ101" t="e">
        <v>#VALUE!</v>
      </c>
    </row>
    <row r="102" spans="1:62" x14ac:dyDescent="0.2">
      <c r="A102" s="11">
        <v>0.92614865884153819</v>
      </c>
      <c r="B102" s="11"/>
      <c r="C102" s="11">
        <v>0.93460046144805209</v>
      </c>
      <c r="D102" s="22">
        <v>0.94123044732185446</v>
      </c>
      <c r="E102" s="13">
        <v>0.94655286189047827</v>
      </c>
      <c r="F102">
        <v>0.95357872374302022</v>
      </c>
      <c r="G102" s="23">
        <v>0.96372519993510553</v>
      </c>
      <c r="H102">
        <v>0.97280879501106554</v>
      </c>
      <c r="I102">
        <v>0.9815639360101498</v>
      </c>
      <c r="J102">
        <v>0.98815129006149316</v>
      </c>
      <c r="K102">
        <v>0.99446631407489283</v>
      </c>
      <c r="N102">
        <v>0.99881433560297039</v>
      </c>
      <c r="O102">
        <v>0.99954870887968672</v>
      </c>
      <c r="Q102">
        <v>1</v>
      </c>
      <c r="R102">
        <v>0.99986244910803102</v>
      </c>
      <c r="S102" s="29"/>
      <c r="T102" s="30"/>
      <c r="U102" s="29"/>
      <c r="V102" s="31"/>
      <c r="W102">
        <v>0.99625828677903938</v>
      </c>
      <c r="X102">
        <v>0.99618006328644393</v>
      </c>
      <c r="Y102">
        <v>0.9953304266528965</v>
      </c>
      <c r="Z102">
        <v>0.99461250016863667</v>
      </c>
      <c r="AA102">
        <v>0.99399189164358026</v>
      </c>
      <c r="AB102">
        <v>0.99316723805872797</v>
      </c>
      <c r="AC102">
        <v>0.99250257796405517</v>
      </c>
      <c r="AD102">
        <v>0.9905753713601454</v>
      </c>
      <c r="AE102">
        <v>0.98907627156156641</v>
      </c>
      <c r="AF102">
        <v>0.98802358618348529</v>
      </c>
      <c r="AG102">
        <v>0.98570157118349033</v>
      </c>
      <c r="AH102">
        <v>0.97962010491869078</v>
      </c>
      <c r="AI102">
        <v>0.96913529687348965</v>
      </c>
      <c r="AJ102">
        <v>0.96547856666058884</v>
      </c>
      <c r="AK102">
        <v>0.98532524174211922</v>
      </c>
      <c r="AL102">
        <v>0.98369507277127477</v>
      </c>
      <c r="AM102">
        <v>0.98104524497173984</v>
      </c>
      <c r="AN102">
        <v>0.97960184004047424</v>
      </c>
      <c r="AO102">
        <v>0.97928286256437247</v>
      </c>
      <c r="AP102">
        <v>0.97705352342596008</v>
      </c>
      <c r="AQ102">
        <v>0.97576499350209023</v>
      </c>
      <c r="AR102">
        <v>0.98119185284630328</v>
      </c>
      <c r="AS102">
        <v>0.97777950157099047</v>
      </c>
      <c r="AT102">
        <v>0.96897862282373426</v>
      </c>
      <c r="AU102">
        <v>0.95420425846905033</v>
      </c>
      <c r="AV102">
        <v>0.94966579286639841</v>
      </c>
      <c r="AW102">
        <v>0.97258225795452802</v>
      </c>
      <c r="AX102">
        <v>0.97029080674080681</v>
      </c>
      <c r="AY102">
        <v>0.96638017583273661</v>
      </c>
      <c r="AZ102">
        <v>0.96428610392067948</v>
      </c>
      <c r="BA102">
        <v>0.96341889686766347</v>
      </c>
      <c r="BB102">
        <v>0.96060572297242475</v>
      </c>
      <c r="BC102">
        <v>0.96022572690595276</v>
      </c>
      <c r="BD102">
        <v>0.97322998431828378</v>
      </c>
      <c r="BE102">
        <v>0.9688921595485992</v>
      </c>
      <c r="BF102">
        <v>0.95818236004777768</v>
      </c>
      <c r="BG102">
        <v>0.94045502097647971</v>
      </c>
      <c r="BH102">
        <v>0.94045502097647971</v>
      </c>
      <c r="BJ102" t="e">
        <v>#VALUE!</v>
      </c>
    </row>
    <row r="103" spans="1:62" x14ac:dyDescent="0.2">
      <c r="A103" s="11">
        <v>0.92762513933757174</v>
      </c>
      <c r="B103" s="11"/>
      <c r="C103" s="11">
        <v>0.93580169874029762</v>
      </c>
      <c r="D103" s="22">
        <v>0.94226297787262114</v>
      </c>
      <c r="E103" s="13">
        <v>0.94748729763490203</v>
      </c>
      <c r="F103">
        <v>0.95422879559100693</v>
      </c>
      <c r="G103" s="23">
        <v>0.96409510618248784</v>
      </c>
      <c r="H103">
        <v>0.97286181055666343</v>
      </c>
      <c r="I103">
        <v>0.98134730129986347</v>
      </c>
      <c r="J103">
        <v>0.9878007670343758</v>
      </c>
      <c r="K103">
        <v>0.99402691088956996</v>
      </c>
      <c r="N103">
        <v>0.99814254474911657</v>
      </c>
      <c r="O103">
        <v>0.99902322123769105</v>
      </c>
      <c r="Q103">
        <v>0.99986244910803102</v>
      </c>
      <c r="R103">
        <v>1</v>
      </c>
      <c r="S103" s="29"/>
      <c r="T103" s="30"/>
      <c r="U103" s="29"/>
      <c r="V103" s="31"/>
      <c r="W103">
        <v>0.99696793109460535</v>
      </c>
      <c r="X103">
        <v>0.99683772152408257</v>
      </c>
      <c r="Y103">
        <v>0.99585474956192988</v>
      </c>
      <c r="Z103">
        <v>0.99508903927875281</v>
      </c>
      <c r="AA103">
        <v>0.99441341442431108</v>
      </c>
      <c r="AB103">
        <v>0.99365958392398313</v>
      </c>
      <c r="AC103">
        <v>0.99317954252578811</v>
      </c>
      <c r="AD103">
        <v>0.99131434481621195</v>
      </c>
      <c r="AE103">
        <v>0.98971582793357193</v>
      </c>
      <c r="AF103">
        <v>0.98874044770873326</v>
      </c>
      <c r="AG103">
        <v>0.98620746626116318</v>
      </c>
      <c r="AH103">
        <v>0.9796800025110427</v>
      </c>
      <c r="AI103">
        <v>0.9689391953183274</v>
      </c>
      <c r="AJ103">
        <v>0.96507063334184995</v>
      </c>
      <c r="AK103">
        <v>0.9845240688386997</v>
      </c>
      <c r="AL103">
        <v>0.98283209716067887</v>
      </c>
      <c r="AM103">
        <v>0.98011800614083044</v>
      </c>
      <c r="AN103">
        <v>0.97873970556492518</v>
      </c>
      <c r="AO103">
        <v>0.97860480683740281</v>
      </c>
      <c r="AP103">
        <v>0.97644852748559352</v>
      </c>
      <c r="AQ103">
        <v>0.97534087601779373</v>
      </c>
      <c r="AR103">
        <v>0.98138781632868566</v>
      </c>
      <c r="AS103">
        <v>0.97777012512944672</v>
      </c>
      <c r="AT103">
        <v>0.96850801937239772</v>
      </c>
      <c r="AU103">
        <v>0.95341956059698751</v>
      </c>
      <c r="AV103">
        <v>0.94863074680464066</v>
      </c>
      <c r="AW103">
        <v>0.97115790523668677</v>
      </c>
      <c r="AX103">
        <v>0.96879468946043978</v>
      </c>
      <c r="AY103">
        <v>0.96481383511163554</v>
      </c>
      <c r="AZ103">
        <v>0.96278185218273804</v>
      </c>
      <c r="BA103">
        <v>0.96209124639782684</v>
      </c>
      <c r="BB103">
        <v>0.95936332155160198</v>
      </c>
      <c r="BC103">
        <v>0.95916097556404067</v>
      </c>
      <c r="BD103">
        <v>0.97330311531846725</v>
      </c>
      <c r="BE103">
        <v>0.96875568727039785</v>
      </c>
      <c r="BF103">
        <v>0.95757476536840502</v>
      </c>
      <c r="BG103">
        <v>0.93950825587838116</v>
      </c>
      <c r="BH103">
        <v>0.93950825587838116</v>
      </c>
      <c r="BJ103" t="e">
        <v>#VALUE!</v>
      </c>
    </row>
    <row r="104" spans="1:62" x14ac:dyDescent="0.2">
      <c r="A104" s="11">
        <v>0.92426193294025805</v>
      </c>
      <c r="B104" s="11"/>
      <c r="C104" s="11">
        <v>0.93279010290207431</v>
      </c>
      <c r="D104" s="22">
        <v>0.93934519122267879</v>
      </c>
      <c r="E104" s="13">
        <v>0.9446276405612789</v>
      </c>
      <c r="F104">
        <v>0.95148137032109315</v>
      </c>
      <c r="G104" s="23">
        <v>0.96162124529731519</v>
      </c>
      <c r="H104">
        <v>0.97067303317882425</v>
      </c>
      <c r="I104">
        <v>0.979445195325646</v>
      </c>
      <c r="J104">
        <v>0.98615611419366167</v>
      </c>
      <c r="K104">
        <v>0.99279359414593238</v>
      </c>
      <c r="N104">
        <v>0.99762735989876472</v>
      </c>
      <c r="O104">
        <v>0.99872686090138107</v>
      </c>
      <c r="Q104">
        <v>0.99975668305351983</v>
      </c>
      <c r="R104">
        <v>0.99993616713175393</v>
      </c>
      <c r="S104" s="29"/>
      <c r="T104" s="30"/>
      <c r="U104" s="29"/>
      <c r="V104" s="31"/>
      <c r="W104">
        <v>0.9976625642150202</v>
      </c>
      <c r="X104">
        <v>0.9974664691009355</v>
      </c>
      <c r="Y104">
        <v>0.99653948239309209</v>
      </c>
      <c r="Z104">
        <v>0.99582885932053766</v>
      </c>
      <c r="AA104">
        <v>0.99520672073301231</v>
      </c>
      <c r="AB104">
        <v>0.99455138208857607</v>
      </c>
      <c r="AC104">
        <v>0.99407135314773487</v>
      </c>
      <c r="AD104">
        <v>0.99219890347247108</v>
      </c>
      <c r="AE104">
        <v>0.99063871897240452</v>
      </c>
      <c r="AF104">
        <v>0.98966543773895022</v>
      </c>
      <c r="AG104">
        <v>0.98717572494575101</v>
      </c>
      <c r="AH104">
        <v>0.98070791887087294</v>
      </c>
      <c r="AI104">
        <v>0.96996620344425433</v>
      </c>
      <c r="AJ104">
        <v>0.96609824838099523</v>
      </c>
      <c r="AK104">
        <v>0.98536626673449412</v>
      </c>
      <c r="AL104">
        <v>0.9837331485630284</v>
      </c>
      <c r="AM104">
        <v>0.98107280716252532</v>
      </c>
      <c r="AN104">
        <v>0.97979723684028452</v>
      </c>
      <c r="AO104">
        <v>0.97966129972362004</v>
      </c>
      <c r="AP104">
        <v>0.97748652956809046</v>
      </c>
      <c r="AQ104">
        <v>0.97642704448770079</v>
      </c>
      <c r="AR104">
        <v>0.9824599381310587</v>
      </c>
      <c r="AS104">
        <v>0.97891134621648768</v>
      </c>
      <c r="AT104">
        <v>0.9696808800504344</v>
      </c>
      <c r="AU104">
        <v>0.95460633201445699</v>
      </c>
      <c r="AV104">
        <v>0.94986069372855564</v>
      </c>
      <c r="AW104">
        <v>0.97218063356045037</v>
      </c>
      <c r="AX104">
        <v>0.96988362338711553</v>
      </c>
      <c r="AY104">
        <v>0.96596152893506515</v>
      </c>
      <c r="AZ104">
        <v>0.96403613288566448</v>
      </c>
      <c r="BA104">
        <v>0.96334542776620147</v>
      </c>
      <c r="BB104">
        <v>0.96059454657772314</v>
      </c>
      <c r="BC104">
        <v>0.96041004737406555</v>
      </c>
      <c r="BD104">
        <v>0.97461819482749334</v>
      </c>
      <c r="BE104">
        <v>0.97013130148064186</v>
      </c>
      <c r="BF104">
        <v>0.95897992933442555</v>
      </c>
      <c r="BG104">
        <v>0.9409473005678296</v>
      </c>
      <c r="BH104">
        <v>0.9409473005678296</v>
      </c>
      <c r="BJ104" t="e">
        <v>#VALUE!</v>
      </c>
    </row>
    <row r="105" spans="1:62" x14ac:dyDescent="0.2">
      <c r="A105" s="11">
        <v>0.9198230030642649</v>
      </c>
      <c r="B105" s="11"/>
      <c r="C105" s="11">
        <v>0.92841075330597744</v>
      </c>
      <c r="D105" s="22">
        <v>0.93509403718338624</v>
      </c>
      <c r="E105" s="13">
        <v>0.94035984312401344</v>
      </c>
      <c r="F105">
        <v>0.94732853251139137</v>
      </c>
      <c r="G105" s="23">
        <v>0.95785190723090818</v>
      </c>
      <c r="H105">
        <v>0.96735867010276733</v>
      </c>
      <c r="I105">
        <v>0.97660266166219212</v>
      </c>
      <c r="J105">
        <v>0.98375716504786304</v>
      </c>
      <c r="K105">
        <v>0.99101011756840418</v>
      </c>
      <c r="N105">
        <v>0.99707820946864767</v>
      </c>
      <c r="O105">
        <v>0.99838619251544114</v>
      </c>
      <c r="Q105">
        <v>0.99947815060158263</v>
      </c>
      <c r="R105">
        <v>0.99963848895320306</v>
      </c>
      <c r="S105" s="29"/>
      <c r="T105" s="30"/>
      <c r="U105" s="29"/>
      <c r="V105" s="31"/>
      <c r="W105">
        <v>0.99841891228467783</v>
      </c>
      <c r="X105">
        <v>0.99824731417260082</v>
      </c>
      <c r="Y105">
        <v>0.99753270399351668</v>
      </c>
      <c r="Z105">
        <v>0.9969719094944175</v>
      </c>
      <c r="AA105">
        <v>0.9964508275954328</v>
      </c>
      <c r="AB105">
        <v>0.99588946330347561</v>
      </c>
      <c r="AC105">
        <v>0.99533551278212096</v>
      </c>
      <c r="AD105">
        <v>0.99352928420502507</v>
      </c>
      <c r="AE105">
        <v>0.99213432892625653</v>
      </c>
      <c r="AF105">
        <v>0.9911424018158469</v>
      </c>
      <c r="AG105">
        <v>0.98890018316396977</v>
      </c>
      <c r="AH105">
        <v>0.98285768580402777</v>
      </c>
      <c r="AI105">
        <v>0.97245723585753652</v>
      </c>
      <c r="AJ105">
        <v>0.9687666247792962</v>
      </c>
      <c r="AK105">
        <v>0.98706066468627807</v>
      </c>
      <c r="AL105">
        <v>0.98559135292294431</v>
      </c>
      <c r="AM105">
        <v>0.98303509613039908</v>
      </c>
      <c r="AN105">
        <v>0.98186072689222059</v>
      </c>
      <c r="AO105">
        <v>0.98165090831789481</v>
      </c>
      <c r="AP105">
        <v>0.97947613456415605</v>
      </c>
      <c r="AQ105">
        <v>0.97855814651778539</v>
      </c>
      <c r="AR105">
        <v>0.98428380090077017</v>
      </c>
      <c r="AS105">
        <v>0.98103505021151083</v>
      </c>
      <c r="AT105">
        <v>0.97221452966860533</v>
      </c>
      <c r="AU105">
        <v>0.95753035620739779</v>
      </c>
      <c r="AV105">
        <v>0.95300729885103985</v>
      </c>
      <c r="AW105">
        <v>0.97430895878608004</v>
      </c>
      <c r="AX105">
        <v>0.97219133847416328</v>
      </c>
      <c r="AY105">
        <v>0.96838154885808592</v>
      </c>
      <c r="AZ105">
        <v>0.96656297467090879</v>
      </c>
      <c r="BA105">
        <v>0.96580449672723112</v>
      </c>
      <c r="BB105">
        <v>0.96304372408935135</v>
      </c>
      <c r="BC105">
        <v>0.96299161080371787</v>
      </c>
      <c r="BD105">
        <v>0.97687753373560182</v>
      </c>
      <c r="BE105">
        <v>0.97268518138179871</v>
      </c>
      <c r="BF105">
        <v>0.96194942634311031</v>
      </c>
      <c r="BG105">
        <v>0.94435025809676476</v>
      </c>
      <c r="BH105">
        <v>0.94435025809676476</v>
      </c>
      <c r="BJ105" t="e">
        <v>#VALUE!</v>
      </c>
    </row>
    <row r="106" spans="1:62" x14ac:dyDescent="0.2">
      <c r="A106" s="11">
        <v>0.91426675914600108</v>
      </c>
      <c r="B106" s="11"/>
      <c r="C106" s="11">
        <v>0.9231973906749501</v>
      </c>
      <c r="D106" s="22">
        <v>0.93011296654457065</v>
      </c>
      <c r="E106" s="13">
        <v>0.93557707291673531</v>
      </c>
      <c r="F106">
        <v>0.94277061738775358</v>
      </c>
      <c r="G106" s="23">
        <v>0.95373284291614935</v>
      </c>
      <c r="H106">
        <v>0.96351906504105256</v>
      </c>
      <c r="I106">
        <v>0.97287019165135469</v>
      </c>
      <c r="J106">
        <v>0.98007666960558504</v>
      </c>
      <c r="K106">
        <v>0.98763939440663218</v>
      </c>
      <c r="N106">
        <v>0.99465632792220449</v>
      </c>
      <c r="O106">
        <v>0.99648195653836824</v>
      </c>
      <c r="Q106">
        <v>0.99816849392987506</v>
      </c>
      <c r="R106">
        <v>0.99861471245512257</v>
      </c>
      <c r="S106" s="29"/>
      <c r="T106" s="30"/>
      <c r="U106" s="29"/>
      <c r="V106" s="31"/>
      <c r="W106">
        <v>0.99948943068743268</v>
      </c>
      <c r="X106">
        <v>0.99916427057480028</v>
      </c>
      <c r="Y106">
        <v>0.99851172074882721</v>
      </c>
      <c r="Z106">
        <v>0.99803896064305586</v>
      </c>
      <c r="AA106">
        <v>0.99762538201097861</v>
      </c>
      <c r="AB106">
        <v>0.99733887425201107</v>
      </c>
      <c r="AC106">
        <v>0.9970448761532863</v>
      </c>
      <c r="AD106">
        <v>0.99546329649216825</v>
      </c>
      <c r="AE106">
        <v>0.99413724306012274</v>
      </c>
      <c r="AF106">
        <v>0.99335318114893822</v>
      </c>
      <c r="AG106">
        <v>0.99125967030490936</v>
      </c>
      <c r="AH106">
        <v>0.98524962227279034</v>
      </c>
      <c r="AI106">
        <v>0.97499941066611129</v>
      </c>
      <c r="AJ106">
        <v>0.9713306130144358</v>
      </c>
      <c r="AK106">
        <v>0.98754403133890711</v>
      </c>
      <c r="AL106">
        <v>0.98615937070065318</v>
      </c>
      <c r="AM106">
        <v>0.98370798032913509</v>
      </c>
      <c r="AN106">
        <v>0.98281617957157963</v>
      </c>
      <c r="AO106">
        <v>0.98288125401712656</v>
      </c>
      <c r="AP106">
        <v>0.98074204314344726</v>
      </c>
      <c r="AQ106">
        <v>0.98033101980567472</v>
      </c>
      <c r="AR106">
        <v>0.98679898897515739</v>
      </c>
      <c r="AS106">
        <v>0.98373351317958935</v>
      </c>
      <c r="AT106">
        <v>0.97491885624067887</v>
      </c>
      <c r="AU106">
        <v>0.96040597978619258</v>
      </c>
      <c r="AV106">
        <v>0.95593516853904159</v>
      </c>
      <c r="AW106">
        <v>0.97504729427728609</v>
      </c>
      <c r="AX106">
        <v>0.97302179077956796</v>
      </c>
      <c r="AY106">
        <v>0.96932380875016932</v>
      </c>
      <c r="AZ106">
        <v>0.96779656326382879</v>
      </c>
      <c r="BA106">
        <v>0.96732073783319894</v>
      </c>
      <c r="BB106">
        <v>0.96459785809540022</v>
      </c>
      <c r="BC106">
        <v>0.96489917023063221</v>
      </c>
      <c r="BD106">
        <v>0.98013747817988539</v>
      </c>
      <c r="BE106">
        <v>0.97612185733422008</v>
      </c>
      <c r="BF106">
        <v>0.96539451549857092</v>
      </c>
      <c r="BG106">
        <v>0.94800146905993188</v>
      </c>
      <c r="BH106">
        <v>0.94800146905993188</v>
      </c>
      <c r="BJ106" t="e">
        <v>#VALUE!</v>
      </c>
    </row>
    <row r="107" spans="1:62" x14ac:dyDescent="0.2">
      <c r="A107" s="11">
        <v>0.91125027298466932</v>
      </c>
      <c r="B107" s="11"/>
      <c r="C107" s="11">
        <v>0.91981942870824218</v>
      </c>
      <c r="D107" s="22">
        <v>0.92685451185517143</v>
      </c>
      <c r="E107" s="13">
        <v>0.93237542207022484</v>
      </c>
      <c r="F107">
        <v>0.93968438559057466</v>
      </c>
      <c r="G107" s="23">
        <v>0.95093886060188315</v>
      </c>
      <c r="H107">
        <v>0.96110029327334645</v>
      </c>
      <c r="I107">
        <v>0.97080011681766076</v>
      </c>
      <c r="J107">
        <v>0.97830118513284225</v>
      </c>
      <c r="K107">
        <v>0.98627705581172909</v>
      </c>
      <c r="N107">
        <v>0.9940966250963319</v>
      </c>
      <c r="O107">
        <v>0.99602516659400742</v>
      </c>
      <c r="Q107">
        <v>0.99771547361560864</v>
      </c>
      <c r="R107">
        <v>0.99814664899798744</v>
      </c>
      <c r="S107" s="29"/>
      <c r="T107" s="30"/>
      <c r="U107" s="29"/>
      <c r="V107" s="31"/>
      <c r="W107">
        <v>0.99969045439954518</v>
      </c>
      <c r="X107">
        <v>0.99939095784477783</v>
      </c>
      <c r="Y107">
        <v>0.99885681891841438</v>
      </c>
      <c r="Z107">
        <v>0.9984582140774555</v>
      </c>
      <c r="AA107">
        <v>0.99805482138096724</v>
      </c>
      <c r="AB107">
        <v>0.99781204105788113</v>
      </c>
      <c r="AC107">
        <v>0.99748584704671439</v>
      </c>
      <c r="AD107">
        <v>0.99591672198001746</v>
      </c>
      <c r="AE107">
        <v>0.99466833452147874</v>
      </c>
      <c r="AF107">
        <v>0.99394909178687518</v>
      </c>
      <c r="AG107">
        <v>0.99202925920544094</v>
      </c>
      <c r="AH107">
        <v>0.98632008106586833</v>
      </c>
      <c r="AI107">
        <v>0.97637020067874503</v>
      </c>
      <c r="AJ107">
        <v>0.97273882618422558</v>
      </c>
      <c r="AK107">
        <v>0.98766172410078168</v>
      </c>
      <c r="AL107">
        <v>0.98635292921118667</v>
      </c>
      <c r="AM107">
        <v>0.98390730642701185</v>
      </c>
      <c r="AN107">
        <v>0.98305708285763982</v>
      </c>
      <c r="AO107">
        <v>0.98308247136625149</v>
      </c>
      <c r="AP107">
        <v>0.98087047774088088</v>
      </c>
      <c r="AQ107">
        <v>0.98065185533295929</v>
      </c>
      <c r="AR107">
        <v>0.98755107144354304</v>
      </c>
      <c r="AS107">
        <v>0.9846926505201492</v>
      </c>
      <c r="AT107">
        <v>0.97617064584020907</v>
      </c>
      <c r="AU107">
        <v>0.96200384174219788</v>
      </c>
      <c r="AV107">
        <v>0.95760912032642298</v>
      </c>
      <c r="AW107">
        <v>0.97533048830098135</v>
      </c>
      <c r="AX107">
        <v>0.97338790087911142</v>
      </c>
      <c r="AY107">
        <v>0.96969702171029759</v>
      </c>
      <c r="AZ107">
        <v>0.96821325713307538</v>
      </c>
      <c r="BA107">
        <v>0.96770155289264759</v>
      </c>
      <c r="BB107">
        <v>0.96489572202786789</v>
      </c>
      <c r="BC107">
        <v>0.96541090537327945</v>
      </c>
      <c r="BD107">
        <v>0.98114622760341019</v>
      </c>
      <c r="BE107">
        <v>0.97733591287098498</v>
      </c>
      <c r="BF107">
        <v>0.96690627768075044</v>
      </c>
      <c r="BG107">
        <v>0.94988691611860465</v>
      </c>
      <c r="BH107">
        <v>0.94988691611860465</v>
      </c>
      <c r="BJ107" t="e">
        <v>#VALUE!</v>
      </c>
    </row>
    <row r="108" spans="1:62" x14ac:dyDescent="0.2">
      <c r="A108" s="11">
        <v>0.9118107752340433</v>
      </c>
      <c r="B108" s="11"/>
      <c r="C108" s="11">
        <v>0.919198625363293</v>
      </c>
      <c r="D108" s="22">
        <v>0.92601650834377314</v>
      </c>
      <c r="E108" s="13">
        <v>0.93120897322873075</v>
      </c>
      <c r="F108">
        <v>0.93803444768309452</v>
      </c>
      <c r="G108" s="23">
        <v>0.94899389721896543</v>
      </c>
      <c r="H108">
        <v>0.95898425279704558</v>
      </c>
      <c r="I108">
        <v>0.96848466964721747</v>
      </c>
      <c r="J108">
        <v>0.97593497887679248</v>
      </c>
      <c r="K108">
        <v>0.98394361560083676</v>
      </c>
      <c r="N108">
        <v>0.9922704455081377</v>
      </c>
      <c r="O108">
        <v>0.99434806664182629</v>
      </c>
      <c r="Q108">
        <v>0.99625828677903938</v>
      </c>
      <c r="R108">
        <v>0.99696793109460535</v>
      </c>
      <c r="S108" s="29"/>
      <c r="T108" s="30"/>
      <c r="U108" s="29"/>
      <c r="V108" s="31"/>
      <c r="W108">
        <v>1</v>
      </c>
      <c r="X108">
        <v>0.99986863556060646</v>
      </c>
      <c r="Y108">
        <v>0.99948828825165292</v>
      </c>
      <c r="Z108">
        <v>0.99918499812866923</v>
      </c>
      <c r="AA108">
        <v>0.99881510749609559</v>
      </c>
      <c r="AB108">
        <v>0.99868521889967965</v>
      </c>
      <c r="AC108">
        <v>0.99857152550228112</v>
      </c>
      <c r="AD108">
        <v>0.99732902044516936</v>
      </c>
      <c r="AE108">
        <v>0.99621299579052491</v>
      </c>
      <c r="AF108">
        <v>0.99568563409648869</v>
      </c>
      <c r="AG108">
        <v>0.99386372059897699</v>
      </c>
      <c r="AH108">
        <v>0.98836463229689864</v>
      </c>
      <c r="AI108">
        <v>0.97901007160959208</v>
      </c>
      <c r="AJ108">
        <v>0.97534181116627394</v>
      </c>
      <c r="AK108">
        <v>0.98721691664574929</v>
      </c>
      <c r="AL108">
        <v>0.98599945105357989</v>
      </c>
      <c r="AM108">
        <v>0.98358001247461546</v>
      </c>
      <c r="AN108">
        <v>0.98284007221531577</v>
      </c>
      <c r="AO108">
        <v>0.9830886034156151</v>
      </c>
      <c r="AP108">
        <v>0.98103000363358206</v>
      </c>
      <c r="AQ108">
        <v>0.98144388786362058</v>
      </c>
      <c r="AR108">
        <v>0.98924966411281146</v>
      </c>
      <c r="AS108">
        <v>0.98654784137460771</v>
      </c>
      <c r="AT108">
        <v>0.97826450733380677</v>
      </c>
      <c r="AU108">
        <v>0.96472685914525924</v>
      </c>
      <c r="AV108">
        <v>0.96024483326232368</v>
      </c>
      <c r="AW108">
        <v>0.97477722648070397</v>
      </c>
      <c r="AX108">
        <v>0.97292601184411731</v>
      </c>
      <c r="AY108">
        <v>0.96925762226571244</v>
      </c>
      <c r="AZ108">
        <v>0.96788674843555533</v>
      </c>
      <c r="BA108">
        <v>0.96761025490816532</v>
      </c>
      <c r="BB108">
        <v>0.964966000737563</v>
      </c>
      <c r="BC108">
        <v>0.96616048998471371</v>
      </c>
      <c r="BD108">
        <v>0.98319030672602259</v>
      </c>
      <c r="BE108">
        <v>0.97954368938699066</v>
      </c>
      <c r="BF108">
        <v>0.96936177556827707</v>
      </c>
      <c r="BG108">
        <v>0.9529850794494612</v>
      </c>
      <c r="BH108">
        <v>0.9529850794494612</v>
      </c>
      <c r="BJ108" t="e">
        <v>#VALUE!</v>
      </c>
    </row>
    <row r="109" spans="1:62" x14ac:dyDescent="0.2">
      <c r="A109" s="11">
        <v>0.91525160409578066</v>
      </c>
      <c r="B109" s="11"/>
      <c r="C109" s="11">
        <v>0.9216705663021928</v>
      </c>
      <c r="D109" s="22">
        <v>0.92833189877548083</v>
      </c>
      <c r="E109" s="13">
        <v>0.93322826711195817</v>
      </c>
      <c r="F109">
        <v>0.93974404059753602</v>
      </c>
      <c r="G109" s="23">
        <v>0.95039833893363601</v>
      </c>
      <c r="H109">
        <v>0.96021502529830682</v>
      </c>
      <c r="I109">
        <v>0.96949324935182268</v>
      </c>
      <c r="J109">
        <v>0.97677281290670259</v>
      </c>
      <c r="K109">
        <v>0.98448701923866955</v>
      </c>
      <c r="N109">
        <v>0.99275372380758475</v>
      </c>
      <c r="O109">
        <v>0.99461626183167318</v>
      </c>
      <c r="Q109">
        <v>0.99618006328644393</v>
      </c>
      <c r="R109">
        <v>0.99683772152408257</v>
      </c>
      <c r="S109" s="29"/>
      <c r="T109" s="30"/>
      <c r="U109" s="29"/>
      <c r="V109" s="31"/>
      <c r="W109">
        <v>0.99986863556060646</v>
      </c>
      <c r="X109">
        <v>1</v>
      </c>
      <c r="Y109">
        <v>0.99982760778056112</v>
      </c>
      <c r="Z109">
        <v>0.99960219807000994</v>
      </c>
      <c r="AA109">
        <v>0.99927926009788948</v>
      </c>
      <c r="AB109">
        <v>0.99908843213178522</v>
      </c>
      <c r="AC109">
        <v>0.99898082995345716</v>
      </c>
      <c r="AD109">
        <v>0.99797858462521272</v>
      </c>
      <c r="AE109">
        <v>0.99703976760946178</v>
      </c>
      <c r="AF109">
        <v>0.99657200598149054</v>
      </c>
      <c r="AG109">
        <v>0.99496257156256951</v>
      </c>
      <c r="AH109">
        <v>0.98997595101842306</v>
      </c>
      <c r="AI109">
        <v>0.98133632156604444</v>
      </c>
      <c r="AJ109">
        <v>0.97784067875219782</v>
      </c>
      <c r="AK109">
        <v>0.98792642346530868</v>
      </c>
      <c r="AL109">
        <v>0.98679454393167143</v>
      </c>
      <c r="AM109">
        <v>0.98442467533223699</v>
      </c>
      <c r="AN109">
        <v>0.98362455375519597</v>
      </c>
      <c r="AO109">
        <v>0.98389295448938607</v>
      </c>
      <c r="AP109">
        <v>0.9819485929288293</v>
      </c>
      <c r="AQ109">
        <v>0.98265068376165865</v>
      </c>
      <c r="AR109">
        <v>0.9904533080164013</v>
      </c>
      <c r="AS109">
        <v>0.98798469142056911</v>
      </c>
      <c r="AT109">
        <v>0.98027748726795061</v>
      </c>
      <c r="AU109">
        <v>0.96751499180393574</v>
      </c>
      <c r="AV109">
        <v>0.96315087323545157</v>
      </c>
      <c r="AW109">
        <v>0.97581852244205147</v>
      </c>
      <c r="AX109">
        <v>0.97405522368237429</v>
      </c>
      <c r="AY109">
        <v>0.97043396905591073</v>
      </c>
      <c r="AZ109">
        <v>0.9690042684138005</v>
      </c>
      <c r="BA109">
        <v>0.96876393852173037</v>
      </c>
      <c r="BB109">
        <v>0.96623540129435359</v>
      </c>
      <c r="BC109">
        <v>0.96779013991808305</v>
      </c>
      <c r="BD109">
        <v>0.9845511726297157</v>
      </c>
      <c r="BE109">
        <v>0.98115467016596325</v>
      </c>
      <c r="BF109">
        <v>0.97156548311656632</v>
      </c>
      <c r="BG109">
        <v>0.95597554195819889</v>
      </c>
      <c r="BH109">
        <v>0.95597554195819889</v>
      </c>
      <c r="BJ109" t="e">
        <v>#VALUE!</v>
      </c>
    </row>
    <row r="110" spans="1:62" x14ac:dyDescent="0.2">
      <c r="A110" s="11">
        <v>0.91368911046723567</v>
      </c>
      <c r="B110" s="11"/>
      <c r="C110" s="11">
        <v>0.91979406486541548</v>
      </c>
      <c r="D110" s="22">
        <v>0.92650024064860226</v>
      </c>
      <c r="E110" s="13">
        <v>0.93121870502752957</v>
      </c>
      <c r="F110">
        <v>0.93771058969825571</v>
      </c>
      <c r="G110" s="23">
        <v>0.94849679807419962</v>
      </c>
      <c r="H110">
        <v>0.95856053323281309</v>
      </c>
      <c r="I110">
        <v>0.96799202879212942</v>
      </c>
      <c r="J110">
        <v>0.97537528722999989</v>
      </c>
      <c r="K110">
        <v>0.98320220080528298</v>
      </c>
      <c r="N110">
        <v>0.99224716236839317</v>
      </c>
      <c r="O110">
        <v>0.99407818423354899</v>
      </c>
      <c r="Q110">
        <v>0.9953304266528965</v>
      </c>
      <c r="R110">
        <v>0.99585474956192988</v>
      </c>
      <c r="S110" s="29"/>
      <c r="T110" s="30"/>
      <c r="U110" s="29"/>
      <c r="V110" s="31"/>
      <c r="W110">
        <v>0.99948828825165292</v>
      </c>
      <c r="X110">
        <v>0.99982760778056112</v>
      </c>
      <c r="Y110">
        <v>1</v>
      </c>
      <c r="Z110">
        <v>0.99994566884733893</v>
      </c>
      <c r="AA110">
        <v>0.99978258464936631</v>
      </c>
      <c r="AB110">
        <v>0.99961925406697127</v>
      </c>
      <c r="AC110">
        <v>0.99944866534727361</v>
      </c>
      <c r="AD110">
        <v>0.99869371702058995</v>
      </c>
      <c r="AE110">
        <v>0.99804179545972549</v>
      </c>
      <c r="AF110">
        <v>0.99759774274762425</v>
      </c>
      <c r="AG110">
        <v>0.99638166533179195</v>
      </c>
      <c r="AH110">
        <v>0.99221248060992628</v>
      </c>
      <c r="AI110">
        <v>0.98443281395037885</v>
      </c>
      <c r="AJ110">
        <v>0.98127237539854029</v>
      </c>
      <c r="AK110">
        <v>0.98955507492151917</v>
      </c>
      <c r="AL110">
        <v>0.9886158130668502</v>
      </c>
      <c r="AM110">
        <v>0.98641739880216428</v>
      </c>
      <c r="AN110">
        <v>0.98565651588883541</v>
      </c>
      <c r="AO110">
        <v>0.98588043442954643</v>
      </c>
      <c r="AP110">
        <v>0.98402527485645352</v>
      </c>
      <c r="AQ110">
        <v>0.98499263832984585</v>
      </c>
      <c r="AR110">
        <v>0.99230189870997365</v>
      </c>
      <c r="AS110">
        <v>0.99026952032739235</v>
      </c>
      <c r="AT110">
        <v>0.98342709584604016</v>
      </c>
      <c r="AU110">
        <v>0.97163104395664712</v>
      </c>
      <c r="AV110">
        <v>0.96760569513532035</v>
      </c>
      <c r="AW110">
        <v>0.97838293765327189</v>
      </c>
      <c r="AX110">
        <v>0.97682892896139162</v>
      </c>
      <c r="AY110">
        <v>0.97338764409138634</v>
      </c>
      <c r="AZ110">
        <v>0.97200586408058598</v>
      </c>
      <c r="BA110">
        <v>0.97174409276452722</v>
      </c>
      <c r="BB110">
        <v>0.96929775508532767</v>
      </c>
      <c r="BC110">
        <v>0.971127865408557</v>
      </c>
      <c r="BD110">
        <v>0.98696076631109841</v>
      </c>
      <c r="BE110">
        <v>0.98401217513638584</v>
      </c>
      <c r="BF110">
        <v>0.97530972061324261</v>
      </c>
      <c r="BG110">
        <v>0.96073595596927286</v>
      </c>
      <c r="BH110">
        <v>0.96073595596927286</v>
      </c>
      <c r="BJ110" t="e">
        <v>#VALUE!</v>
      </c>
    </row>
    <row r="111" spans="1:62" x14ac:dyDescent="0.2">
      <c r="A111" s="11">
        <v>0.91159474608718538</v>
      </c>
      <c r="B111" s="11"/>
      <c r="C111" s="11">
        <v>0.9174959252345225</v>
      </c>
      <c r="D111" s="22">
        <v>0.92425501486363171</v>
      </c>
      <c r="E111" s="13">
        <v>0.92890718571347775</v>
      </c>
      <c r="F111">
        <v>0.93542329824829062</v>
      </c>
      <c r="G111" s="23">
        <v>0.94636150493551041</v>
      </c>
      <c r="H111">
        <v>0.95662375740510208</v>
      </c>
      <c r="I111">
        <v>0.96626049038341943</v>
      </c>
      <c r="J111">
        <v>0.97384612292488093</v>
      </c>
      <c r="K111">
        <v>0.98191585501560519</v>
      </c>
      <c r="N111">
        <v>0.99158255027355635</v>
      </c>
      <c r="O111">
        <v>0.99344764955045972</v>
      </c>
      <c r="Q111">
        <v>0.99461250016863667</v>
      </c>
      <c r="R111">
        <v>0.99508903927875281</v>
      </c>
      <c r="S111" s="29"/>
      <c r="T111" s="30"/>
      <c r="U111" s="29"/>
      <c r="V111" s="31"/>
      <c r="W111">
        <v>0.99918499812866923</v>
      </c>
      <c r="X111">
        <v>0.99960219807000994</v>
      </c>
      <c r="Y111">
        <v>0.99994566884733893</v>
      </c>
      <c r="Z111">
        <v>1</v>
      </c>
      <c r="AA111">
        <v>0.99990316464160711</v>
      </c>
      <c r="AB111">
        <v>0.99975887709335043</v>
      </c>
      <c r="AC111">
        <v>0.99952463641363953</v>
      </c>
      <c r="AD111">
        <v>0.99886188519000552</v>
      </c>
      <c r="AE111">
        <v>0.99835162212419026</v>
      </c>
      <c r="AF111">
        <v>0.99789010238663378</v>
      </c>
      <c r="AG111">
        <v>0.99689860363380955</v>
      </c>
      <c r="AH111">
        <v>0.99311634116207204</v>
      </c>
      <c r="AI111">
        <v>0.98569516302323135</v>
      </c>
      <c r="AJ111">
        <v>0.98273262071353618</v>
      </c>
      <c r="AK111">
        <v>0.99014807683656658</v>
      </c>
      <c r="AL111">
        <v>0.98932945130693029</v>
      </c>
      <c r="AM111">
        <v>0.9872019270619109</v>
      </c>
      <c r="AN111">
        <v>0.98646510875241766</v>
      </c>
      <c r="AO111">
        <v>0.98662821051448513</v>
      </c>
      <c r="AP111">
        <v>0.98480091427533056</v>
      </c>
      <c r="AQ111">
        <v>0.98588288215533348</v>
      </c>
      <c r="AR111">
        <v>0.99284972938063198</v>
      </c>
      <c r="AS111">
        <v>0.99107256413304934</v>
      </c>
      <c r="AT111">
        <v>0.98462834468752425</v>
      </c>
      <c r="AU111">
        <v>0.97322949691121086</v>
      </c>
      <c r="AV111">
        <v>0.96940906581719632</v>
      </c>
      <c r="AW111">
        <v>0.97929502052674966</v>
      </c>
      <c r="AX111">
        <v>0.97787177147226656</v>
      </c>
      <c r="AY111">
        <v>0.97450658348980368</v>
      </c>
      <c r="AZ111">
        <v>0.97315202562354386</v>
      </c>
      <c r="BA111">
        <v>0.97283571117722878</v>
      </c>
      <c r="BB111">
        <v>0.9704121050891833</v>
      </c>
      <c r="BC111">
        <v>0.97236239631322674</v>
      </c>
      <c r="BD111">
        <v>0.98777570398336056</v>
      </c>
      <c r="BE111">
        <v>0.98508518054722671</v>
      </c>
      <c r="BF111">
        <v>0.97678990734594007</v>
      </c>
      <c r="BG111">
        <v>0.96264217055677626</v>
      </c>
      <c r="BH111">
        <v>0.96264217055677626</v>
      </c>
      <c r="BJ111" t="e">
        <v>#VALUE!</v>
      </c>
    </row>
    <row r="112" spans="1:62" x14ac:dyDescent="0.2">
      <c r="A112" s="11">
        <v>0.91058511518547292</v>
      </c>
      <c r="B112" s="11"/>
      <c r="C112" s="11">
        <v>0.91738439305161557</v>
      </c>
      <c r="D112" s="22">
        <v>0.92409779271531356</v>
      </c>
      <c r="E112" s="13">
        <v>0.9285950374405928</v>
      </c>
      <c r="F112">
        <v>0.93504993470875619</v>
      </c>
      <c r="G112" s="23">
        <v>0.94595590071194846</v>
      </c>
      <c r="H112">
        <v>0.95619050539731199</v>
      </c>
      <c r="I112">
        <v>0.96571614233345349</v>
      </c>
      <c r="J112">
        <v>0.97316064032980287</v>
      </c>
      <c r="K112">
        <v>0.98110579949568921</v>
      </c>
      <c r="N112">
        <v>0.99094253885565176</v>
      </c>
      <c r="O112">
        <v>0.99288337036449803</v>
      </c>
      <c r="Q112">
        <v>0.99399189164358026</v>
      </c>
      <c r="R112">
        <v>0.99441341442431108</v>
      </c>
      <c r="S112" s="29"/>
      <c r="T112" s="30"/>
      <c r="U112" s="29"/>
      <c r="V112" s="31"/>
      <c r="W112">
        <v>0.99881510749609559</v>
      </c>
      <c r="X112">
        <v>0.99927926009788948</v>
      </c>
      <c r="Y112">
        <v>0.99978258464936631</v>
      </c>
      <c r="Z112">
        <v>0.99990316464160711</v>
      </c>
      <c r="AA112">
        <v>1</v>
      </c>
      <c r="AB112">
        <v>0.99994254725322052</v>
      </c>
      <c r="AC112">
        <v>0.9997305404443384</v>
      </c>
      <c r="AD112">
        <v>0.99923529882941531</v>
      </c>
      <c r="AE112">
        <v>0.9988751622761064</v>
      </c>
      <c r="AF112">
        <v>0.99836345677813587</v>
      </c>
      <c r="AG112">
        <v>0.99742764553033725</v>
      </c>
      <c r="AH112">
        <v>0.99391930570690923</v>
      </c>
      <c r="AI112">
        <v>0.98676029987148028</v>
      </c>
      <c r="AJ112">
        <v>0.98394736724397203</v>
      </c>
      <c r="AK112">
        <v>0.99175409269495307</v>
      </c>
      <c r="AL112">
        <v>0.99102012314486909</v>
      </c>
      <c r="AM112">
        <v>0.98910496941435178</v>
      </c>
      <c r="AN112">
        <v>0.9884742904777658</v>
      </c>
      <c r="AO112">
        <v>0.9886884406976828</v>
      </c>
      <c r="AP112">
        <v>0.98701668519021302</v>
      </c>
      <c r="AQ112">
        <v>0.9880689759909983</v>
      </c>
      <c r="AR112">
        <v>0.99410461222433044</v>
      </c>
      <c r="AS112">
        <v>0.99239269359121229</v>
      </c>
      <c r="AT112">
        <v>0.9862431629163152</v>
      </c>
      <c r="AU112">
        <v>0.97516119874221596</v>
      </c>
      <c r="AV112">
        <v>0.97149831945895726</v>
      </c>
      <c r="AW112">
        <v>0.98180306604692857</v>
      </c>
      <c r="AX112">
        <v>0.98047574196115184</v>
      </c>
      <c r="AY112">
        <v>0.97733461039003133</v>
      </c>
      <c r="AZ112">
        <v>0.97609726435383837</v>
      </c>
      <c r="BA112">
        <v>0.97585093253227984</v>
      </c>
      <c r="BB112">
        <v>0.97358764897254868</v>
      </c>
      <c r="BC112">
        <v>0.97544431699665446</v>
      </c>
      <c r="BD112">
        <v>0.98941746551880039</v>
      </c>
      <c r="BE112">
        <v>0.9867944668198616</v>
      </c>
      <c r="BF112">
        <v>0.97880307795642096</v>
      </c>
      <c r="BG112">
        <v>0.96499508380707222</v>
      </c>
      <c r="BH112">
        <v>0.96499508380707222</v>
      </c>
      <c r="BJ112" t="e">
        <v>#VALUE!</v>
      </c>
    </row>
    <row r="113" spans="1:62" x14ac:dyDescent="0.2">
      <c r="A113" s="11">
        <v>0.90822322236010555</v>
      </c>
      <c r="B113" s="11"/>
      <c r="C113" s="11">
        <v>0.91561924451845889</v>
      </c>
      <c r="D113" s="22">
        <v>0.92235062438816151</v>
      </c>
      <c r="E113" s="13">
        <v>0.92685173193659565</v>
      </c>
      <c r="F113">
        <v>0.93332626450650313</v>
      </c>
      <c r="G113" s="23">
        <v>0.94432020630972402</v>
      </c>
      <c r="H113">
        <v>0.95461816679906186</v>
      </c>
      <c r="I113">
        <v>0.96414938676628725</v>
      </c>
      <c r="J113">
        <v>0.97157575499686133</v>
      </c>
      <c r="K113">
        <v>0.97960516151296395</v>
      </c>
      <c r="N113">
        <v>0.98972501936540391</v>
      </c>
      <c r="O113">
        <v>0.99186077011854912</v>
      </c>
      <c r="Q113">
        <v>0.99316723805872797</v>
      </c>
      <c r="R113">
        <v>0.99365958392398313</v>
      </c>
      <c r="S113" s="29"/>
      <c r="T113" s="30"/>
      <c r="U113" s="29"/>
      <c r="V113" s="31"/>
      <c r="W113">
        <v>0.99868521889967965</v>
      </c>
      <c r="X113">
        <v>0.99908843213178522</v>
      </c>
      <c r="Y113">
        <v>0.99961925406697127</v>
      </c>
      <c r="Z113">
        <v>0.99975887709335043</v>
      </c>
      <c r="AA113">
        <v>0.99994254725322052</v>
      </c>
      <c r="AB113">
        <v>1</v>
      </c>
      <c r="AC113">
        <v>0.99986933962518199</v>
      </c>
      <c r="AD113">
        <v>0.99943761925518859</v>
      </c>
      <c r="AE113">
        <v>0.99910563077784242</v>
      </c>
      <c r="AF113">
        <v>0.99862038119321928</v>
      </c>
      <c r="AG113">
        <v>0.99764784970414977</v>
      </c>
      <c r="AH113">
        <v>0.99411641799109574</v>
      </c>
      <c r="AI113">
        <v>0.98694999532366301</v>
      </c>
      <c r="AJ113">
        <v>0.98410464642833728</v>
      </c>
      <c r="AK113">
        <v>0.9919439816471467</v>
      </c>
      <c r="AL113">
        <v>0.99123246155843203</v>
      </c>
      <c r="AM113">
        <v>0.98940992582910448</v>
      </c>
      <c r="AN113">
        <v>0.9889026321160227</v>
      </c>
      <c r="AO113">
        <v>0.98920959919032814</v>
      </c>
      <c r="AP113">
        <v>0.98758885731278967</v>
      </c>
      <c r="AQ113">
        <v>0.98869678414280993</v>
      </c>
      <c r="AR113">
        <v>0.99466375047969746</v>
      </c>
      <c r="AS113">
        <v>0.99292574371238118</v>
      </c>
      <c r="AT113">
        <v>0.98674165688579851</v>
      </c>
      <c r="AU113">
        <v>0.97567071013618056</v>
      </c>
      <c r="AV113">
        <v>0.97199898342269464</v>
      </c>
      <c r="AW113">
        <v>0.98232337271441195</v>
      </c>
      <c r="AX113">
        <v>0.98102323560203974</v>
      </c>
      <c r="AY113">
        <v>0.97798081357900002</v>
      </c>
      <c r="AZ113">
        <v>0.9768732880522254</v>
      </c>
      <c r="BA113">
        <v>0.97672670583725107</v>
      </c>
      <c r="BB113">
        <v>0.97451741568464223</v>
      </c>
      <c r="BC113">
        <v>0.97637060441395407</v>
      </c>
      <c r="BD113">
        <v>0.99024041898269333</v>
      </c>
      <c r="BE113">
        <v>0.98758667782003984</v>
      </c>
      <c r="BF113">
        <v>0.97956107567622985</v>
      </c>
      <c r="BG113">
        <v>0.9657765973067709</v>
      </c>
      <c r="BH113">
        <v>0.9657765973067709</v>
      </c>
      <c r="BJ113" t="e">
        <v>#VALUE!</v>
      </c>
    </row>
    <row r="114" spans="1:62" x14ac:dyDescent="0.2">
      <c r="A114" s="11">
        <v>0.91065191883056607</v>
      </c>
      <c r="B114" s="11"/>
      <c r="C114" s="11">
        <v>0.91797974455200781</v>
      </c>
      <c r="D114" s="22">
        <v>0.92459763064863432</v>
      </c>
      <c r="E114" s="13">
        <v>0.92903888794580736</v>
      </c>
      <c r="F114">
        <v>0.9353169883011353</v>
      </c>
      <c r="G114" s="23">
        <v>0.94600589518678924</v>
      </c>
      <c r="H114">
        <v>0.95593294138431684</v>
      </c>
      <c r="I114">
        <v>0.96493480299657008</v>
      </c>
      <c r="J114">
        <v>0.97184960432408996</v>
      </c>
      <c r="K114">
        <v>0.97933098966793275</v>
      </c>
      <c r="N114">
        <v>0.98882982113720641</v>
      </c>
      <c r="O114">
        <v>0.99101937418035968</v>
      </c>
      <c r="Q114">
        <v>0.99250257796405517</v>
      </c>
      <c r="R114">
        <v>0.99317954252578811</v>
      </c>
      <c r="S114" s="29"/>
      <c r="T114" s="30"/>
      <c r="U114" s="29"/>
      <c r="V114" s="31"/>
      <c r="W114">
        <v>0.99857152550228112</v>
      </c>
      <c r="X114">
        <v>0.99898082995345716</v>
      </c>
      <c r="Y114">
        <v>0.99944866534727361</v>
      </c>
      <c r="Z114">
        <v>0.99952463641363953</v>
      </c>
      <c r="AA114">
        <v>0.9997305404443384</v>
      </c>
      <c r="AB114">
        <v>0.99986933962518199</v>
      </c>
      <c r="AC114">
        <v>1</v>
      </c>
      <c r="AD114">
        <v>0.99976569582083719</v>
      </c>
      <c r="AE114">
        <v>0.99940159760773795</v>
      </c>
      <c r="AF114">
        <v>0.99909330846794397</v>
      </c>
      <c r="AG114">
        <v>0.99799850923067013</v>
      </c>
      <c r="AH114">
        <v>0.99428585013336701</v>
      </c>
      <c r="AI114">
        <v>0.98721659357913816</v>
      </c>
      <c r="AJ114">
        <v>0.98422411905352836</v>
      </c>
      <c r="AK114">
        <v>0.99108953296565139</v>
      </c>
      <c r="AL114">
        <v>0.9903030205550688</v>
      </c>
      <c r="AM114">
        <v>0.98850165736198703</v>
      </c>
      <c r="AN114">
        <v>0.98807661698297999</v>
      </c>
      <c r="AO114">
        <v>0.98866537432150225</v>
      </c>
      <c r="AP114">
        <v>0.98714882107715252</v>
      </c>
      <c r="AQ114">
        <v>0.98855509804200214</v>
      </c>
      <c r="AR114">
        <v>0.99527317894884182</v>
      </c>
      <c r="AS114">
        <v>0.99339694843278181</v>
      </c>
      <c r="AT114">
        <v>0.98705774919756306</v>
      </c>
      <c r="AU114">
        <v>0.97608987508833756</v>
      </c>
      <c r="AV114">
        <v>0.9722297080398733</v>
      </c>
      <c r="AW114">
        <v>0.98151144894254261</v>
      </c>
      <c r="AX114">
        <v>0.98012749806708532</v>
      </c>
      <c r="AY114">
        <v>0.97710271014121519</v>
      </c>
      <c r="AZ114">
        <v>0.97608058473456105</v>
      </c>
      <c r="BA114">
        <v>0.9762265335859317</v>
      </c>
      <c r="BB114">
        <v>0.97413494190708005</v>
      </c>
      <c r="BC114">
        <v>0.97623611527888965</v>
      </c>
      <c r="BD114">
        <v>0.99099601093181267</v>
      </c>
      <c r="BE114">
        <v>0.98821109592591416</v>
      </c>
      <c r="BF114">
        <v>0.98003353687027639</v>
      </c>
      <c r="BG114">
        <v>0.96633715318586855</v>
      </c>
      <c r="BH114">
        <v>0.96633715318586855</v>
      </c>
      <c r="BJ114" t="e">
        <v>#VALUE!</v>
      </c>
    </row>
    <row r="115" spans="1:62" x14ac:dyDescent="0.2">
      <c r="A115" s="11">
        <v>0.91298642693860277</v>
      </c>
      <c r="B115" s="11"/>
      <c r="C115" s="11">
        <v>0.91984134849357435</v>
      </c>
      <c r="D115" s="22">
        <v>0.92630350047030974</v>
      </c>
      <c r="E115" s="13">
        <v>0.93042706943533315</v>
      </c>
      <c r="F115">
        <v>0.93637117195567576</v>
      </c>
      <c r="G115" s="23">
        <v>0.94668638451471421</v>
      </c>
      <c r="H115">
        <v>0.95625221699667606</v>
      </c>
      <c r="I115">
        <v>0.96468427975340387</v>
      </c>
      <c r="J115">
        <v>0.97106051104073265</v>
      </c>
      <c r="K115">
        <v>0.97788858863248884</v>
      </c>
      <c r="N115">
        <v>0.98714855980678429</v>
      </c>
      <c r="O115">
        <v>0.98926819362414775</v>
      </c>
      <c r="Q115">
        <v>0.9905753713601454</v>
      </c>
      <c r="R115">
        <v>0.99131434481621195</v>
      </c>
      <c r="S115" s="29"/>
      <c r="T115" s="30"/>
      <c r="U115" s="29"/>
      <c r="V115" s="31"/>
      <c r="W115">
        <v>0.99732902044516936</v>
      </c>
      <c r="X115">
        <v>0.99797858462521272</v>
      </c>
      <c r="Y115">
        <v>0.99869371702058995</v>
      </c>
      <c r="Z115">
        <v>0.99886188519000552</v>
      </c>
      <c r="AA115">
        <v>0.99923529882941531</v>
      </c>
      <c r="AB115">
        <v>0.99943761925518859</v>
      </c>
      <c r="AC115">
        <v>0.99976569582083719</v>
      </c>
      <c r="AD115">
        <v>1</v>
      </c>
      <c r="AE115">
        <v>0.9998766194420039</v>
      </c>
      <c r="AF115">
        <v>0.99972524828677545</v>
      </c>
      <c r="AG115">
        <v>0.99886781755976073</v>
      </c>
      <c r="AH115">
        <v>0.99570140725347334</v>
      </c>
      <c r="AI115">
        <v>0.98951487750575917</v>
      </c>
      <c r="AJ115">
        <v>0.98675397315918167</v>
      </c>
      <c r="AK115">
        <v>0.99121624372614647</v>
      </c>
      <c r="AL115">
        <v>0.99053334707859619</v>
      </c>
      <c r="AM115">
        <v>0.98891289662651749</v>
      </c>
      <c r="AN115">
        <v>0.98856437366143768</v>
      </c>
      <c r="AO115">
        <v>0.98939180733746146</v>
      </c>
      <c r="AP115">
        <v>0.98812428978063604</v>
      </c>
      <c r="AQ115">
        <v>0.99003180351195297</v>
      </c>
      <c r="AR115">
        <v>0.99669760419427211</v>
      </c>
      <c r="AS115">
        <v>0.99507447460779763</v>
      </c>
      <c r="AT115">
        <v>0.98936850807054877</v>
      </c>
      <c r="AU115">
        <v>0.97936966328859487</v>
      </c>
      <c r="AV115">
        <v>0.97566741862644579</v>
      </c>
      <c r="AW115">
        <v>0.98244816055591833</v>
      </c>
      <c r="AX115">
        <v>0.98117269069621271</v>
      </c>
      <c r="AY115">
        <v>0.97833307203489239</v>
      </c>
      <c r="AZ115">
        <v>0.97739725804341093</v>
      </c>
      <c r="BA115">
        <v>0.97781277026480173</v>
      </c>
      <c r="BB115">
        <v>0.97598255688188207</v>
      </c>
      <c r="BC115">
        <v>0.97854850893790912</v>
      </c>
      <c r="BD115">
        <v>0.99297917847943917</v>
      </c>
      <c r="BE115">
        <v>0.99047002545471974</v>
      </c>
      <c r="BF115">
        <v>0.98295100448770467</v>
      </c>
      <c r="BG115">
        <v>0.97024667775252693</v>
      </c>
      <c r="BH115">
        <v>0.97024667775252693</v>
      </c>
      <c r="BJ115" t="e">
        <v>#VALUE!</v>
      </c>
    </row>
    <row r="116" spans="1:62" x14ac:dyDescent="0.2">
      <c r="A116" s="11">
        <v>0.91145885188073439</v>
      </c>
      <c r="B116" s="11"/>
      <c r="C116" s="11">
        <v>0.91812969558920376</v>
      </c>
      <c r="D116" s="22">
        <v>0.92460213206760333</v>
      </c>
      <c r="E116" s="13">
        <v>0.92854778166637597</v>
      </c>
      <c r="F116">
        <v>0.93443648220242603</v>
      </c>
      <c r="G116" s="23">
        <v>0.94479723714089947</v>
      </c>
      <c r="H116">
        <v>0.9544823428196767</v>
      </c>
      <c r="I116">
        <v>0.96294730190902211</v>
      </c>
      <c r="J116">
        <v>0.96932835229108083</v>
      </c>
      <c r="K116">
        <v>0.97614816679023741</v>
      </c>
      <c r="N116">
        <v>0.98593472719142605</v>
      </c>
      <c r="O116">
        <v>0.98802269850379121</v>
      </c>
      <c r="Q116">
        <v>0.98907627156156641</v>
      </c>
      <c r="R116">
        <v>0.98971582793357193</v>
      </c>
      <c r="S116" s="29"/>
      <c r="T116" s="30"/>
      <c r="U116" s="29"/>
      <c r="V116" s="31"/>
      <c r="W116">
        <v>0.99621299579052491</v>
      </c>
      <c r="X116">
        <v>0.99703976760946178</v>
      </c>
      <c r="Y116">
        <v>0.99804179545972549</v>
      </c>
      <c r="Z116">
        <v>0.99835162212419026</v>
      </c>
      <c r="AA116">
        <v>0.9988751622761064</v>
      </c>
      <c r="AB116">
        <v>0.99910563077784242</v>
      </c>
      <c r="AC116">
        <v>0.99940159760773795</v>
      </c>
      <c r="AD116">
        <v>0.9998766194420039</v>
      </c>
      <c r="AE116">
        <v>1</v>
      </c>
      <c r="AF116">
        <v>0.99986410222506772</v>
      </c>
      <c r="AG116">
        <v>0.99932776916399801</v>
      </c>
      <c r="AH116">
        <v>0.99683070428854492</v>
      </c>
      <c r="AI116">
        <v>0.99136596494005635</v>
      </c>
      <c r="AJ116">
        <v>0.98890723703077199</v>
      </c>
      <c r="AK116">
        <v>0.9919417081558638</v>
      </c>
      <c r="AL116">
        <v>0.99142027265477017</v>
      </c>
      <c r="AM116">
        <v>0.98996327681835627</v>
      </c>
      <c r="AN116">
        <v>0.98965518665735142</v>
      </c>
      <c r="AO116">
        <v>0.9904703600494581</v>
      </c>
      <c r="AP116">
        <v>0.98931231154024513</v>
      </c>
      <c r="AQ116">
        <v>0.99144031253110809</v>
      </c>
      <c r="AR116">
        <v>0.99756311842384493</v>
      </c>
      <c r="AS116">
        <v>0.99629380365643327</v>
      </c>
      <c r="AT116">
        <v>0.99130417103255553</v>
      </c>
      <c r="AU116">
        <v>0.98211554191157258</v>
      </c>
      <c r="AV116">
        <v>0.9787084906976784</v>
      </c>
      <c r="AW116">
        <v>0.98400245246352969</v>
      </c>
      <c r="AX116">
        <v>0.98290255863342946</v>
      </c>
      <c r="AY116">
        <v>0.98023511784831252</v>
      </c>
      <c r="AZ116">
        <v>0.97934809280688939</v>
      </c>
      <c r="BA116">
        <v>0.97977223855958362</v>
      </c>
      <c r="BB116">
        <v>0.97804879749179896</v>
      </c>
      <c r="BC116">
        <v>0.98082965055421345</v>
      </c>
      <c r="BD116">
        <v>0.99433160134924325</v>
      </c>
      <c r="BE116">
        <v>0.99218797724210306</v>
      </c>
      <c r="BF116">
        <v>0.98540563866187292</v>
      </c>
      <c r="BG116">
        <v>0.97355317808340658</v>
      </c>
      <c r="BH116">
        <v>0.97355317808340658</v>
      </c>
      <c r="BJ116" t="e">
        <v>#VALUE!</v>
      </c>
    </row>
    <row r="117" spans="1:62" x14ac:dyDescent="0.2">
      <c r="A117" s="11">
        <v>0.91194786964071839</v>
      </c>
      <c r="B117" s="11"/>
      <c r="C117" s="11">
        <v>0.91766971463923497</v>
      </c>
      <c r="D117" s="22">
        <v>0.92423998096359206</v>
      </c>
      <c r="E117" s="13">
        <v>0.92830720075246009</v>
      </c>
      <c r="F117">
        <v>0.934258675930977</v>
      </c>
      <c r="G117" s="23">
        <v>0.94465325852832382</v>
      </c>
      <c r="H117">
        <v>0.95436180207253984</v>
      </c>
      <c r="I117">
        <v>0.96263837706326039</v>
      </c>
      <c r="J117">
        <v>0.96874705658416049</v>
      </c>
      <c r="K117">
        <v>0.97527667491467251</v>
      </c>
      <c r="N117">
        <v>0.98493038234800723</v>
      </c>
      <c r="O117">
        <v>0.98699700699731319</v>
      </c>
      <c r="Q117">
        <v>0.98802358618348529</v>
      </c>
      <c r="R117">
        <v>0.98874044770873326</v>
      </c>
      <c r="S117" s="29"/>
      <c r="T117" s="30"/>
      <c r="U117" s="29"/>
      <c r="V117" s="31"/>
      <c r="W117">
        <v>0.99568563409648869</v>
      </c>
      <c r="X117">
        <v>0.99657200598149054</v>
      </c>
      <c r="Y117">
        <v>0.99759774274762425</v>
      </c>
      <c r="Z117">
        <v>0.99789010238663378</v>
      </c>
      <c r="AA117">
        <v>0.99836345677813587</v>
      </c>
      <c r="AB117">
        <v>0.99862038119321928</v>
      </c>
      <c r="AC117">
        <v>0.99909330846794397</v>
      </c>
      <c r="AD117">
        <v>0.99972524828677545</v>
      </c>
      <c r="AE117">
        <v>0.99986410222506772</v>
      </c>
      <c r="AF117">
        <v>1</v>
      </c>
      <c r="AG117">
        <v>0.99961045355640654</v>
      </c>
      <c r="AH117">
        <v>0.99731467270954999</v>
      </c>
      <c r="AI117">
        <v>0.99231021815555298</v>
      </c>
      <c r="AJ117">
        <v>0.98979582447447012</v>
      </c>
      <c r="AK117">
        <v>0.99020977969459156</v>
      </c>
      <c r="AL117">
        <v>0.98965633577951939</v>
      </c>
      <c r="AM117">
        <v>0.98813894122430901</v>
      </c>
      <c r="AN117">
        <v>0.98784812929506571</v>
      </c>
      <c r="AO117">
        <v>0.98884385476746994</v>
      </c>
      <c r="AP117">
        <v>0.98762591855432402</v>
      </c>
      <c r="AQ117">
        <v>0.99024579260777612</v>
      </c>
      <c r="AR117">
        <v>0.99784929218203466</v>
      </c>
      <c r="AS117">
        <v>0.99672409924058925</v>
      </c>
      <c r="AT117">
        <v>0.99196977355300076</v>
      </c>
      <c r="AU117">
        <v>0.98329222805686234</v>
      </c>
      <c r="AV117">
        <v>0.97981553502082419</v>
      </c>
      <c r="AW117">
        <v>0.9822952626878847</v>
      </c>
      <c r="AX117">
        <v>0.98115745579084013</v>
      </c>
      <c r="AY117">
        <v>0.97842258408456562</v>
      </c>
      <c r="AZ117">
        <v>0.97755306212876458</v>
      </c>
      <c r="BA117">
        <v>0.97816841380824904</v>
      </c>
      <c r="BB117">
        <v>0.97638357768619932</v>
      </c>
      <c r="BC117">
        <v>0.97965023480061453</v>
      </c>
      <c r="BD117">
        <v>0.99487961315246098</v>
      </c>
      <c r="BE117">
        <v>0.99289249065871599</v>
      </c>
      <c r="BF117">
        <v>0.986357401839837</v>
      </c>
      <c r="BG117">
        <v>0.97502379115290105</v>
      </c>
      <c r="BH117">
        <v>0.97502379115290105</v>
      </c>
      <c r="BJ117" t="e">
        <v>#VALUE!</v>
      </c>
    </row>
    <row r="118" spans="1:62" x14ac:dyDescent="0.2">
      <c r="A118" s="11">
        <v>0.90729919330444198</v>
      </c>
      <c r="B118" s="11"/>
      <c r="C118" s="11">
        <v>0.91164805541991401</v>
      </c>
      <c r="D118" s="22">
        <v>0.91860367771171525</v>
      </c>
      <c r="E118" s="13">
        <v>0.92282303842987801</v>
      </c>
      <c r="F118">
        <v>0.92918645576238934</v>
      </c>
      <c r="G118" s="23">
        <v>0.94016745487318332</v>
      </c>
      <c r="H118">
        <v>0.95048955276635272</v>
      </c>
      <c r="I118">
        <v>0.95920627873576647</v>
      </c>
      <c r="J118">
        <v>0.96559351319750486</v>
      </c>
      <c r="K118">
        <v>0.97238833628261245</v>
      </c>
      <c r="N118">
        <v>0.98317152494028826</v>
      </c>
      <c r="O118">
        <v>0.98513679361936923</v>
      </c>
      <c r="Q118">
        <v>0.98570157118349033</v>
      </c>
      <c r="R118">
        <v>0.98620746626116318</v>
      </c>
      <c r="S118" s="29"/>
      <c r="T118" s="30"/>
      <c r="U118" s="29"/>
      <c r="V118" s="31"/>
      <c r="W118">
        <v>0.99386372059897699</v>
      </c>
      <c r="X118">
        <v>0.99496257156256951</v>
      </c>
      <c r="Y118">
        <v>0.99638166533179195</v>
      </c>
      <c r="Z118">
        <v>0.99689860363380955</v>
      </c>
      <c r="AA118">
        <v>0.99742764553033725</v>
      </c>
      <c r="AB118">
        <v>0.99764784970414977</v>
      </c>
      <c r="AC118">
        <v>0.99799850923067013</v>
      </c>
      <c r="AD118">
        <v>0.99886781755976073</v>
      </c>
      <c r="AE118">
        <v>0.99932776916399801</v>
      </c>
      <c r="AF118">
        <v>0.99961045355640654</v>
      </c>
      <c r="AG118">
        <v>1</v>
      </c>
      <c r="AH118">
        <v>0.99888452756797674</v>
      </c>
      <c r="AI118">
        <v>0.99505861202726442</v>
      </c>
      <c r="AJ118">
        <v>0.99309697192524615</v>
      </c>
      <c r="AK118">
        <v>0.98965152866881489</v>
      </c>
      <c r="AL118">
        <v>0.9893394384882036</v>
      </c>
      <c r="AM118">
        <v>0.98787986082049828</v>
      </c>
      <c r="AN118">
        <v>0.98755254948018278</v>
      </c>
      <c r="AO118">
        <v>0.98842571061882556</v>
      </c>
      <c r="AP118">
        <v>0.98711045217408022</v>
      </c>
      <c r="AQ118">
        <v>0.99025858786596055</v>
      </c>
      <c r="AR118">
        <v>0.99813156388938062</v>
      </c>
      <c r="AS118">
        <v>0.99782882626443015</v>
      </c>
      <c r="AT118">
        <v>0.99431599162359574</v>
      </c>
      <c r="AU118">
        <v>0.98694499145215042</v>
      </c>
      <c r="AV118">
        <v>0.98403206962968259</v>
      </c>
      <c r="AW118">
        <v>0.98245756734602119</v>
      </c>
      <c r="AX118">
        <v>0.98157971243907072</v>
      </c>
      <c r="AY118">
        <v>0.9789081036578875</v>
      </c>
      <c r="AZ118">
        <v>0.97800572441009592</v>
      </c>
      <c r="BA118">
        <v>0.97851604105193668</v>
      </c>
      <c r="BB118">
        <v>0.9766129152133679</v>
      </c>
      <c r="BC118">
        <v>0.98040937328684308</v>
      </c>
      <c r="BD118">
        <v>0.99588295063420473</v>
      </c>
      <c r="BE118">
        <v>0.99473966912525735</v>
      </c>
      <c r="BF118">
        <v>0.98947986898869889</v>
      </c>
      <c r="BG118">
        <v>0.97952798957406317</v>
      </c>
      <c r="BH118">
        <v>0.97952798957406317</v>
      </c>
      <c r="BJ118" t="e">
        <v>#VALUE!</v>
      </c>
    </row>
    <row r="119" spans="1:62" x14ac:dyDescent="0.2">
      <c r="A119" s="11">
        <v>0.89974009916249265</v>
      </c>
      <c r="B119" s="11"/>
      <c r="C119" s="11">
        <v>0.90248710029325574</v>
      </c>
      <c r="D119" s="22">
        <v>0.90979104078769302</v>
      </c>
      <c r="E119" s="13">
        <v>0.91387645592566247</v>
      </c>
      <c r="F119">
        <v>0.92053078580175041</v>
      </c>
      <c r="G119" s="23">
        <v>0.93208103363772699</v>
      </c>
      <c r="H119">
        <v>0.9432055362890257</v>
      </c>
      <c r="I119">
        <v>0.95236658883026015</v>
      </c>
      <c r="J119">
        <v>0.95893606231527972</v>
      </c>
      <c r="K119">
        <v>0.96585933241856115</v>
      </c>
      <c r="N119">
        <v>0.97834359800263282</v>
      </c>
      <c r="O119">
        <v>0.98006077466515629</v>
      </c>
      <c r="Q119">
        <v>0.97962010491869078</v>
      </c>
      <c r="R119">
        <v>0.9796800025110427</v>
      </c>
      <c r="S119" s="29"/>
      <c r="T119" s="30"/>
      <c r="U119" s="29"/>
      <c r="V119" s="31"/>
      <c r="W119">
        <v>0.98836463229689864</v>
      </c>
      <c r="X119">
        <v>0.98997595101842306</v>
      </c>
      <c r="Y119">
        <v>0.99221248060992628</v>
      </c>
      <c r="Z119">
        <v>0.99311634116207204</v>
      </c>
      <c r="AA119">
        <v>0.99391930570690923</v>
      </c>
      <c r="AB119">
        <v>0.99411641799109574</v>
      </c>
      <c r="AC119">
        <v>0.99428585013336701</v>
      </c>
      <c r="AD119">
        <v>0.99570140725347334</v>
      </c>
      <c r="AE119">
        <v>0.99683070428854492</v>
      </c>
      <c r="AF119">
        <v>0.99731467270954999</v>
      </c>
      <c r="AG119">
        <v>0.99888452756797674</v>
      </c>
      <c r="AH119">
        <v>1</v>
      </c>
      <c r="AI119">
        <v>0.99852175860200221</v>
      </c>
      <c r="AJ119">
        <v>0.99744491761648757</v>
      </c>
      <c r="AK119">
        <v>0.98818736026320442</v>
      </c>
      <c r="AL119">
        <v>0.98830708983647553</v>
      </c>
      <c r="AM119">
        <v>0.98714708729260858</v>
      </c>
      <c r="AN119">
        <v>0.98681464619885584</v>
      </c>
      <c r="AO119">
        <v>0.98753586070400057</v>
      </c>
      <c r="AP119">
        <v>0.98624942634608981</v>
      </c>
      <c r="AQ119">
        <v>0.99020229089186007</v>
      </c>
      <c r="AR119">
        <v>0.99782532063870211</v>
      </c>
      <c r="AS119">
        <v>0.9987870879044356</v>
      </c>
      <c r="AT119">
        <v>0.9976492284127495</v>
      </c>
      <c r="AU119">
        <v>0.99292844122463109</v>
      </c>
      <c r="AV119">
        <v>0.99092319789608796</v>
      </c>
      <c r="AW119">
        <v>0.98319451705576555</v>
      </c>
      <c r="AX119">
        <v>0.98278715190991262</v>
      </c>
      <c r="AY119">
        <v>0.9804338186817263</v>
      </c>
      <c r="AZ119">
        <v>0.9795448742552032</v>
      </c>
      <c r="BA119">
        <v>0.97995952634724115</v>
      </c>
      <c r="BB119">
        <v>0.97805855711468292</v>
      </c>
      <c r="BC119">
        <v>0.98268914732642798</v>
      </c>
      <c r="BD119">
        <v>0.99697203008953883</v>
      </c>
      <c r="BE119">
        <v>0.99713505826144766</v>
      </c>
      <c r="BF119">
        <v>0.99431926753593602</v>
      </c>
      <c r="BG119">
        <v>0.98715594670028484</v>
      </c>
      <c r="BH119">
        <v>0.98715594670028484</v>
      </c>
      <c r="BJ119" t="e">
        <v>#VALUE!</v>
      </c>
    </row>
    <row r="120" spans="1:62" x14ac:dyDescent="0.2">
      <c r="A120" s="11">
        <v>0.89421823431704162</v>
      </c>
      <c r="B120" s="11"/>
      <c r="C120" s="11">
        <v>0.89412626261574935</v>
      </c>
      <c r="D120" s="22">
        <v>0.90149505022117449</v>
      </c>
      <c r="E120" s="13">
        <v>0.90515505511173144</v>
      </c>
      <c r="F120">
        <v>0.91159446488598039</v>
      </c>
      <c r="G120" s="23">
        <v>0.92309816839625436</v>
      </c>
      <c r="H120">
        <v>0.93447710540176676</v>
      </c>
      <c r="I120">
        <v>0.94337477877511078</v>
      </c>
      <c r="J120">
        <v>0.94950986078250488</v>
      </c>
      <c r="K120">
        <v>0.95582291323919666</v>
      </c>
      <c r="N120">
        <v>0.96928793202457908</v>
      </c>
      <c r="O120">
        <v>0.97062778760947177</v>
      </c>
      <c r="Q120">
        <v>0.96913529687348965</v>
      </c>
      <c r="R120">
        <v>0.9689391953183274</v>
      </c>
      <c r="S120" s="29"/>
      <c r="T120" s="30"/>
      <c r="U120" s="29"/>
      <c r="V120" s="31"/>
      <c r="W120">
        <v>0.97901007160959208</v>
      </c>
      <c r="X120">
        <v>0.98133632156604444</v>
      </c>
      <c r="Y120">
        <v>0.98443281395037885</v>
      </c>
      <c r="Z120">
        <v>0.98569516302323135</v>
      </c>
      <c r="AA120">
        <v>0.98676029987148028</v>
      </c>
      <c r="AB120">
        <v>0.98694999532366301</v>
      </c>
      <c r="AC120">
        <v>0.98721659357913816</v>
      </c>
      <c r="AD120">
        <v>0.98951487750575917</v>
      </c>
      <c r="AE120">
        <v>0.99136596494005635</v>
      </c>
      <c r="AF120">
        <v>0.99231021815555298</v>
      </c>
      <c r="AG120">
        <v>0.99505861202726442</v>
      </c>
      <c r="AH120">
        <v>0.99852175860200221</v>
      </c>
      <c r="AI120">
        <v>1</v>
      </c>
      <c r="AJ120">
        <v>0.99970776032405684</v>
      </c>
      <c r="AK120">
        <v>0.98194971709893142</v>
      </c>
      <c r="AL120">
        <v>0.98246285008042367</v>
      </c>
      <c r="AM120">
        <v>0.98159152279054296</v>
      </c>
      <c r="AN120">
        <v>0.9812657273159433</v>
      </c>
      <c r="AO120">
        <v>0.98213256569797802</v>
      </c>
      <c r="AP120">
        <v>0.98102769022729264</v>
      </c>
      <c r="AQ120">
        <v>0.98635249776767231</v>
      </c>
      <c r="AR120">
        <v>0.99491616935388305</v>
      </c>
      <c r="AS120">
        <v>0.99714626709621812</v>
      </c>
      <c r="AT120">
        <v>0.99857735855152918</v>
      </c>
      <c r="AU120">
        <v>0.9971671644709692</v>
      </c>
      <c r="AV120">
        <v>0.99588646177111029</v>
      </c>
      <c r="AW120">
        <v>0.97915257120286991</v>
      </c>
      <c r="AX120">
        <v>0.97916798700499896</v>
      </c>
      <c r="AY120">
        <v>0.97711644520845875</v>
      </c>
      <c r="AZ120">
        <v>0.97625556787394152</v>
      </c>
      <c r="BA120">
        <v>0.9768914764276857</v>
      </c>
      <c r="BB120">
        <v>0.97516132083047147</v>
      </c>
      <c r="BC120">
        <v>0.98123095211702704</v>
      </c>
      <c r="BD120">
        <v>0.99560902672526319</v>
      </c>
      <c r="BE120">
        <v>0.99710438734966489</v>
      </c>
      <c r="BF120">
        <v>0.99694593716220969</v>
      </c>
      <c r="BG120">
        <v>0.99322713508126359</v>
      </c>
      <c r="BH120">
        <v>0.99322713508126359</v>
      </c>
      <c r="BJ120" t="e">
        <v>#VALUE!</v>
      </c>
    </row>
    <row r="121" spans="1:62" x14ac:dyDescent="0.2">
      <c r="A121" s="11">
        <v>0.88969173009821001</v>
      </c>
      <c r="B121" s="11"/>
      <c r="C121" s="11">
        <v>0.88933423711775572</v>
      </c>
      <c r="D121" s="22">
        <v>0.89687490097497746</v>
      </c>
      <c r="E121" s="13">
        <v>0.90047728124713378</v>
      </c>
      <c r="F121">
        <v>0.90710592503853804</v>
      </c>
      <c r="G121" s="23">
        <v>0.91886027581138086</v>
      </c>
      <c r="H121">
        <v>0.93045769663407973</v>
      </c>
      <c r="I121">
        <v>0.93951021366839993</v>
      </c>
      <c r="J121">
        <v>0.9457443655735166</v>
      </c>
      <c r="K121">
        <v>0.95207728686752657</v>
      </c>
      <c r="N121">
        <v>0.96614448426248967</v>
      </c>
      <c r="O121">
        <v>0.96737333193175079</v>
      </c>
      <c r="Q121">
        <v>0.96547856666058884</v>
      </c>
      <c r="R121">
        <v>0.96507063334184995</v>
      </c>
      <c r="S121" s="29"/>
      <c r="T121" s="30"/>
      <c r="U121" s="29"/>
      <c r="V121" s="31"/>
      <c r="W121">
        <v>0.97534181116627394</v>
      </c>
      <c r="X121">
        <v>0.97784067875219782</v>
      </c>
      <c r="Y121">
        <v>0.98127237539854029</v>
      </c>
      <c r="Z121">
        <v>0.98273262071353618</v>
      </c>
      <c r="AA121">
        <v>0.98394736724397203</v>
      </c>
      <c r="AB121">
        <v>0.98410464642833728</v>
      </c>
      <c r="AC121">
        <v>0.98422411905352836</v>
      </c>
      <c r="AD121">
        <v>0.98675397315918167</v>
      </c>
      <c r="AE121">
        <v>0.98890723703077199</v>
      </c>
      <c r="AF121">
        <v>0.98979582447447012</v>
      </c>
      <c r="AG121">
        <v>0.99309697192524615</v>
      </c>
      <c r="AH121">
        <v>0.99744491761648757</v>
      </c>
      <c r="AI121">
        <v>0.99970776032405684</v>
      </c>
      <c r="AJ121">
        <v>1</v>
      </c>
      <c r="AK121">
        <v>0.9808512269676114</v>
      </c>
      <c r="AL121">
        <v>0.98159268717321269</v>
      </c>
      <c r="AM121">
        <v>0.9808923446973522</v>
      </c>
      <c r="AN121">
        <v>0.98054944644790742</v>
      </c>
      <c r="AO121">
        <v>0.98128441200758731</v>
      </c>
      <c r="AP121">
        <v>0.98025761161600056</v>
      </c>
      <c r="AQ121">
        <v>0.9857204470822537</v>
      </c>
      <c r="AR121">
        <v>0.99312293275356123</v>
      </c>
      <c r="AS121">
        <v>0.99593244427220839</v>
      </c>
      <c r="AT121">
        <v>0.99830903082881961</v>
      </c>
      <c r="AU121">
        <v>0.99776973692419568</v>
      </c>
      <c r="AV121">
        <v>0.99705974508972961</v>
      </c>
      <c r="AW121">
        <v>0.97892914207635473</v>
      </c>
      <c r="AX121">
        <v>0.97919349250683241</v>
      </c>
      <c r="AY121">
        <v>0.97732751661290296</v>
      </c>
      <c r="AZ121">
        <v>0.97645707522799374</v>
      </c>
      <c r="BA121">
        <v>0.97697782536972733</v>
      </c>
      <c r="BB121">
        <v>0.97531903909925233</v>
      </c>
      <c r="BC121">
        <v>0.98148598969301093</v>
      </c>
      <c r="BD121">
        <v>0.99435487308841497</v>
      </c>
      <c r="BE121">
        <v>0.99644768681657547</v>
      </c>
      <c r="BF121">
        <v>0.99726399673790289</v>
      </c>
      <c r="BG121">
        <v>0.99447655311290528</v>
      </c>
      <c r="BH121">
        <v>0.99447655311290528</v>
      </c>
      <c r="BJ121" t="e">
        <v>#VALUE!</v>
      </c>
    </row>
    <row r="122" spans="1:62" x14ac:dyDescent="0.2">
      <c r="A122" s="11">
        <v>0.89715238777215245</v>
      </c>
      <c r="B122" s="11"/>
      <c r="C122" s="11">
        <v>0.91322202273871023</v>
      </c>
      <c r="D122" s="22">
        <v>0.9196773905855623</v>
      </c>
      <c r="E122" s="13">
        <v>0.92309264362316257</v>
      </c>
      <c r="F122">
        <v>0.92960693307530329</v>
      </c>
      <c r="G122" s="23">
        <v>0.94041299826620217</v>
      </c>
      <c r="H122">
        <v>0.95045840034509155</v>
      </c>
      <c r="I122">
        <v>0.95959989919471367</v>
      </c>
      <c r="J122">
        <v>0.9663870683342447</v>
      </c>
      <c r="K122">
        <v>0.97345026425917447</v>
      </c>
      <c r="N122">
        <v>0.98365846165408788</v>
      </c>
      <c r="O122">
        <v>0.98555485870862647</v>
      </c>
      <c r="Q122">
        <v>0.98532524174211922</v>
      </c>
      <c r="R122">
        <v>0.9845240688386997</v>
      </c>
      <c r="S122" s="29"/>
      <c r="T122" s="30"/>
      <c r="U122" s="29"/>
      <c r="V122" s="31"/>
      <c r="W122">
        <v>0.98721691664574929</v>
      </c>
      <c r="X122">
        <v>0.98792642346530868</v>
      </c>
      <c r="Y122">
        <v>0.98955507492151917</v>
      </c>
      <c r="Z122">
        <v>0.99014807683656658</v>
      </c>
      <c r="AA122">
        <v>0.99175409269495307</v>
      </c>
      <c r="AB122">
        <v>0.9919439816471467</v>
      </c>
      <c r="AC122">
        <v>0.99108953296565139</v>
      </c>
      <c r="AD122">
        <v>0.99121624372614647</v>
      </c>
      <c r="AE122">
        <v>0.9919417081558638</v>
      </c>
      <c r="AF122">
        <v>0.99020977969459156</v>
      </c>
      <c r="AG122">
        <v>0.98965152866881489</v>
      </c>
      <c r="AH122">
        <v>0.98818736026320442</v>
      </c>
      <c r="AI122">
        <v>0.98194971709893142</v>
      </c>
      <c r="AJ122">
        <v>0.9808512269676114</v>
      </c>
      <c r="AK122">
        <v>1</v>
      </c>
      <c r="AL122">
        <v>0.99993200870911747</v>
      </c>
      <c r="AM122">
        <v>0.99972037403724423</v>
      </c>
      <c r="AN122">
        <v>0.99950826663457149</v>
      </c>
      <c r="AO122">
        <v>0.99927630941965218</v>
      </c>
      <c r="AP122">
        <v>0.99871319583447771</v>
      </c>
      <c r="AQ122">
        <v>0.99771389850793923</v>
      </c>
      <c r="AR122">
        <v>0.99188295395842119</v>
      </c>
      <c r="AS122">
        <v>0.99053822694430715</v>
      </c>
      <c r="AT122">
        <v>0.98657897254480253</v>
      </c>
      <c r="AU122">
        <v>0.97675961305391967</v>
      </c>
      <c r="AV122">
        <v>0.9749173901356748</v>
      </c>
      <c r="AW122">
        <v>0.99733063488635643</v>
      </c>
      <c r="AX122">
        <v>0.99677426957406035</v>
      </c>
      <c r="AY122">
        <v>0.99545239680923792</v>
      </c>
      <c r="AZ122">
        <v>0.99471478118213874</v>
      </c>
      <c r="BA122">
        <v>0.99413916235202227</v>
      </c>
      <c r="BB122">
        <v>0.99301133297056032</v>
      </c>
      <c r="BC122">
        <v>0.99233145639346843</v>
      </c>
      <c r="BD122">
        <v>0.9891338203099147</v>
      </c>
      <c r="BE122">
        <v>0.98689111984980371</v>
      </c>
      <c r="BF122">
        <v>0.98115852386288649</v>
      </c>
      <c r="BG122">
        <v>0.96878619821339784</v>
      </c>
      <c r="BH122">
        <v>0.96878619821339784</v>
      </c>
      <c r="BJ122" t="e">
        <v>#VALUE!</v>
      </c>
    </row>
    <row r="123" spans="1:62" x14ac:dyDescent="0.2">
      <c r="A123" s="11">
        <v>0.89407962338934632</v>
      </c>
      <c r="B123" s="11"/>
      <c r="C123" s="11">
        <v>0.91001324704974695</v>
      </c>
      <c r="D123" s="22">
        <v>0.9165135113232008</v>
      </c>
      <c r="E123" s="13">
        <v>0.91983999020605778</v>
      </c>
      <c r="F123">
        <v>0.9263700576667766</v>
      </c>
      <c r="G123" s="23">
        <v>0.93732474085942374</v>
      </c>
      <c r="H123">
        <v>0.94756996937150928</v>
      </c>
      <c r="I123">
        <v>0.95692064156084955</v>
      </c>
      <c r="J123">
        <v>0.96391562758589699</v>
      </c>
      <c r="K123">
        <v>0.97122792216977016</v>
      </c>
      <c r="N123">
        <v>0.98209866013424663</v>
      </c>
      <c r="O123">
        <v>0.98402982861988253</v>
      </c>
      <c r="Q123">
        <v>0.98369507277127477</v>
      </c>
      <c r="R123">
        <v>0.98283209716067887</v>
      </c>
      <c r="S123" s="29"/>
      <c r="T123" s="30"/>
      <c r="U123" s="29"/>
      <c r="V123" s="31"/>
      <c r="W123">
        <v>0.98599945105357989</v>
      </c>
      <c r="X123">
        <v>0.98679454393167143</v>
      </c>
      <c r="Y123">
        <v>0.9886158130668502</v>
      </c>
      <c r="Z123">
        <v>0.98932945130693029</v>
      </c>
      <c r="AA123">
        <v>0.99102012314486909</v>
      </c>
      <c r="AB123">
        <v>0.99123246155843203</v>
      </c>
      <c r="AC123">
        <v>0.9903030205550688</v>
      </c>
      <c r="AD123">
        <v>0.99053334707859619</v>
      </c>
      <c r="AE123">
        <v>0.99142027265477017</v>
      </c>
      <c r="AF123">
        <v>0.98965633577951939</v>
      </c>
      <c r="AG123">
        <v>0.9893394384882036</v>
      </c>
      <c r="AH123">
        <v>0.98830708983647553</v>
      </c>
      <c r="AI123">
        <v>0.98246285008042367</v>
      </c>
      <c r="AJ123">
        <v>0.98159268717321269</v>
      </c>
      <c r="AK123">
        <v>0.99993200870911747</v>
      </c>
      <c r="AL123">
        <v>1</v>
      </c>
      <c r="AM123">
        <v>0.99988139486810934</v>
      </c>
      <c r="AN123">
        <v>0.99969915828378009</v>
      </c>
      <c r="AO123">
        <v>0.99939660815805342</v>
      </c>
      <c r="AP123">
        <v>0.9988762207718872</v>
      </c>
      <c r="AQ123">
        <v>0.99797637324598676</v>
      </c>
      <c r="AR123">
        <v>0.99165483131566023</v>
      </c>
      <c r="AS123">
        <v>0.99058509187520638</v>
      </c>
      <c r="AT123">
        <v>0.98707282233853744</v>
      </c>
      <c r="AU123">
        <v>0.97769383453932257</v>
      </c>
      <c r="AV123">
        <v>0.9760889084484794</v>
      </c>
      <c r="AW123">
        <v>0.99767373834225548</v>
      </c>
      <c r="AX123">
        <v>0.9972656229602499</v>
      </c>
      <c r="AY123">
        <v>0.99604439433171155</v>
      </c>
      <c r="AZ123">
        <v>0.99534122172861572</v>
      </c>
      <c r="BA123">
        <v>0.99470302693005652</v>
      </c>
      <c r="BB123">
        <v>0.99361323402462487</v>
      </c>
      <c r="BC123">
        <v>0.99303475794459306</v>
      </c>
      <c r="BD123">
        <v>0.98920829706315749</v>
      </c>
      <c r="BE123">
        <v>0.98724434068016031</v>
      </c>
      <c r="BF123">
        <v>0.98197025614758404</v>
      </c>
      <c r="BG123">
        <v>0.97007265294380041</v>
      </c>
      <c r="BH123">
        <v>0.97007265294380041</v>
      </c>
      <c r="BJ123" t="e">
        <v>#VALUE!</v>
      </c>
    </row>
    <row r="124" spans="1:62" x14ac:dyDescent="0.2">
      <c r="A124" s="11">
        <v>0.89120952254422459</v>
      </c>
      <c r="B124" s="11"/>
      <c r="C124" s="11">
        <v>0.90813596175209921</v>
      </c>
      <c r="D124" s="22">
        <v>0.91456925170580916</v>
      </c>
      <c r="E124" s="13">
        <v>0.91771443270549313</v>
      </c>
      <c r="F124">
        <v>0.92416254274450427</v>
      </c>
      <c r="G124" s="23">
        <v>0.9350535675009406</v>
      </c>
      <c r="H124">
        <v>0.94523997775464985</v>
      </c>
      <c r="I124">
        <v>0.95444568546935515</v>
      </c>
      <c r="J124">
        <v>0.9612687533552956</v>
      </c>
      <c r="K124">
        <v>0.96842268837749346</v>
      </c>
      <c r="N124">
        <v>0.97944153789826116</v>
      </c>
      <c r="O124">
        <v>0.98144740698723054</v>
      </c>
      <c r="Q124">
        <v>0.98104524497173984</v>
      </c>
      <c r="R124">
        <v>0.98011800614083044</v>
      </c>
      <c r="S124" s="29"/>
      <c r="T124" s="30"/>
      <c r="U124" s="29"/>
      <c r="V124" s="31"/>
      <c r="W124">
        <v>0.98358001247461546</v>
      </c>
      <c r="X124">
        <v>0.98442467533223699</v>
      </c>
      <c r="Y124">
        <v>0.98641739880216428</v>
      </c>
      <c r="Z124">
        <v>0.9872019270619109</v>
      </c>
      <c r="AA124">
        <v>0.98910496941435178</v>
      </c>
      <c r="AB124">
        <v>0.98940992582910448</v>
      </c>
      <c r="AC124">
        <v>0.98850165736198703</v>
      </c>
      <c r="AD124">
        <v>0.98891289662651749</v>
      </c>
      <c r="AE124">
        <v>0.98996327681835627</v>
      </c>
      <c r="AF124">
        <v>0.98813894122430901</v>
      </c>
      <c r="AG124">
        <v>0.98787986082049828</v>
      </c>
      <c r="AH124">
        <v>0.98714708729260858</v>
      </c>
      <c r="AI124">
        <v>0.98159152279054296</v>
      </c>
      <c r="AJ124">
        <v>0.9808923446973522</v>
      </c>
      <c r="AK124">
        <v>0.99972037403724423</v>
      </c>
      <c r="AL124">
        <v>0.99988139486810934</v>
      </c>
      <c r="AM124">
        <v>1</v>
      </c>
      <c r="AN124">
        <v>0.99993287143017995</v>
      </c>
      <c r="AO124">
        <v>0.99968227441406532</v>
      </c>
      <c r="AP124">
        <v>0.99933754814952103</v>
      </c>
      <c r="AQ124">
        <v>0.99838902580726696</v>
      </c>
      <c r="AR124">
        <v>0.99099800506201907</v>
      </c>
      <c r="AS124">
        <v>0.98999720145452474</v>
      </c>
      <c r="AT124">
        <v>0.98681242282460757</v>
      </c>
      <c r="AU124">
        <v>0.97778833142675725</v>
      </c>
      <c r="AV124">
        <v>0.97636421076381108</v>
      </c>
      <c r="AW124">
        <v>0.99846837877395134</v>
      </c>
      <c r="AX124">
        <v>0.99816678671931502</v>
      </c>
      <c r="AY124">
        <v>0.99719812207750735</v>
      </c>
      <c r="AZ124">
        <v>0.99662334498909522</v>
      </c>
      <c r="BA124">
        <v>0.99605852913751303</v>
      </c>
      <c r="BB124">
        <v>0.99515100451047067</v>
      </c>
      <c r="BC124">
        <v>0.99445206648000994</v>
      </c>
      <c r="BD124">
        <v>0.98897360667603784</v>
      </c>
      <c r="BE124">
        <v>0.98708282441979167</v>
      </c>
      <c r="BF124">
        <v>0.98214976969299783</v>
      </c>
      <c r="BG124">
        <v>0.97063688226317513</v>
      </c>
      <c r="BH124">
        <v>0.97063688226317513</v>
      </c>
      <c r="BJ124" t="e">
        <v>#VALUE!</v>
      </c>
    </row>
    <row r="125" spans="1:62" x14ac:dyDescent="0.2">
      <c r="A125" s="11">
        <v>0.88822232326078876</v>
      </c>
      <c r="B125" s="11"/>
      <c r="C125" s="11">
        <v>0.90585639269712681</v>
      </c>
      <c r="D125" s="22">
        <v>0.91229817512119959</v>
      </c>
      <c r="E125" s="13">
        <v>0.91543003301319292</v>
      </c>
      <c r="F125">
        <v>0.92188884991802944</v>
      </c>
      <c r="G125" s="23">
        <v>0.93285699522295706</v>
      </c>
      <c r="H125">
        <v>0.94309410785207803</v>
      </c>
      <c r="I125">
        <v>0.95228794408431228</v>
      </c>
      <c r="J125">
        <v>0.95907485154596062</v>
      </c>
      <c r="K125">
        <v>0.96629607907872284</v>
      </c>
      <c r="N125">
        <v>0.97760013312735705</v>
      </c>
      <c r="O125">
        <v>0.97980842519107858</v>
      </c>
      <c r="Q125">
        <v>0.97960184004047424</v>
      </c>
      <c r="R125">
        <v>0.97873970556492518</v>
      </c>
      <c r="S125" s="29"/>
      <c r="T125" s="30"/>
      <c r="U125" s="29"/>
      <c r="V125" s="31"/>
      <c r="W125">
        <v>0.98284007221531577</v>
      </c>
      <c r="X125">
        <v>0.98362455375519597</v>
      </c>
      <c r="Y125">
        <v>0.98565651588883541</v>
      </c>
      <c r="Z125">
        <v>0.98646510875241766</v>
      </c>
      <c r="AA125">
        <v>0.9884742904777658</v>
      </c>
      <c r="AB125">
        <v>0.9889026321160227</v>
      </c>
      <c r="AC125">
        <v>0.98807661698297999</v>
      </c>
      <c r="AD125">
        <v>0.98856437366143768</v>
      </c>
      <c r="AE125">
        <v>0.98965518665735142</v>
      </c>
      <c r="AF125">
        <v>0.98784812929506571</v>
      </c>
      <c r="AG125">
        <v>0.98755254948018278</v>
      </c>
      <c r="AH125">
        <v>0.98681464619885584</v>
      </c>
      <c r="AI125">
        <v>0.9812657273159433</v>
      </c>
      <c r="AJ125">
        <v>0.98054944644790742</v>
      </c>
      <c r="AK125">
        <v>0.99950826663457149</v>
      </c>
      <c r="AL125">
        <v>0.99969915828378009</v>
      </c>
      <c r="AM125">
        <v>0.99993287143017995</v>
      </c>
      <c r="AN125">
        <v>1</v>
      </c>
      <c r="AO125">
        <v>0.999845705671217</v>
      </c>
      <c r="AP125">
        <v>0.99956917200018613</v>
      </c>
      <c r="AQ125">
        <v>0.99866199572095615</v>
      </c>
      <c r="AR125">
        <v>0.99108293281197035</v>
      </c>
      <c r="AS125">
        <v>0.99005701755631836</v>
      </c>
      <c r="AT125">
        <v>0.98685837663572362</v>
      </c>
      <c r="AU125">
        <v>0.97786526182376077</v>
      </c>
      <c r="AV125">
        <v>0.97644898175965633</v>
      </c>
      <c r="AW125">
        <v>0.9986766361630397</v>
      </c>
      <c r="AX125">
        <v>0.99841106810089342</v>
      </c>
      <c r="AY125">
        <v>0.99756556746746705</v>
      </c>
      <c r="AZ125">
        <v>0.99713289814763317</v>
      </c>
      <c r="BA125">
        <v>0.99667314192539946</v>
      </c>
      <c r="BB125">
        <v>0.99583776306769112</v>
      </c>
      <c r="BC125">
        <v>0.99511311015214077</v>
      </c>
      <c r="BD125">
        <v>0.98935603612130252</v>
      </c>
      <c r="BE125">
        <v>0.98743597117031301</v>
      </c>
      <c r="BF125">
        <v>0.98249102101665453</v>
      </c>
      <c r="BG125">
        <v>0.97102489395237945</v>
      </c>
      <c r="BH125">
        <v>0.97102489395237945</v>
      </c>
      <c r="BJ125" t="e">
        <v>#VALUE!</v>
      </c>
    </row>
    <row r="126" spans="1:62" x14ac:dyDescent="0.2">
      <c r="A126" s="11">
        <v>0.89134721305898656</v>
      </c>
      <c r="B126" s="11"/>
      <c r="C126" s="11">
        <v>0.90902650765730819</v>
      </c>
      <c r="D126" s="22">
        <v>0.91533755757443402</v>
      </c>
      <c r="E126" s="13">
        <v>0.91837934749247974</v>
      </c>
      <c r="F126">
        <v>0.92461537170782893</v>
      </c>
      <c r="G126" s="23">
        <v>0.93523912478419968</v>
      </c>
      <c r="H126">
        <v>0.94506048748561988</v>
      </c>
      <c r="I126">
        <v>0.95365490427644883</v>
      </c>
      <c r="J126">
        <v>0.95985708964232463</v>
      </c>
      <c r="K126">
        <v>0.96644518850288819</v>
      </c>
      <c r="N126">
        <v>0.97706482377506942</v>
      </c>
      <c r="O126">
        <v>0.97932603038783583</v>
      </c>
      <c r="Q126">
        <v>0.97928286256437247</v>
      </c>
      <c r="R126">
        <v>0.97860480683740281</v>
      </c>
      <c r="S126" s="29"/>
      <c r="T126" s="30"/>
      <c r="U126" s="29"/>
      <c r="V126" s="31"/>
      <c r="W126">
        <v>0.9830886034156151</v>
      </c>
      <c r="X126">
        <v>0.98389295448938607</v>
      </c>
      <c r="Y126">
        <v>0.98588043442954643</v>
      </c>
      <c r="Z126">
        <v>0.98662821051448513</v>
      </c>
      <c r="AA126">
        <v>0.9886884406976828</v>
      </c>
      <c r="AB126">
        <v>0.98920959919032814</v>
      </c>
      <c r="AC126">
        <v>0.98866537432150225</v>
      </c>
      <c r="AD126">
        <v>0.98939180733746146</v>
      </c>
      <c r="AE126">
        <v>0.9904703600494581</v>
      </c>
      <c r="AF126">
        <v>0.98884385476746994</v>
      </c>
      <c r="AG126">
        <v>0.98842571061882556</v>
      </c>
      <c r="AH126">
        <v>0.98753586070400057</v>
      </c>
      <c r="AI126">
        <v>0.98213256569797802</v>
      </c>
      <c r="AJ126">
        <v>0.98128441200758731</v>
      </c>
      <c r="AK126">
        <v>0.99927630941965218</v>
      </c>
      <c r="AL126">
        <v>0.99939660815805342</v>
      </c>
      <c r="AM126">
        <v>0.99968227441406532</v>
      </c>
      <c r="AN126">
        <v>0.999845705671217</v>
      </c>
      <c r="AO126">
        <v>1</v>
      </c>
      <c r="AP126">
        <v>0.99986001203146491</v>
      </c>
      <c r="AQ126">
        <v>0.99926421190397996</v>
      </c>
      <c r="AR126">
        <v>0.992339088403833</v>
      </c>
      <c r="AS126">
        <v>0.9911727369378992</v>
      </c>
      <c r="AT126">
        <v>0.98785447431022089</v>
      </c>
      <c r="AU126">
        <v>0.97901933308854572</v>
      </c>
      <c r="AV126">
        <v>0.97742461765868294</v>
      </c>
      <c r="AW126">
        <v>0.99861909026901108</v>
      </c>
      <c r="AX126">
        <v>0.9982745284091038</v>
      </c>
      <c r="AY126">
        <v>0.99747812491512933</v>
      </c>
      <c r="AZ126">
        <v>0.9971463108378954</v>
      </c>
      <c r="BA126">
        <v>0.99700939908258934</v>
      </c>
      <c r="BB126">
        <v>0.99632574833814092</v>
      </c>
      <c r="BC126">
        <v>0.99585089935431259</v>
      </c>
      <c r="BD126">
        <v>0.99081148932281193</v>
      </c>
      <c r="BE126">
        <v>0.98875918017281816</v>
      </c>
      <c r="BF126">
        <v>0.98369882813825515</v>
      </c>
      <c r="BG126">
        <v>0.97237570796883277</v>
      </c>
      <c r="BH126">
        <v>0.97237570796883277</v>
      </c>
      <c r="BJ126" t="e">
        <v>#VALUE!</v>
      </c>
    </row>
    <row r="127" spans="1:62" x14ac:dyDescent="0.2">
      <c r="A127" s="11">
        <v>0.89270653634473818</v>
      </c>
      <c r="B127" s="11"/>
      <c r="C127" s="11">
        <v>0.91086840802501989</v>
      </c>
      <c r="D127" s="22">
        <v>0.91686389531731338</v>
      </c>
      <c r="E127" s="13">
        <v>0.91950521437312116</v>
      </c>
      <c r="F127">
        <v>0.92528023735332843</v>
      </c>
      <c r="G127" s="23">
        <v>0.9353743560511909</v>
      </c>
      <c r="H127">
        <v>0.9446806526182302</v>
      </c>
      <c r="I127">
        <v>0.95275601311187663</v>
      </c>
      <c r="J127">
        <v>0.95856792143898439</v>
      </c>
      <c r="K127">
        <v>0.96468337135056947</v>
      </c>
      <c r="N127">
        <v>0.9748571075701119</v>
      </c>
      <c r="O127">
        <v>0.97709875848466587</v>
      </c>
      <c r="Q127">
        <v>0.97705352342596008</v>
      </c>
      <c r="R127">
        <v>0.97644852748559352</v>
      </c>
      <c r="S127" s="29"/>
      <c r="T127" s="30"/>
      <c r="U127" s="29"/>
      <c r="V127" s="31"/>
      <c r="W127">
        <v>0.98103000363358206</v>
      </c>
      <c r="X127">
        <v>0.9819485929288293</v>
      </c>
      <c r="Y127">
        <v>0.98402527485645352</v>
      </c>
      <c r="Z127">
        <v>0.98480091427533056</v>
      </c>
      <c r="AA127">
        <v>0.98701668519021302</v>
      </c>
      <c r="AB127">
        <v>0.98758885731278967</v>
      </c>
      <c r="AC127">
        <v>0.98714882107715252</v>
      </c>
      <c r="AD127">
        <v>0.98812428978063604</v>
      </c>
      <c r="AE127">
        <v>0.98931231154024513</v>
      </c>
      <c r="AF127">
        <v>0.98762591855432402</v>
      </c>
      <c r="AG127">
        <v>0.98711045217408022</v>
      </c>
      <c r="AH127">
        <v>0.98624942634608981</v>
      </c>
      <c r="AI127">
        <v>0.98102769022729264</v>
      </c>
      <c r="AJ127">
        <v>0.98025761161600056</v>
      </c>
      <c r="AK127">
        <v>0.99871319583447771</v>
      </c>
      <c r="AL127">
        <v>0.9988762207718872</v>
      </c>
      <c r="AM127">
        <v>0.99933754814952103</v>
      </c>
      <c r="AN127">
        <v>0.99956917200018613</v>
      </c>
      <c r="AO127">
        <v>0.99986001203146491</v>
      </c>
      <c r="AP127">
        <v>1</v>
      </c>
      <c r="AQ127">
        <v>0.99941099036596315</v>
      </c>
      <c r="AR127">
        <v>0.99152168096899884</v>
      </c>
      <c r="AS127">
        <v>0.99026384698908954</v>
      </c>
      <c r="AT127">
        <v>0.98701697615507911</v>
      </c>
      <c r="AU127">
        <v>0.97837930168893861</v>
      </c>
      <c r="AV127">
        <v>0.97680528714133508</v>
      </c>
      <c r="AW127">
        <v>0.99853893424314355</v>
      </c>
      <c r="AX127">
        <v>0.99824050731841008</v>
      </c>
      <c r="AY127">
        <v>0.99762802215166513</v>
      </c>
      <c r="AZ127">
        <v>0.99737268329785178</v>
      </c>
      <c r="BA127">
        <v>0.99738853421024765</v>
      </c>
      <c r="BB127">
        <v>0.99700333446165645</v>
      </c>
      <c r="BC127">
        <v>0.99650811209629697</v>
      </c>
      <c r="BD127">
        <v>0.99012974368277884</v>
      </c>
      <c r="BE127">
        <v>0.98799388360583795</v>
      </c>
      <c r="BF127">
        <v>0.98301360713476627</v>
      </c>
      <c r="BG127">
        <v>0.97188722225005164</v>
      </c>
      <c r="BH127">
        <v>0.97188722225005164</v>
      </c>
      <c r="BJ127" t="e">
        <v>#VALUE!</v>
      </c>
    </row>
    <row r="128" spans="1:62" x14ac:dyDescent="0.2">
      <c r="A128" s="11">
        <v>0.89471882546010362</v>
      </c>
      <c r="B128" s="11"/>
      <c r="C128" s="11">
        <v>0.91035858418416238</v>
      </c>
      <c r="D128" s="22">
        <v>0.91645089401167024</v>
      </c>
      <c r="E128" s="13">
        <v>0.91905688120916185</v>
      </c>
      <c r="F128">
        <v>0.9247133750287152</v>
      </c>
      <c r="G128" s="23">
        <v>0.93479448168939594</v>
      </c>
      <c r="H128">
        <v>0.9441530475476354</v>
      </c>
      <c r="I128">
        <v>0.95195046032904029</v>
      </c>
      <c r="J128">
        <v>0.95743544900002719</v>
      </c>
      <c r="K128">
        <v>0.96319367570435055</v>
      </c>
      <c r="N128">
        <v>0.97373717064232057</v>
      </c>
      <c r="O128">
        <v>0.97593846281026675</v>
      </c>
      <c r="Q128">
        <v>0.97576499350209023</v>
      </c>
      <c r="R128">
        <v>0.97534087601779373</v>
      </c>
      <c r="S128" s="29"/>
      <c r="T128" s="30"/>
      <c r="U128" s="29"/>
      <c r="V128" s="31"/>
      <c r="W128">
        <v>0.98144388786362058</v>
      </c>
      <c r="X128">
        <v>0.98265068376165865</v>
      </c>
      <c r="Y128">
        <v>0.98499263832984585</v>
      </c>
      <c r="Z128">
        <v>0.98588288215533348</v>
      </c>
      <c r="AA128">
        <v>0.9880689759909983</v>
      </c>
      <c r="AB128">
        <v>0.98869678414280993</v>
      </c>
      <c r="AC128">
        <v>0.98855509804200214</v>
      </c>
      <c r="AD128">
        <v>0.99003180351195297</v>
      </c>
      <c r="AE128">
        <v>0.99144031253110809</v>
      </c>
      <c r="AF128">
        <v>0.99024579260777612</v>
      </c>
      <c r="AG128">
        <v>0.99025858786596055</v>
      </c>
      <c r="AH128">
        <v>0.99020229089186007</v>
      </c>
      <c r="AI128">
        <v>0.98635249776767231</v>
      </c>
      <c r="AJ128">
        <v>0.9857204470822537</v>
      </c>
      <c r="AK128">
        <v>0.99771389850793923</v>
      </c>
      <c r="AL128">
        <v>0.99797637324598676</v>
      </c>
      <c r="AM128">
        <v>0.99838902580726696</v>
      </c>
      <c r="AN128">
        <v>0.99866199572095615</v>
      </c>
      <c r="AO128">
        <v>0.99926421190397996</v>
      </c>
      <c r="AP128">
        <v>0.99941099036596315</v>
      </c>
      <c r="AQ128">
        <v>1</v>
      </c>
      <c r="AR128">
        <v>0.9944859306484346</v>
      </c>
      <c r="AS128">
        <v>0.99379809016281095</v>
      </c>
      <c r="AT128">
        <v>0.99144451079063456</v>
      </c>
      <c r="AU128">
        <v>0.98429481492644177</v>
      </c>
      <c r="AV128">
        <v>0.98279306036628622</v>
      </c>
      <c r="AW128">
        <v>0.99769097832043496</v>
      </c>
      <c r="AX128">
        <v>0.99748891301314524</v>
      </c>
      <c r="AY128">
        <v>0.996815583021468</v>
      </c>
      <c r="AZ128">
        <v>0.99660251259597343</v>
      </c>
      <c r="BA128">
        <v>0.99695554268052911</v>
      </c>
      <c r="BB128">
        <v>0.9965737590667143</v>
      </c>
      <c r="BC128">
        <v>0.99728927796811306</v>
      </c>
      <c r="BD128">
        <v>0.99381540372621635</v>
      </c>
      <c r="BE128">
        <v>0.99227867027598926</v>
      </c>
      <c r="BF128">
        <v>0.98822229485486357</v>
      </c>
      <c r="BG128">
        <v>0.97861907843559148</v>
      </c>
      <c r="BH128">
        <v>0.97861907843559148</v>
      </c>
      <c r="BJ128" t="e">
        <v>#VALUE!</v>
      </c>
    </row>
    <row r="129" spans="1:62" x14ac:dyDescent="0.2">
      <c r="A129" s="11">
        <v>0.90392428936089764</v>
      </c>
      <c r="B129" s="11"/>
      <c r="C129" s="11">
        <v>0.91245355858539878</v>
      </c>
      <c r="D129" s="22">
        <v>0.91923525166372544</v>
      </c>
      <c r="E129" s="13">
        <v>0.92306726857583943</v>
      </c>
      <c r="F129">
        <v>0.92932205407238921</v>
      </c>
      <c r="G129" s="23">
        <v>0.94002193943329104</v>
      </c>
      <c r="H129">
        <v>0.95009220482385282</v>
      </c>
      <c r="I129">
        <v>0.95792849080654863</v>
      </c>
      <c r="J129">
        <v>0.96309330818247663</v>
      </c>
      <c r="K129">
        <v>0.96865575844914809</v>
      </c>
      <c r="N129">
        <v>0.97888170640395233</v>
      </c>
      <c r="O129">
        <v>0.98100293748814749</v>
      </c>
      <c r="Q129">
        <v>0.98119185284630328</v>
      </c>
      <c r="R129">
        <v>0.98138781632868566</v>
      </c>
      <c r="S129" s="29"/>
      <c r="T129" s="30"/>
      <c r="U129" s="29"/>
      <c r="V129" s="31"/>
      <c r="W129">
        <v>0.98924966411281146</v>
      </c>
      <c r="X129">
        <v>0.9904533080164013</v>
      </c>
      <c r="Y129">
        <v>0.99230189870997365</v>
      </c>
      <c r="Z129">
        <v>0.99284972938063198</v>
      </c>
      <c r="AA129">
        <v>0.99410461222433044</v>
      </c>
      <c r="AB129">
        <v>0.99466375047969746</v>
      </c>
      <c r="AC129">
        <v>0.99527317894884182</v>
      </c>
      <c r="AD129">
        <v>0.99669760419427211</v>
      </c>
      <c r="AE129">
        <v>0.99756311842384493</v>
      </c>
      <c r="AF129">
        <v>0.99784929218203466</v>
      </c>
      <c r="AG129">
        <v>0.99813156388938062</v>
      </c>
      <c r="AH129">
        <v>0.99782532063870211</v>
      </c>
      <c r="AI129">
        <v>0.99491616935388305</v>
      </c>
      <c r="AJ129">
        <v>0.99312293275356123</v>
      </c>
      <c r="AK129">
        <v>0.99188295395842119</v>
      </c>
      <c r="AL129">
        <v>0.99165483131566023</v>
      </c>
      <c r="AM129">
        <v>0.99099800506201907</v>
      </c>
      <c r="AN129">
        <v>0.99108293281197035</v>
      </c>
      <c r="AO129">
        <v>0.992339088403833</v>
      </c>
      <c r="AP129">
        <v>0.99152168096899884</v>
      </c>
      <c r="AQ129">
        <v>0.9944859306484346</v>
      </c>
      <c r="AR129">
        <v>1</v>
      </c>
      <c r="AS129">
        <v>0.99955995808796749</v>
      </c>
      <c r="AT129">
        <v>0.99695927134781182</v>
      </c>
      <c r="AU129">
        <v>0.99078538546095896</v>
      </c>
      <c r="AV129">
        <v>0.98811671706088799</v>
      </c>
      <c r="AW129">
        <v>0.98870960177629741</v>
      </c>
      <c r="AX129">
        <v>0.98794698685638527</v>
      </c>
      <c r="AY129">
        <v>0.98612055957490219</v>
      </c>
      <c r="AZ129">
        <v>0.98567953153301469</v>
      </c>
      <c r="BA129">
        <v>0.98666376487750562</v>
      </c>
      <c r="BB129">
        <v>0.98528049655066474</v>
      </c>
      <c r="BC129">
        <v>0.988612667673475</v>
      </c>
      <c r="BD129">
        <v>0.99918408527408242</v>
      </c>
      <c r="BE129">
        <v>0.99791850488926959</v>
      </c>
      <c r="BF129">
        <v>0.99361150936675791</v>
      </c>
      <c r="BG129">
        <v>0.98492516481627446</v>
      </c>
      <c r="BH129">
        <v>0.98492516481627446</v>
      </c>
      <c r="BJ129" t="e">
        <v>#VALUE!</v>
      </c>
    </row>
    <row r="130" spans="1:62" x14ac:dyDescent="0.2">
      <c r="A130" s="11">
        <v>0.89775322738761087</v>
      </c>
      <c r="B130" s="11"/>
      <c r="C130" s="11">
        <v>0.90478703261547533</v>
      </c>
      <c r="D130" s="22">
        <v>0.91194355033937957</v>
      </c>
      <c r="E130" s="13">
        <v>0.91588799274948207</v>
      </c>
      <c r="F130">
        <v>0.92252232761476094</v>
      </c>
      <c r="G130" s="23">
        <v>0.93383148095508217</v>
      </c>
      <c r="H130">
        <v>0.944572014465762</v>
      </c>
      <c r="I130">
        <v>0.95292569985358433</v>
      </c>
      <c r="J130">
        <v>0.95846118897219645</v>
      </c>
      <c r="K130">
        <v>0.96441076562948691</v>
      </c>
      <c r="N130">
        <v>0.97600058812988033</v>
      </c>
      <c r="O130">
        <v>0.97804626330870659</v>
      </c>
      <c r="Q130">
        <v>0.97777950157099047</v>
      </c>
      <c r="R130">
        <v>0.97777012512944672</v>
      </c>
      <c r="S130" s="29"/>
      <c r="T130" s="30"/>
      <c r="U130" s="29"/>
      <c r="V130" s="31"/>
      <c r="W130">
        <v>0.98654784137460771</v>
      </c>
      <c r="X130">
        <v>0.98798469142056911</v>
      </c>
      <c r="Y130">
        <v>0.99026952032739235</v>
      </c>
      <c r="Z130">
        <v>0.99107256413304934</v>
      </c>
      <c r="AA130">
        <v>0.99239269359121229</v>
      </c>
      <c r="AB130">
        <v>0.99292574371238118</v>
      </c>
      <c r="AC130">
        <v>0.99339694843278181</v>
      </c>
      <c r="AD130">
        <v>0.99507447460779763</v>
      </c>
      <c r="AE130">
        <v>0.99629380365643327</v>
      </c>
      <c r="AF130">
        <v>0.99672409924058925</v>
      </c>
      <c r="AG130">
        <v>0.99782882626443015</v>
      </c>
      <c r="AH130">
        <v>0.9987870879044356</v>
      </c>
      <c r="AI130">
        <v>0.99714626709621812</v>
      </c>
      <c r="AJ130">
        <v>0.99593244427220839</v>
      </c>
      <c r="AK130">
        <v>0.99053822694430715</v>
      </c>
      <c r="AL130">
        <v>0.99058509187520638</v>
      </c>
      <c r="AM130">
        <v>0.98999720145452474</v>
      </c>
      <c r="AN130">
        <v>0.99005701755631836</v>
      </c>
      <c r="AO130">
        <v>0.9911727369378992</v>
      </c>
      <c r="AP130">
        <v>0.99026384698908954</v>
      </c>
      <c r="AQ130">
        <v>0.99379809016281095</v>
      </c>
      <c r="AR130">
        <v>0.99955995808796749</v>
      </c>
      <c r="AS130">
        <v>1</v>
      </c>
      <c r="AT130">
        <v>0.99872588949855101</v>
      </c>
      <c r="AU130">
        <v>0.99396001613525553</v>
      </c>
      <c r="AV130">
        <v>0.99188677239158807</v>
      </c>
      <c r="AW130">
        <v>0.98811646810124854</v>
      </c>
      <c r="AX130">
        <v>0.98765046563918568</v>
      </c>
      <c r="AY130">
        <v>0.98590034852213704</v>
      </c>
      <c r="AZ130">
        <v>0.98543887084903237</v>
      </c>
      <c r="BA130">
        <v>0.98630125833592153</v>
      </c>
      <c r="BB130">
        <v>0.98480448061829495</v>
      </c>
      <c r="BC130">
        <v>0.98872025279742348</v>
      </c>
      <c r="BD130">
        <v>0.99952356594545388</v>
      </c>
      <c r="BE130">
        <v>0.99915964779702859</v>
      </c>
      <c r="BF130">
        <v>0.99621583561314431</v>
      </c>
      <c r="BG130">
        <v>0.98902232996632489</v>
      </c>
      <c r="BH130">
        <v>0.98902232996632489</v>
      </c>
      <c r="BJ130" t="e">
        <v>#VALUE!</v>
      </c>
    </row>
    <row r="131" spans="1:62" x14ac:dyDescent="0.2">
      <c r="A131" s="11">
        <v>0.88894029786147599</v>
      </c>
      <c r="B131" s="11"/>
      <c r="C131" s="11">
        <v>0.89416350948874768</v>
      </c>
      <c r="D131" s="22">
        <v>0.90162171840160388</v>
      </c>
      <c r="E131" s="13">
        <v>0.90536167052879535</v>
      </c>
      <c r="F131">
        <v>0.9122098636846514</v>
      </c>
      <c r="G131" s="23">
        <v>0.92396894550935016</v>
      </c>
      <c r="H131">
        <v>0.93540307527102207</v>
      </c>
      <c r="I131">
        <v>0.94404778554423796</v>
      </c>
      <c r="J131">
        <v>0.94961631357413567</v>
      </c>
      <c r="K131">
        <v>0.95549395753916855</v>
      </c>
      <c r="N131">
        <v>0.96862340951699977</v>
      </c>
      <c r="O131">
        <v>0.97035200248312947</v>
      </c>
      <c r="Q131">
        <v>0.96897862282373426</v>
      </c>
      <c r="R131">
        <v>0.96850801937239772</v>
      </c>
      <c r="S131" s="29"/>
      <c r="T131" s="30"/>
      <c r="U131" s="29"/>
      <c r="V131" s="31"/>
      <c r="W131">
        <v>0.97826450733380677</v>
      </c>
      <c r="X131">
        <v>0.98027748726795061</v>
      </c>
      <c r="Y131">
        <v>0.98342709584604016</v>
      </c>
      <c r="Z131">
        <v>0.98462834468752425</v>
      </c>
      <c r="AA131">
        <v>0.9862431629163152</v>
      </c>
      <c r="AB131">
        <v>0.98674165688579851</v>
      </c>
      <c r="AC131">
        <v>0.98705774919756306</v>
      </c>
      <c r="AD131">
        <v>0.98936850807054877</v>
      </c>
      <c r="AE131">
        <v>0.99130417103255553</v>
      </c>
      <c r="AF131">
        <v>0.99196977355300076</v>
      </c>
      <c r="AG131">
        <v>0.99431599162359574</v>
      </c>
      <c r="AH131">
        <v>0.9976492284127495</v>
      </c>
      <c r="AI131">
        <v>0.99857735855152918</v>
      </c>
      <c r="AJ131">
        <v>0.99830903082881961</v>
      </c>
      <c r="AK131">
        <v>0.98657897254480253</v>
      </c>
      <c r="AL131">
        <v>0.98707282233853744</v>
      </c>
      <c r="AM131">
        <v>0.98681242282460757</v>
      </c>
      <c r="AN131">
        <v>0.98685837663572362</v>
      </c>
      <c r="AO131">
        <v>0.98785447431022089</v>
      </c>
      <c r="AP131">
        <v>0.98701697615507911</v>
      </c>
      <c r="AQ131">
        <v>0.99144451079063456</v>
      </c>
      <c r="AR131">
        <v>0.99695927134781182</v>
      </c>
      <c r="AS131">
        <v>0.99872588949855101</v>
      </c>
      <c r="AT131">
        <v>1</v>
      </c>
      <c r="AU131">
        <v>0.99813485566694027</v>
      </c>
      <c r="AV131">
        <v>0.9970139156348542</v>
      </c>
      <c r="AW131">
        <v>0.98653590391866908</v>
      </c>
      <c r="AX131">
        <v>0.98655712650360095</v>
      </c>
      <c r="AY131">
        <v>0.98515602671533387</v>
      </c>
      <c r="AZ131">
        <v>0.98470189884702963</v>
      </c>
      <c r="BA131">
        <v>0.98550832866503113</v>
      </c>
      <c r="BB131">
        <v>0.98405945203621215</v>
      </c>
      <c r="BC131">
        <v>0.98889859659300838</v>
      </c>
      <c r="BD131">
        <v>0.998403803898819</v>
      </c>
      <c r="BE131">
        <v>0.99941678396145839</v>
      </c>
      <c r="BF131">
        <v>0.99910076056071817</v>
      </c>
      <c r="BG131">
        <v>0.9949559021487302</v>
      </c>
      <c r="BH131">
        <v>0.9949559021487302</v>
      </c>
      <c r="BJ131" t="e">
        <v>#VALUE!</v>
      </c>
    </row>
    <row r="132" spans="1:62" x14ac:dyDescent="0.2">
      <c r="A132" s="11">
        <v>0.87924201077014297</v>
      </c>
      <c r="B132" s="11"/>
      <c r="C132" s="11">
        <v>0.88154172663098584</v>
      </c>
      <c r="D132" s="22">
        <v>0.88908131027134896</v>
      </c>
      <c r="E132" s="13">
        <v>0.8923637827271842</v>
      </c>
      <c r="F132">
        <v>0.89900957261373926</v>
      </c>
      <c r="G132" s="23">
        <v>0.91075072269015878</v>
      </c>
      <c r="H132">
        <v>0.92250918429277518</v>
      </c>
      <c r="I132">
        <v>0.93087783846057737</v>
      </c>
      <c r="J132">
        <v>0.93595004824065131</v>
      </c>
      <c r="K132">
        <v>0.94115863728258498</v>
      </c>
      <c r="N132">
        <v>0.95542448781692346</v>
      </c>
      <c r="O132">
        <v>0.95675585064689672</v>
      </c>
      <c r="Q132">
        <v>0.95420425846905033</v>
      </c>
      <c r="R132">
        <v>0.95341956059698751</v>
      </c>
      <c r="S132" s="29"/>
      <c r="T132" s="30"/>
      <c r="U132" s="29"/>
      <c r="V132" s="31"/>
      <c r="W132">
        <v>0.96472685914525924</v>
      </c>
      <c r="X132">
        <v>0.96751499180393574</v>
      </c>
      <c r="Y132">
        <v>0.97163104395664712</v>
      </c>
      <c r="Z132">
        <v>0.97322949691121086</v>
      </c>
      <c r="AA132">
        <v>0.97516119874221596</v>
      </c>
      <c r="AB132">
        <v>0.97567071013618056</v>
      </c>
      <c r="AC132">
        <v>0.97608987508833756</v>
      </c>
      <c r="AD132">
        <v>0.97936966328859487</v>
      </c>
      <c r="AE132">
        <v>0.98211554191157258</v>
      </c>
      <c r="AF132">
        <v>0.98329222805686234</v>
      </c>
      <c r="AG132">
        <v>0.98694499145215042</v>
      </c>
      <c r="AH132">
        <v>0.99292844122463109</v>
      </c>
      <c r="AI132">
        <v>0.9971671644709692</v>
      </c>
      <c r="AJ132">
        <v>0.99776973692419568</v>
      </c>
      <c r="AK132">
        <v>0.97675961305391967</v>
      </c>
      <c r="AL132">
        <v>0.97769383453932257</v>
      </c>
      <c r="AM132">
        <v>0.97778833142675725</v>
      </c>
      <c r="AN132">
        <v>0.97786526182376077</v>
      </c>
      <c r="AO132">
        <v>0.97901933308854572</v>
      </c>
      <c r="AP132">
        <v>0.97837930168893861</v>
      </c>
      <c r="AQ132">
        <v>0.98429481492644177</v>
      </c>
      <c r="AR132">
        <v>0.99078538546095896</v>
      </c>
      <c r="AS132">
        <v>0.99396001613525553</v>
      </c>
      <c r="AT132">
        <v>0.99813485566694027</v>
      </c>
      <c r="AU132">
        <v>1</v>
      </c>
      <c r="AV132">
        <v>0.99970314101202828</v>
      </c>
      <c r="AW132">
        <v>0.97936858808072247</v>
      </c>
      <c r="AX132">
        <v>0.9798666707700544</v>
      </c>
      <c r="AY132">
        <v>0.97884088058042762</v>
      </c>
      <c r="AZ132">
        <v>0.97844552218842318</v>
      </c>
      <c r="BA132">
        <v>0.97949822710688528</v>
      </c>
      <c r="BB132">
        <v>0.97823529685685506</v>
      </c>
      <c r="BC132">
        <v>0.98462167314420379</v>
      </c>
      <c r="BD132">
        <v>0.99402741268707551</v>
      </c>
      <c r="BE132">
        <v>0.99652087514938603</v>
      </c>
      <c r="BF132">
        <v>0.99921001168776868</v>
      </c>
      <c r="BG132">
        <v>0.99895766028158861</v>
      </c>
      <c r="BH132">
        <v>0.99895766028158861</v>
      </c>
      <c r="BJ132" t="e">
        <v>#VALUE!</v>
      </c>
    </row>
    <row r="133" spans="1:62" x14ac:dyDescent="0.2">
      <c r="A133" s="11">
        <v>0.87187804552207893</v>
      </c>
      <c r="B133" s="11"/>
      <c r="C133" s="11">
        <v>0.87417949739822509</v>
      </c>
      <c r="D133" s="22">
        <v>0.88197682014742007</v>
      </c>
      <c r="E133" s="13">
        <v>0.88529565945625044</v>
      </c>
      <c r="F133">
        <v>0.8922733343728676</v>
      </c>
      <c r="G133" s="23">
        <v>0.90446020831283547</v>
      </c>
      <c r="H133">
        <v>0.91664040862947116</v>
      </c>
      <c r="I133">
        <v>0.92536529984012827</v>
      </c>
      <c r="J133">
        <v>0.93068658540117477</v>
      </c>
      <c r="K133">
        <v>0.9361331437444359</v>
      </c>
      <c r="N133">
        <v>0.95129799617460786</v>
      </c>
      <c r="O133">
        <v>0.95258803751426302</v>
      </c>
      <c r="Q133">
        <v>0.94966579286639841</v>
      </c>
      <c r="R133">
        <v>0.94863074680464066</v>
      </c>
      <c r="S133" s="29"/>
      <c r="T133" s="30"/>
      <c r="U133" s="29"/>
      <c r="V133" s="31"/>
      <c r="W133">
        <v>0.96024483326232368</v>
      </c>
      <c r="X133">
        <v>0.96315087323545157</v>
      </c>
      <c r="Y133">
        <v>0.96760569513532035</v>
      </c>
      <c r="Z133">
        <v>0.96940906581719632</v>
      </c>
      <c r="AA133">
        <v>0.97149831945895726</v>
      </c>
      <c r="AB133">
        <v>0.97199898342269464</v>
      </c>
      <c r="AC133">
        <v>0.9722297080398733</v>
      </c>
      <c r="AD133">
        <v>0.97566741862644579</v>
      </c>
      <c r="AE133">
        <v>0.9787084906976784</v>
      </c>
      <c r="AF133">
        <v>0.97981553502082419</v>
      </c>
      <c r="AG133">
        <v>0.98403206962968259</v>
      </c>
      <c r="AH133">
        <v>0.99092319789608796</v>
      </c>
      <c r="AI133">
        <v>0.99588646177111029</v>
      </c>
      <c r="AJ133">
        <v>0.99705974508972961</v>
      </c>
      <c r="AK133">
        <v>0.9749173901356748</v>
      </c>
      <c r="AL133">
        <v>0.9760889084484794</v>
      </c>
      <c r="AM133">
        <v>0.97636421076381108</v>
      </c>
      <c r="AN133">
        <v>0.97644898175965633</v>
      </c>
      <c r="AO133">
        <v>0.97742461765868294</v>
      </c>
      <c r="AP133">
        <v>0.97680528714133508</v>
      </c>
      <c r="AQ133">
        <v>0.98279306036628622</v>
      </c>
      <c r="AR133">
        <v>0.98811671706088799</v>
      </c>
      <c r="AS133">
        <v>0.99188677239158807</v>
      </c>
      <c r="AT133">
        <v>0.9970139156348542</v>
      </c>
      <c r="AU133">
        <v>0.99970314101202828</v>
      </c>
      <c r="AV133">
        <v>1</v>
      </c>
      <c r="AW133">
        <v>0.97851533526932244</v>
      </c>
      <c r="AX133">
        <v>0.97927525414678951</v>
      </c>
      <c r="AY133">
        <v>0.97844832460276066</v>
      </c>
      <c r="AZ133">
        <v>0.9780701637666146</v>
      </c>
      <c r="BA133">
        <v>0.9789604231656468</v>
      </c>
      <c r="BB133">
        <v>0.97770673800760144</v>
      </c>
      <c r="BC133">
        <v>0.98411312181874544</v>
      </c>
      <c r="BD133">
        <v>0.99195928184884397</v>
      </c>
      <c r="BE133">
        <v>0.99506187157379378</v>
      </c>
      <c r="BF133">
        <v>0.99873242116797178</v>
      </c>
      <c r="BG133">
        <v>0.99937611828530826</v>
      </c>
      <c r="BH133">
        <v>0.99937611828530826</v>
      </c>
      <c r="BJ133" t="e">
        <v>#VALUE!</v>
      </c>
    </row>
    <row r="134" spans="1:62" x14ac:dyDescent="0.2">
      <c r="A134" s="11">
        <v>0.88217581384663235</v>
      </c>
      <c r="B134" s="11"/>
      <c r="C134" s="11">
        <v>0.90174018374252163</v>
      </c>
      <c r="D134" s="22">
        <v>0.90835396273244162</v>
      </c>
      <c r="E134" s="13">
        <v>0.91140563986295631</v>
      </c>
      <c r="F134">
        <v>0.91819017405834125</v>
      </c>
      <c r="G134" s="23">
        <v>0.92930761647164384</v>
      </c>
      <c r="H134">
        <v>0.93975762427622567</v>
      </c>
      <c r="I134">
        <v>0.94854036881252524</v>
      </c>
      <c r="J134">
        <v>0.95446845363243749</v>
      </c>
      <c r="K134">
        <v>0.9606788536109484</v>
      </c>
      <c r="N134">
        <v>0.971751661581157</v>
      </c>
      <c r="O134">
        <v>0.97373282536928996</v>
      </c>
      <c r="Q134">
        <v>0.97258225795452802</v>
      </c>
      <c r="R134">
        <v>0.97115790523668677</v>
      </c>
      <c r="S134" s="29"/>
      <c r="T134" s="30"/>
      <c r="U134" s="29"/>
      <c r="V134" s="31"/>
      <c r="W134">
        <v>0.97477722648070397</v>
      </c>
      <c r="X134">
        <v>0.97581852244205147</v>
      </c>
      <c r="Y134">
        <v>0.97838293765327189</v>
      </c>
      <c r="Z134">
        <v>0.97929502052674966</v>
      </c>
      <c r="AA134">
        <v>0.98180306604692857</v>
      </c>
      <c r="AB134">
        <v>0.98232337271441195</v>
      </c>
      <c r="AC134">
        <v>0.98151144894254261</v>
      </c>
      <c r="AD134">
        <v>0.98244816055591833</v>
      </c>
      <c r="AE134">
        <v>0.98400245246352969</v>
      </c>
      <c r="AF134">
        <v>0.9822952626878847</v>
      </c>
      <c r="AG134">
        <v>0.98245756734602119</v>
      </c>
      <c r="AH134">
        <v>0.98319451705576555</v>
      </c>
      <c r="AI134">
        <v>0.97915257120286991</v>
      </c>
      <c r="AJ134">
        <v>0.97892914207635473</v>
      </c>
      <c r="AK134">
        <v>0.99733063488635643</v>
      </c>
      <c r="AL134">
        <v>0.99767373834225548</v>
      </c>
      <c r="AM134">
        <v>0.99846837877395134</v>
      </c>
      <c r="AN134">
        <v>0.9986766361630397</v>
      </c>
      <c r="AO134">
        <v>0.99861909026901108</v>
      </c>
      <c r="AP134">
        <v>0.99853893424314355</v>
      </c>
      <c r="AQ134">
        <v>0.99769097832043496</v>
      </c>
      <c r="AR134">
        <v>0.98870960177629741</v>
      </c>
      <c r="AS134">
        <v>0.98811646810124854</v>
      </c>
      <c r="AT134">
        <v>0.98653590391866908</v>
      </c>
      <c r="AU134">
        <v>0.97936858808072247</v>
      </c>
      <c r="AV134">
        <v>0.97851533526932244</v>
      </c>
      <c r="AW134">
        <v>1</v>
      </c>
      <c r="AX134">
        <v>0.99991888779227067</v>
      </c>
      <c r="AY134">
        <v>0.99966788103847015</v>
      </c>
      <c r="AZ134">
        <v>0.99941291182901792</v>
      </c>
      <c r="BA134">
        <v>0.99912958419085263</v>
      </c>
      <c r="BB134">
        <v>0.99848810889153206</v>
      </c>
      <c r="BC134">
        <v>0.99765571213485349</v>
      </c>
      <c r="BD134">
        <v>0.98829569267161765</v>
      </c>
      <c r="BE134">
        <v>0.9868431072761199</v>
      </c>
      <c r="BF134">
        <v>0.98357708896489293</v>
      </c>
      <c r="BG134">
        <v>0.97403444363835123</v>
      </c>
      <c r="BH134">
        <v>0.97403444363835123</v>
      </c>
      <c r="BJ134" t="e">
        <v>#VALUE!</v>
      </c>
    </row>
    <row r="135" spans="1:62" x14ac:dyDescent="0.2">
      <c r="A135" s="11">
        <v>0.87822838803660797</v>
      </c>
      <c r="B135" s="11"/>
      <c r="C135" s="11">
        <v>0.89769263673826727</v>
      </c>
      <c r="D135" s="22">
        <v>0.90435647167689848</v>
      </c>
      <c r="E135" s="13">
        <v>0.90731450299392857</v>
      </c>
      <c r="F135">
        <v>0.9141227921002204</v>
      </c>
      <c r="G135" s="23">
        <v>0.92540732021496686</v>
      </c>
      <c r="H135">
        <v>0.93607954995774256</v>
      </c>
      <c r="I135">
        <v>0.94509341242156497</v>
      </c>
      <c r="J135">
        <v>0.95124759772681811</v>
      </c>
      <c r="K135">
        <v>0.95773257953047175</v>
      </c>
      <c r="N135">
        <v>0.96953129973464169</v>
      </c>
      <c r="O135">
        <v>0.97155462056915909</v>
      </c>
      <c r="Q135">
        <v>0.97029080674080681</v>
      </c>
      <c r="R135">
        <v>0.96879468946043978</v>
      </c>
      <c r="S135" s="29"/>
      <c r="T135" s="30"/>
      <c r="U135" s="29"/>
      <c r="V135" s="31"/>
      <c r="W135">
        <v>0.97292601184411731</v>
      </c>
      <c r="X135">
        <v>0.97405522368237429</v>
      </c>
      <c r="Y135">
        <v>0.97682892896139162</v>
      </c>
      <c r="Z135">
        <v>0.97787177147226656</v>
      </c>
      <c r="AA135">
        <v>0.98047574196115184</v>
      </c>
      <c r="AB135">
        <v>0.98102323560203974</v>
      </c>
      <c r="AC135">
        <v>0.98012749806708532</v>
      </c>
      <c r="AD135">
        <v>0.98117269069621271</v>
      </c>
      <c r="AE135">
        <v>0.98290255863342946</v>
      </c>
      <c r="AF135">
        <v>0.98115745579084013</v>
      </c>
      <c r="AG135">
        <v>0.98157971243907072</v>
      </c>
      <c r="AH135">
        <v>0.98278715190991262</v>
      </c>
      <c r="AI135">
        <v>0.97916798700499896</v>
      </c>
      <c r="AJ135">
        <v>0.97919349250683241</v>
      </c>
      <c r="AK135">
        <v>0.99677426957406035</v>
      </c>
      <c r="AL135">
        <v>0.9972656229602499</v>
      </c>
      <c r="AM135">
        <v>0.99816678671931502</v>
      </c>
      <c r="AN135">
        <v>0.99841106810089342</v>
      </c>
      <c r="AO135">
        <v>0.9982745284091038</v>
      </c>
      <c r="AP135">
        <v>0.99824050731841008</v>
      </c>
      <c r="AQ135">
        <v>0.99748891301314524</v>
      </c>
      <c r="AR135">
        <v>0.98794698685638527</v>
      </c>
      <c r="AS135">
        <v>0.98765046563918568</v>
      </c>
      <c r="AT135">
        <v>0.98655712650360095</v>
      </c>
      <c r="AU135">
        <v>0.9798666707700544</v>
      </c>
      <c r="AV135">
        <v>0.97927525414678951</v>
      </c>
      <c r="AW135">
        <v>0.99991888779227067</v>
      </c>
      <c r="AX135">
        <v>1</v>
      </c>
      <c r="AY135">
        <v>0.9998648228366972</v>
      </c>
      <c r="AZ135">
        <v>0.9996514497199489</v>
      </c>
      <c r="BA135">
        <v>0.9992982667414031</v>
      </c>
      <c r="BB135">
        <v>0.9986979716777169</v>
      </c>
      <c r="BC135">
        <v>0.99796102344102755</v>
      </c>
      <c r="BD135">
        <v>0.98787052762131278</v>
      </c>
      <c r="BE135">
        <v>0.98671871819662682</v>
      </c>
      <c r="BF135">
        <v>0.98395329572543988</v>
      </c>
      <c r="BG135">
        <v>0.97492683663910773</v>
      </c>
      <c r="BH135">
        <v>0.97492683663910773</v>
      </c>
      <c r="BJ135" t="e">
        <v>#VALUE!</v>
      </c>
    </row>
    <row r="136" spans="1:62" x14ac:dyDescent="0.2">
      <c r="A136" s="11">
        <v>0.87402280481061156</v>
      </c>
      <c r="B136" s="11"/>
      <c r="C136" s="11">
        <v>0.89454671666615304</v>
      </c>
      <c r="D136" s="22">
        <v>0.90113842366372654</v>
      </c>
      <c r="E136" s="13">
        <v>0.90390611914033792</v>
      </c>
      <c r="F136">
        <v>0.91063065956680844</v>
      </c>
      <c r="G136" s="23">
        <v>0.92185015213400534</v>
      </c>
      <c r="H136">
        <v>0.93246207212337251</v>
      </c>
      <c r="I136">
        <v>0.94132919665444992</v>
      </c>
      <c r="J136">
        <v>0.94730928650603397</v>
      </c>
      <c r="K136">
        <v>0.95363842095472562</v>
      </c>
      <c r="N136">
        <v>0.9656063817320919</v>
      </c>
      <c r="O136">
        <v>0.96771182546359857</v>
      </c>
      <c r="Q136">
        <v>0.96638017583273661</v>
      </c>
      <c r="R136">
        <v>0.96481383511163554</v>
      </c>
      <c r="S136" s="29"/>
      <c r="T136" s="30"/>
      <c r="U136" s="29"/>
      <c r="V136" s="31"/>
      <c r="W136">
        <v>0.96925762226571244</v>
      </c>
      <c r="X136">
        <v>0.97043396905591073</v>
      </c>
      <c r="Y136">
        <v>0.97338764409138634</v>
      </c>
      <c r="Z136">
        <v>0.97450658348980368</v>
      </c>
      <c r="AA136">
        <v>0.97733461039003133</v>
      </c>
      <c r="AB136">
        <v>0.97798081357900002</v>
      </c>
      <c r="AC136">
        <v>0.97710271014121519</v>
      </c>
      <c r="AD136">
        <v>0.97833307203489239</v>
      </c>
      <c r="AE136">
        <v>0.98023511784831252</v>
      </c>
      <c r="AF136">
        <v>0.97842258408456562</v>
      </c>
      <c r="AG136">
        <v>0.9789081036578875</v>
      </c>
      <c r="AH136">
        <v>0.9804338186817263</v>
      </c>
      <c r="AI136">
        <v>0.97711644520845875</v>
      </c>
      <c r="AJ136">
        <v>0.97732751661290296</v>
      </c>
      <c r="AK136">
        <v>0.99545239680923792</v>
      </c>
      <c r="AL136">
        <v>0.99604439433171155</v>
      </c>
      <c r="AM136">
        <v>0.99719812207750735</v>
      </c>
      <c r="AN136">
        <v>0.99756556746746705</v>
      </c>
      <c r="AO136">
        <v>0.99747812491512933</v>
      </c>
      <c r="AP136">
        <v>0.99762802215166513</v>
      </c>
      <c r="AQ136">
        <v>0.996815583021468</v>
      </c>
      <c r="AR136">
        <v>0.98612055957490219</v>
      </c>
      <c r="AS136">
        <v>0.98590034852213704</v>
      </c>
      <c r="AT136">
        <v>0.98515602671533387</v>
      </c>
      <c r="AU136">
        <v>0.97884088058042762</v>
      </c>
      <c r="AV136">
        <v>0.97844832460276066</v>
      </c>
      <c r="AW136">
        <v>0.99966788103847015</v>
      </c>
      <c r="AX136">
        <v>0.9998648228366972</v>
      </c>
      <c r="AY136">
        <v>1</v>
      </c>
      <c r="AZ136">
        <v>0.99992448388285227</v>
      </c>
      <c r="BA136">
        <v>0.99964311632230907</v>
      </c>
      <c r="BB136">
        <v>0.99923405765406481</v>
      </c>
      <c r="BC136">
        <v>0.99835873833581235</v>
      </c>
      <c r="BD136">
        <v>0.98649480898462549</v>
      </c>
      <c r="BE136">
        <v>0.98542434787671518</v>
      </c>
      <c r="BF136">
        <v>0.98302402713217951</v>
      </c>
      <c r="BG136">
        <v>0.97440792711072266</v>
      </c>
      <c r="BH136">
        <v>0.97440792711072266</v>
      </c>
      <c r="BJ136" t="e">
        <v>#VALUE!</v>
      </c>
    </row>
    <row r="137" spans="1:62" x14ac:dyDescent="0.2">
      <c r="A137" s="11">
        <v>0.87038550681536231</v>
      </c>
      <c r="B137" s="11"/>
      <c r="C137" s="11">
        <v>0.89166607435498457</v>
      </c>
      <c r="D137" s="22">
        <v>0.89826188459680723</v>
      </c>
      <c r="E137" s="13">
        <v>0.90100780855260043</v>
      </c>
      <c r="F137">
        <v>0.90773879754542097</v>
      </c>
      <c r="G137" s="23">
        <v>0.91903089551116013</v>
      </c>
      <c r="H137">
        <v>0.92968999322540302</v>
      </c>
      <c r="I137">
        <v>0.93853458599663375</v>
      </c>
      <c r="J137">
        <v>0.94446512207543343</v>
      </c>
      <c r="K137">
        <v>0.95085060796966991</v>
      </c>
      <c r="N137">
        <v>0.9631113269492475</v>
      </c>
      <c r="O137">
        <v>0.96542452003719692</v>
      </c>
      <c r="Q137">
        <v>0.96428610392067948</v>
      </c>
      <c r="R137">
        <v>0.96278185218273804</v>
      </c>
      <c r="S137" s="29"/>
      <c r="T137" s="30"/>
      <c r="U137" s="29"/>
      <c r="V137" s="31"/>
      <c r="W137">
        <v>0.96788674843555533</v>
      </c>
      <c r="X137">
        <v>0.9690042684138005</v>
      </c>
      <c r="Y137">
        <v>0.97200586408058598</v>
      </c>
      <c r="Z137">
        <v>0.97315202562354386</v>
      </c>
      <c r="AA137">
        <v>0.97609726435383837</v>
      </c>
      <c r="AB137">
        <v>0.9768732880522254</v>
      </c>
      <c r="AC137">
        <v>0.97608058473456105</v>
      </c>
      <c r="AD137">
        <v>0.97739725804341093</v>
      </c>
      <c r="AE137">
        <v>0.97934809280688939</v>
      </c>
      <c r="AF137">
        <v>0.97755306212876458</v>
      </c>
      <c r="AG137">
        <v>0.97800572441009592</v>
      </c>
      <c r="AH137">
        <v>0.9795448742552032</v>
      </c>
      <c r="AI137">
        <v>0.97625556787394152</v>
      </c>
      <c r="AJ137">
        <v>0.97645707522799374</v>
      </c>
      <c r="AK137">
        <v>0.99471478118213874</v>
      </c>
      <c r="AL137">
        <v>0.99534122172861572</v>
      </c>
      <c r="AM137">
        <v>0.99662334498909522</v>
      </c>
      <c r="AN137">
        <v>0.99713289814763317</v>
      </c>
      <c r="AO137">
        <v>0.9971463108378954</v>
      </c>
      <c r="AP137">
        <v>0.99737268329785178</v>
      </c>
      <c r="AQ137">
        <v>0.99660251259597343</v>
      </c>
      <c r="AR137">
        <v>0.98567953153301469</v>
      </c>
      <c r="AS137">
        <v>0.98543887084903237</v>
      </c>
      <c r="AT137">
        <v>0.98470189884702963</v>
      </c>
      <c r="AU137">
        <v>0.97844552218842318</v>
      </c>
      <c r="AV137">
        <v>0.9780701637666146</v>
      </c>
      <c r="AW137">
        <v>0.99941291182901792</v>
      </c>
      <c r="AX137">
        <v>0.9996514497199489</v>
      </c>
      <c r="AY137">
        <v>0.99992448388285227</v>
      </c>
      <c r="AZ137">
        <v>1</v>
      </c>
      <c r="BA137">
        <v>0.9998297523643519</v>
      </c>
      <c r="BB137">
        <v>0.99950166655643857</v>
      </c>
      <c r="BC137">
        <v>0.99859691801155737</v>
      </c>
      <c r="BD137">
        <v>0.98638053817756988</v>
      </c>
      <c r="BE137">
        <v>0.98528611021871904</v>
      </c>
      <c r="BF137">
        <v>0.98289679930757901</v>
      </c>
      <c r="BG137">
        <v>0.97435842693167041</v>
      </c>
      <c r="BH137">
        <v>0.97435842693167041</v>
      </c>
      <c r="BJ137" t="e">
        <v>#VALUE!</v>
      </c>
    </row>
    <row r="138" spans="1:62" x14ac:dyDescent="0.2">
      <c r="A138" s="11">
        <v>0.87317871084813226</v>
      </c>
      <c r="B138" s="11"/>
      <c r="C138" s="11">
        <v>0.89452521682185115</v>
      </c>
      <c r="D138" s="22">
        <v>0.90098227618248605</v>
      </c>
      <c r="E138" s="13">
        <v>0.90361801907087824</v>
      </c>
      <c r="F138">
        <v>0.91011186126218513</v>
      </c>
      <c r="G138" s="23">
        <v>0.92104154566514829</v>
      </c>
      <c r="H138">
        <v>0.9312724556190225</v>
      </c>
      <c r="I138">
        <v>0.93948249431139086</v>
      </c>
      <c r="J138">
        <v>0.94478583962078488</v>
      </c>
      <c r="K138">
        <v>0.95049041621535602</v>
      </c>
      <c r="N138">
        <v>0.96205783897339003</v>
      </c>
      <c r="O138">
        <v>0.96441883403728923</v>
      </c>
      <c r="Q138">
        <v>0.96341889686766347</v>
      </c>
      <c r="R138">
        <v>0.96209124639782684</v>
      </c>
      <c r="S138" s="29"/>
      <c r="T138" s="30"/>
      <c r="U138" s="29"/>
      <c r="V138" s="31"/>
      <c r="W138">
        <v>0.96761025490816532</v>
      </c>
      <c r="X138">
        <v>0.96876393852173037</v>
      </c>
      <c r="Y138">
        <v>0.97174409276452722</v>
      </c>
      <c r="Z138">
        <v>0.97283571117722878</v>
      </c>
      <c r="AA138">
        <v>0.97585093253227984</v>
      </c>
      <c r="AB138">
        <v>0.97672670583725107</v>
      </c>
      <c r="AC138">
        <v>0.9762265335859317</v>
      </c>
      <c r="AD138">
        <v>0.97781277026480173</v>
      </c>
      <c r="AE138">
        <v>0.97977223855958362</v>
      </c>
      <c r="AF138">
        <v>0.97816841380824904</v>
      </c>
      <c r="AG138">
        <v>0.97851604105193668</v>
      </c>
      <c r="AH138">
        <v>0.97995952634724115</v>
      </c>
      <c r="AI138">
        <v>0.9768914764276857</v>
      </c>
      <c r="AJ138">
        <v>0.97697782536972733</v>
      </c>
      <c r="AK138">
        <v>0.99413916235202227</v>
      </c>
      <c r="AL138">
        <v>0.99470302693005652</v>
      </c>
      <c r="AM138">
        <v>0.99605852913751303</v>
      </c>
      <c r="AN138">
        <v>0.99667314192539946</v>
      </c>
      <c r="AO138">
        <v>0.99700939908258934</v>
      </c>
      <c r="AP138">
        <v>0.99738853421024765</v>
      </c>
      <c r="AQ138">
        <v>0.99695554268052911</v>
      </c>
      <c r="AR138">
        <v>0.98666376487750562</v>
      </c>
      <c r="AS138">
        <v>0.98630125833592153</v>
      </c>
      <c r="AT138">
        <v>0.98550832866503113</v>
      </c>
      <c r="AU138">
        <v>0.97949822710688528</v>
      </c>
      <c r="AV138">
        <v>0.9789604231656468</v>
      </c>
      <c r="AW138">
        <v>0.99912958419085263</v>
      </c>
      <c r="AX138">
        <v>0.9992982667414031</v>
      </c>
      <c r="AY138">
        <v>0.99964311632230907</v>
      </c>
      <c r="AZ138">
        <v>0.9998297523643519</v>
      </c>
      <c r="BA138">
        <v>1</v>
      </c>
      <c r="BB138">
        <v>0.99984053840953002</v>
      </c>
      <c r="BC138">
        <v>0.99920678670991425</v>
      </c>
      <c r="BD138">
        <v>0.98762116397130151</v>
      </c>
      <c r="BE138">
        <v>0.98641495305585492</v>
      </c>
      <c r="BF138">
        <v>0.98397684051166101</v>
      </c>
      <c r="BG138">
        <v>0.97567385744537893</v>
      </c>
      <c r="BH138">
        <v>0.97567385744537893</v>
      </c>
      <c r="BJ138" t="e">
        <v>#VALUE!</v>
      </c>
    </row>
    <row r="139" spans="1:62" x14ac:dyDescent="0.2">
      <c r="A139" s="11">
        <v>0.87433661478547586</v>
      </c>
      <c r="B139" s="11"/>
      <c r="C139" s="11">
        <v>0.89619759447259895</v>
      </c>
      <c r="D139" s="22">
        <v>0.90231066102030477</v>
      </c>
      <c r="E139" s="13">
        <v>0.904521194780052</v>
      </c>
      <c r="F139">
        <v>0.91051637355586201</v>
      </c>
      <c r="G139" s="23">
        <v>0.92086414836682362</v>
      </c>
      <c r="H139">
        <v>0.93052406153636724</v>
      </c>
      <c r="I139">
        <v>0.93815991536420806</v>
      </c>
      <c r="J139">
        <v>0.94302996866608491</v>
      </c>
      <c r="K139">
        <v>0.94821094945372686</v>
      </c>
      <c r="N139">
        <v>0.95925718268820914</v>
      </c>
      <c r="O139">
        <v>0.96159653009403645</v>
      </c>
      <c r="Q139">
        <v>0.96060572297242475</v>
      </c>
      <c r="R139">
        <v>0.95936332155160198</v>
      </c>
      <c r="S139" s="29"/>
      <c r="T139" s="30"/>
      <c r="U139" s="29"/>
      <c r="V139" s="31"/>
      <c r="W139">
        <v>0.964966000737563</v>
      </c>
      <c r="X139">
        <v>0.96623540129435359</v>
      </c>
      <c r="Y139">
        <v>0.96929775508532767</v>
      </c>
      <c r="Z139">
        <v>0.9704121050891833</v>
      </c>
      <c r="AA139">
        <v>0.97358764897254868</v>
      </c>
      <c r="AB139">
        <v>0.97451741568464223</v>
      </c>
      <c r="AC139">
        <v>0.97413494190708005</v>
      </c>
      <c r="AD139">
        <v>0.97598255688188207</v>
      </c>
      <c r="AE139">
        <v>0.97804879749179896</v>
      </c>
      <c r="AF139">
        <v>0.97638357768619932</v>
      </c>
      <c r="AG139">
        <v>0.9766129152133679</v>
      </c>
      <c r="AH139">
        <v>0.97805855711468292</v>
      </c>
      <c r="AI139">
        <v>0.97516132083047147</v>
      </c>
      <c r="AJ139">
        <v>0.97531903909925233</v>
      </c>
      <c r="AK139">
        <v>0.99301133297056032</v>
      </c>
      <c r="AL139">
        <v>0.99361323402462487</v>
      </c>
      <c r="AM139">
        <v>0.99515100451047067</v>
      </c>
      <c r="AN139">
        <v>0.99583776306769112</v>
      </c>
      <c r="AO139">
        <v>0.99632574833814092</v>
      </c>
      <c r="AP139">
        <v>0.99700333446165645</v>
      </c>
      <c r="AQ139">
        <v>0.9965737590667143</v>
      </c>
      <c r="AR139">
        <v>0.98528049655066474</v>
      </c>
      <c r="AS139">
        <v>0.98480448061829495</v>
      </c>
      <c r="AT139">
        <v>0.98405945203621215</v>
      </c>
      <c r="AU139">
        <v>0.97823529685685506</v>
      </c>
      <c r="AV139">
        <v>0.97770673800760144</v>
      </c>
      <c r="AW139">
        <v>0.99848810889153206</v>
      </c>
      <c r="AX139">
        <v>0.9986979716777169</v>
      </c>
      <c r="AY139">
        <v>0.99923405765406481</v>
      </c>
      <c r="AZ139">
        <v>0.99950166655643857</v>
      </c>
      <c r="BA139">
        <v>0.99984053840953002</v>
      </c>
      <c r="BB139">
        <v>1</v>
      </c>
      <c r="BC139">
        <v>0.99933956039992633</v>
      </c>
      <c r="BD139">
        <v>0.98636656812386447</v>
      </c>
      <c r="BE139">
        <v>0.9850555402658483</v>
      </c>
      <c r="BF139">
        <v>0.98267478136690145</v>
      </c>
      <c r="BG139">
        <v>0.97455615413460062</v>
      </c>
      <c r="BH139">
        <v>0.97455615413460062</v>
      </c>
      <c r="BJ139" t="e">
        <v>#VALUE!</v>
      </c>
    </row>
    <row r="140" spans="1:62" x14ac:dyDescent="0.2">
      <c r="A140" s="11">
        <v>0.87806352005062915</v>
      </c>
      <c r="B140" s="11"/>
      <c r="C140" s="11">
        <v>0.89677835311738974</v>
      </c>
      <c r="D140" s="22">
        <v>0.90291074507187863</v>
      </c>
      <c r="E140" s="13">
        <v>0.90499682962073169</v>
      </c>
      <c r="F140">
        <v>0.9107369833427359</v>
      </c>
      <c r="G140" s="23">
        <v>0.92097388092553567</v>
      </c>
      <c r="H140">
        <v>0.93068458527165099</v>
      </c>
      <c r="I140">
        <v>0.93811821443568755</v>
      </c>
      <c r="J140">
        <v>0.94279058077233024</v>
      </c>
      <c r="K140">
        <v>0.94772658114605779</v>
      </c>
      <c r="N140">
        <v>0.9592172804160628</v>
      </c>
      <c r="O140">
        <v>0.96142773983863139</v>
      </c>
      <c r="Q140">
        <v>0.96022572690595276</v>
      </c>
      <c r="R140">
        <v>0.95916097556404067</v>
      </c>
      <c r="S140" s="29"/>
      <c r="T140" s="30"/>
      <c r="U140" s="29"/>
      <c r="V140" s="31"/>
      <c r="W140">
        <v>0.96616048998471371</v>
      </c>
      <c r="X140">
        <v>0.96779013991808305</v>
      </c>
      <c r="Y140">
        <v>0.971127865408557</v>
      </c>
      <c r="Z140">
        <v>0.97236239631322674</v>
      </c>
      <c r="AA140">
        <v>0.97544431699665446</v>
      </c>
      <c r="AB140">
        <v>0.97637060441395407</v>
      </c>
      <c r="AC140">
        <v>0.97623611527888965</v>
      </c>
      <c r="AD140">
        <v>0.97854850893790912</v>
      </c>
      <c r="AE140">
        <v>0.98082965055421345</v>
      </c>
      <c r="AF140">
        <v>0.97965023480061453</v>
      </c>
      <c r="AG140">
        <v>0.98040937328684308</v>
      </c>
      <c r="AH140">
        <v>0.98268914732642798</v>
      </c>
      <c r="AI140">
        <v>0.98123095211702704</v>
      </c>
      <c r="AJ140">
        <v>0.98148598969301093</v>
      </c>
      <c r="AK140">
        <v>0.99233145639346843</v>
      </c>
      <c r="AL140">
        <v>0.99303475794459306</v>
      </c>
      <c r="AM140">
        <v>0.99445206648000994</v>
      </c>
      <c r="AN140">
        <v>0.99511311015214077</v>
      </c>
      <c r="AO140">
        <v>0.99585089935431259</v>
      </c>
      <c r="AP140">
        <v>0.99650811209629697</v>
      </c>
      <c r="AQ140">
        <v>0.99728927796811306</v>
      </c>
      <c r="AR140">
        <v>0.988612667673475</v>
      </c>
      <c r="AS140">
        <v>0.98872025279742348</v>
      </c>
      <c r="AT140">
        <v>0.98889859659300838</v>
      </c>
      <c r="AU140">
        <v>0.98462167314420379</v>
      </c>
      <c r="AV140">
        <v>0.98411312181874544</v>
      </c>
      <c r="AW140">
        <v>0.99765571213485349</v>
      </c>
      <c r="AX140">
        <v>0.99796102344102755</v>
      </c>
      <c r="AY140">
        <v>0.99835873833581235</v>
      </c>
      <c r="AZ140">
        <v>0.99859691801155737</v>
      </c>
      <c r="BA140">
        <v>0.99920678670991425</v>
      </c>
      <c r="BB140">
        <v>0.99933956039992633</v>
      </c>
      <c r="BC140">
        <v>1</v>
      </c>
      <c r="BD140">
        <v>0.99024299396582405</v>
      </c>
      <c r="BE140">
        <v>0.98954507776046885</v>
      </c>
      <c r="BF140">
        <v>0.9881160905786377</v>
      </c>
      <c r="BG140">
        <v>0.98157253856894056</v>
      </c>
      <c r="BH140">
        <v>0.98157253856894056</v>
      </c>
      <c r="BJ140" t="e">
        <v>#VALUE!</v>
      </c>
    </row>
    <row r="141" spans="1:62" x14ac:dyDescent="0.2">
      <c r="A141" s="11">
        <v>0.89219575571063892</v>
      </c>
      <c r="B141" s="11"/>
      <c r="C141" s="11">
        <v>0.90117343782145265</v>
      </c>
      <c r="D141" s="22">
        <v>0.90830099876702586</v>
      </c>
      <c r="E141" s="13">
        <v>0.91216979667034137</v>
      </c>
      <c r="F141">
        <v>0.91878546299160835</v>
      </c>
      <c r="G141" s="23">
        <v>0.93007945622078814</v>
      </c>
      <c r="H141">
        <v>0.94073371185289034</v>
      </c>
      <c r="I141">
        <v>0.94867729102039799</v>
      </c>
      <c r="J141">
        <v>0.95366774279760491</v>
      </c>
      <c r="K141">
        <v>0.95920952786005642</v>
      </c>
      <c r="N141">
        <v>0.97084189174964053</v>
      </c>
      <c r="O141">
        <v>0.97323915544935102</v>
      </c>
      <c r="Q141">
        <v>0.97322998431828378</v>
      </c>
      <c r="R141">
        <v>0.97330311531846725</v>
      </c>
      <c r="S141" s="29"/>
      <c r="T141" s="30"/>
      <c r="U141" s="29"/>
      <c r="V141" s="31"/>
      <c r="W141">
        <v>0.98319030672602259</v>
      </c>
      <c r="X141">
        <v>0.9845511726297157</v>
      </c>
      <c r="Y141">
        <v>0.98696076631109841</v>
      </c>
      <c r="Z141">
        <v>0.98777570398336056</v>
      </c>
      <c r="AA141">
        <v>0.98941746551880039</v>
      </c>
      <c r="AB141">
        <v>0.99024041898269333</v>
      </c>
      <c r="AC141">
        <v>0.99099601093181267</v>
      </c>
      <c r="AD141">
        <v>0.99297917847943917</v>
      </c>
      <c r="AE141">
        <v>0.99433160134924325</v>
      </c>
      <c r="AF141">
        <v>0.99487961315246098</v>
      </c>
      <c r="AG141">
        <v>0.99588295063420473</v>
      </c>
      <c r="AH141">
        <v>0.99697203008953883</v>
      </c>
      <c r="AI141">
        <v>0.99560902672526319</v>
      </c>
      <c r="AJ141">
        <v>0.99435487308841497</v>
      </c>
      <c r="AK141">
        <v>0.9891338203099147</v>
      </c>
      <c r="AL141">
        <v>0.98920829706315749</v>
      </c>
      <c r="AM141">
        <v>0.98897360667603784</v>
      </c>
      <c r="AN141">
        <v>0.98935603612130252</v>
      </c>
      <c r="AO141">
        <v>0.99081148932281193</v>
      </c>
      <c r="AP141">
        <v>0.99012974368277884</v>
      </c>
      <c r="AQ141">
        <v>0.99381540372621635</v>
      </c>
      <c r="AR141">
        <v>0.99918408527408242</v>
      </c>
      <c r="AS141">
        <v>0.99952356594545388</v>
      </c>
      <c r="AT141">
        <v>0.998403803898819</v>
      </c>
      <c r="AU141">
        <v>0.99402741268707551</v>
      </c>
      <c r="AV141">
        <v>0.99195928184884397</v>
      </c>
      <c r="AW141">
        <v>0.98829569267161765</v>
      </c>
      <c r="AX141">
        <v>0.98787052762131278</v>
      </c>
      <c r="AY141">
        <v>0.98649480898462549</v>
      </c>
      <c r="AZ141">
        <v>0.98638053817756988</v>
      </c>
      <c r="BA141">
        <v>0.98762116397130151</v>
      </c>
      <c r="BB141">
        <v>0.98636656812386447</v>
      </c>
      <c r="BC141">
        <v>0.99024299396582405</v>
      </c>
      <c r="BD141">
        <v>1</v>
      </c>
      <c r="BE141">
        <v>0.99953706739289017</v>
      </c>
      <c r="BF141">
        <v>0.9967638676415308</v>
      </c>
      <c r="BG141">
        <v>0.98999782777208511</v>
      </c>
      <c r="BH141">
        <v>0.98999782777208511</v>
      </c>
      <c r="BJ141" t="e">
        <v>#VALUE!</v>
      </c>
    </row>
    <row r="142" spans="1:62" x14ac:dyDescent="0.2">
      <c r="A142" s="11">
        <v>0.88550562370461861</v>
      </c>
      <c r="B142" s="11"/>
      <c r="C142" s="11">
        <v>0.89290542128466821</v>
      </c>
      <c r="D142" s="22">
        <v>0.90039901212918083</v>
      </c>
      <c r="E142" s="13">
        <v>0.90436648907161432</v>
      </c>
      <c r="F142">
        <v>0.91134597431829756</v>
      </c>
      <c r="G142" s="23">
        <v>0.92322068619446584</v>
      </c>
      <c r="H142">
        <v>0.93451810072326036</v>
      </c>
      <c r="I142">
        <v>0.94293889112354767</v>
      </c>
      <c r="J142">
        <v>0.94825988485690071</v>
      </c>
      <c r="K142">
        <v>0.95413393746834774</v>
      </c>
      <c r="N142">
        <v>0.96708513476348157</v>
      </c>
      <c r="O142">
        <v>0.96938599058675767</v>
      </c>
      <c r="Q142">
        <v>0.9688921595485992</v>
      </c>
      <c r="R142">
        <v>0.96875568727039785</v>
      </c>
      <c r="S142" s="29"/>
      <c r="T142" s="30"/>
      <c r="U142" s="29"/>
      <c r="V142" s="31"/>
      <c r="W142">
        <v>0.97954368938699066</v>
      </c>
      <c r="X142">
        <v>0.98115467016596325</v>
      </c>
      <c r="Y142">
        <v>0.98401217513638584</v>
      </c>
      <c r="Z142">
        <v>0.98508518054722671</v>
      </c>
      <c r="AA142">
        <v>0.9867944668198616</v>
      </c>
      <c r="AB142">
        <v>0.98758667782003984</v>
      </c>
      <c r="AC142">
        <v>0.98821109592591416</v>
      </c>
      <c r="AD142">
        <v>0.99047002545471974</v>
      </c>
      <c r="AE142">
        <v>0.99218797724210306</v>
      </c>
      <c r="AF142">
        <v>0.99289249065871599</v>
      </c>
      <c r="AG142">
        <v>0.99473966912525735</v>
      </c>
      <c r="AH142">
        <v>0.99713505826144766</v>
      </c>
      <c r="AI142">
        <v>0.99710438734966489</v>
      </c>
      <c r="AJ142">
        <v>0.99644768681657547</v>
      </c>
      <c r="AK142">
        <v>0.98689111984980371</v>
      </c>
      <c r="AL142">
        <v>0.98724434068016031</v>
      </c>
      <c r="AM142">
        <v>0.98708282441979167</v>
      </c>
      <c r="AN142">
        <v>0.98743597117031301</v>
      </c>
      <c r="AO142">
        <v>0.98875918017281816</v>
      </c>
      <c r="AP142">
        <v>0.98799388360583795</v>
      </c>
      <c r="AQ142">
        <v>0.99227867027598926</v>
      </c>
      <c r="AR142">
        <v>0.99791850488926959</v>
      </c>
      <c r="AS142">
        <v>0.99915964779702859</v>
      </c>
      <c r="AT142">
        <v>0.99941678396145839</v>
      </c>
      <c r="AU142">
        <v>0.99652087514938603</v>
      </c>
      <c r="AV142">
        <v>0.99506187157379378</v>
      </c>
      <c r="AW142">
        <v>0.9868431072761199</v>
      </c>
      <c r="AX142">
        <v>0.98671871819662682</v>
      </c>
      <c r="AY142">
        <v>0.98542434787671518</v>
      </c>
      <c r="AZ142">
        <v>0.98528611021871904</v>
      </c>
      <c r="BA142">
        <v>0.98641495305585492</v>
      </c>
      <c r="BB142">
        <v>0.9850555402658483</v>
      </c>
      <c r="BC142">
        <v>0.98954507776046885</v>
      </c>
      <c r="BD142">
        <v>0.99953706739289017</v>
      </c>
      <c r="BE142">
        <v>1</v>
      </c>
      <c r="BF142">
        <v>0.998643583238494</v>
      </c>
      <c r="BG142">
        <v>0.99344600160936936</v>
      </c>
      <c r="BH142">
        <v>0.99344600160936936</v>
      </c>
      <c r="BJ142" t="e">
        <v>#VALUE!</v>
      </c>
    </row>
    <row r="143" spans="1:62" x14ac:dyDescent="0.2">
      <c r="A143" s="11">
        <v>0.87504698916529577</v>
      </c>
      <c r="B143" s="11"/>
      <c r="C143" s="11">
        <v>0.88057324129488268</v>
      </c>
      <c r="D143" s="22">
        <v>0.8883622677351003</v>
      </c>
      <c r="E143" s="13">
        <v>0.89210970831804381</v>
      </c>
      <c r="F143">
        <v>0.89929265301755734</v>
      </c>
      <c r="G143" s="23">
        <v>0.91160062066280179</v>
      </c>
      <c r="H143">
        <v>0.92358009584405942</v>
      </c>
      <c r="I143">
        <v>0.93226501998726985</v>
      </c>
      <c r="J143">
        <v>0.93758871005753008</v>
      </c>
      <c r="K143">
        <v>0.94335324199223658</v>
      </c>
      <c r="N143">
        <v>0.95784409479720345</v>
      </c>
      <c r="O143">
        <v>0.95981435981108942</v>
      </c>
      <c r="Q143">
        <v>0.95818236004777768</v>
      </c>
      <c r="R143">
        <v>0.95757476536840502</v>
      </c>
      <c r="S143" s="29"/>
      <c r="T143" s="30"/>
      <c r="U143" s="29"/>
      <c r="V143" s="31"/>
      <c r="W143">
        <v>0.96936177556827707</v>
      </c>
      <c r="X143">
        <v>0.97156548311656632</v>
      </c>
      <c r="Y143">
        <v>0.97530972061324261</v>
      </c>
      <c r="Z143">
        <v>0.97678990734594007</v>
      </c>
      <c r="AA143">
        <v>0.97880307795642096</v>
      </c>
      <c r="AB143">
        <v>0.97956107567622985</v>
      </c>
      <c r="AC143">
        <v>0.98003353687027639</v>
      </c>
      <c r="AD143">
        <v>0.98295100448770467</v>
      </c>
      <c r="AE143">
        <v>0.98540563866187292</v>
      </c>
      <c r="AF143">
        <v>0.986357401839837</v>
      </c>
      <c r="AG143">
        <v>0.98947986898869889</v>
      </c>
      <c r="AH143">
        <v>0.99431926753593602</v>
      </c>
      <c r="AI143">
        <v>0.99694593716220969</v>
      </c>
      <c r="AJ143">
        <v>0.99726399673790289</v>
      </c>
      <c r="AK143">
        <v>0.98115852386288649</v>
      </c>
      <c r="AL143">
        <v>0.98197025614758404</v>
      </c>
      <c r="AM143">
        <v>0.98214976969299783</v>
      </c>
      <c r="AN143">
        <v>0.98249102101665453</v>
      </c>
      <c r="AO143">
        <v>0.98369882813825515</v>
      </c>
      <c r="AP143">
        <v>0.98301360713476627</v>
      </c>
      <c r="AQ143">
        <v>0.98822229485486357</v>
      </c>
      <c r="AR143">
        <v>0.99361150936675791</v>
      </c>
      <c r="AS143">
        <v>0.99621583561314431</v>
      </c>
      <c r="AT143">
        <v>0.99910076056071817</v>
      </c>
      <c r="AU143">
        <v>0.99921001168776868</v>
      </c>
      <c r="AV143">
        <v>0.99873242116797178</v>
      </c>
      <c r="AW143">
        <v>0.98357708896489293</v>
      </c>
      <c r="AX143">
        <v>0.98395329572543988</v>
      </c>
      <c r="AY143">
        <v>0.98302402713217951</v>
      </c>
      <c r="AZ143">
        <v>0.98289679930757901</v>
      </c>
      <c r="BA143">
        <v>0.98397684051166101</v>
      </c>
      <c r="BB143">
        <v>0.98267478136690145</v>
      </c>
      <c r="BC143">
        <v>0.9881160905786377</v>
      </c>
      <c r="BD143">
        <v>0.9967638676415308</v>
      </c>
      <c r="BE143">
        <v>0.998643583238494</v>
      </c>
      <c r="BF143">
        <v>1</v>
      </c>
      <c r="BG143">
        <v>0.99796364208805999</v>
      </c>
      <c r="BH143">
        <v>0.99796364208805999</v>
      </c>
      <c r="BJ143" t="e">
        <v>#VALUE!</v>
      </c>
    </row>
    <row r="144" spans="1:62" x14ac:dyDescent="0.2">
      <c r="A144" s="11">
        <v>0.86192915243456281</v>
      </c>
      <c r="B144" s="11"/>
      <c r="C144" s="11">
        <v>0.86450967844738369</v>
      </c>
      <c r="D144" s="22">
        <v>0.87240431735954194</v>
      </c>
      <c r="E144" s="13">
        <v>0.87569395338844003</v>
      </c>
      <c r="F144">
        <v>0.8827061302401209</v>
      </c>
      <c r="G144" s="23">
        <v>0.89505394446672459</v>
      </c>
      <c r="H144">
        <v>0.90742722683173194</v>
      </c>
      <c r="I144">
        <v>0.91588916616078375</v>
      </c>
      <c r="J144">
        <v>0.92075257327843862</v>
      </c>
      <c r="K144">
        <v>0.92590321050544078</v>
      </c>
      <c r="N144">
        <v>0.94170859715160937</v>
      </c>
      <c r="O144">
        <v>0.94329626219343132</v>
      </c>
      <c r="Q144">
        <v>0.94045502097647971</v>
      </c>
      <c r="R144">
        <v>0.93950825587838116</v>
      </c>
      <c r="S144" s="29"/>
      <c r="T144" s="30"/>
      <c r="U144" s="29"/>
      <c r="V144" s="31"/>
      <c r="W144">
        <v>0.9529850794494612</v>
      </c>
      <c r="X144">
        <v>0.95597554195819889</v>
      </c>
      <c r="Y144">
        <v>0.96073595596927286</v>
      </c>
      <c r="Z144">
        <v>0.96264217055677626</v>
      </c>
      <c r="AA144">
        <v>0.96499508380707222</v>
      </c>
      <c r="AB144">
        <v>0.9657765973067709</v>
      </c>
      <c r="AC144">
        <v>0.96633715318586855</v>
      </c>
      <c r="AD144">
        <v>0.97024667775252693</v>
      </c>
      <c r="AE144">
        <v>0.97355317808340658</v>
      </c>
      <c r="AF144">
        <v>0.97502379115290105</v>
      </c>
      <c r="AG144">
        <v>0.97952798957406317</v>
      </c>
      <c r="AH144">
        <v>0.98715594670028484</v>
      </c>
      <c r="AI144">
        <v>0.99322713508126359</v>
      </c>
      <c r="AJ144">
        <v>0.99447655311290528</v>
      </c>
      <c r="AK144">
        <v>0.96878619821339784</v>
      </c>
      <c r="AL144">
        <v>0.97007265294380041</v>
      </c>
      <c r="AM144">
        <v>0.97063688226317513</v>
      </c>
      <c r="AN144">
        <v>0.97102489395237945</v>
      </c>
      <c r="AO144">
        <v>0.97237570796883277</v>
      </c>
      <c r="AP144">
        <v>0.97188722225005164</v>
      </c>
      <c r="AQ144">
        <v>0.97861907843559148</v>
      </c>
      <c r="AR144">
        <v>0.98492516481627446</v>
      </c>
      <c r="AS144">
        <v>0.98902232996632489</v>
      </c>
      <c r="AT144">
        <v>0.9949559021487302</v>
      </c>
      <c r="AU144">
        <v>0.99895766028158861</v>
      </c>
      <c r="AV144">
        <v>0.99937611828530826</v>
      </c>
      <c r="AW144">
        <v>0.97403444363835123</v>
      </c>
      <c r="AX144">
        <v>0.97492683663910773</v>
      </c>
      <c r="AY144">
        <v>0.97440792711072266</v>
      </c>
      <c r="AZ144">
        <v>0.97435842693167041</v>
      </c>
      <c r="BA144">
        <v>0.97567385744537893</v>
      </c>
      <c r="BB144">
        <v>0.97455615413460062</v>
      </c>
      <c r="BC144">
        <v>0.98157253856894056</v>
      </c>
      <c r="BD144">
        <v>0.98999782777208511</v>
      </c>
      <c r="BE144">
        <v>0.99344600160936936</v>
      </c>
      <c r="BF144">
        <v>0.99796364208805999</v>
      </c>
      <c r="BG144">
        <v>1</v>
      </c>
      <c r="BH144">
        <v>0.99796364208805999</v>
      </c>
      <c r="BJ144" t="e">
        <v>#VALUE!</v>
      </c>
    </row>
    <row r="145" spans="1:62" x14ac:dyDescent="0.2">
      <c r="A145" s="11">
        <v>0.86192915243456281</v>
      </c>
      <c r="B145" s="11"/>
      <c r="C145" s="11">
        <v>0.86450967844738369</v>
      </c>
      <c r="D145" s="22">
        <v>0.87240431735954194</v>
      </c>
      <c r="E145" s="13">
        <v>0.87569395338844003</v>
      </c>
      <c r="F145">
        <v>0.8827061302401209</v>
      </c>
      <c r="G145" s="23">
        <v>0.89505394446672459</v>
      </c>
      <c r="H145">
        <v>0.90742722683173194</v>
      </c>
      <c r="I145">
        <v>0.91588916616078375</v>
      </c>
      <c r="J145">
        <v>0.92075257327843862</v>
      </c>
      <c r="K145">
        <v>0.92590321050544078</v>
      </c>
      <c r="N145">
        <v>0.94170859715160937</v>
      </c>
      <c r="O145">
        <v>0.94329626219343132</v>
      </c>
      <c r="Q145">
        <v>0.94045502097647971</v>
      </c>
      <c r="R145">
        <v>0.93950825587838116</v>
      </c>
      <c r="S145" s="29"/>
      <c r="T145" s="30"/>
      <c r="U145" s="29"/>
      <c r="V145" s="31"/>
      <c r="W145">
        <v>0.9529850794494612</v>
      </c>
      <c r="X145">
        <v>0.95597554195819889</v>
      </c>
      <c r="Y145">
        <v>0.96073595596927286</v>
      </c>
      <c r="Z145">
        <v>0.96264217055677626</v>
      </c>
      <c r="AA145">
        <v>0.96499508380707222</v>
      </c>
      <c r="AB145">
        <v>0.9657765973067709</v>
      </c>
      <c r="AC145">
        <v>0.96633715318586855</v>
      </c>
      <c r="AD145">
        <v>0.97024667775252693</v>
      </c>
      <c r="AE145">
        <v>0.97355317808340658</v>
      </c>
      <c r="AF145">
        <v>0.97502379115290105</v>
      </c>
      <c r="AG145">
        <v>0.97952798957406317</v>
      </c>
      <c r="AH145">
        <v>0.98715594670028484</v>
      </c>
      <c r="AI145">
        <v>0.99322713508126359</v>
      </c>
      <c r="AJ145">
        <v>0.99447655311290528</v>
      </c>
      <c r="AK145">
        <v>0.96878619821339784</v>
      </c>
      <c r="AL145">
        <v>0.97007265294380041</v>
      </c>
      <c r="AM145">
        <v>0.97063688226317513</v>
      </c>
      <c r="AN145">
        <v>0.97102489395237945</v>
      </c>
      <c r="AO145">
        <v>0.97237570796883277</v>
      </c>
      <c r="AP145">
        <v>0.97188722225005164</v>
      </c>
      <c r="AQ145">
        <v>0.97861907843559148</v>
      </c>
      <c r="AR145">
        <v>0.98492516481627446</v>
      </c>
      <c r="AS145">
        <v>0.98902232996632489</v>
      </c>
      <c r="AT145">
        <v>0.9949559021487302</v>
      </c>
      <c r="AU145">
        <v>0.99895766028158861</v>
      </c>
      <c r="AV145">
        <v>0.99937611828530826</v>
      </c>
      <c r="AW145">
        <v>0.97403444363835123</v>
      </c>
      <c r="AX145">
        <v>0.97492683663910773</v>
      </c>
      <c r="AY145">
        <v>0.97440792711072266</v>
      </c>
      <c r="AZ145">
        <v>0.97435842693167041</v>
      </c>
      <c r="BA145">
        <v>0.97567385744537893</v>
      </c>
      <c r="BB145">
        <v>0.97455615413460062</v>
      </c>
      <c r="BC145">
        <v>0.98157253856894056</v>
      </c>
      <c r="BD145">
        <v>0.98999782777208511</v>
      </c>
      <c r="BE145">
        <v>0.99344600160936936</v>
      </c>
      <c r="BF145">
        <v>0.99796364208805999</v>
      </c>
      <c r="BG145">
        <v>0.99796364208805999</v>
      </c>
      <c r="BH145">
        <v>1</v>
      </c>
      <c r="BJ145" t="e">
        <v>#VALUE!</v>
      </c>
    </row>
    <row r="146" spans="1:62" x14ac:dyDescent="0.2">
      <c r="A146" s="11"/>
      <c r="B146" s="11"/>
      <c r="C146" s="11"/>
      <c r="D146" s="22">
        <v>41091</v>
      </c>
      <c r="E146" s="13">
        <v>3.0010000000000003</v>
      </c>
      <c r="F146">
        <v>0.15</v>
      </c>
      <c r="G146" s="23">
        <v>0</v>
      </c>
      <c r="S146" s="29"/>
      <c r="T146" s="30"/>
      <c r="U146" s="29"/>
      <c r="V146" s="31"/>
    </row>
    <row r="147" spans="1:62" x14ac:dyDescent="0.2">
      <c r="A147" s="11"/>
      <c r="B147" s="11"/>
      <c r="C147" s="11"/>
      <c r="D147" s="22">
        <v>41122</v>
      </c>
      <c r="E147" s="13">
        <v>2.9980000000000002</v>
      </c>
      <c r="F147">
        <v>0.15</v>
      </c>
      <c r="G147" s="23">
        <v>0</v>
      </c>
      <c r="S147" s="29"/>
      <c r="T147" s="30"/>
      <c r="U147" s="29"/>
      <c r="V147" s="31"/>
    </row>
    <row r="148" spans="1:62" x14ac:dyDescent="0.2">
      <c r="A148" s="11"/>
      <c r="B148" s="11"/>
      <c r="C148" s="11"/>
      <c r="D148" s="22">
        <v>41153</v>
      </c>
      <c r="E148" s="13">
        <v>2.9740000000000002</v>
      </c>
      <c r="F148">
        <v>0.15</v>
      </c>
      <c r="G148" s="23">
        <v>0</v>
      </c>
      <c r="S148" s="29"/>
      <c r="T148" s="30"/>
      <c r="U148" s="29"/>
      <c r="V148" s="31"/>
    </row>
    <row r="149" spans="1:62" x14ac:dyDescent="0.2">
      <c r="A149" s="11"/>
      <c r="B149" s="11"/>
      <c r="C149" s="11"/>
      <c r="D149" s="22">
        <v>41183</v>
      </c>
      <c r="E149" s="13">
        <v>2.9819999999999998</v>
      </c>
      <c r="F149">
        <v>0.15</v>
      </c>
      <c r="G149" s="23">
        <v>0</v>
      </c>
      <c r="S149" s="29"/>
      <c r="T149" s="30"/>
      <c r="U149" s="29"/>
      <c r="V149" s="31"/>
    </row>
    <row r="150" spans="1:62" x14ac:dyDescent="0.2">
      <c r="A150" s="11"/>
      <c r="B150" s="11"/>
      <c r="C150" s="11"/>
      <c r="D150" s="22">
        <v>41214</v>
      </c>
      <c r="E150" s="13">
        <v>3.0360000000000005</v>
      </c>
      <c r="F150">
        <v>0.15</v>
      </c>
      <c r="G150" s="23">
        <v>0</v>
      </c>
      <c r="S150" s="29"/>
      <c r="T150" s="30"/>
      <c r="U150" s="29"/>
      <c r="V150" s="31"/>
    </row>
    <row r="151" spans="1:62" x14ac:dyDescent="0.2">
      <c r="A151" s="11"/>
      <c r="B151" s="11"/>
      <c r="C151" s="11"/>
      <c r="D151" s="22">
        <v>41244</v>
      </c>
      <c r="E151" s="13">
        <v>3.11</v>
      </c>
      <c r="F151">
        <v>0.15</v>
      </c>
      <c r="G151" s="23">
        <v>0</v>
      </c>
      <c r="S151" s="29"/>
      <c r="T151" s="30"/>
      <c r="U151" s="29"/>
      <c r="V151" s="31"/>
    </row>
    <row r="152" spans="1:62" x14ac:dyDescent="0.2">
      <c r="A152" s="11"/>
      <c r="B152" s="11"/>
      <c r="C152" s="11"/>
      <c r="D152" s="22">
        <v>41275</v>
      </c>
      <c r="E152" s="13">
        <v>3.355</v>
      </c>
      <c r="F152">
        <v>0.15</v>
      </c>
      <c r="G152" s="23">
        <v>0</v>
      </c>
      <c r="S152" s="29"/>
      <c r="T152" s="30"/>
      <c r="U152" s="29"/>
      <c r="V152" s="31"/>
    </row>
    <row r="153" spans="1:62" x14ac:dyDescent="0.2">
      <c r="A153" s="11"/>
      <c r="B153" s="11"/>
      <c r="C153" s="11"/>
      <c r="D153" s="22">
        <v>41306</v>
      </c>
      <c r="E153" s="13">
        <v>3.26</v>
      </c>
      <c r="F153">
        <v>0.15</v>
      </c>
      <c r="G153" s="23">
        <v>0</v>
      </c>
      <c r="S153" s="29"/>
      <c r="T153" s="30"/>
      <c r="U153" s="29"/>
      <c r="V153" s="31"/>
    </row>
    <row r="154" spans="1:62" x14ac:dyDescent="0.2">
      <c r="A154" s="11"/>
      <c r="B154" s="11"/>
      <c r="C154" s="11"/>
      <c r="D154" s="22">
        <v>41334</v>
      </c>
      <c r="E154" s="13">
        <v>3.15</v>
      </c>
      <c r="F154">
        <v>0.15</v>
      </c>
      <c r="G154" s="23">
        <v>0</v>
      </c>
      <c r="S154" s="29"/>
      <c r="T154" s="30"/>
      <c r="U154" s="29"/>
      <c r="V154" s="31"/>
    </row>
    <row r="155" spans="1:62" x14ac:dyDescent="0.2">
      <c r="A155" s="11"/>
      <c r="B155" s="11"/>
      <c r="C155" s="11"/>
      <c r="D155" s="22">
        <v>41365</v>
      </c>
      <c r="E155" s="13">
        <v>3.0340000000000003</v>
      </c>
      <c r="F155">
        <v>0.15</v>
      </c>
      <c r="G155" s="23">
        <v>0</v>
      </c>
      <c r="S155" s="29"/>
      <c r="T155" s="30"/>
      <c r="U155" s="29"/>
      <c r="V155" s="31"/>
    </row>
    <row r="156" spans="1:62" x14ac:dyDescent="0.2">
      <c r="A156" s="11"/>
      <c r="B156" s="11"/>
      <c r="C156" s="11"/>
      <c r="D156" s="22">
        <v>41395</v>
      </c>
      <c r="E156" s="13">
        <v>3.0160000000000005</v>
      </c>
      <c r="F156">
        <v>0.15</v>
      </c>
      <c r="G156" s="23">
        <v>0</v>
      </c>
      <c r="S156" s="29"/>
      <c r="T156" s="30"/>
      <c r="U156" s="29"/>
      <c r="V156" s="31"/>
    </row>
    <row r="157" spans="1:62" x14ac:dyDescent="0.2">
      <c r="A157" s="11"/>
      <c r="B157" s="11"/>
      <c r="C157" s="11"/>
      <c r="D157" s="22">
        <v>41426</v>
      </c>
      <c r="E157" s="13">
        <v>3.0290000000000004</v>
      </c>
      <c r="F157">
        <v>0.15</v>
      </c>
      <c r="G157" s="23">
        <v>0</v>
      </c>
      <c r="S157" s="29"/>
      <c r="T157" s="30"/>
      <c r="U157" s="29"/>
      <c r="V157" s="31"/>
    </row>
    <row r="158" spans="1:62" x14ac:dyDescent="0.2">
      <c r="A158" s="11"/>
      <c r="B158" s="11"/>
      <c r="C158" s="11"/>
      <c r="D158" s="22">
        <v>41456</v>
      </c>
      <c r="E158" s="13">
        <v>3.08</v>
      </c>
      <c r="F158">
        <v>0.15</v>
      </c>
      <c r="G158" s="23">
        <v>0</v>
      </c>
      <c r="S158" s="29"/>
      <c r="T158" s="30"/>
      <c r="U158" s="29"/>
      <c r="V158" s="31"/>
    </row>
    <row r="159" spans="1:62" x14ac:dyDescent="0.2">
      <c r="A159" s="11"/>
      <c r="B159" s="11"/>
      <c r="C159" s="11"/>
      <c r="D159" s="22">
        <v>41487</v>
      </c>
      <c r="E159" s="13">
        <v>3.077</v>
      </c>
      <c r="F159">
        <v>0.15</v>
      </c>
      <c r="G159" s="23">
        <v>0</v>
      </c>
      <c r="S159" s="29"/>
      <c r="T159" s="30"/>
      <c r="U159" s="29"/>
      <c r="V159" s="31"/>
    </row>
    <row r="160" spans="1:62" x14ac:dyDescent="0.2">
      <c r="A160" s="11"/>
      <c r="B160" s="11"/>
      <c r="C160" s="11"/>
      <c r="D160" s="22">
        <v>41518</v>
      </c>
      <c r="E160" s="13">
        <v>3.052</v>
      </c>
      <c r="F160">
        <v>0.15</v>
      </c>
      <c r="G160" s="23">
        <v>0</v>
      </c>
      <c r="S160" s="29"/>
      <c r="T160" s="30"/>
      <c r="U160" s="29"/>
      <c r="V160" s="31"/>
    </row>
    <row r="161" spans="1:22" x14ac:dyDescent="0.2">
      <c r="A161" s="11"/>
      <c r="B161" s="11"/>
      <c r="C161" s="11"/>
      <c r="D161" s="22">
        <v>41548</v>
      </c>
      <c r="E161" s="13">
        <v>3.0590000000000006</v>
      </c>
      <c r="F161">
        <v>0.15</v>
      </c>
      <c r="G161" s="23">
        <v>0</v>
      </c>
      <c r="S161" s="29"/>
      <c r="T161" s="30"/>
      <c r="U161" s="29"/>
      <c r="V161" s="31"/>
    </row>
    <row r="162" spans="1:22" x14ac:dyDescent="0.2">
      <c r="A162" s="11"/>
      <c r="B162" s="11"/>
      <c r="C162" s="11"/>
      <c r="D162" s="22">
        <v>41579</v>
      </c>
      <c r="E162" s="13">
        <v>3.1080000000000001</v>
      </c>
      <c r="F162">
        <v>0.15</v>
      </c>
      <c r="G162" s="23">
        <v>0</v>
      </c>
      <c r="S162" s="29"/>
      <c r="T162" s="30"/>
      <c r="U162" s="29"/>
      <c r="V162" s="31"/>
    </row>
    <row r="163" spans="1:22" x14ac:dyDescent="0.2">
      <c r="A163" s="11"/>
      <c r="B163" s="11"/>
      <c r="C163" s="11"/>
      <c r="D163" s="22">
        <v>41609</v>
      </c>
      <c r="E163" s="13">
        <v>3.1790000000000003</v>
      </c>
      <c r="F163">
        <v>0.15</v>
      </c>
      <c r="G163" s="23">
        <v>0</v>
      </c>
      <c r="S163" s="29"/>
      <c r="T163" s="30"/>
      <c r="U163" s="29"/>
      <c r="V163" s="31"/>
    </row>
    <row r="164" spans="1:22" x14ac:dyDescent="0.2">
      <c r="A164" s="11"/>
      <c r="B164" s="11"/>
      <c r="C164" s="11"/>
      <c r="D164" s="22">
        <v>41640</v>
      </c>
      <c r="E164" s="13">
        <v>3.4319999999999999</v>
      </c>
      <c r="F164">
        <v>0.15</v>
      </c>
      <c r="G164" s="23">
        <v>0</v>
      </c>
      <c r="S164" s="29"/>
      <c r="T164" s="30"/>
      <c r="U164" s="29"/>
      <c r="V164" s="31"/>
    </row>
    <row r="165" spans="1:22" x14ac:dyDescent="0.2">
      <c r="A165" s="11"/>
      <c r="B165" s="11"/>
      <c r="C165" s="11"/>
      <c r="D165" s="22">
        <v>41671</v>
      </c>
      <c r="E165" s="13">
        <v>3.3410000000000002</v>
      </c>
      <c r="F165">
        <v>0.15</v>
      </c>
      <c r="G165" s="23">
        <v>0</v>
      </c>
      <c r="S165" s="29"/>
      <c r="T165" s="30"/>
      <c r="U165" s="29"/>
      <c r="V165" s="31"/>
    </row>
    <row r="166" spans="1:22" x14ac:dyDescent="0.2">
      <c r="A166" s="11"/>
      <c r="B166" s="11"/>
      <c r="C166" s="11"/>
      <c r="D166" s="22">
        <v>41699</v>
      </c>
      <c r="E166" s="13">
        <v>3.2340000000000004</v>
      </c>
      <c r="F166">
        <v>0.15</v>
      </c>
      <c r="G166" s="23">
        <v>0</v>
      </c>
      <c r="S166" s="29"/>
      <c r="T166" s="30"/>
      <c r="U166" s="29"/>
      <c r="V166" s="31"/>
    </row>
    <row r="167" spans="1:22" x14ac:dyDescent="0.2">
      <c r="A167" s="11"/>
      <c r="B167" s="11"/>
      <c r="C167" s="11"/>
      <c r="D167" s="22">
        <v>41730</v>
      </c>
      <c r="E167" s="13">
        <v>3.1210000000000004</v>
      </c>
      <c r="F167">
        <v>0.15</v>
      </c>
      <c r="G167" s="23">
        <v>0</v>
      </c>
      <c r="S167" s="29"/>
      <c r="T167" s="30"/>
      <c r="U167" s="29"/>
      <c r="V167" s="31"/>
    </row>
    <row r="168" spans="1:22" x14ac:dyDescent="0.2">
      <c r="A168" s="11"/>
      <c r="B168" s="11"/>
      <c r="C168" s="11"/>
      <c r="D168" s="22">
        <v>41760</v>
      </c>
      <c r="E168" s="13">
        <v>3.1040000000000005</v>
      </c>
      <c r="F168">
        <v>0.15</v>
      </c>
      <c r="G168" s="23">
        <v>0</v>
      </c>
      <c r="S168" s="29"/>
      <c r="T168" s="30"/>
      <c r="U168" s="29"/>
      <c r="V168" s="31"/>
    </row>
    <row r="169" spans="1:22" x14ac:dyDescent="0.2">
      <c r="A169" s="11"/>
      <c r="B169" s="11"/>
      <c r="C169" s="11"/>
      <c r="D169" s="22">
        <v>41791</v>
      </c>
      <c r="E169" s="13">
        <v>3.1180000000000003</v>
      </c>
      <c r="F169">
        <v>0.15</v>
      </c>
      <c r="G169" s="23">
        <v>0</v>
      </c>
      <c r="S169" s="29"/>
      <c r="T169" s="30"/>
      <c r="U169" s="29"/>
      <c r="V169" s="31"/>
    </row>
    <row r="170" spans="1:22" x14ac:dyDescent="0.2">
      <c r="A170" s="11"/>
      <c r="B170" s="11"/>
      <c r="C170" s="11"/>
      <c r="D170" s="22">
        <v>41821</v>
      </c>
      <c r="E170" s="13">
        <v>3.1690000000000005</v>
      </c>
      <c r="F170">
        <v>0.15</v>
      </c>
      <c r="G170" s="23">
        <v>0</v>
      </c>
      <c r="S170" s="29"/>
      <c r="T170" s="30"/>
      <c r="U170" s="29"/>
      <c r="V170" s="31"/>
    </row>
    <row r="171" spans="1:22" x14ac:dyDescent="0.2">
      <c r="A171" s="11"/>
      <c r="B171" s="11"/>
      <c r="C171" s="11"/>
      <c r="D171" s="22">
        <v>41852</v>
      </c>
      <c r="E171" s="13">
        <v>3.1660000000000004</v>
      </c>
      <c r="F171">
        <v>0.15</v>
      </c>
      <c r="G171" s="23">
        <v>0</v>
      </c>
      <c r="S171" s="29"/>
      <c r="T171" s="30"/>
      <c r="U171" s="29"/>
      <c r="V171" s="31"/>
    </row>
    <row r="172" spans="1:22" x14ac:dyDescent="0.2">
      <c r="A172" s="11"/>
      <c r="B172" s="11"/>
      <c r="C172" s="11"/>
      <c r="D172" s="22">
        <v>41883</v>
      </c>
      <c r="E172" s="13">
        <v>3.14</v>
      </c>
      <c r="F172">
        <v>0.15</v>
      </c>
      <c r="G172" s="23">
        <v>0</v>
      </c>
      <c r="S172" s="29"/>
      <c r="T172" s="30"/>
      <c r="U172" s="29"/>
      <c r="V172" s="31"/>
    </row>
    <row r="173" spans="1:22" x14ac:dyDescent="0.2">
      <c r="A173" s="11"/>
      <c r="B173" s="11"/>
      <c r="C173" s="11"/>
      <c r="D173" s="22">
        <v>41913</v>
      </c>
      <c r="E173" s="13">
        <v>3.1460000000000004</v>
      </c>
      <c r="F173">
        <v>0.15</v>
      </c>
      <c r="G173" s="23">
        <v>0</v>
      </c>
      <c r="S173" s="29"/>
      <c r="T173" s="30"/>
      <c r="U173" s="29"/>
      <c r="V173" s="31"/>
    </row>
    <row r="174" spans="1:22" x14ac:dyDescent="0.2">
      <c r="A174" s="11"/>
      <c r="B174" s="11"/>
      <c r="C174" s="11"/>
      <c r="D174" s="22">
        <v>41944</v>
      </c>
      <c r="E174" s="13">
        <v>3.19</v>
      </c>
      <c r="F174">
        <v>0.15</v>
      </c>
      <c r="G174" s="23">
        <v>0</v>
      </c>
      <c r="S174" s="29"/>
      <c r="T174" s="30"/>
      <c r="U174" s="29"/>
      <c r="V174" s="31"/>
    </row>
    <row r="175" spans="1:22" x14ac:dyDescent="0.2">
      <c r="A175" s="11"/>
      <c r="B175" s="11"/>
      <c r="C175" s="11"/>
      <c r="D175" s="22">
        <v>41974</v>
      </c>
      <c r="E175" s="13">
        <v>3.258</v>
      </c>
      <c r="F175">
        <v>0.15</v>
      </c>
      <c r="G175" s="23">
        <v>0</v>
      </c>
      <c r="S175" s="29"/>
      <c r="T175" s="30"/>
      <c r="U175" s="29"/>
      <c r="V175" s="31"/>
    </row>
    <row r="176" spans="1:22" x14ac:dyDescent="0.2">
      <c r="A176" s="11"/>
      <c r="B176" s="11"/>
      <c r="C176" s="11"/>
      <c r="D176" s="22">
        <v>42005</v>
      </c>
      <c r="E176" s="13">
        <v>3.5140000000000002</v>
      </c>
      <c r="F176">
        <v>0.15</v>
      </c>
      <c r="G176" s="23">
        <v>0</v>
      </c>
      <c r="S176" s="29"/>
      <c r="T176" s="30"/>
      <c r="U176" s="29"/>
      <c r="V176" s="31"/>
    </row>
    <row r="177" spans="1:22" x14ac:dyDescent="0.2">
      <c r="A177" s="11"/>
      <c r="B177" s="11"/>
      <c r="C177" s="11"/>
      <c r="D177" s="22">
        <v>42036</v>
      </c>
      <c r="E177" s="13">
        <v>3.427</v>
      </c>
      <c r="F177">
        <v>0.15</v>
      </c>
      <c r="G177" s="23">
        <v>0</v>
      </c>
      <c r="S177" s="29"/>
      <c r="T177" s="30"/>
      <c r="U177" s="29"/>
      <c r="V177" s="31"/>
    </row>
    <row r="178" spans="1:22" x14ac:dyDescent="0.2">
      <c r="A178" s="11"/>
      <c r="B178" s="11"/>
      <c r="C178" s="11"/>
      <c r="D178" s="22">
        <v>42064</v>
      </c>
      <c r="E178" s="13">
        <v>3.3230000000000004</v>
      </c>
      <c r="F178">
        <v>0.15</v>
      </c>
      <c r="G178" s="23">
        <v>0</v>
      </c>
      <c r="S178" s="29"/>
      <c r="T178" s="30"/>
      <c r="U178" s="29"/>
      <c r="V178" s="31"/>
    </row>
    <row r="179" spans="1:22" x14ac:dyDescent="0.2">
      <c r="A179" s="11"/>
      <c r="B179" s="11"/>
      <c r="C179" s="11"/>
      <c r="D179" s="22">
        <v>42095</v>
      </c>
      <c r="E179" s="13">
        <v>3.2130000000000001</v>
      </c>
      <c r="F179">
        <v>0.15</v>
      </c>
      <c r="G179" s="23">
        <v>0</v>
      </c>
      <c r="S179" s="29"/>
      <c r="T179" s="30"/>
      <c r="U179" s="29"/>
      <c r="V179" s="31"/>
    </row>
    <row r="180" spans="1:22" x14ac:dyDescent="0.2">
      <c r="A180" s="11"/>
      <c r="B180" s="11"/>
      <c r="C180" s="11"/>
      <c r="D180" s="22">
        <v>42125</v>
      </c>
      <c r="E180" s="13">
        <v>3.1970000000000001</v>
      </c>
      <c r="F180">
        <v>0.15</v>
      </c>
      <c r="G180" s="23">
        <v>0</v>
      </c>
      <c r="S180" s="29"/>
      <c r="T180" s="30"/>
      <c r="U180" s="29"/>
      <c r="V180" s="31"/>
    </row>
    <row r="181" spans="1:22" x14ac:dyDescent="0.2">
      <c r="A181" s="11"/>
      <c r="B181" s="11"/>
      <c r="C181" s="11"/>
      <c r="D181" s="22">
        <v>42156</v>
      </c>
      <c r="E181" s="13">
        <v>3.2119999999999997</v>
      </c>
      <c r="F181">
        <v>0.15</v>
      </c>
      <c r="G181" s="23">
        <v>0</v>
      </c>
      <c r="S181" s="29"/>
      <c r="T181" s="30"/>
      <c r="U181" s="29"/>
      <c r="V181" s="31"/>
    </row>
    <row r="182" spans="1:22" x14ac:dyDescent="0.2">
      <c r="A182" s="11"/>
      <c r="B182" s="11"/>
      <c r="C182" s="11"/>
      <c r="D182" s="22">
        <v>42186</v>
      </c>
      <c r="E182" s="13">
        <v>3.2630000000000003</v>
      </c>
      <c r="F182">
        <v>0.15</v>
      </c>
      <c r="G182" s="23">
        <v>0</v>
      </c>
      <c r="S182" s="29"/>
      <c r="T182" s="30"/>
      <c r="U182" s="29"/>
      <c r="V182" s="31"/>
    </row>
    <row r="183" spans="1:22" x14ac:dyDescent="0.2">
      <c r="A183" s="11"/>
      <c r="B183" s="11"/>
      <c r="C183" s="11"/>
      <c r="D183" s="22">
        <v>42217</v>
      </c>
      <c r="E183" s="13">
        <v>3.26</v>
      </c>
      <c r="F183">
        <v>0.15</v>
      </c>
      <c r="G183" s="23">
        <v>0</v>
      </c>
      <c r="S183" s="29"/>
      <c r="T183" s="30"/>
      <c r="U183" s="29"/>
      <c r="V183" s="31"/>
    </row>
    <row r="184" spans="1:22" x14ac:dyDescent="0.2">
      <c r="A184" s="11"/>
      <c r="B184" s="11"/>
      <c r="C184" s="11"/>
      <c r="D184" s="22">
        <v>42248</v>
      </c>
      <c r="E184" s="13">
        <v>3.2330000000000001</v>
      </c>
      <c r="F184">
        <v>0.15</v>
      </c>
      <c r="G184" s="23">
        <v>0</v>
      </c>
      <c r="S184" s="29"/>
      <c r="T184" s="30"/>
      <c r="U184" s="29"/>
      <c r="V184" s="31"/>
    </row>
    <row r="185" spans="1:22" x14ac:dyDescent="0.2">
      <c r="A185" s="11"/>
      <c r="B185" s="11"/>
      <c r="C185" s="11"/>
      <c r="D185" s="22">
        <v>42278</v>
      </c>
      <c r="E185" s="13">
        <v>3.238</v>
      </c>
      <c r="F185">
        <v>0.15</v>
      </c>
      <c r="G185" s="23">
        <v>0</v>
      </c>
      <c r="S185" s="29"/>
      <c r="T185" s="30"/>
      <c r="U185" s="29"/>
      <c r="V185" s="31"/>
    </row>
    <row r="186" spans="1:22" x14ac:dyDescent="0.2">
      <c r="A186" s="11"/>
      <c r="B186" s="11"/>
      <c r="C186" s="11"/>
      <c r="D186" s="22">
        <v>42309</v>
      </c>
      <c r="E186" s="13">
        <v>3.2770000000000001</v>
      </c>
      <c r="F186">
        <v>0.15</v>
      </c>
      <c r="G186" s="23">
        <v>0</v>
      </c>
      <c r="S186" s="29"/>
      <c r="T186" s="30"/>
      <c r="U186" s="29"/>
      <c r="V186" s="31"/>
    </row>
    <row r="187" spans="1:22" x14ac:dyDescent="0.2">
      <c r="A187" s="11"/>
      <c r="B187" s="11"/>
      <c r="C187" s="11"/>
      <c r="D187" s="22">
        <v>42339</v>
      </c>
      <c r="E187" s="13">
        <v>3.3420000000000001</v>
      </c>
      <c r="F187">
        <v>0.15</v>
      </c>
      <c r="G187" s="23">
        <v>0</v>
      </c>
      <c r="S187" s="29"/>
      <c r="T187" s="30"/>
      <c r="U187" s="29"/>
      <c r="V187" s="31"/>
    </row>
    <row r="188" spans="1:22" x14ac:dyDescent="0.2">
      <c r="A188" s="11"/>
      <c r="B188" s="11"/>
      <c r="C188" s="11"/>
      <c r="D188" s="22">
        <v>42370</v>
      </c>
      <c r="E188" s="13">
        <v>3.5960000000000001</v>
      </c>
      <c r="F188">
        <v>0.15</v>
      </c>
      <c r="G188" s="23">
        <v>0</v>
      </c>
      <c r="S188" s="29"/>
      <c r="T188" s="30"/>
      <c r="U188" s="29"/>
      <c r="V188" s="31"/>
    </row>
    <row r="189" spans="1:22" x14ac:dyDescent="0.2">
      <c r="A189" s="11"/>
      <c r="B189" s="11"/>
      <c r="C189" s="11"/>
      <c r="D189" s="22">
        <v>42401</v>
      </c>
      <c r="E189" s="13">
        <v>3.5130000000000003</v>
      </c>
      <c r="F189">
        <v>0.15</v>
      </c>
      <c r="G189" s="23">
        <v>0</v>
      </c>
      <c r="S189" s="29"/>
      <c r="T189" s="30"/>
      <c r="U189" s="29"/>
      <c r="V189" s="31"/>
    </row>
    <row r="190" spans="1:22" x14ac:dyDescent="0.2">
      <c r="A190" s="11"/>
      <c r="B190" s="11"/>
      <c r="C190" s="11"/>
      <c r="D190" s="22">
        <v>42430</v>
      </c>
      <c r="E190" s="13">
        <v>3.4119999999999999</v>
      </c>
      <c r="F190">
        <v>0.15</v>
      </c>
      <c r="G190" s="23">
        <v>0</v>
      </c>
      <c r="S190" s="29"/>
      <c r="T190" s="30"/>
      <c r="U190" s="29"/>
      <c r="V190" s="31"/>
    </row>
    <row r="191" spans="1:22" x14ac:dyDescent="0.2">
      <c r="A191" s="11"/>
      <c r="B191" s="11"/>
      <c r="C191" s="11"/>
      <c r="D191" s="22">
        <v>42461</v>
      </c>
      <c r="E191" s="13">
        <v>3.3050000000000002</v>
      </c>
      <c r="F191">
        <v>0.15</v>
      </c>
      <c r="S191" s="29"/>
      <c r="T191" s="30"/>
      <c r="U191" s="29"/>
      <c r="V191" s="31"/>
    </row>
    <row r="192" spans="1:22" x14ac:dyDescent="0.2">
      <c r="A192" s="11"/>
      <c r="B192" s="11"/>
      <c r="C192" s="11"/>
      <c r="D192" s="22">
        <v>42491</v>
      </c>
      <c r="E192" s="13">
        <v>3.29</v>
      </c>
      <c r="F192">
        <v>0.15</v>
      </c>
      <c r="S192" s="29"/>
      <c r="T192" s="30"/>
      <c r="U192" s="29"/>
      <c r="V192" s="31"/>
    </row>
    <row r="193" spans="1:22" x14ac:dyDescent="0.2">
      <c r="A193" s="11"/>
      <c r="B193" s="11"/>
      <c r="C193" s="11"/>
      <c r="D193" s="22">
        <v>42522</v>
      </c>
      <c r="E193" s="13">
        <v>3.3060000000000005</v>
      </c>
      <c r="F193">
        <v>0.15</v>
      </c>
      <c r="S193" s="29"/>
      <c r="T193" s="30"/>
      <c r="U193" s="29"/>
      <c r="V193" s="31"/>
    </row>
    <row r="194" spans="1:22" x14ac:dyDescent="0.2">
      <c r="A194" s="11"/>
      <c r="B194" s="11"/>
      <c r="C194" s="11"/>
      <c r="D194" s="22">
        <v>42552</v>
      </c>
      <c r="E194" s="13">
        <v>3.3569999999999998</v>
      </c>
      <c r="F194">
        <v>0.15</v>
      </c>
      <c r="S194" s="29"/>
      <c r="T194" s="30"/>
      <c r="U194" s="29"/>
      <c r="V194" s="31"/>
    </row>
    <row r="195" spans="1:22" x14ac:dyDescent="0.2">
      <c r="A195" s="11"/>
      <c r="B195" s="11"/>
      <c r="C195" s="11"/>
      <c r="D195" s="22">
        <v>42583</v>
      </c>
      <c r="E195" s="13">
        <v>3.3540000000000005</v>
      </c>
      <c r="F195">
        <v>0.15</v>
      </c>
      <c r="S195" s="29"/>
      <c r="T195" s="30"/>
      <c r="U195" s="29"/>
      <c r="V195" s="31"/>
    </row>
    <row r="196" spans="1:22" x14ac:dyDescent="0.2">
      <c r="A196" s="11"/>
      <c r="B196" s="11"/>
      <c r="C196" s="11"/>
      <c r="D196" s="22">
        <v>42614</v>
      </c>
      <c r="E196" s="13">
        <v>3.3260000000000005</v>
      </c>
      <c r="F196">
        <v>0.15</v>
      </c>
    </row>
    <row r="197" spans="1:22" x14ac:dyDescent="0.2">
      <c r="A197" s="11"/>
      <c r="B197" s="11"/>
      <c r="C197" s="11"/>
      <c r="D197" s="22">
        <v>42644</v>
      </c>
      <c r="E197" s="13">
        <v>3.33</v>
      </c>
      <c r="F197">
        <v>0.15</v>
      </c>
    </row>
    <row r="198" spans="1:22" x14ac:dyDescent="0.2">
      <c r="A198" s="11"/>
      <c r="B198" s="11"/>
      <c r="C198" s="11"/>
      <c r="D198" s="22">
        <v>42675</v>
      </c>
      <c r="E198" s="13">
        <v>3.3640000000000003</v>
      </c>
      <c r="F198">
        <v>0.15</v>
      </c>
    </row>
    <row r="199" spans="1:22" x14ac:dyDescent="0.2">
      <c r="A199" s="11"/>
      <c r="B199" s="11"/>
      <c r="C199" s="11"/>
      <c r="D199" s="22">
        <v>42705</v>
      </c>
      <c r="E199" s="13">
        <v>3.4260000000000002</v>
      </c>
      <c r="F199">
        <v>0.15</v>
      </c>
    </row>
    <row r="200" spans="1:22" x14ac:dyDescent="0.2">
      <c r="A200" s="11"/>
      <c r="B200" s="11"/>
      <c r="C200" s="11"/>
      <c r="D200" s="22">
        <v>42736</v>
      </c>
      <c r="E200" s="13">
        <v>3.6780000000000004</v>
      </c>
      <c r="F200">
        <v>0.15</v>
      </c>
    </row>
    <row r="201" spans="1:22" x14ac:dyDescent="0.2">
      <c r="A201" s="11"/>
      <c r="B201" s="11"/>
      <c r="C201" s="11"/>
      <c r="D201" s="22">
        <v>42767</v>
      </c>
      <c r="E201" s="13">
        <v>3.5990000000000002</v>
      </c>
      <c r="F201">
        <v>0.15</v>
      </c>
    </row>
    <row r="202" spans="1:22" x14ac:dyDescent="0.2">
      <c r="A202" s="11"/>
      <c r="B202" s="11"/>
      <c r="C202" s="11"/>
      <c r="D202" s="22">
        <v>42795</v>
      </c>
      <c r="E202" s="13">
        <v>3.5010000000000003</v>
      </c>
      <c r="F202">
        <v>0.15</v>
      </c>
    </row>
    <row r="203" spans="1:22" x14ac:dyDescent="0.2">
      <c r="A203" s="11"/>
      <c r="B203" s="11"/>
      <c r="C203" s="11"/>
      <c r="D203" s="22">
        <v>42826</v>
      </c>
      <c r="E203" s="13">
        <v>3.3969999999999998</v>
      </c>
      <c r="F203">
        <v>0.15</v>
      </c>
    </row>
    <row r="204" spans="1:22" x14ac:dyDescent="0.2">
      <c r="A204" s="11"/>
      <c r="B204" s="11"/>
      <c r="C204" s="11"/>
      <c r="D204" s="22">
        <v>42856</v>
      </c>
      <c r="E204" s="13">
        <v>3.383</v>
      </c>
      <c r="F204">
        <v>0.15</v>
      </c>
    </row>
    <row r="205" spans="1:22" x14ac:dyDescent="0.2">
      <c r="A205" s="11"/>
      <c r="B205" s="11"/>
      <c r="C205" s="11"/>
      <c r="D205" s="22">
        <v>42887</v>
      </c>
      <c r="E205" s="13">
        <v>3.4</v>
      </c>
      <c r="F205">
        <v>0.15</v>
      </c>
    </row>
    <row r="206" spans="1:22" x14ac:dyDescent="0.2">
      <c r="A206" s="11"/>
      <c r="B206" s="11"/>
      <c r="C206" s="11"/>
      <c r="D206" s="22">
        <v>42917</v>
      </c>
      <c r="E206" s="13">
        <v>3.4510000000000005</v>
      </c>
      <c r="F206">
        <v>0.15</v>
      </c>
    </row>
    <row r="207" spans="1:22" x14ac:dyDescent="0.2">
      <c r="A207" s="11"/>
      <c r="B207" s="11"/>
      <c r="C207" s="11"/>
      <c r="D207" s="22">
        <v>42948</v>
      </c>
      <c r="E207" s="13">
        <v>3.4480000000000004</v>
      </c>
      <c r="F207">
        <v>0.15</v>
      </c>
    </row>
    <row r="208" spans="1:22" x14ac:dyDescent="0.2">
      <c r="A208" s="11"/>
      <c r="B208" s="11"/>
      <c r="C208" s="11"/>
      <c r="D208" s="22">
        <v>42979</v>
      </c>
      <c r="E208" s="13">
        <v>3.4190000000000005</v>
      </c>
      <c r="F208">
        <v>0.15</v>
      </c>
    </row>
    <row r="209" spans="1:6" x14ac:dyDescent="0.2">
      <c r="A209" s="11"/>
      <c r="B209" s="11"/>
      <c r="C209" s="11"/>
      <c r="D209" s="22">
        <v>43009</v>
      </c>
      <c r="E209" s="13">
        <v>3.4220000000000002</v>
      </c>
      <c r="F209">
        <v>0.15</v>
      </c>
    </row>
    <row r="210" spans="1:6" x14ac:dyDescent="0.2">
      <c r="A210" s="11"/>
      <c r="B210" s="11"/>
      <c r="C210" s="11"/>
      <c r="D210" s="22">
        <v>43040</v>
      </c>
      <c r="E210" s="13">
        <v>3.4510000000000005</v>
      </c>
      <c r="F210">
        <v>0.15</v>
      </c>
    </row>
    <row r="211" spans="1:6" x14ac:dyDescent="0.2">
      <c r="A211" s="11"/>
      <c r="B211" s="11"/>
      <c r="C211" s="11"/>
      <c r="D211" s="22">
        <v>43070</v>
      </c>
      <c r="E211" s="13">
        <v>3.51</v>
      </c>
      <c r="F211">
        <v>0.15</v>
      </c>
    </row>
    <row r="212" spans="1:6" x14ac:dyDescent="0.2">
      <c r="A212" s="11"/>
      <c r="B212" s="11"/>
      <c r="C212" s="11"/>
      <c r="D212" s="22">
        <v>43101</v>
      </c>
      <c r="E212" s="13">
        <v>3.76</v>
      </c>
      <c r="F212">
        <v>0.15</v>
      </c>
    </row>
    <row r="213" spans="1:6" x14ac:dyDescent="0.2">
      <c r="A213" s="11"/>
      <c r="B213" s="11"/>
      <c r="C213" s="11"/>
      <c r="D213" s="22">
        <v>43132</v>
      </c>
      <c r="E213" s="13">
        <v>3.6850000000000001</v>
      </c>
      <c r="F213">
        <v>0.15</v>
      </c>
    </row>
    <row r="214" spans="1:6" x14ac:dyDescent="0.2">
      <c r="A214" s="11"/>
      <c r="B214" s="11"/>
      <c r="C214" s="11"/>
      <c r="D214" s="22">
        <v>43160</v>
      </c>
      <c r="E214" s="13">
        <v>3.59</v>
      </c>
      <c r="F214">
        <v>0.15</v>
      </c>
    </row>
    <row r="215" spans="1:6" x14ac:dyDescent="0.2">
      <c r="A215" s="11"/>
      <c r="B215" s="11"/>
      <c r="C215" s="11"/>
      <c r="D215" s="22">
        <v>43191</v>
      </c>
      <c r="E215" s="13">
        <v>3.4890000000000003</v>
      </c>
      <c r="F215">
        <v>0.15</v>
      </c>
    </row>
    <row r="216" spans="1:6" x14ac:dyDescent="0.2">
      <c r="A216" s="11"/>
      <c r="B216" s="11"/>
      <c r="C216" s="11"/>
      <c r="D216" s="22">
        <v>43221</v>
      </c>
      <c r="E216" s="13">
        <v>3.4760000000000004</v>
      </c>
      <c r="F216">
        <v>0.15</v>
      </c>
    </row>
    <row r="217" spans="1:6" x14ac:dyDescent="0.2">
      <c r="A217" s="11"/>
      <c r="B217" s="11"/>
      <c r="C217" s="11"/>
      <c r="D217" s="22">
        <v>43252</v>
      </c>
      <c r="E217" s="13">
        <v>3.4940000000000002</v>
      </c>
      <c r="F217">
        <v>0.15</v>
      </c>
    </row>
    <row r="218" spans="1:6" x14ac:dyDescent="0.2">
      <c r="A218" s="11"/>
      <c r="B218" s="11"/>
      <c r="C218" s="11"/>
      <c r="D218" s="12"/>
      <c r="E218" s="13"/>
    </row>
    <row r="219" spans="1:6" x14ac:dyDescent="0.2">
      <c r="A219" s="11"/>
      <c r="B219" s="11"/>
      <c r="C219" s="11"/>
      <c r="D219" s="12"/>
      <c r="E219" s="13"/>
    </row>
    <row r="220" spans="1:6" x14ac:dyDescent="0.2">
      <c r="A220" s="11"/>
      <c r="B220" s="11"/>
      <c r="C220" s="11"/>
      <c r="D220" s="12"/>
      <c r="E220" s="13"/>
    </row>
    <row r="221" spans="1:6" x14ac:dyDescent="0.2">
      <c r="A221" s="11"/>
      <c r="B221" s="11"/>
      <c r="C221" s="11"/>
      <c r="D221" s="12"/>
      <c r="E221" s="13"/>
    </row>
    <row r="222" spans="1:6" x14ac:dyDescent="0.2">
      <c r="A222" s="11"/>
      <c r="B222" s="11"/>
      <c r="C222" s="11"/>
      <c r="D222" s="12"/>
      <c r="E222" s="13"/>
    </row>
    <row r="223" spans="1:6" x14ac:dyDescent="0.2">
      <c r="A223" s="11"/>
      <c r="B223" s="11"/>
      <c r="C223" s="11"/>
      <c r="D223" s="12"/>
      <c r="E223" s="13"/>
    </row>
    <row r="224" spans="1:6" x14ac:dyDescent="0.2">
      <c r="A224" s="11"/>
      <c r="B224" s="11"/>
      <c r="C224" s="11"/>
      <c r="D224" s="12"/>
      <c r="E224" s="13"/>
    </row>
    <row r="225" spans="1:5" x14ac:dyDescent="0.2">
      <c r="A225" s="11"/>
      <c r="B225" s="11"/>
      <c r="C225" s="11"/>
      <c r="D225" s="12"/>
      <c r="E225" s="13"/>
    </row>
    <row r="226" spans="1:5" x14ac:dyDescent="0.2">
      <c r="A226" s="11"/>
      <c r="B226" s="11"/>
      <c r="C226" s="11"/>
      <c r="D226" s="12"/>
      <c r="E226" s="13"/>
    </row>
    <row r="227" spans="1:5" x14ac:dyDescent="0.2">
      <c r="A227" s="11"/>
      <c r="B227" s="11"/>
      <c r="C227" s="11"/>
      <c r="D227" s="12"/>
      <c r="E227" s="13"/>
    </row>
    <row r="228" spans="1:5" x14ac:dyDescent="0.2">
      <c r="A228" s="11"/>
      <c r="B228" s="11"/>
      <c r="C228" s="11"/>
      <c r="D228" s="12"/>
      <c r="E228" s="13"/>
    </row>
    <row r="229" spans="1:5" x14ac:dyDescent="0.2">
      <c r="A229" s="11"/>
      <c r="B229" s="11"/>
      <c r="C229" s="11"/>
      <c r="D229" s="12"/>
      <c r="E229" s="13"/>
    </row>
    <row r="230" spans="1:5" x14ac:dyDescent="0.2">
      <c r="A230" s="11"/>
      <c r="B230" s="11"/>
      <c r="C230" s="11"/>
      <c r="D230" s="12"/>
      <c r="E230" s="13"/>
    </row>
    <row r="231" spans="1:5" x14ac:dyDescent="0.2">
      <c r="A231" s="11"/>
      <c r="B231" s="11"/>
      <c r="C231" s="11"/>
      <c r="D231" s="12"/>
      <c r="E231" s="13"/>
    </row>
    <row r="232" spans="1:5" x14ac:dyDescent="0.2">
      <c r="A232" s="11"/>
      <c r="B232" s="11"/>
      <c r="C232" s="11"/>
      <c r="D232" s="12"/>
      <c r="E232" s="13"/>
    </row>
    <row r="233" spans="1:5" x14ac:dyDescent="0.2">
      <c r="A233" s="11"/>
      <c r="B233" s="11"/>
      <c r="C233" s="11"/>
      <c r="D233" s="12"/>
      <c r="E233" s="13"/>
    </row>
    <row r="234" spans="1:5" x14ac:dyDescent="0.2">
      <c r="A234" s="11"/>
      <c r="B234" s="11"/>
      <c r="C234" s="11"/>
      <c r="D234" s="12"/>
      <c r="E234" s="13"/>
    </row>
    <row r="235" spans="1:5" x14ac:dyDescent="0.2">
      <c r="A235" s="11"/>
      <c r="B235" s="11"/>
      <c r="C235" s="11"/>
      <c r="D235" s="12"/>
      <c r="E235" s="13"/>
    </row>
    <row r="236" spans="1:5" x14ac:dyDescent="0.2">
      <c r="A236" s="11"/>
      <c r="B236" s="11"/>
      <c r="C236" s="11"/>
      <c r="D236" s="12"/>
      <c r="E236" s="13"/>
    </row>
    <row r="237" spans="1:5" x14ac:dyDescent="0.2">
      <c r="A237" s="11"/>
      <c r="B237" s="11"/>
      <c r="C237" s="11"/>
      <c r="D237" s="12"/>
      <c r="E237" s="13"/>
    </row>
    <row r="238" spans="1:5" x14ac:dyDescent="0.2">
      <c r="A238" s="11"/>
      <c r="B238" s="11"/>
      <c r="C238" s="11"/>
      <c r="D238" s="12"/>
      <c r="E238" s="13"/>
    </row>
    <row r="239" spans="1:5" x14ac:dyDescent="0.2">
      <c r="A239" s="11"/>
      <c r="B239" s="11"/>
      <c r="C239" s="11"/>
      <c r="D239" s="12"/>
      <c r="E239" s="13"/>
    </row>
    <row r="240" spans="1:5" x14ac:dyDescent="0.2">
      <c r="A240" s="11"/>
      <c r="B240" s="11"/>
      <c r="C240" s="11"/>
      <c r="D240" s="12"/>
      <c r="E240" s="13"/>
    </row>
    <row r="241" spans="1:5" x14ac:dyDescent="0.2">
      <c r="A241" s="11"/>
      <c r="B241" s="11"/>
      <c r="C241" s="11"/>
      <c r="D241" s="12"/>
      <c r="E241" s="13"/>
    </row>
    <row r="242" spans="1:5" x14ac:dyDescent="0.2">
      <c r="A242" s="11"/>
      <c r="B242" s="11"/>
      <c r="C242" s="11"/>
      <c r="D242" s="12"/>
      <c r="E242" s="13"/>
    </row>
    <row r="243" spans="1:5" x14ac:dyDescent="0.2">
      <c r="A243" s="11"/>
      <c r="B243" s="11"/>
      <c r="C243" s="11"/>
      <c r="D243" s="12"/>
      <c r="E243" s="13"/>
    </row>
    <row r="244" spans="1:5" x14ac:dyDescent="0.2">
      <c r="A244" s="11"/>
      <c r="B244" s="11"/>
      <c r="C244" s="11"/>
      <c r="D244" s="12"/>
      <c r="E244" s="13"/>
    </row>
    <row r="245" spans="1:5" x14ac:dyDescent="0.2">
      <c r="A245" s="11"/>
      <c r="B245" s="11"/>
      <c r="C245" s="11"/>
      <c r="D245" s="12"/>
      <c r="E245" s="13"/>
    </row>
    <row r="246" spans="1:5" x14ac:dyDescent="0.2">
      <c r="A246" s="11"/>
      <c r="B246" s="11"/>
      <c r="C246" s="11"/>
      <c r="D246" s="12"/>
      <c r="E246" s="13"/>
    </row>
    <row r="247" spans="1:5" x14ac:dyDescent="0.2">
      <c r="A247" s="11"/>
      <c r="B247" s="11"/>
      <c r="C247" s="11"/>
      <c r="D247" s="12"/>
      <c r="E247" s="13"/>
    </row>
    <row r="248" spans="1:5" x14ac:dyDescent="0.2">
      <c r="A248" s="11"/>
      <c r="B248" s="11"/>
      <c r="C248" s="11"/>
      <c r="D248" s="12"/>
      <c r="E248" s="13"/>
    </row>
    <row r="249" spans="1:5" x14ac:dyDescent="0.2">
      <c r="A249" s="11"/>
      <c r="B249" s="11"/>
      <c r="C249" s="11"/>
      <c r="D249" s="12"/>
      <c r="E249" s="13"/>
    </row>
    <row r="250" spans="1:5" x14ac:dyDescent="0.2">
      <c r="A250" s="11"/>
      <c r="B250" s="11"/>
      <c r="C250" s="11"/>
      <c r="D250" s="12"/>
      <c r="E250" s="13"/>
    </row>
    <row r="251" spans="1:5" x14ac:dyDescent="0.2">
      <c r="A251" s="11"/>
      <c r="B251" s="11"/>
      <c r="C251" s="11"/>
      <c r="D251" s="12"/>
      <c r="E251" s="13"/>
    </row>
    <row r="252" spans="1:5" x14ac:dyDescent="0.2">
      <c r="A252" s="11"/>
      <c r="B252" s="11"/>
      <c r="C252" s="11"/>
      <c r="D252" s="12"/>
      <c r="E252" s="13"/>
    </row>
    <row r="253" spans="1:5" x14ac:dyDescent="0.2">
      <c r="A253" s="11"/>
      <c r="B253" s="11"/>
      <c r="C253" s="11"/>
      <c r="D253" s="12"/>
      <c r="E253" s="13"/>
    </row>
    <row r="254" spans="1:5" x14ac:dyDescent="0.2">
      <c r="A254" s="11"/>
      <c r="B254" s="11"/>
      <c r="C254" s="11"/>
      <c r="D254" s="12"/>
      <c r="E254" s="13"/>
    </row>
    <row r="255" spans="1:5" x14ac:dyDescent="0.2">
      <c r="A255" s="11"/>
      <c r="B255" s="11"/>
      <c r="C255" s="11"/>
      <c r="D255" s="12"/>
      <c r="E255" s="13"/>
    </row>
    <row r="256" spans="1:5" x14ac:dyDescent="0.2">
      <c r="A256" s="11"/>
      <c r="B256" s="11"/>
      <c r="C256" s="11"/>
      <c r="D256" s="12"/>
      <c r="E256" s="13"/>
    </row>
    <row r="257" spans="1:6" x14ac:dyDescent="0.2">
      <c r="A257" s="11"/>
      <c r="B257" s="11"/>
      <c r="C257" s="11"/>
      <c r="D257" s="12"/>
      <c r="E257" s="13"/>
    </row>
    <row r="258" spans="1:6" x14ac:dyDescent="0.2">
      <c r="A258" s="11"/>
      <c r="B258" s="11"/>
      <c r="C258" s="11"/>
      <c r="D258" s="12"/>
      <c r="E258" s="13"/>
      <c r="F258" s="12"/>
    </row>
    <row r="259" spans="1:6" x14ac:dyDescent="0.2">
      <c r="A259" s="11"/>
      <c r="B259" s="11"/>
      <c r="C259" s="11"/>
      <c r="D259" s="12"/>
      <c r="E259" s="13"/>
      <c r="F259" s="12"/>
    </row>
    <row r="260" spans="1:6" x14ac:dyDescent="0.2">
      <c r="A260" s="11"/>
      <c r="B260" s="11"/>
      <c r="C260" s="11"/>
      <c r="D260" s="12"/>
      <c r="E260" s="13"/>
      <c r="F260" s="12"/>
    </row>
    <row r="261" spans="1:6" x14ac:dyDescent="0.2">
      <c r="A261" s="11"/>
      <c r="B261" s="11"/>
      <c r="C261" s="11"/>
      <c r="D261" s="12"/>
      <c r="E261" s="13"/>
      <c r="F261" s="12"/>
    </row>
    <row r="262" spans="1:6" x14ac:dyDescent="0.2">
      <c r="A262" s="11"/>
      <c r="B262" s="11"/>
      <c r="C262" s="11"/>
      <c r="D262" s="12"/>
      <c r="E262" s="13"/>
      <c r="F262" s="12"/>
    </row>
    <row r="263" spans="1:6" x14ac:dyDescent="0.2">
      <c r="A263" s="11"/>
      <c r="B263" s="11"/>
      <c r="C263" s="11"/>
      <c r="D263" s="12"/>
      <c r="E263" s="13"/>
      <c r="F263" s="12"/>
    </row>
    <row r="264" spans="1:6" x14ac:dyDescent="0.2">
      <c r="A264" s="11"/>
      <c r="B264" s="11"/>
      <c r="C264" s="11"/>
      <c r="D264" s="12"/>
      <c r="E264" s="13"/>
      <c r="F264" s="12"/>
    </row>
    <row r="265" spans="1:6" x14ac:dyDescent="0.2">
      <c r="A265" s="11"/>
      <c r="B265" s="11"/>
      <c r="C265" s="11"/>
      <c r="D265" s="12"/>
      <c r="E265" s="13"/>
      <c r="F265" s="12"/>
    </row>
    <row r="266" spans="1:6" x14ac:dyDescent="0.2">
      <c r="A266" s="11"/>
      <c r="B266" s="11"/>
      <c r="C266" s="11"/>
      <c r="D266" s="12"/>
      <c r="E266" s="13"/>
      <c r="F266" s="12"/>
    </row>
    <row r="267" spans="1:6" x14ac:dyDescent="0.2">
      <c r="A267" s="11"/>
      <c r="B267" s="11"/>
      <c r="C267" s="11"/>
      <c r="D267" s="12"/>
      <c r="E267" s="13"/>
      <c r="F267" s="12"/>
    </row>
    <row r="268" spans="1:6" x14ac:dyDescent="0.2">
      <c r="A268" s="11"/>
      <c r="B268" s="11"/>
      <c r="C268" s="11"/>
      <c r="D268" s="12"/>
      <c r="E268" s="13"/>
      <c r="F268" s="12"/>
    </row>
    <row r="269" spans="1:6" x14ac:dyDescent="0.2">
      <c r="A269" s="11"/>
      <c r="B269" s="11"/>
      <c r="C269" s="11"/>
      <c r="D269" s="12"/>
      <c r="E269" s="13"/>
      <c r="F269" s="12"/>
    </row>
    <row r="270" spans="1:6" x14ac:dyDescent="0.2">
      <c r="A270" s="11"/>
      <c r="B270" s="11"/>
      <c r="C270" s="11"/>
      <c r="D270" s="12"/>
      <c r="E270" s="13"/>
      <c r="F270" s="12"/>
    </row>
    <row r="271" spans="1:6" x14ac:dyDescent="0.2">
      <c r="A271" s="11"/>
      <c r="B271" s="11"/>
      <c r="C271" s="11"/>
      <c r="D271" s="12"/>
      <c r="E271" s="13"/>
      <c r="F271" s="12"/>
    </row>
    <row r="272" spans="1:6" x14ac:dyDescent="0.2">
      <c r="A272" s="11"/>
      <c r="B272" s="11"/>
      <c r="C272" s="11"/>
      <c r="D272" s="12"/>
      <c r="E272" s="13"/>
      <c r="F272" s="12"/>
    </row>
    <row r="273" spans="1:6" x14ac:dyDescent="0.2">
      <c r="A273" s="11"/>
      <c r="B273" s="11"/>
      <c r="C273" s="11"/>
      <c r="D273" s="12"/>
      <c r="E273" s="13"/>
      <c r="F273" s="12"/>
    </row>
    <row r="274" spans="1:6" x14ac:dyDescent="0.2">
      <c r="A274" s="11"/>
      <c r="B274" s="11"/>
      <c r="C274" s="11"/>
      <c r="D274" s="12"/>
      <c r="E274" s="13"/>
      <c r="F274" s="12"/>
    </row>
    <row r="275" spans="1:6" x14ac:dyDescent="0.2">
      <c r="A275" s="11"/>
      <c r="B275" s="11"/>
      <c r="C275" s="11"/>
      <c r="D275" s="12"/>
      <c r="E275" s="13"/>
      <c r="F275" s="12"/>
    </row>
    <row r="276" spans="1:6" x14ac:dyDescent="0.2">
      <c r="A276" s="11"/>
      <c r="B276" s="11"/>
      <c r="C276" s="11"/>
      <c r="D276" s="12"/>
      <c r="E276" s="13"/>
      <c r="F276" s="12"/>
    </row>
    <row r="277" spans="1:6" x14ac:dyDescent="0.2">
      <c r="A277" s="11"/>
      <c r="B277" s="11"/>
      <c r="C277" s="11"/>
      <c r="D277" s="12"/>
      <c r="E277" s="13"/>
      <c r="F277" s="12"/>
    </row>
    <row r="278" spans="1:6" x14ac:dyDescent="0.2">
      <c r="A278" s="11"/>
      <c r="B278" s="11"/>
      <c r="C278" s="11"/>
      <c r="D278" s="12"/>
      <c r="E278" s="13"/>
      <c r="F278" s="12"/>
    </row>
    <row r="279" spans="1:6" x14ac:dyDescent="0.2">
      <c r="A279" s="11"/>
      <c r="B279" s="11"/>
      <c r="C279" s="11"/>
      <c r="D279" s="12"/>
      <c r="E279" s="13"/>
      <c r="F279" s="12"/>
    </row>
    <row r="280" spans="1:6" x14ac:dyDescent="0.2">
      <c r="A280" s="11"/>
      <c r="B280" s="11"/>
      <c r="C280" s="11"/>
      <c r="D280" s="12"/>
      <c r="E280" s="13"/>
      <c r="F280" s="12"/>
    </row>
    <row r="281" spans="1:6" x14ac:dyDescent="0.2">
      <c r="A281" s="11"/>
      <c r="B281" s="11"/>
      <c r="C281" s="11"/>
      <c r="D281" s="12"/>
      <c r="E281" s="13"/>
      <c r="F281" s="12"/>
    </row>
    <row r="282" spans="1:6" x14ac:dyDescent="0.2">
      <c r="A282" s="11"/>
      <c r="B282" s="11"/>
      <c r="C282" s="11"/>
      <c r="D282" s="12"/>
      <c r="E282" s="13"/>
      <c r="F282" s="12"/>
    </row>
    <row r="283" spans="1:6" x14ac:dyDescent="0.2">
      <c r="A283" s="11"/>
      <c r="B283" s="11"/>
      <c r="C283" s="11"/>
      <c r="D283" s="12"/>
      <c r="E283" s="13"/>
      <c r="F283" s="12"/>
    </row>
    <row r="284" spans="1:6" x14ac:dyDescent="0.2">
      <c r="A284" s="11"/>
      <c r="B284" s="11"/>
      <c r="C284" s="11"/>
      <c r="D284" s="12"/>
      <c r="E284" s="13"/>
      <c r="F284" s="12"/>
    </row>
    <row r="285" spans="1:6" x14ac:dyDescent="0.2">
      <c r="A285" s="11"/>
      <c r="B285" s="11"/>
      <c r="C285" s="11"/>
      <c r="D285" s="12"/>
      <c r="E285" s="13"/>
      <c r="F285" s="12"/>
    </row>
    <row r="286" spans="1:6" x14ac:dyDescent="0.2">
      <c r="A286" s="11"/>
      <c r="B286" s="11"/>
      <c r="C286" s="11"/>
      <c r="D286" s="12"/>
      <c r="E286" s="13"/>
      <c r="F286" s="12"/>
    </row>
    <row r="287" spans="1:6" x14ac:dyDescent="0.2">
      <c r="A287" s="11"/>
      <c r="B287" s="11"/>
      <c r="C287" s="11"/>
      <c r="D287" s="12"/>
      <c r="E287" s="13"/>
      <c r="F287" s="12"/>
    </row>
    <row r="288" spans="1:6" x14ac:dyDescent="0.2">
      <c r="A288" s="11"/>
      <c r="B288" s="11"/>
      <c r="C288" s="11"/>
      <c r="D288" s="12"/>
      <c r="E288" s="13"/>
      <c r="F288" s="1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VOLS</vt:lpstr>
      <vt:lpstr>FFVOLS</vt:lpstr>
      <vt:lpstr>covariance</vt:lpstr>
      <vt:lpstr>components</vt:lpstr>
      <vt:lpstr>FFVOL GRAPH</vt:lpstr>
      <vt:lpstr>components!Print_Area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C. Andrews</dc:creator>
  <cp:lastModifiedBy>Felienne</cp:lastModifiedBy>
  <cp:lastPrinted>2000-06-29T16:33:40Z</cp:lastPrinted>
  <dcterms:created xsi:type="dcterms:W3CDTF">2000-06-28T13:24:33Z</dcterms:created>
  <dcterms:modified xsi:type="dcterms:W3CDTF">2014-09-05T11:14:20Z</dcterms:modified>
</cp:coreProperties>
</file>